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nur\Downloads\"/>
    </mc:Choice>
  </mc:AlternateContent>
  <xr:revisionPtr revIDLastSave="0" documentId="13_ncr:1_{67AC04D7-F253-4ADE-B8A7-D48505AE62DA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Menu" sheetId="16" r:id="rId1"/>
    <sheet name="BrokerTargetTracking" sheetId="11" r:id="rId2"/>
    <sheet name="PropertyDatabase" sheetId="14" r:id="rId3"/>
    <sheet name="TaskDatabase" sheetId="1" r:id="rId4"/>
    <sheet name="Expenses" sheetId="13" r:id="rId5"/>
    <sheet name="Invoice" sheetId="12" r:id="rId6"/>
    <sheet name="Dashboard" sheetId="10" r:id="rId7"/>
    <sheet name="Calc" sheetId="15" state="hidden" r:id="rId8"/>
  </sheets>
  <definedNames>
    <definedName name="_xlnm._FilterDatabase" localSheetId="4" hidden="1">Expenses!$B$5:$C$5</definedName>
    <definedName name="_xlnm._FilterDatabase" localSheetId="2" hidden="1">PropertyDatabase!$B$5:$I$20</definedName>
    <definedName name="_xlnm._FilterDatabase" localSheetId="3" hidden="1">TaskDatabase!$B$5:$X$5</definedName>
    <definedName name="brokerfilter">Dashboard!$J$7</definedName>
    <definedName name="brokerheaderlist">Calc!$Z$4:$Z$9</definedName>
    <definedName name="brokerlist">OFFSET(Calc!$E$5,0,0,Calc!$E$2,1)</definedName>
    <definedName name="brokerlistdashboard">OFFSET(Calc!$E$4,0,0,Calc!$E$2+1,1)</definedName>
    <definedName name="comissionchartlabel">OFFSET(Calc!$EO$50,0,0,Calc!$EP$48,1)</definedName>
    <definedName name="comissionchartsource">OFFSET(Calc!$EP$50,0,0,Calc!$EP$48,1)</definedName>
    <definedName name="currency">Menu!$J$21</definedName>
    <definedName name="expensecategorylist">OFFSET(Calc!$H$5,0,0,Calc!$H$2,1)</definedName>
    <definedName name="headerwarning">BrokerTargetTracking!$P$6</definedName>
    <definedName name="monthfilter">Dashboard!$G$7</definedName>
    <definedName name="monthlist">Calc!$V$5:$V$16</definedName>
    <definedName name="monthlistdashboard">Calc!$V$4:$V$16</definedName>
    <definedName name="_xlnm.Print_Area" localSheetId="1">BrokerTargetTracking!$B$2:$O$812</definedName>
    <definedName name="_xlnm.Print_Area" localSheetId="6">Dashboard!$B$2:$K$47</definedName>
    <definedName name="_xlnm.Print_Area" localSheetId="4">OFFSET(Expenses!$B$5,0,0,COUNTA(Expenses!$B$5:$B$1005),COUNTA(Expenses!$B$5:$O$5))</definedName>
    <definedName name="_xlnm.Print_Area" localSheetId="5">Invoice!$B$6:$H$52</definedName>
    <definedName name="_xlnm.Print_Area" localSheetId="0">Menu!$B$2:$K$61</definedName>
    <definedName name="_xlnm.Print_Area" localSheetId="2">OFFSET(PropertyDatabase!$B$5,0,0,COUNTA(PropertyDatabase!$B$5:$B$1005),COUNTA(PropertyDatabase!$B$5:$I$5))</definedName>
    <definedName name="_xlnm.Print_Area" localSheetId="3">OFFSET(TaskDatabase!$B$5,0,0,COUNTA(TaskDatabase!$B$5:$B$4005),COUNTA(TaskDatabase!$B$5:$X$5))</definedName>
    <definedName name="propertyidnamelist">OFFSET(Calc!$CA$4,0,0,Calc!$CA$2,1)</definedName>
    <definedName name="propertytypelist">OFFSET(Calc!$K$5,0,0,Calc!$K$2,1)</definedName>
    <definedName name="ratelist">Calc!$X$4:$X$103</definedName>
    <definedName name="saleschartlabel">OFFSET(Calc!$EO$27,0,0,Calc!$EP$25,1)</definedName>
    <definedName name="saleschartsource">OFFSET(Calc!$EP$27,0,0,Calc!$EP$25,1)</definedName>
    <definedName name="servicetypelist">OFFSET(Calc!$Q$5,0,0,Calc!$Q$2,1)</definedName>
    <definedName name="statuschartlabel">OFFSET(Calc!$EK$15,0,0,Calc!$EL$13,1)</definedName>
    <definedName name="statuschartsource">OFFSET(Calc!$EL$15,0,0,Calc!$EL$13,1)</definedName>
    <definedName name="statuslist">OFFSET(Calc!$N$5,0,0,Calc!$N$2,1)</definedName>
    <definedName name="yearfilter">Dashboard!$D$7</definedName>
    <definedName name="yearlist">Calc!$S$5:$S$15</definedName>
    <definedName name="yearlistdashboard">Calc!$S$4:$S$15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O48" i="15" l="1"/>
  <c r="EO25" i="15"/>
  <c r="EX11" i="15"/>
  <c r="EW11" i="15"/>
  <c r="EV11" i="15"/>
  <c r="EU11" i="15"/>
  <c r="ET11" i="15"/>
  <c r="ES11" i="15"/>
  <c r="ER11" i="15"/>
  <c r="EQ11" i="15"/>
  <c r="EP11" i="15"/>
  <c r="EO11" i="15"/>
  <c r="EN11" i="15"/>
  <c r="EX10" i="15"/>
  <c r="EW10" i="15"/>
  <c r="EV10" i="15"/>
  <c r="EU10" i="15"/>
  <c r="ET10" i="15"/>
  <c r="ES10" i="15"/>
  <c r="ER10" i="15"/>
  <c r="EQ10" i="15"/>
  <c r="EP10" i="15"/>
  <c r="EO10" i="15"/>
  <c r="EN10" i="15"/>
  <c r="EX7" i="15"/>
  <c r="EW7" i="15"/>
  <c r="EV7" i="15"/>
  <c r="EU7" i="15"/>
  <c r="ET7" i="15"/>
  <c r="ES7" i="15"/>
  <c r="ER7" i="15"/>
  <c r="EQ7" i="15"/>
  <c r="EP7" i="15"/>
  <c r="EO7" i="15"/>
  <c r="EN7" i="15"/>
  <c r="EX6" i="15"/>
  <c r="EW6" i="15"/>
  <c r="EV6" i="15"/>
  <c r="EU6" i="15"/>
  <c r="ET6" i="15"/>
  <c r="ES6" i="15"/>
  <c r="ER6" i="15"/>
  <c r="EQ6" i="15"/>
  <c r="EP6" i="15"/>
  <c r="EO6" i="15"/>
  <c r="EN6" i="15"/>
  <c r="BV23" i="15"/>
  <c r="BV22" i="15"/>
  <c r="BV21" i="15"/>
  <c r="BV20" i="15"/>
  <c r="BV19" i="15"/>
  <c r="BV18" i="15"/>
  <c r="BV17" i="15"/>
  <c r="BV16" i="15"/>
  <c r="BV15" i="15"/>
  <c r="BV14" i="15"/>
  <c r="BV13" i="15"/>
  <c r="BV12" i="15"/>
  <c r="BV11" i="15"/>
  <c r="BV10" i="15"/>
  <c r="BV9" i="15"/>
  <c r="BV8" i="15"/>
  <c r="BV7" i="15"/>
  <c r="BV6" i="15"/>
  <c r="BV5" i="15"/>
  <c r="BV4" i="15"/>
  <c r="BU23" i="15"/>
  <c r="BU22" i="15"/>
  <c r="BU21" i="15"/>
  <c r="BU20" i="15"/>
  <c r="BU19" i="15"/>
  <c r="BU18" i="15"/>
  <c r="BU17" i="15"/>
  <c r="BU16" i="15"/>
  <c r="BU15" i="15"/>
  <c r="BU14" i="15"/>
  <c r="BU13" i="15"/>
  <c r="BU12" i="15"/>
  <c r="BU11" i="15"/>
  <c r="BU10" i="15"/>
  <c r="BU9" i="15"/>
  <c r="BU8" i="15"/>
  <c r="BU7" i="15"/>
  <c r="BU6" i="15"/>
  <c r="BU5" i="15"/>
  <c r="BU4" i="15"/>
  <c r="E6" i="15"/>
  <c r="E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E7" i="15" l="1"/>
  <c r="BI9" i="15"/>
  <c r="BE9" i="15"/>
  <c r="BC9" i="15"/>
  <c r="BB9" i="15"/>
  <c r="BE7" i="15"/>
  <c r="BB7" i="15"/>
  <c r="BA7" i="15"/>
  <c r="EI8" i="15"/>
  <c r="EH8" i="15"/>
  <c r="EG8" i="15"/>
  <c r="EF8" i="15"/>
  <c r="EE8" i="15"/>
  <c r="ED8" i="15"/>
  <c r="EC8" i="15"/>
  <c r="EB8" i="15"/>
  <c r="EA8" i="15"/>
  <c r="DZ8" i="15"/>
  <c r="DY8" i="15"/>
  <c r="EI7" i="15"/>
  <c r="EH7" i="15"/>
  <c r="EG7" i="15"/>
  <c r="EF7" i="15"/>
  <c r="EE7" i="15"/>
  <c r="ED7" i="15"/>
  <c r="EC7" i="15"/>
  <c r="EB7" i="15"/>
  <c r="EA7" i="15"/>
  <c r="DZ7" i="15"/>
  <c r="DY7" i="15"/>
  <c r="DX8" i="15"/>
  <c r="DX7" i="15"/>
  <c r="DS23" i="15"/>
  <c r="DR23" i="15"/>
  <c r="DQ23" i="15"/>
  <c r="DP23" i="15"/>
  <c r="DO23" i="15"/>
  <c r="DN23" i="15"/>
  <c r="DM23" i="15"/>
  <c r="DL23" i="15"/>
  <c r="DK23" i="15"/>
  <c r="DJ23" i="15"/>
  <c r="DI23" i="15"/>
  <c r="DH23" i="15"/>
  <c r="DG23" i="15"/>
  <c r="DF23" i="15"/>
  <c r="DS22" i="15"/>
  <c r="DR22" i="15"/>
  <c r="DQ22" i="15"/>
  <c r="DP22" i="15"/>
  <c r="DO22" i="15"/>
  <c r="DN22" i="15"/>
  <c r="DM22" i="15"/>
  <c r="DL22" i="15"/>
  <c r="DK22" i="15"/>
  <c r="DJ22" i="15"/>
  <c r="DI22" i="15"/>
  <c r="DH22" i="15"/>
  <c r="DG22" i="15"/>
  <c r="DF22" i="15"/>
  <c r="DS21" i="15"/>
  <c r="DR21" i="15"/>
  <c r="DQ21" i="15"/>
  <c r="DP21" i="15"/>
  <c r="DO21" i="15"/>
  <c r="DN21" i="15"/>
  <c r="DM21" i="15"/>
  <c r="DL21" i="15"/>
  <c r="DK21" i="15"/>
  <c r="DJ21" i="15"/>
  <c r="DI21" i="15"/>
  <c r="DH21" i="15"/>
  <c r="DG21" i="15"/>
  <c r="DF21" i="15"/>
  <c r="DS20" i="15"/>
  <c r="DR20" i="15"/>
  <c r="DQ20" i="15"/>
  <c r="DP20" i="15"/>
  <c r="DO20" i="15"/>
  <c r="DN20" i="15"/>
  <c r="DM20" i="15"/>
  <c r="DL20" i="15"/>
  <c r="DK20" i="15"/>
  <c r="DJ20" i="15"/>
  <c r="DI20" i="15"/>
  <c r="DH20" i="15"/>
  <c r="DG20" i="15"/>
  <c r="DF20" i="15"/>
  <c r="DS19" i="15"/>
  <c r="DR19" i="15"/>
  <c r="DQ19" i="15"/>
  <c r="DP19" i="15"/>
  <c r="DO19" i="15"/>
  <c r="DN19" i="15"/>
  <c r="DM19" i="15"/>
  <c r="DL19" i="15"/>
  <c r="DK19" i="15"/>
  <c r="DJ19" i="15"/>
  <c r="DI19" i="15"/>
  <c r="DH19" i="15"/>
  <c r="DG19" i="15"/>
  <c r="DF19" i="15"/>
  <c r="DS18" i="15"/>
  <c r="DR18" i="15"/>
  <c r="DQ18" i="15"/>
  <c r="DP18" i="15"/>
  <c r="DO18" i="15"/>
  <c r="DN18" i="15"/>
  <c r="DM18" i="15"/>
  <c r="DL18" i="15"/>
  <c r="DK18" i="15"/>
  <c r="DJ18" i="15"/>
  <c r="DI18" i="15"/>
  <c r="DH18" i="15"/>
  <c r="DG18" i="15"/>
  <c r="DF18" i="15"/>
  <c r="DS17" i="15"/>
  <c r="DR17" i="15"/>
  <c r="DQ17" i="15"/>
  <c r="DP17" i="15"/>
  <c r="DO17" i="15"/>
  <c r="DN17" i="15"/>
  <c r="DM17" i="15"/>
  <c r="DL17" i="15"/>
  <c r="DK17" i="15"/>
  <c r="DJ17" i="15"/>
  <c r="DI17" i="15"/>
  <c r="DH17" i="15"/>
  <c r="DG17" i="15"/>
  <c r="DF17" i="15"/>
  <c r="DS16" i="15"/>
  <c r="DR16" i="15"/>
  <c r="DQ16" i="15"/>
  <c r="DP16" i="15"/>
  <c r="DO16" i="15"/>
  <c r="DN16" i="15"/>
  <c r="DM16" i="15"/>
  <c r="DL16" i="15"/>
  <c r="DK16" i="15"/>
  <c r="DJ16" i="15"/>
  <c r="DI16" i="15"/>
  <c r="DH16" i="15"/>
  <c r="DG16" i="15"/>
  <c r="DF16" i="15"/>
  <c r="DS15" i="15"/>
  <c r="DR15" i="15"/>
  <c r="DQ15" i="15"/>
  <c r="DP15" i="15"/>
  <c r="DO15" i="15"/>
  <c r="DN15" i="15"/>
  <c r="DM15" i="15"/>
  <c r="DL15" i="15"/>
  <c r="DK15" i="15"/>
  <c r="DJ15" i="15"/>
  <c r="DI15" i="15"/>
  <c r="DH15" i="15"/>
  <c r="DG15" i="15"/>
  <c r="DF15" i="15"/>
  <c r="DS14" i="15"/>
  <c r="DR14" i="15"/>
  <c r="DQ14" i="15"/>
  <c r="DP14" i="15"/>
  <c r="DO14" i="15"/>
  <c r="DN14" i="15"/>
  <c r="DM14" i="15"/>
  <c r="DL14" i="15"/>
  <c r="DK14" i="15"/>
  <c r="DJ14" i="15"/>
  <c r="DI14" i="15"/>
  <c r="DH14" i="15"/>
  <c r="DG14" i="15"/>
  <c r="DF14" i="15"/>
  <c r="DS13" i="15"/>
  <c r="DR13" i="15"/>
  <c r="DQ13" i="15"/>
  <c r="DP13" i="15"/>
  <c r="DO13" i="15"/>
  <c r="DN13" i="15"/>
  <c r="DM13" i="15"/>
  <c r="DL13" i="15"/>
  <c r="DK13" i="15"/>
  <c r="DJ13" i="15"/>
  <c r="DI13" i="15"/>
  <c r="DH13" i="15"/>
  <c r="DG13" i="15"/>
  <c r="DF13" i="15"/>
  <c r="DS12" i="15"/>
  <c r="DR12" i="15"/>
  <c r="DQ12" i="15"/>
  <c r="DP12" i="15"/>
  <c r="DO12" i="15"/>
  <c r="DN12" i="15"/>
  <c r="DM12" i="15"/>
  <c r="DL12" i="15"/>
  <c r="DK12" i="15"/>
  <c r="DJ12" i="15"/>
  <c r="DI12" i="15"/>
  <c r="DH12" i="15"/>
  <c r="DG12" i="15"/>
  <c r="DF12" i="15"/>
  <c r="DS11" i="15"/>
  <c r="DR11" i="15"/>
  <c r="DQ11" i="15"/>
  <c r="DP11" i="15"/>
  <c r="DO11" i="15"/>
  <c r="DN11" i="15"/>
  <c r="DM11" i="15"/>
  <c r="DL11" i="15"/>
  <c r="DK11" i="15"/>
  <c r="DJ11" i="15"/>
  <c r="DI11" i="15"/>
  <c r="DH11" i="15"/>
  <c r="DG11" i="15"/>
  <c r="DF11" i="15"/>
  <c r="DS10" i="15"/>
  <c r="DR10" i="15"/>
  <c r="DQ10" i="15"/>
  <c r="DP10" i="15"/>
  <c r="DO10" i="15"/>
  <c r="DN10" i="15"/>
  <c r="DM10" i="15"/>
  <c r="DL10" i="15"/>
  <c r="DK10" i="15"/>
  <c r="DJ10" i="15"/>
  <c r="DI10" i="15"/>
  <c r="DH10" i="15"/>
  <c r="DG10" i="15"/>
  <c r="DF10" i="15"/>
  <c r="DS9" i="15"/>
  <c r="DR9" i="15"/>
  <c r="DQ9" i="15"/>
  <c r="DP9" i="15"/>
  <c r="DO9" i="15"/>
  <c r="DN9" i="15"/>
  <c r="DM9" i="15"/>
  <c r="DL9" i="15"/>
  <c r="DK9" i="15"/>
  <c r="DJ9" i="15"/>
  <c r="DI9" i="15"/>
  <c r="DH9" i="15"/>
  <c r="DG9" i="15"/>
  <c r="DF9" i="15"/>
  <c r="DS8" i="15"/>
  <c r="DR8" i="15"/>
  <c r="DQ8" i="15"/>
  <c r="DP8" i="15"/>
  <c r="DO8" i="15"/>
  <c r="DN8" i="15"/>
  <c r="DM8" i="15"/>
  <c r="DL8" i="15"/>
  <c r="DK8" i="15"/>
  <c r="DJ8" i="15"/>
  <c r="DI8" i="15"/>
  <c r="DH8" i="15"/>
  <c r="DG8" i="15"/>
  <c r="DF8" i="15"/>
  <c r="DS7" i="15"/>
  <c r="DR7" i="15"/>
  <c r="DQ7" i="15"/>
  <c r="DP7" i="15"/>
  <c r="DO7" i="15"/>
  <c r="DN7" i="15"/>
  <c r="DM7" i="15"/>
  <c r="DL7" i="15"/>
  <c r="DK7" i="15"/>
  <c r="DJ7" i="15"/>
  <c r="DI7" i="15"/>
  <c r="DH7" i="15"/>
  <c r="DG7" i="15"/>
  <c r="DF7" i="15"/>
  <c r="DS6" i="15"/>
  <c r="DR6" i="15"/>
  <c r="DQ6" i="15"/>
  <c r="DP6" i="15"/>
  <c r="DO6" i="15"/>
  <c r="DN6" i="15"/>
  <c r="DM6" i="15"/>
  <c r="DL6" i="15"/>
  <c r="DK6" i="15"/>
  <c r="DJ6" i="15"/>
  <c r="DI6" i="15"/>
  <c r="DH6" i="15"/>
  <c r="DG6" i="15"/>
  <c r="DF6" i="15"/>
  <c r="DS5" i="15"/>
  <c r="DR5" i="15"/>
  <c r="DQ5" i="15"/>
  <c r="DP5" i="15"/>
  <c r="DO5" i="15"/>
  <c r="DN5" i="15"/>
  <c r="DM5" i="15"/>
  <c r="DL5" i="15"/>
  <c r="DK5" i="15"/>
  <c r="DJ5" i="15"/>
  <c r="DI5" i="15"/>
  <c r="DH5" i="15"/>
  <c r="DG5" i="15"/>
  <c r="DF5" i="15"/>
  <c r="DS4" i="15"/>
  <c r="DR4" i="15"/>
  <c r="DQ4" i="15"/>
  <c r="DP4" i="15"/>
  <c r="DO4" i="15"/>
  <c r="DN4" i="15"/>
  <c r="DM4" i="15"/>
  <c r="DL4" i="15"/>
  <c r="DK4" i="15"/>
  <c r="DJ4" i="15"/>
  <c r="DI4" i="15"/>
  <c r="DH4" i="15"/>
  <c r="DG4" i="15"/>
  <c r="DF4" i="15"/>
  <c r="DD23" i="15"/>
  <c r="DD22" i="15"/>
  <c r="DD21" i="15"/>
  <c r="DD20" i="15"/>
  <c r="DD19" i="15"/>
  <c r="DD18" i="15"/>
  <c r="DD17" i="15"/>
  <c r="DD16" i="15"/>
  <c r="DD15" i="15"/>
  <c r="DD14" i="15"/>
  <c r="DD13" i="15"/>
  <c r="DD12" i="15"/>
  <c r="DD11" i="15"/>
  <c r="DD10" i="15"/>
  <c r="DD9" i="15"/>
  <c r="DD8" i="15"/>
  <c r="DD7" i="15"/>
  <c r="DD6" i="15"/>
  <c r="DD5" i="15"/>
  <c r="DD4" i="15"/>
  <c r="CZ23" i="15"/>
  <c r="CY23" i="15"/>
  <c r="CX23" i="15"/>
  <c r="CW23" i="15"/>
  <c r="CV23" i="15"/>
  <c r="CU23" i="15"/>
  <c r="CT23" i="15"/>
  <c r="CS23" i="15"/>
  <c r="CR23" i="15"/>
  <c r="CQ23" i="15"/>
  <c r="CP23" i="15"/>
  <c r="CO23" i="15"/>
  <c r="CN23" i="15"/>
  <c r="CM23" i="15"/>
  <c r="CL23" i="15"/>
  <c r="CK23" i="15"/>
  <c r="CJ23" i="15"/>
  <c r="CI23" i="15"/>
  <c r="CH23" i="15"/>
  <c r="CG23" i="15"/>
  <c r="CZ22" i="15"/>
  <c r="CY22" i="15"/>
  <c r="CX22" i="15"/>
  <c r="CW22" i="15"/>
  <c r="CV22" i="15"/>
  <c r="CU22" i="15"/>
  <c r="CT22" i="15"/>
  <c r="CS22" i="15"/>
  <c r="CR22" i="15"/>
  <c r="CQ22" i="15"/>
  <c r="CP22" i="15"/>
  <c r="CO22" i="15"/>
  <c r="CN22" i="15"/>
  <c r="CM22" i="15"/>
  <c r="CL22" i="15"/>
  <c r="CK22" i="15"/>
  <c r="CJ22" i="15"/>
  <c r="CI22" i="15"/>
  <c r="CH22" i="15"/>
  <c r="CG22" i="15"/>
  <c r="CZ21" i="15"/>
  <c r="CY21" i="15"/>
  <c r="CX21" i="15"/>
  <c r="CW21" i="15"/>
  <c r="CV21" i="15"/>
  <c r="CU21" i="15"/>
  <c r="CT21" i="15"/>
  <c r="CS21" i="15"/>
  <c r="CR21" i="15"/>
  <c r="CQ21" i="15"/>
  <c r="CP21" i="15"/>
  <c r="CO21" i="15"/>
  <c r="CN21" i="15"/>
  <c r="CM21" i="15"/>
  <c r="CL21" i="15"/>
  <c r="CK21" i="15"/>
  <c r="CJ21" i="15"/>
  <c r="CI21" i="15"/>
  <c r="CH21" i="15"/>
  <c r="CG21" i="15"/>
  <c r="CZ20" i="15"/>
  <c r="CY20" i="15"/>
  <c r="CX20" i="15"/>
  <c r="CW20" i="15"/>
  <c r="CV20" i="15"/>
  <c r="CU20" i="15"/>
  <c r="CT20" i="15"/>
  <c r="CS20" i="15"/>
  <c r="CR20" i="15"/>
  <c r="CQ20" i="15"/>
  <c r="CP20" i="15"/>
  <c r="CO20" i="15"/>
  <c r="CN20" i="15"/>
  <c r="CM20" i="15"/>
  <c r="CL20" i="15"/>
  <c r="CK20" i="15"/>
  <c r="CJ20" i="15"/>
  <c r="CI20" i="15"/>
  <c r="CH20" i="15"/>
  <c r="CG20" i="15"/>
  <c r="CZ19" i="15"/>
  <c r="CY19" i="15"/>
  <c r="CX19" i="15"/>
  <c r="CW19" i="15"/>
  <c r="CV19" i="15"/>
  <c r="CU19" i="15"/>
  <c r="CT19" i="15"/>
  <c r="CS19" i="15"/>
  <c r="CR19" i="15"/>
  <c r="CQ19" i="15"/>
  <c r="CP19" i="15"/>
  <c r="CO19" i="15"/>
  <c r="CN19" i="15"/>
  <c r="CM19" i="15"/>
  <c r="CL19" i="15"/>
  <c r="CK19" i="15"/>
  <c r="CJ19" i="15"/>
  <c r="CI19" i="15"/>
  <c r="CH19" i="15"/>
  <c r="CG19" i="15"/>
  <c r="CZ18" i="15"/>
  <c r="CY18" i="15"/>
  <c r="CX18" i="15"/>
  <c r="CW18" i="15"/>
  <c r="CV18" i="15"/>
  <c r="CU18" i="15"/>
  <c r="CT18" i="15"/>
  <c r="CS18" i="15"/>
  <c r="CR18" i="15"/>
  <c r="CQ18" i="15"/>
  <c r="CP18" i="15"/>
  <c r="CO18" i="15"/>
  <c r="CN18" i="15"/>
  <c r="CM18" i="15"/>
  <c r="CL18" i="15"/>
  <c r="CK18" i="15"/>
  <c r="CJ18" i="15"/>
  <c r="CI18" i="15"/>
  <c r="CH18" i="15"/>
  <c r="CG18" i="15"/>
  <c r="CZ17" i="15"/>
  <c r="CY17" i="15"/>
  <c r="CX17" i="15"/>
  <c r="CW17" i="15"/>
  <c r="CV17" i="15"/>
  <c r="CU17" i="15"/>
  <c r="CT17" i="15"/>
  <c r="CS17" i="15"/>
  <c r="CR17" i="15"/>
  <c r="CQ17" i="15"/>
  <c r="CP17" i="15"/>
  <c r="CO17" i="15"/>
  <c r="CN17" i="15"/>
  <c r="CM17" i="15"/>
  <c r="CL17" i="15"/>
  <c r="CK17" i="15"/>
  <c r="CJ17" i="15"/>
  <c r="CI17" i="15"/>
  <c r="CH17" i="15"/>
  <c r="CG17" i="15"/>
  <c r="CZ16" i="15"/>
  <c r="CY16" i="15"/>
  <c r="CX16" i="15"/>
  <c r="CW16" i="15"/>
  <c r="CV16" i="15"/>
  <c r="CU16" i="15"/>
  <c r="CT16" i="15"/>
  <c r="CS16" i="15"/>
  <c r="CR16" i="15"/>
  <c r="CQ16" i="15"/>
  <c r="CP16" i="15"/>
  <c r="CO16" i="15"/>
  <c r="CN16" i="15"/>
  <c r="CM16" i="15"/>
  <c r="CL16" i="15"/>
  <c r="CK16" i="15"/>
  <c r="CJ16" i="15"/>
  <c r="CI16" i="15"/>
  <c r="CH16" i="15"/>
  <c r="CG16" i="15"/>
  <c r="CZ15" i="15"/>
  <c r="CY15" i="15"/>
  <c r="CX15" i="15"/>
  <c r="CW15" i="15"/>
  <c r="CV15" i="15"/>
  <c r="CU15" i="15"/>
  <c r="CT15" i="15"/>
  <c r="CS15" i="15"/>
  <c r="CR15" i="15"/>
  <c r="CQ15" i="15"/>
  <c r="CP15" i="15"/>
  <c r="CO15" i="15"/>
  <c r="CN15" i="15"/>
  <c r="CM15" i="15"/>
  <c r="CL15" i="15"/>
  <c r="CK15" i="15"/>
  <c r="CJ15" i="15"/>
  <c r="CI15" i="15"/>
  <c r="CH15" i="15"/>
  <c r="CG15" i="15"/>
  <c r="CZ14" i="15"/>
  <c r="CY14" i="15"/>
  <c r="CX14" i="15"/>
  <c r="CW14" i="15"/>
  <c r="CV14" i="15"/>
  <c r="CU14" i="15"/>
  <c r="CT14" i="15"/>
  <c r="CS14" i="15"/>
  <c r="CR14" i="15"/>
  <c r="CQ14" i="15"/>
  <c r="CP14" i="15"/>
  <c r="CO14" i="15"/>
  <c r="CN14" i="15"/>
  <c r="CM14" i="15"/>
  <c r="CL14" i="15"/>
  <c r="CK14" i="15"/>
  <c r="CJ14" i="15"/>
  <c r="CI14" i="15"/>
  <c r="CH14" i="15"/>
  <c r="CG14" i="15"/>
  <c r="CZ13" i="15"/>
  <c r="CY13" i="15"/>
  <c r="CX13" i="15"/>
  <c r="CW13" i="15"/>
  <c r="CV13" i="15"/>
  <c r="CU13" i="15"/>
  <c r="CT13" i="15"/>
  <c r="CS13" i="15"/>
  <c r="CR13" i="15"/>
  <c r="CQ13" i="15"/>
  <c r="CP13" i="15"/>
  <c r="CO13" i="15"/>
  <c r="CN13" i="15"/>
  <c r="CM13" i="15"/>
  <c r="CL13" i="15"/>
  <c r="CK13" i="15"/>
  <c r="CJ13" i="15"/>
  <c r="CI13" i="15"/>
  <c r="CH13" i="15"/>
  <c r="CG13" i="15"/>
  <c r="CZ12" i="15"/>
  <c r="CY12" i="15"/>
  <c r="CX12" i="15"/>
  <c r="CW12" i="15"/>
  <c r="CV12" i="15"/>
  <c r="CU12" i="15"/>
  <c r="CT12" i="15"/>
  <c r="CS12" i="15"/>
  <c r="CR12" i="15"/>
  <c r="CQ12" i="15"/>
  <c r="CP12" i="15"/>
  <c r="CO12" i="15"/>
  <c r="CN12" i="15"/>
  <c r="CM12" i="15"/>
  <c r="CL12" i="15"/>
  <c r="CK12" i="15"/>
  <c r="CJ12" i="15"/>
  <c r="CI12" i="15"/>
  <c r="CH12" i="15"/>
  <c r="CG12" i="15"/>
  <c r="CX11" i="15"/>
  <c r="CZ11" i="15" s="1"/>
  <c r="CW11" i="15"/>
  <c r="CU11" i="15"/>
  <c r="CV11" i="15" s="1"/>
  <c r="CT11" i="15"/>
  <c r="CS11" i="15"/>
  <c r="CR11" i="15"/>
  <c r="CQ11" i="15"/>
  <c r="CP11" i="15"/>
  <c r="CO11" i="15"/>
  <c r="CN11" i="15"/>
  <c r="CM11" i="15"/>
  <c r="CL11" i="15"/>
  <c r="CK11" i="15"/>
  <c r="CJ11" i="15"/>
  <c r="CI11" i="15"/>
  <c r="CH11" i="15"/>
  <c r="CG11" i="15"/>
  <c r="CX10" i="15"/>
  <c r="CZ10" i="15" s="1"/>
  <c r="CW10" i="15"/>
  <c r="CU10" i="15"/>
  <c r="CV10" i="15" s="1"/>
  <c r="CT10" i="15"/>
  <c r="CS10" i="15"/>
  <c r="CR10" i="15"/>
  <c r="CQ10" i="15"/>
  <c r="CP10" i="15"/>
  <c r="CO10" i="15"/>
  <c r="CN10" i="15"/>
  <c r="CM10" i="15"/>
  <c r="CL10" i="15"/>
  <c r="CK10" i="15"/>
  <c r="CJ10" i="15"/>
  <c r="CI10" i="15"/>
  <c r="CH10" i="15"/>
  <c r="CG10" i="15"/>
  <c r="CX9" i="15"/>
  <c r="CZ9" i="15" s="1"/>
  <c r="CW9" i="15"/>
  <c r="CU9" i="15"/>
  <c r="CV9" i="15" s="1"/>
  <c r="CT9" i="15"/>
  <c r="CS9" i="15"/>
  <c r="CR9" i="15"/>
  <c r="CQ9" i="15"/>
  <c r="CP9" i="15"/>
  <c r="CO9" i="15"/>
  <c r="CN9" i="15"/>
  <c r="CM9" i="15"/>
  <c r="CL9" i="15"/>
  <c r="CK9" i="15"/>
  <c r="CJ9" i="15"/>
  <c r="CI9" i="15"/>
  <c r="CH9" i="15"/>
  <c r="CG9" i="15"/>
  <c r="CX8" i="15"/>
  <c r="CZ8" i="15" s="1"/>
  <c r="CW8" i="15"/>
  <c r="CU8" i="15"/>
  <c r="CV8" i="15" s="1"/>
  <c r="CT8" i="15"/>
  <c r="CS8" i="15"/>
  <c r="CR8" i="15"/>
  <c r="CQ8" i="15"/>
  <c r="CP8" i="15"/>
  <c r="CO8" i="15"/>
  <c r="CN8" i="15"/>
  <c r="CM8" i="15"/>
  <c r="CL8" i="15"/>
  <c r="CK8" i="15"/>
  <c r="CJ8" i="15"/>
  <c r="CI8" i="15"/>
  <c r="CH8" i="15"/>
  <c r="CG8" i="15"/>
  <c r="CX7" i="15"/>
  <c r="CZ7" i="15" s="1"/>
  <c r="CW7" i="15"/>
  <c r="CU7" i="15"/>
  <c r="CV7" i="15" s="1"/>
  <c r="CT7" i="15"/>
  <c r="CS7" i="15"/>
  <c r="CR7" i="15"/>
  <c r="CQ7" i="15"/>
  <c r="CP7" i="15"/>
  <c r="CO7" i="15"/>
  <c r="CN7" i="15"/>
  <c r="CM7" i="15"/>
  <c r="CL7" i="15"/>
  <c r="CK7" i="15"/>
  <c r="CJ7" i="15"/>
  <c r="CI7" i="15"/>
  <c r="CH7" i="15"/>
  <c r="CG7" i="15"/>
  <c r="CX6" i="15"/>
  <c r="CZ6" i="15" s="1"/>
  <c r="CW6" i="15"/>
  <c r="CV6" i="15"/>
  <c r="CU6" i="15"/>
  <c r="CT6" i="15"/>
  <c r="CS6" i="15"/>
  <c r="CR6" i="15"/>
  <c r="CQ6" i="15"/>
  <c r="CP6" i="15"/>
  <c r="CO6" i="15"/>
  <c r="CN6" i="15"/>
  <c r="CM6" i="15"/>
  <c r="CL6" i="15"/>
  <c r="CK6" i="15"/>
  <c r="CJ6" i="15"/>
  <c r="CI6" i="15"/>
  <c r="CH6" i="15"/>
  <c r="CG6" i="15"/>
  <c r="CZ5" i="15"/>
  <c r="CX5" i="15"/>
  <c r="CY5" i="15" s="1"/>
  <c r="CW5" i="15"/>
  <c r="CU5" i="15"/>
  <c r="CV5" i="15" s="1"/>
  <c r="CT5" i="15"/>
  <c r="CS5" i="15"/>
  <c r="CR5" i="15"/>
  <c r="CQ5" i="15"/>
  <c r="CP5" i="15"/>
  <c r="CO5" i="15"/>
  <c r="CN5" i="15"/>
  <c r="CM5" i="15"/>
  <c r="CL5" i="15"/>
  <c r="CK5" i="15"/>
  <c r="CJ5" i="15"/>
  <c r="CI5" i="15"/>
  <c r="CH5" i="15"/>
  <c r="CG5" i="15"/>
  <c r="CX4" i="15"/>
  <c r="CW4" i="15"/>
  <c r="CU4" i="15"/>
  <c r="CT4" i="15"/>
  <c r="CS4" i="15"/>
  <c r="CR4" i="15"/>
  <c r="CQ4" i="15"/>
  <c r="CP4" i="15"/>
  <c r="CO4" i="15"/>
  <c r="CN4" i="15"/>
  <c r="CM4" i="15"/>
  <c r="CL4" i="15"/>
  <c r="CK4" i="15"/>
  <c r="CJ4" i="15"/>
  <c r="CI4" i="15"/>
  <c r="CH4" i="15"/>
  <c r="CG4" i="15"/>
  <c r="CE23" i="15"/>
  <c r="CE22" i="15"/>
  <c r="CE21" i="15"/>
  <c r="CE20" i="15"/>
  <c r="CE19" i="15"/>
  <c r="CE18" i="15"/>
  <c r="CE17" i="15"/>
  <c r="CE16" i="15"/>
  <c r="CE15" i="15"/>
  <c r="CE14" i="15"/>
  <c r="CE13" i="15"/>
  <c r="CE12" i="15"/>
  <c r="CE11" i="15"/>
  <c r="CE10" i="15"/>
  <c r="CE9" i="15"/>
  <c r="CE8" i="15"/>
  <c r="CE7" i="15"/>
  <c r="CE6" i="15"/>
  <c r="CE5" i="15"/>
  <c r="CE4" i="15"/>
  <c r="BY23" i="15"/>
  <c r="BX23" i="15"/>
  <c r="BY22" i="15"/>
  <c r="BX22" i="15"/>
  <c r="BY21" i="15"/>
  <c r="BX21" i="15"/>
  <c r="BY20" i="15"/>
  <c r="BX20" i="15"/>
  <c r="BY19" i="15"/>
  <c r="BX19" i="15"/>
  <c r="BY18" i="15"/>
  <c r="BX18" i="15"/>
  <c r="BY17" i="15"/>
  <c r="BX17" i="15"/>
  <c r="BY16" i="15"/>
  <c r="BX16" i="15"/>
  <c r="BY15" i="15"/>
  <c r="BX15" i="15"/>
  <c r="BY14" i="15"/>
  <c r="BX14" i="15"/>
  <c r="BY13" i="15"/>
  <c r="BX13" i="15"/>
  <c r="BY12" i="15"/>
  <c r="BX12" i="15"/>
  <c r="BY11" i="15"/>
  <c r="BX11" i="15"/>
  <c r="BY10" i="15"/>
  <c r="BX10" i="15"/>
  <c r="BY9" i="15"/>
  <c r="BX9" i="15"/>
  <c r="BY8" i="15"/>
  <c r="BX8" i="15"/>
  <c r="BY7" i="15"/>
  <c r="BX7" i="15"/>
  <c r="BY6" i="15"/>
  <c r="BX6" i="15"/>
  <c r="BY5" i="15"/>
  <c r="BZ21" i="15" s="1"/>
  <c r="CA21" i="15" s="1"/>
  <c r="BX5" i="15"/>
  <c r="BT23" i="15"/>
  <c r="BS23" i="15"/>
  <c r="BR23" i="15"/>
  <c r="BQ23" i="15"/>
  <c r="BP23" i="15"/>
  <c r="BO23" i="15"/>
  <c r="BT22" i="15"/>
  <c r="BS22" i="15"/>
  <c r="BR22" i="15"/>
  <c r="BQ22" i="15"/>
  <c r="BP22" i="15"/>
  <c r="BO22" i="15"/>
  <c r="BT21" i="15"/>
  <c r="BS21" i="15"/>
  <c r="BR21" i="15"/>
  <c r="BQ21" i="15"/>
  <c r="BP21" i="15"/>
  <c r="BO21" i="15"/>
  <c r="BT20" i="15"/>
  <c r="BS20" i="15"/>
  <c r="BR20" i="15"/>
  <c r="BQ20" i="15"/>
  <c r="BP20" i="15"/>
  <c r="BO20" i="15"/>
  <c r="BT19" i="15"/>
  <c r="BS19" i="15"/>
  <c r="BR19" i="15"/>
  <c r="BQ19" i="15"/>
  <c r="BP19" i="15"/>
  <c r="BO19" i="15"/>
  <c r="BT18" i="15"/>
  <c r="BS18" i="15"/>
  <c r="BR18" i="15"/>
  <c r="BQ18" i="15"/>
  <c r="BP18" i="15"/>
  <c r="BO18" i="15"/>
  <c r="BT17" i="15"/>
  <c r="BS17" i="15"/>
  <c r="BR17" i="15"/>
  <c r="BQ17" i="15"/>
  <c r="BP17" i="15"/>
  <c r="BO17" i="15"/>
  <c r="BT16" i="15"/>
  <c r="BS16" i="15"/>
  <c r="BR16" i="15"/>
  <c r="BQ16" i="15"/>
  <c r="BP16" i="15"/>
  <c r="BO16" i="15"/>
  <c r="BT15" i="15"/>
  <c r="BS15" i="15"/>
  <c r="BR15" i="15"/>
  <c r="BQ15" i="15"/>
  <c r="BP15" i="15"/>
  <c r="BO15" i="15"/>
  <c r="BT14" i="15"/>
  <c r="BS14" i="15"/>
  <c r="BR14" i="15"/>
  <c r="BQ14" i="15"/>
  <c r="BP14" i="15"/>
  <c r="BO14" i="15"/>
  <c r="BT13" i="15"/>
  <c r="BS13" i="15"/>
  <c r="BR13" i="15"/>
  <c r="BQ13" i="15"/>
  <c r="BP13" i="15"/>
  <c r="BO13" i="15"/>
  <c r="BT12" i="15"/>
  <c r="BS12" i="15"/>
  <c r="BR12" i="15"/>
  <c r="BQ12" i="15"/>
  <c r="BP12" i="15"/>
  <c r="BO12" i="15"/>
  <c r="BT11" i="15"/>
  <c r="BS11" i="15"/>
  <c r="BR11" i="15"/>
  <c r="BQ11" i="15"/>
  <c r="BP11" i="15"/>
  <c r="BO11" i="15"/>
  <c r="BT10" i="15"/>
  <c r="BS10" i="15"/>
  <c r="BR10" i="15"/>
  <c r="BQ10" i="15"/>
  <c r="BP10" i="15"/>
  <c r="BO10" i="15"/>
  <c r="BT9" i="15"/>
  <c r="BS9" i="15"/>
  <c r="BR9" i="15"/>
  <c r="BQ9" i="15"/>
  <c r="BP9" i="15"/>
  <c r="BO9" i="15"/>
  <c r="BT8" i="15"/>
  <c r="BS8" i="15"/>
  <c r="BR8" i="15"/>
  <c r="BQ8" i="15"/>
  <c r="BP8" i="15"/>
  <c r="BO8" i="15"/>
  <c r="BT7" i="15"/>
  <c r="BS7" i="15"/>
  <c r="BR7" i="15"/>
  <c r="BQ7" i="15"/>
  <c r="BP7" i="15"/>
  <c r="BO7" i="15"/>
  <c r="BT6" i="15"/>
  <c r="BS6" i="15"/>
  <c r="BR6" i="15"/>
  <c r="BQ6" i="15"/>
  <c r="BP6" i="15"/>
  <c r="BO6" i="15"/>
  <c r="BT5" i="15"/>
  <c r="BS5" i="15"/>
  <c r="BR5" i="15"/>
  <c r="BQ5" i="15"/>
  <c r="BP5" i="15"/>
  <c r="BO5" i="15"/>
  <c r="BT4" i="15"/>
  <c r="BS4" i="15"/>
  <c r="BR4" i="15"/>
  <c r="BQ4" i="15"/>
  <c r="BP4" i="15"/>
  <c r="BO4" i="15"/>
  <c r="BM23" i="15"/>
  <c r="BM22" i="15"/>
  <c r="BM21" i="15"/>
  <c r="BM20" i="15"/>
  <c r="BM19" i="15"/>
  <c r="BM18" i="15"/>
  <c r="BM17" i="15"/>
  <c r="BM16" i="15"/>
  <c r="BM15" i="15"/>
  <c r="BM14" i="15"/>
  <c r="BM13" i="15"/>
  <c r="BM12" i="15"/>
  <c r="BM11" i="15"/>
  <c r="BM10" i="15"/>
  <c r="BM9" i="15"/>
  <c r="BM8" i="15"/>
  <c r="BM7" i="15"/>
  <c r="BM6" i="15"/>
  <c r="BM5" i="15"/>
  <c r="BM4" i="15"/>
  <c r="AE13" i="15"/>
  <c r="BG13" i="15" s="1"/>
  <c r="AE12" i="15"/>
  <c r="AE11" i="15"/>
  <c r="BG11" i="15" s="1"/>
  <c r="AE10" i="15"/>
  <c r="BC10" i="15" s="1"/>
  <c r="AE9" i="15"/>
  <c r="AE8" i="15"/>
  <c r="AE7" i="15"/>
  <c r="AE6" i="15"/>
  <c r="AE5" i="15"/>
  <c r="AE4" i="15"/>
  <c r="BE4" i="15" s="1"/>
  <c r="BH13" i="15"/>
  <c r="AZ13" i="15"/>
  <c r="BI12" i="15"/>
  <c r="BH12" i="15"/>
  <c r="BG12" i="15"/>
  <c r="BF12" i="15"/>
  <c r="BE12" i="15"/>
  <c r="BD12" i="15"/>
  <c r="BC12" i="15"/>
  <c r="BB12" i="15"/>
  <c r="BA12" i="15"/>
  <c r="AZ12" i="15"/>
  <c r="AY12" i="15"/>
  <c r="AX12" i="15"/>
  <c r="BI11" i="15"/>
  <c r="BH11" i="15"/>
  <c r="BC11" i="15"/>
  <c r="BA11" i="15"/>
  <c r="AZ11" i="15"/>
  <c r="BD10" i="15"/>
  <c r="BH9" i="15"/>
  <c r="BG9" i="15"/>
  <c r="BF9" i="15"/>
  <c r="BD9" i="15"/>
  <c r="BA9" i="15"/>
  <c r="AZ9" i="15"/>
  <c r="AY9" i="15"/>
  <c r="AX9" i="15"/>
  <c r="BI7" i="15"/>
  <c r="BH7" i="15"/>
  <c r="BG7" i="15"/>
  <c r="BF7" i="15"/>
  <c r="BD7" i="15"/>
  <c r="BC7" i="15"/>
  <c r="AZ7" i="15"/>
  <c r="AY7" i="15"/>
  <c r="AX7" i="15"/>
  <c r="BH6" i="15"/>
  <c r="BB6" i="15"/>
  <c r="BF5" i="15"/>
  <c r="BD5" i="15"/>
  <c r="BC5" i="15"/>
  <c r="AX5" i="15"/>
  <c r="AS13" i="15"/>
  <c r="AR13" i="15"/>
  <c r="AM13" i="15"/>
  <c r="AK13" i="15"/>
  <c r="AJ13" i="15"/>
  <c r="AT12" i="15"/>
  <c r="AS12" i="15"/>
  <c r="AR12" i="15"/>
  <c r="AQ12" i="15"/>
  <c r="AP12" i="15"/>
  <c r="AO12" i="15"/>
  <c r="AN12" i="15"/>
  <c r="AM12" i="15"/>
  <c r="AL12" i="15"/>
  <c r="AK12" i="15"/>
  <c r="AJ12" i="15"/>
  <c r="AI12" i="15"/>
  <c r="AS11" i="15"/>
  <c r="AR11" i="15"/>
  <c r="AN11" i="15"/>
  <c r="AM11" i="15"/>
  <c r="AK11" i="15"/>
  <c r="AJ11" i="15"/>
  <c r="AN10" i="15"/>
  <c r="AT9" i="15"/>
  <c r="AS9" i="15"/>
  <c r="AR9" i="15"/>
  <c r="AQ9" i="15"/>
  <c r="AP9" i="15"/>
  <c r="AO9" i="15"/>
  <c r="AN9" i="15"/>
  <c r="AM9" i="15"/>
  <c r="AL9" i="15"/>
  <c r="AK9" i="15"/>
  <c r="AJ9" i="15"/>
  <c r="AI9" i="15"/>
  <c r="AT7" i="15"/>
  <c r="AS7" i="15"/>
  <c r="AR7" i="15"/>
  <c r="AQ7" i="15"/>
  <c r="AP7" i="15"/>
  <c r="AO7" i="15"/>
  <c r="AN7" i="15"/>
  <c r="AM7" i="15"/>
  <c r="AL7" i="15"/>
  <c r="AK7" i="15"/>
  <c r="AJ7" i="15"/>
  <c r="AI7" i="15"/>
  <c r="AO6" i="15"/>
  <c r="AI6" i="15"/>
  <c r="AP5" i="15"/>
  <c r="AN5" i="15"/>
  <c r="AM5" i="15"/>
  <c r="AH13" i="15"/>
  <c r="AH12" i="15"/>
  <c r="AH11" i="15"/>
  <c r="AH10" i="15"/>
  <c r="AH9" i="15"/>
  <c r="AH7" i="15"/>
  <c r="E8" i="15" l="1"/>
  <c r="E9" i="15" s="1"/>
  <c r="BB5" i="15"/>
  <c r="BG6" i="15"/>
  <c r="BG8" i="15"/>
  <c r="BE10" i="15"/>
  <c r="BA13" i="15"/>
  <c r="BI13" i="15"/>
  <c r="AO5" i="15"/>
  <c r="AQ6" i="15"/>
  <c r="AP10" i="15"/>
  <c r="AL11" i="15"/>
  <c r="AT11" i="15"/>
  <c r="AL13" i="15"/>
  <c r="AT13" i="15"/>
  <c r="BE5" i="15"/>
  <c r="AX10" i="15"/>
  <c r="BF10" i="15"/>
  <c r="BB11" i="15"/>
  <c r="BB13" i="15"/>
  <c r="AY10" i="15"/>
  <c r="BC13" i="15"/>
  <c r="AI5" i="15"/>
  <c r="AJ10" i="15"/>
  <c r="AN13" i="15"/>
  <c r="BG5" i="15"/>
  <c r="AZ10" i="15"/>
  <c r="BH10" i="15"/>
  <c r="BD11" i="15"/>
  <c r="AH5" i="15"/>
  <c r="AJ5" i="15"/>
  <c r="AR5" i="15"/>
  <c r="AK10" i="15"/>
  <c r="AS10" i="15"/>
  <c r="AO11" i="15"/>
  <c r="AO13" i="15"/>
  <c r="AZ5" i="15"/>
  <c r="BH5" i="15"/>
  <c r="BA10" i="15"/>
  <c r="BI10" i="15"/>
  <c r="BE11" i="15"/>
  <c r="BE13" i="15"/>
  <c r="AQ10" i="15"/>
  <c r="AQ5" i="15"/>
  <c r="AR10" i="15"/>
  <c r="AY5" i="15"/>
  <c r="BD13" i="15"/>
  <c r="AK5" i="15"/>
  <c r="AS5" i="15"/>
  <c r="AL10" i="15"/>
  <c r="AT10" i="15"/>
  <c r="AP11" i="15"/>
  <c r="AP13" i="15"/>
  <c r="BA5" i="15"/>
  <c r="BI5" i="15"/>
  <c r="BB10" i="15"/>
  <c r="AX11" i="15"/>
  <c r="BF11" i="15"/>
  <c r="AX13" i="15"/>
  <c r="BF13" i="15"/>
  <c r="AO10" i="15"/>
  <c r="AI10" i="15"/>
  <c r="BG10" i="15"/>
  <c r="AL5" i="15"/>
  <c r="AT5" i="15"/>
  <c r="AM10" i="15"/>
  <c r="AI11" i="15"/>
  <c r="AQ11" i="15"/>
  <c r="AI13" i="15"/>
  <c r="AQ13" i="15"/>
  <c r="AZ6" i="15"/>
  <c r="AY11" i="15"/>
  <c r="AY13" i="15"/>
  <c r="CY6" i="15"/>
  <c r="CY8" i="15"/>
  <c r="CY10" i="15"/>
  <c r="CY7" i="15"/>
  <c r="CY9" i="15"/>
  <c r="CY11" i="15"/>
  <c r="BZ4" i="15"/>
  <c r="CA4" i="15" s="1"/>
  <c r="BZ6" i="15"/>
  <c r="CA6" i="15" s="1"/>
  <c r="BZ10" i="15"/>
  <c r="CA10" i="15" s="1"/>
  <c r="BZ12" i="15"/>
  <c r="CA12" i="15" s="1"/>
  <c r="BZ14" i="15"/>
  <c r="CA14" i="15" s="1"/>
  <c r="BZ16" i="15"/>
  <c r="CA16" i="15" s="1"/>
  <c r="BZ18" i="15"/>
  <c r="CA18" i="15" s="1"/>
  <c r="BZ20" i="15"/>
  <c r="CA20" i="15" s="1"/>
  <c r="BZ22" i="15"/>
  <c r="CA22" i="15" s="1"/>
  <c r="BZ8" i="15"/>
  <c r="CA8" i="15" s="1"/>
  <c r="BZ7" i="15"/>
  <c r="CA7" i="15" s="1"/>
  <c r="BZ9" i="15"/>
  <c r="CA9" i="15" s="1"/>
  <c r="BZ13" i="15"/>
  <c r="CA13" i="15" s="1"/>
  <c r="BZ15" i="15"/>
  <c r="CA15" i="15" s="1"/>
  <c r="BZ17" i="15"/>
  <c r="CA17" i="15" s="1"/>
  <c r="BZ19" i="15"/>
  <c r="CA19" i="15" s="1"/>
  <c r="BZ23" i="15"/>
  <c r="CA23" i="15" s="1"/>
  <c r="BZ5" i="15"/>
  <c r="CA5" i="15" s="1"/>
  <c r="BZ11" i="15"/>
  <c r="CA11" i="15" s="1"/>
  <c r="BH8" i="15"/>
  <c r="AP6" i="15"/>
  <c r="AP8" i="15"/>
  <c r="BA6" i="15"/>
  <c r="BI6" i="15"/>
  <c r="BA8" i="15"/>
  <c r="BI8" i="15"/>
  <c r="AR6" i="15"/>
  <c r="AJ8" i="15"/>
  <c r="AR8" i="15"/>
  <c r="BC6" i="15"/>
  <c r="BC8" i="15"/>
  <c r="AH8" i="15"/>
  <c r="AO8" i="15"/>
  <c r="AQ8" i="15"/>
  <c r="AJ6" i="15"/>
  <c r="AK6" i="15"/>
  <c r="AS6" i="15"/>
  <c r="AK8" i="15"/>
  <c r="AS8" i="15"/>
  <c r="BD6" i="15"/>
  <c r="BD8" i="15"/>
  <c r="AZ8" i="15"/>
  <c r="AI8" i="15"/>
  <c r="BB8" i="15"/>
  <c r="AL6" i="15"/>
  <c r="AT6" i="15"/>
  <c r="AL8" i="15"/>
  <c r="AT8" i="15"/>
  <c r="BE6" i="15"/>
  <c r="BE8" i="15"/>
  <c r="AH6" i="15"/>
  <c r="AM6" i="15"/>
  <c r="AM8" i="15"/>
  <c r="AX6" i="15"/>
  <c r="BF6" i="15"/>
  <c r="AX8" i="15"/>
  <c r="BF8" i="15"/>
  <c r="AN6" i="15"/>
  <c r="AN8" i="15"/>
  <c r="AY6" i="15"/>
  <c r="AY8" i="15"/>
  <c r="AI4" i="15"/>
  <c r="AJ4" i="15"/>
  <c r="BG4" i="15"/>
  <c r="AQ4" i="15"/>
  <c r="BH4" i="15"/>
  <c r="AX4" i="15"/>
  <c r="AS4" i="15"/>
  <c r="AZ4" i="15"/>
  <c r="AL4" i="15"/>
  <c r="AT4" i="15"/>
  <c r="BA4" i="15"/>
  <c r="BI4" i="15"/>
  <c r="AM4" i="15"/>
  <c r="AN4" i="15"/>
  <c r="BC4" i="15"/>
  <c r="BF4" i="15"/>
  <c r="AR4" i="15"/>
  <c r="AK4" i="15"/>
  <c r="AH4" i="15"/>
  <c r="AO4" i="15"/>
  <c r="BD4" i="15"/>
  <c r="AY4" i="15"/>
  <c r="BB4" i="15"/>
  <c r="AP4" i="15"/>
  <c r="K25" i="1"/>
  <c r="J25" i="1"/>
  <c r="I25" i="1"/>
  <c r="H25" i="1"/>
  <c r="K24" i="1"/>
  <c r="J24" i="1"/>
  <c r="I24" i="1"/>
  <c r="H24" i="1"/>
  <c r="K23" i="1"/>
  <c r="J23" i="1"/>
  <c r="I23" i="1"/>
  <c r="H23" i="1"/>
  <c r="K22" i="1"/>
  <c r="J22" i="1"/>
  <c r="I22" i="1"/>
  <c r="H22" i="1"/>
  <c r="K21" i="1"/>
  <c r="J21" i="1"/>
  <c r="I21" i="1"/>
  <c r="H21" i="1"/>
  <c r="K20" i="1"/>
  <c r="J20" i="1"/>
  <c r="I20" i="1"/>
  <c r="H20" i="1"/>
  <c r="K19" i="1"/>
  <c r="J19" i="1"/>
  <c r="I19" i="1"/>
  <c r="H19" i="1"/>
  <c r="K18" i="1"/>
  <c r="J18" i="1"/>
  <c r="I18" i="1"/>
  <c r="H18" i="1"/>
  <c r="K17" i="1"/>
  <c r="J17" i="1"/>
  <c r="I17" i="1"/>
  <c r="H17" i="1"/>
  <c r="K16" i="1"/>
  <c r="J16" i="1"/>
  <c r="I16" i="1"/>
  <c r="H16" i="1"/>
  <c r="K15" i="1"/>
  <c r="J15" i="1"/>
  <c r="I15" i="1"/>
  <c r="H15" i="1"/>
  <c r="K14" i="1"/>
  <c r="J14" i="1"/>
  <c r="I14" i="1"/>
  <c r="H14" i="1"/>
  <c r="G25" i="1"/>
  <c r="G24" i="1"/>
  <c r="G23" i="1"/>
  <c r="G22" i="1"/>
  <c r="G21" i="1"/>
  <c r="G20" i="1"/>
  <c r="G19" i="1"/>
  <c r="G18" i="1"/>
  <c r="G17" i="1"/>
  <c r="G16" i="1"/>
  <c r="G15" i="1"/>
  <c r="G14" i="1"/>
  <c r="F25" i="1"/>
  <c r="F24" i="1"/>
  <c r="F23" i="1"/>
  <c r="F22" i="1"/>
  <c r="F21" i="1"/>
  <c r="F20" i="1"/>
  <c r="F19" i="1"/>
  <c r="F18" i="1"/>
  <c r="F17" i="1"/>
  <c r="F16" i="1"/>
  <c r="F15" i="1"/>
  <c r="F14" i="1"/>
  <c r="I5" i="1"/>
  <c r="H5" i="1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F47" i="12"/>
  <c r="F51" i="12"/>
  <c r="G26" i="12"/>
  <c r="F26" i="12"/>
  <c r="V5" i="1"/>
  <c r="U5" i="1"/>
  <c r="T5" i="1"/>
  <c r="S5" i="1"/>
  <c r="Q5" i="1"/>
  <c r="O5" i="1"/>
  <c r="H5" i="14"/>
  <c r="I5" i="14"/>
  <c r="AA6" i="15"/>
  <c r="AA5" i="15"/>
  <c r="AA4" i="15"/>
  <c r="Z6" i="15"/>
  <c r="Z5" i="15"/>
  <c r="Z4" i="15"/>
  <c r="P6" i="11" s="1"/>
  <c r="P12" i="15"/>
  <c r="P11" i="15"/>
  <c r="P10" i="15"/>
  <c r="P9" i="15"/>
  <c r="P8" i="15"/>
  <c r="P7" i="15"/>
  <c r="P6" i="15"/>
  <c r="P5" i="15"/>
  <c r="E10" i="15" l="1"/>
  <c r="Q5" i="15"/>
  <c r="Q6" i="15" s="1"/>
  <c r="M14" i="15"/>
  <c r="M13" i="15"/>
  <c r="M12" i="15"/>
  <c r="M11" i="15"/>
  <c r="M10" i="15"/>
  <c r="M9" i="15"/>
  <c r="M8" i="15"/>
  <c r="M7" i="15"/>
  <c r="M6" i="15"/>
  <c r="M5" i="15"/>
  <c r="J14" i="15"/>
  <c r="J13" i="15"/>
  <c r="J12" i="15"/>
  <c r="J11" i="15"/>
  <c r="J10" i="15"/>
  <c r="J9" i="15"/>
  <c r="J8" i="15"/>
  <c r="J7" i="15"/>
  <c r="J6" i="15"/>
  <c r="J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CV4" i="15"/>
  <c r="U25" i="1"/>
  <c r="U24" i="1"/>
  <c r="U23" i="1"/>
  <c r="U22" i="1"/>
  <c r="U21" i="1"/>
  <c r="U20" i="1"/>
  <c r="U19" i="1"/>
  <c r="U18" i="1"/>
  <c r="U17" i="1"/>
  <c r="U16" i="1"/>
  <c r="U15" i="1"/>
  <c r="U14" i="1"/>
  <c r="Q7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S11" i="1" s="1"/>
  <c r="Q10" i="1"/>
  <c r="Q9" i="1"/>
  <c r="S9" i="1" s="1"/>
  <c r="Q8" i="1"/>
  <c r="S8" i="1" s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0" i="1"/>
  <c r="G27" i="12"/>
  <c r="E11" i="15" l="1"/>
  <c r="U10" i="1"/>
  <c r="G47" i="12"/>
  <c r="Q7" i="15"/>
  <c r="Q8" i="15" s="1"/>
  <c r="Q9" i="15" s="1"/>
  <c r="U13" i="1"/>
  <c r="K5" i="15"/>
  <c r="K6" i="15" s="1"/>
  <c r="N5" i="15"/>
  <c r="N6" i="15" s="1"/>
  <c r="H5" i="15"/>
  <c r="H6" i="15" s="1"/>
  <c r="U9" i="1"/>
  <c r="S12" i="1"/>
  <c r="U12" i="1" s="1"/>
  <c r="S7" i="1"/>
  <c r="U7" i="1" s="1"/>
  <c r="U8" i="1"/>
  <c r="U11" i="1"/>
  <c r="AG7" i="15"/>
  <c r="AG8" i="15"/>
  <c r="AG9" i="15"/>
  <c r="AG10" i="15"/>
  <c r="AG11" i="15"/>
  <c r="AG4" i="15"/>
  <c r="AG12" i="15"/>
  <c r="AG5" i="15"/>
  <c r="AG13" i="15"/>
  <c r="AG6" i="15"/>
  <c r="DU6" i="15"/>
  <c r="DU9" i="15"/>
  <c r="DU12" i="15"/>
  <c r="Q6" i="1"/>
  <c r="E12" i="15" l="1"/>
  <c r="E13" i="15" s="1"/>
  <c r="EL7" i="15"/>
  <c r="EG69" i="15"/>
  <c r="DY69" i="15"/>
  <c r="EC68" i="15"/>
  <c r="EG67" i="15"/>
  <c r="DY67" i="15"/>
  <c r="EC66" i="15"/>
  <c r="EG65" i="15"/>
  <c r="DY65" i="15"/>
  <c r="EC64" i="15"/>
  <c r="EG63" i="15"/>
  <c r="DY63" i="15"/>
  <c r="EC62" i="15"/>
  <c r="EG61" i="15"/>
  <c r="DY61" i="15"/>
  <c r="EC60" i="15"/>
  <c r="EH64" i="15"/>
  <c r="ED61" i="15"/>
  <c r="EI69" i="15"/>
  <c r="EA67" i="15"/>
  <c r="EI65" i="15"/>
  <c r="EA63" i="15"/>
  <c r="EE60" i="15"/>
  <c r="DZ65" i="15"/>
  <c r="DZ63" i="15"/>
  <c r="ED60" i="15"/>
  <c r="EF69" i="15"/>
  <c r="DX69" i="15"/>
  <c r="EB68" i="15"/>
  <c r="EF67" i="15"/>
  <c r="DX67" i="15"/>
  <c r="EB66" i="15"/>
  <c r="EF65" i="15"/>
  <c r="DX65" i="15"/>
  <c r="EB64" i="15"/>
  <c r="EF63" i="15"/>
  <c r="DX63" i="15"/>
  <c r="EB62" i="15"/>
  <c r="EF61" i="15"/>
  <c r="DX61" i="15"/>
  <c r="EB60" i="15"/>
  <c r="EH68" i="15"/>
  <c r="EH66" i="15"/>
  <c r="ED65" i="15"/>
  <c r="ED63" i="15"/>
  <c r="DZ62" i="15"/>
  <c r="DZ60" i="15"/>
  <c r="EG68" i="15"/>
  <c r="EC67" i="15"/>
  <c r="DY66" i="15"/>
  <c r="EG64" i="15"/>
  <c r="EC63" i="15"/>
  <c r="DY62" i="15"/>
  <c r="EG60" i="15"/>
  <c r="EE64" i="15"/>
  <c r="EA61" i="15"/>
  <c r="DZ67" i="15"/>
  <c r="ED66" i="15"/>
  <c r="ED64" i="15"/>
  <c r="EH61" i="15"/>
  <c r="EM11" i="15"/>
  <c r="EE69" i="15"/>
  <c r="EI68" i="15"/>
  <c r="EA68" i="15"/>
  <c r="EE67" i="15"/>
  <c r="EI66" i="15"/>
  <c r="EA66" i="15"/>
  <c r="EE65" i="15"/>
  <c r="EI64" i="15"/>
  <c r="EA64" i="15"/>
  <c r="EE63" i="15"/>
  <c r="EI62" i="15"/>
  <c r="EA62" i="15"/>
  <c r="EE61" i="15"/>
  <c r="EI60" i="15"/>
  <c r="EA60" i="15"/>
  <c r="ED69" i="15"/>
  <c r="DZ68" i="15"/>
  <c r="ED67" i="15"/>
  <c r="DZ66" i="15"/>
  <c r="DZ64" i="15"/>
  <c r="EH62" i="15"/>
  <c r="EH60" i="15"/>
  <c r="EC69" i="15"/>
  <c r="DY68" i="15"/>
  <c r="EG66" i="15"/>
  <c r="EC65" i="15"/>
  <c r="DY64" i="15"/>
  <c r="EG62" i="15"/>
  <c r="EC61" i="15"/>
  <c r="DY60" i="15"/>
  <c r="EI63" i="15"/>
  <c r="EI61" i="15"/>
  <c r="EH69" i="15"/>
  <c r="EH67" i="15"/>
  <c r="EH65" i="15"/>
  <c r="EH63" i="15"/>
  <c r="DZ61" i="15"/>
  <c r="DZ69" i="15"/>
  <c r="EM10" i="15"/>
  <c r="EB69" i="15"/>
  <c r="EF68" i="15"/>
  <c r="DX68" i="15"/>
  <c r="EB67" i="15"/>
  <c r="EF66" i="15"/>
  <c r="DX66" i="15"/>
  <c r="EB65" i="15"/>
  <c r="EF64" i="15"/>
  <c r="DX64" i="15"/>
  <c r="EB63" i="15"/>
  <c r="EF62" i="15"/>
  <c r="DX62" i="15"/>
  <c r="EB61" i="15"/>
  <c r="EF60" i="15"/>
  <c r="DX60" i="15"/>
  <c r="EA69" i="15"/>
  <c r="EE68" i="15"/>
  <c r="EI67" i="15"/>
  <c r="EE66" i="15"/>
  <c r="EA65" i="15"/>
  <c r="EE62" i="15"/>
  <c r="ED68" i="15"/>
  <c r="ED62" i="15"/>
  <c r="Q10" i="15"/>
  <c r="Q11" i="15" s="1"/>
  <c r="Q12" i="15" s="1"/>
  <c r="EK15" i="15"/>
  <c r="K7" i="15"/>
  <c r="K8" i="15" s="1"/>
  <c r="H7" i="15"/>
  <c r="N7" i="15"/>
  <c r="S6" i="1"/>
  <c r="AW9" i="15"/>
  <c r="C416" i="11" s="1"/>
  <c r="AW8" i="15"/>
  <c r="C415" i="11" s="1"/>
  <c r="AW13" i="15"/>
  <c r="C420" i="11" s="1"/>
  <c r="AV13" i="15"/>
  <c r="B420" i="11" s="1"/>
  <c r="AW12" i="15"/>
  <c r="C419" i="11" s="1"/>
  <c r="AV12" i="15"/>
  <c r="B419" i="11" s="1"/>
  <c r="AV5" i="15"/>
  <c r="B412" i="11" s="1"/>
  <c r="AV11" i="15"/>
  <c r="B418" i="11" s="1"/>
  <c r="AW11" i="15"/>
  <c r="C418" i="11" s="1"/>
  <c r="AW5" i="15"/>
  <c r="C412" i="11" s="1"/>
  <c r="AV6" i="15"/>
  <c r="B413" i="11" s="1"/>
  <c r="AW10" i="15"/>
  <c r="C417" i="11" s="1"/>
  <c r="AV10" i="15"/>
  <c r="B417" i="11" s="1"/>
  <c r="AW6" i="15"/>
  <c r="C413" i="11" s="1"/>
  <c r="AV7" i="15"/>
  <c r="B414" i="11" s="1"/>
  <c r="AV9" i="15"/>
  <c r="B416" i="11" s="1"/>
  <c r="AW7" i="15"/>
  <c r="C414" i="11" s="1"/>
  <c r="AV8" i="15"/>
  <c r="B415" i="11" s="1"/>
  <c r="AW4" i="15"/>
  <c r="C411" i="11" s="1"/>
  <c r="EL10" i="15"/>
  <c r="EL11" i="15"/>
  <c r="EL6" i="15"/>
  <c r="CY4" i="15"/>
  <c r="AV4" i="15"/>
  <c r="B411" i="11" s="1"/>
  <c r="BY4" i="15"/>
  <c r="G51" i="12"/>
  <c r="E14" i="15" l="1"/>
  <c r="E15" i="15" s="1"/>
  <c r="E16" i="15" s="1"/>
  <c r="E17" i="15" s="1"/>
  <c r="E18" i="15" s="1"/>
  <c r="E19" i="15" s="1"/>
  <c r="E20" i="15" s="1"/>
  <c r="E21" i="15" s="1"/>
  <c r="E22" i="15" s="1"/>
  <c r="E23" i="15" s="1"/>
  <c r="E24" i="15" s="1"/>
  <c r="K9" i="15"/>
  <c r="K10" i="15" s="1"/>
  <c r="N8" i="15"/>
  <c r="N9" i="15" s="1"/>
  <c r="H8" i="15"/>
  <c r="U6" i="1"/>
  <c r="EK17" i="15"/>
  <c r="EK16" i="15"/>
  <c r="CZ4" i="15"/>
  <c r="BX4" i="15"/>
  <c r="DW60" i="15"/>
  <c r="Z12" i="15"/>
  <c r="E2" i="15" l="1"/>
  <c r="I12" i="1"/>
  <c r="I10" i="1"/>
  <c r="I8" i="1"/>
  <c r="I6" i="1"/>
  <c r="G7" i="1"/>
  <c r="F7" i="1"/>
  <c r="G13" i="1"/>
  <c r="F13" i="1"/>
  <c r="F9" i="1"/>
  <c r="H12" i="1"/>
  <c r="H10" i="1"/>
  <c r="H8" i="1"/>
  <c r="H6" i="1"/>
  <c r="G6" i="1"/>
  <c r="F6" i="1"/>
  <c r="K6" i="1"/>
  <c r="K13" i="1"/>
  <c r="K11" i="1"/>
  <c r="K9" i="1"/>
  <c r="K7" i="1"/>
  <c r="G9" i="1"/>
  <c r="F8" i="1"/>
  <c r="J13" i="1"/>
  <c r="J11" i="1"/>
  <c r="J9" i="1"/>
  <c r="J7" i="1"/>
  <c r="G12" i="1"/>
  <c r="F12" i="1"/>
  <c r="K12" i="1"/>
  <c r="I13" i="1"/>
  <c r="I11" i="1"/>
  <c r="I9" i="1"/>
  <c r="I7" i="1"/>
  <c r="G11" i="1"/>
  <c r="F11" i="1"/>
  <c r="F10" i="1"/>
  <c r="K10" i="1"/>
  <c r="H13" i="1"/>
  <c r="H11" i="1"/>
  <c r="H9" i="1"/>
  <c r="H7" i="1"/>
  <c r="G10" i="1"/>
  <c r="K8" i="1"/>
  <c r="J12" i="1"/>
  <c r="J10" i="1"/>
  <c r="J8" i="1"/>
  <c r="J6" i="1"/>
  <c r="G8" i="1"/>
  <c r="N10" i="15"/>
  <c r="N11" i="15" s="1"/>
  <c r="N12" i="15" s="1"/>
  <c r="N13" i="15" s="1"/>
  <c r="N14" i="15" s="1"/>
  <c r="Q2" i="15"/>
  <c r="K11" i="15"/>
  <c r="K12" i="15" s="1"/>
  <c r="K13" i="15" s="1"/>
  <c r="K14" i="15" s="1"/>
  <c r="H9" i="15"/>
  <c r="AA12" i="15"/>
  <c r="AG2" i="15"/>
  <c r="B409" i="11" l="1"/>
  <c r="EK9" i="15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H22" i="15" s="1"/>
  <c r="H23" i="15" s="1"/>
  <c r="H24" i="15" s="1"/>
  <c r="EK19" i="15"/>
  <c r="EK20" i="15"/>
  <c r="EK18" i="15"/>
  <c r="EL15" i="15"/>
  <c r="AV2" i="15"/>
  <c r="DW62" i="15"/>
  <c r="DW61" i="15"/>
  <c r="CA2" i="15"/>
  <c r="EK21" i="15" l="1"/>
  <c r="DW63" i="15"/>
  <c r="EL16" i="15" l="1"/>
  <c r="EK22" i="15"/>
  <c r="EL17" i="15"/>
  <c r="EL18" i="15" l="1"/>
  <c r="EK24" i="15"/>
  <c r="EK23" i="15"/>
  <c r="DW64" i="15"/>
  <c r="DW65" i="15"/>
  <c r="H2" i="15"/>
  <c r="DW67" i="15" l="1"/>
  <c r="DW66" i="15"/>
  <c r="K2" i="15"/>
  <c r="EL20" i="15" l="1"/>
  <c r="EL19" i="15"/>
  <c r="DW68" i="15"/>
  <c r="EL21" i="15" l="1"/>
  <c r="EL22" i="15"/>
  <c r="EL23" i="15" l="1"/>
  <c r="DW69" i="15"/>
  <c r="N2" i="15"/>
  <c r="EL13" i="15" l="1"/>
  <c r="EL24" i="15" l="1"/>
  <c r="EK50" i="15"/>
  <c r="EK27" i="15"/>
  <c r="DW12" i="15"/>
  <c r="DW36" i="15"/>
  <c r="ED36" i="15" l="1"/>
  <c r="EC36" i="15"/>
  <c r="EB36" i="15"/>
  <c r="EI36" i="15"/>
  <c r="EA36" i="15"/>
  <c r="EH36" i="15"/>
  <c r="DZ36" i="15"/>
  <c r="EG36" i="15"/>
  <c r="DY36" i="15"/>
  <c r="EF36" i="15"/>
  <c r="EE36" i="15"/>
  <c r="DX36" i="15"/>
  <c r="EG12" i="15"/>
  <c r="EI12" i="15"/>
  <c r="EB12" i="15"/>
  <c r="DX12" i="15"/>
  <c r="EA12" i="15"/>
  <c r="DZ12" i="15"/>
  <c r="EF12" i="15"/>
  <c r="EH12" i="15"/>
  <c r="DY12" i="15"/>
  <c r="EC12" i="15"/>
  <c r="EE12" i="15"/>
  <c r="ED12" i="15"/>
  <c r="EK28" i="15"/>
  <c r="EK51" i="15"/>
  <c r="DW13" i="15"/>
  <c r="DW37" i="15"/>
  <c r="EH37" i="15" l="1"/>
  <c r="DZ37" i="15"/>
  <c r="EG37" i="15"/>
  <c r="DY37" i="15"/>
  <c r="EF37" i="15"/>
  <c r="DX37" i="15"/>
  <c r="EE37" i="15"/>
  <c r="ED37" i="15"/>
  <c r="EC37" i="15"/>
  <c r="EB37" i="15"/>
  <c r="EA37" i="15"/>
  <c r="EI37" i="15"/>
  <c r="EC13" i="15"/>
  <c r="EB13" i="15"/>
  <c r="EE13" i="15"/>
  <c r="DZ13" i="15"/>
  <c r="DY13" i="15"/>
  <c r="EG13" i="15"/>
  <c r="EI13" i="15"/>
  <c r="DX13" i="15"/>
  <c r="EH13" i="15"/>
  <c r="EF13" i="15"/>
  <c r="EA13" i="15"/>
  <c r="ED13" i="15"/>
  <c r="EL27" i="15"/>
  <c r="EK52" i="15"/>
  <c r="EK29" i="15"/>
  <c r="DW38" i="15"/>
  <c r="DW14" i="15"/>
  <c r="EL50" i="15"/>
  <c r="EK53" i="15"/>
  <c r="EK30" i="15"/>
  <c r="DW15" i="15"/>
  <c r="DW39" i="15"/>
  <c r="EG14" i="15" l="1"/>
  <c r="DY14" i="15"/>
  <c r="EF14" i="15"/>
  <c r="DX14" i="15"/>
  <c r="EI14" i="15"/>
  <c r="EA14" i="15"/>
  <c r="EB14" i="15"/>
  <c r="DZ14" i="15"/>
  <c r="EH14" i="15"/>
  <c r="EE14" i="15"/>
  <c r="ED14" i="15"/>
  <c r="EC14" i="15"/>
  <c r="ED38" i="15"/>
  <c r="EC38" i="15"/>
  <c r="EB38" i="15"/>
  <c r="EI38" i="15"/>
  <c r="EA38" i="15"/>
  <c r="EH38" i="15"/>
  <c r="DZ38" i="15"/>
  <c r="EG38" i="15"/>
  <c r="DY38" i="15"/>
  <c r="EE38" i="15"/>
  <c r="DX38" i="15"/>
  <c r="EF38" i="15"/>
  <c r="EH39" i="15"/>
  <c r="DZ39" i="15"/>
  <c r="EG39" i="15"/>
  <c r="DY39" i="15"/>
  <c r="EF39" i="15"/>
  <c r="DX39" i="15"/>
  <c r="EE39" i="15"/>
  <c r="ED39" i="15"/>
  <c r="EC39" i="15"/>
  <c r="EI39" i="15"/>
  <c r="EB39" i="15"/>
  <c r="EA39" i="15"/>
  <c r="EC15" i="15"/>
  <c r="EB15" i="15"/>
  <c r="EF15" i="15"/>
  <c r="EE15" i="15"/>
  <c r="EA15" i="15"/>
  <c r="ED15" i="15"/>
  <c r="DZ15" i="15"/>
  <c r="DY15" i="15"/>
  <c r="EI15" i="15"/>
  <c r="DX15" i="15"/>
  <c r="EH15" i="15"/>
  <c r="EG15" i="15"/>
  <c r="EL28" i="15"/>
  <c r="EL51" i="15"/>
  <c r="EK31" i="15"/>
  <c r="EK54" i="15"/>
  <c r="DW40" i="15"/>
  <c r="DW16" i="15"/>
  <c r="EG16" i="15" l="1"/>
  <c r="DY16" i="15"/>
  <c r="EF16" i="15"/>
  <c r="DX16" i="15"/>
  <c r="EB16" i="15"/>
  <c r="EI16" i="15"/>
  <c r="EA16" i="15"/>
  <c r="EE16" i="15"/>
  <c r="ED16" i="15"/>
  <c r="EC16" i="15"/>
  <c r="DZ16" i="15"/>
  <c r="EH16" i="15"/>
  <c r="ED40" i="15"/>
  <c r="EC40" i="15"/>
  <c r="EB40" i="15"/>
  <c r="EI40" i="15"/>
  <c r="EA40" i="15"/>
  <c r="EH40" i="15"/>
  <c r="DZ40" i="15"/>
  <c r="EG40" i="15"/>
  <c r="DY40" i="15"/>
  <c r="DX40" i="15"/>
  <c r="EF40" i="15"/>
  <c r="EE40" i="15"/>
  <c r="EL53" i="15"/>
  <c r="EL29" i="15"/>
  <c r="EL30" i="15"/>
  <c r="EK55" i="15"/>
  <c r="EK32" i="15"/>
  <c r="DW17" i="15"/>
  <c r="DW41" i="15"/>
  <c r="EK33" i="15"/>
  <c r="EK56" i="15"/>
  <c r="DW42" i="15"/>
  <c r="DW18" i="15"/>
  <c r="EL52" i="15"/>
  <c r="EK57" i="15"/>
  <c r="EK34" i="15"/>
  <c r="DW43" i="15"/>
  <c r="DW19" i="15"/>
  <c r="EH43" i="15" l="1"/>
  <c r="DZ43" i="15"/>
  <c r="EG43" i="15"/>
  <c r="DY43" i="15"/>
  <c r="EF43" i="15"/>
  <c r="DX43" i="15"/>
  <c r="EE43" i="15"/>
  <c r="ED43" i="15"/>
  <c r="EC43" i="15"/>
  <c r="EI43" i="15"/>
  <c r="EB43" i="15"/>
  <c r="EA43" i="15"/>
  <c r="EC19" i="15"/>
  <c r="EB19" i="15"/>
  <c r="EF19" i="15"/>
  <c r="DX19" i="15"/>
  <c r="EE19" i="15"/>
  <c r="EA19" i="15"/>
  <c r="DZ19" i="15"/>
  <c r="EI19" i="15"/>
  <c r="DY19" i="15"/>
  <c r="ED19" i="15"/>
  <c r="EH19" i="15"/>
  <c r="EG19" i="15"/>
  <c r="EH41" i="15"/>
  <c r="DZ41" i="15"/>
  <c r="EG41" i="15"/>
  <c r="DY41" i="15"/>
  <c r="EF41" i="15"/>
  <c r="DX41" i="15"/>
  <c r="EE41" i="15"/>
  <c r="ED41" i="15"/>
  <c r="EC41" i="15"/>
  <c r="EA41" i="15"/>
  <c r="EI41" i="15"/>
  <c r="EB41" i="15"/>
  <c r="ED42" i="15"/>
  <c r="EC42" i="15"/>
  <c r="EB42" i="15"/>
  <c r="EI42" i="15"/>
  <c r="EA42" i="15"/>
  <c r="EH42" i="15"/>
  <c r="DZ42" i="15"/>
  <c r="EG42" i="15"/>
  <c r="DY42" i="15"/>
  <c r="EF42" i="15"/>
  <c r="EE42" i="15"/>
  <c r="DX42" i="15"/>
  <c r="EC17" i="15"/>
  <c r="EB17" i="15"/>
  <c r="EF17" i="15"/>
  <c r="DX17" i="15"/>
  <c r="EE17" i="15"/>
  <c r="EI17" i="15"/>
  <c r="EA17" i="15"/>
  <c r="EH17" i="15"/>
  <c r="EG17" i="15"/>
  <c r="ED17" i="15"/>
  <c r="DZ17" i="15"/>
  <c r="DY17" i="15"/>
  <c r="EG18" i="15"/>
  <c r="DY18" i="15"/>
  <c r="EF18" i="15"/>
  <c r="DX18" i="15"/>
  <c r="EB18" i="15"/>
  <c r="EI18" i="15"/>
  <c r="EA18" i="15"/>
  <c r="EH18" i="15"/>
  <c r="EE18" i="15"/>
  <c r="ED18" i="15"/>
  <c r="DZ18" i="15"/>
  <c r="EC18" i="15"/>
  <c r="EL54" i="15"/>
  <c r="EL31" i="15"/>
  <c r="EK58" i="15"/>
  <c r="EK35" i="15"/>
  <c r="DW44" i="15"/>
  <c r="DW20" i="15"/>
  <c r="EG20" i="15" l="1"/>
  <c r="DY20" i="15"/>
  <c r="EF20" i="15"/>
  <c r="DX20" i="15"/>
  <c r="EB20" i="15"/>
  <c r="EI20" i="15"/>
  <c r="EA20" i="15"/>
  <c r="EE20" i="15"/>
  <c r="ED20" i="15"/>
  <c r="EC20" i="15"/>
  <c r="EH20" i="15"/>
  <c r="DZ20" i="15"/>
  <c r="ED44" i="15"/>
  <c r="EC44" i="15"/>
  <c r="EB44" i="15"/>
  <c r="EI44" i="15"/>
  <c r="EA44" i="15"/>
  <c r="EH44" i="15"/>
  <c r="DZ44" i="15"/>
  <c r="EG44" i="15"/>
  <c r="DY44" i="15"/>
  <c r="EF44" i="15"/>
  <c r="EE44" i="15"/>
  <c r="DX44" i="15"/>
  <c r="EL32" i="15"/>
  <c r="EL34" i="15"/>
  <c r="EL55" i="15"/>
  <c r="EL33" i="15"/>
  <c r="EL56" i="15"/>
  <c r="EL57" i="15"/>
  <c r="EK36" i="15"/>
  <c r="EK59" i="15"/>
  <c r="DW45" i="15"/>
  <c r="DW21" i="15"/>
  <c r="EC21" i="15" l="1"/>
  <c r="EB21" i="15"/>
  <c r="EF21" i="15"/>
  <c r="DX21" i="15"/>
  <c r="EE21" i="15"/>
  <c r="EI21" i="15"/>
  <c r="EH21" i="15"/>
  <c r="EG21" i="15"/>
  <c r="EA21" i="15"/>
  <c r="ED21" i="15"/>
  <c r="DZ21" i="15"/>
  <c r="DY21" i="15"/>
  <c r="EH45" i="15"/>
  <c r="DZ45" i="15"/>
  <c r="EG45" i="15"/>
  <c r="DY45" i="15"/>
  <c r="EF45" i="15"/>
  <c r="DX45" i="15"/>
  <c r="EE45" i="15"/>
  <c r="ED45" i="15"/>
  <c r="EC45" i="15"/>
  <c r="EB45" i="15"/>
  <c r="EA45" i="15"/>
  <c r="EI45" i="15"/>
  <c r="EL35" i="15"/>
  <c r="EL58" i="15"/>
  <c r="EK60" i="15"/>
  <c r="EK37" i="15"/>
  <c r="DW22" i="15"/>
  <c r="DW46" i="15"/>
  <c r="ED46" i="15" l="1"/>
  <c r="EC46" i="15"/>
  <c r="EB46" i="15"/>
  <c r="EI46" i="15"/>
  <c r="EA46" i="15"/>
  <c r="EH46" i="15"/>
  <c r="DZ46" i="15"/>
  <c r="EG46" i="15"/>
  <c r="DY46" i="15"/>
  <c r="EE46" i="15"/>
  <c r="DX46" i="15"/>
  <c r="EF46" i="15"/>
  <c r="EG22" i="15"/>
  <c r="DY22" i="15"/>
  <c r="EF22" i="15"/>
  <c r="DX22" i="15"/>
  <c r="EB22" i="15"/>
  <c r="EI22" i="15"/>
  <c r="EA22" i="15"/>
  <c r="EE22" i="15"/>
  <c r="DZ22" i="15"/>
  <c r="EH22" i="15"/>
  <c r="ED22" i="15"/>
  <c r="EC22" i="15"/>
  <c r="EL36" i="15"/>
  <c r="EL59" i="15"/>
  <c r="EK38" i="15"/>
  <c r="EK61" i="15"/>
  <c r="DW23" i="15"/>
  <c r="DW47" i="15"/>
  <c r="EH47" i="15" l="1"/>
  <c r="DZ47" i="15"/>
  <c r="EG47" i="15"/>
  <c r="DY47" i="15"/>
  <c r="EF47" i="15"/>
  <c r="DX47" i="15"/>
  <c r="EE47" i="15"/>
  <c r="ED47" i="15"/>
  <c r="EC47" i="15"/>
  <c r="EI47" i="15"/>
  <c r="EB47" i="15"/>
  <c r="EA47" i="15"/>
  <c r="EC23" i="15"/>
  <c r="EB23" i="15"/>
  <c r="EF23" i="15"/>
  <c r="DX23" i="15"/>
  <c r="EE23" i="15"/>
  <c r="EA23" i="15"/>
  <c r="DZ23" i="15"/>
  <c r="DY23" i="15"/>
  <c r="EI23" i="15"/>
  <c r="EH23" i="15"/>
  <c r="EG23" i="15"/>
  <c r="ED23" i="15"/>
  <c r="EL37" i="15"/>
  <c r="EL60" i="15"/>
  <c r="EK62" i="15"/>
  <c r="EK39" i="15"/>
  <c r="DW48" i="15"/>
  <c r="DW24" i="15"/>
  <c r="EG24" i="15" l="1"/>
  <c r="DY24" i="15"/>
  <c r="EF24" i="15"/>
  <c r="DX24" i="15"/>
  <c r="EB24" i="15"/>
  <c r="EI24" i="15"/>
  <c r="EA24" i="15"/>
  <c r="EE24" i="15"/>
  <c r="ED24" i="15"/>
  <c r="EC24" i="15"/>
  <c r="DZ24" i="15"/>
  <c r="EH24" i="15"/>
  <c r="ED48" i="15"/>
  <c r="EC48" i="15"/>
  <c r="EB48" i="15"/>
  <c r="EI48" i="15"/>
  <c r="EA48" i="15"/>
  <c r="EH48" i="15"/>
  <c r="DZ48" i="15"/>
  <c r="EG48" i="15"/>
  <c r="DY48" i="15"/>
  <c r="DX48" i="15"/>
  <c r="EF48" i="15"/>
  <c r="EE48" i="15"/>
  <c r="EL61" i="15"/>
  <c r="EL38" i="15"/>
  <c r="EK40" i="15"/>
  <c r="DW49" i="15"/>
  <c r="EK63" i="15"/>
  <c r="DW25" i="15"/>
  <c r="EL62" i="15" l="1"/>
  <c r="EL39" i="15"/>
  <c r="EC25" i="15"/>
  <c r="EB25" i="15"/>
  <c r="EF25" i="15"/>
  <c r="DX25" i="15"/>
  <c r="EE25" i="15"/>
  <c r="EI25" i="15"/>
  <c r="EH25" i="15"/>
  <c r="EG25" i="15"/>
  <c r="ED25" i="15"/>
  <c r="EA25" i="15"/>
  <c r="DZ25" i="15"/>
  <c r="DY25" i="15"/>
  <c r="EH49" i="15"/>
  <c r="DZ49" i="15"/>
  <c r="EG49" i="15"/>
  <c r="DY49" i="15"/>
  <c r="EF49" i="15"/>
  <c r="DX49" i="15"/>
  <c r="EE49" i="15"/>
  <c r="ED49" i="15"/>
  <c r="EC49" i="15"/>
  <c r="EA49" i="15"/>
  <c r="EI49" i="15"/>
  <c r="EB49" i="15"/>
  <c r="DW26" i="15"/>
  <c r="EK41" i="15"/>
  <c r="DW50" i="15"/>
  <c r="EK64" i="15"/>
  <c r="EL40" i="15" l="1"/>
  <c r="EL63" i="15"/>
  <c r="ED50" i="15"/>
  <c r="EC50" i="15"/>
  <c r="EB50" i="15"/>
  <c r="EI50" i="15"/>
  <c r="EA50" i="15"/>
  <c r="EH50" i="15"/>
  <c r="DZ50" i="15"/>
  <c r="EG50" i="15"/>
  <c r="DY50" i="15"/>
  <c r="EF50" i="15"/>
  <c r="EE50" i="15"/>
  <c r="DX50" i="15"/>
  <c r="EG26" i="15"/>
  <c r="DY26" i="15"/>
  <c r="EF26" i="15"/>
  <c r="DX26" i="15"/>
  <c r="EB26" i="15"/>
  <c r="EI26" i="15"/>
  <c r="EA26" i="15"/>
  <c r="EE26" i="15"/>
  <c r="EH26" i="15"/>
  <c r="ED26" i="15"/>
  <c r="EC26" i="15"/>
  <c r="DZ26" i="15"/>
  <c r="EK65" i="15"/>
  <c r="EK42" i="15"/>
  <c r="DW51" i="15"/>
  <c r="DW27" i="15"/>
  <c r="EL64" i="15" l="1"/>
  <c r="EL41" i="15"/>
  <c r="EH51" i="15"/>
  <c r="DZ51" i="15"/>
  <c r="EG51" i="15"/>
  <c r="DY51" i="15"/>
  <c r="EF51" i="15"/>
  <c r="DX51" i="15"/>
  <c r="EE51" i="15"/>
  <c r="ED51" i="15"/>
  <c r="EC51" i="15"/>
  <c r="EI51" i="15"/>
  <c r="EB51" i="15"/>
  <c r="EA51" i="15"/>
  <c r="EC27" i="15"/>
  <c r="EB27" i="15"/>
  <c r="EF27" i="15"/>
  <c r="DX27" i="15"/>
  <c r="EE27" i="15"/>
  <c r="EA27" i="15"/>
  <c r="DZ27" i="15"/>
  <c r="DY27" i="15"/>
  <c r="EI27" i="15"/>
  <c r="EH27" i="15"/>
  <c r="ED27" i="15"/>
  <c r="EG27" i="15"/>
  <c r="EK66" i="15"/>
  <c r="EK43" i="15"/>
  <c r="DW52" i="15"/>
  <c r="DW28" i="15"/>
  <c r="EL65" i="15" l="1"/>
  <c r="EL42" i="15"/>
  <c r="EG28" i="15"/>
  <c r="DY28" i="15"/>
  <c r="EF28" i="15"/>
  <c r="DX28" i="15"/>
  <c r="EB28" i="15"/>
  <c r="EI28" i="15"/>
  <c r="EA28" i="15"/>
  <c r="EE28" i="15"/>
  <c r="ED28" i="15"/>
  <c r="EC28" i="15"/>
  <c r="DZ28" i="15"/>
  <c r="EH28" i="15"/>
  <c r="ED52" i="15"/>
  <c r="EC52" i="15"/>
  <c r="EB52" i="15"/>
  <c r="EI52" i="15"/>
  <c r="EA52" i="15"/>
  <c r="EH52" i="15"/>
  <c r="DZ52" i="15"/>
  <c r="EG52" i="15"/>
  <c r="DY52" i="15"/>
  <c r="EF52" i="15"/>
  <c r="EE52" i="15"/>
  <c r="DX52" i="15"/>
  <c r="EK44" i="15"/>
  <c r="EK67" i="15"/>
  <c r="DW29" i="15"/>
  <c r="DW53" i="15"/>
  <c r="EL43" i="15" l="1"/>
  <c r="EL66" i="15"/>
  <c r="EH53" i="15"/>
  <c r="DZ53" i="15"/>
  <c r="EG53" i="15"/>
  <c r="DY53" i="15"/>
  <c r="EF53" i="15"/>
  <c r="DX53" i="15"/>
  <c r="EE53" i="15"/>
  <c r="ED53" i="15"/>
  <c r="EC53" i="15"/>
  <c r="EB53" i="15"/>
  <c r="EA53" i="15"/>
  <c r="EI53" i="15"/>
  <c r="EC29" i="15"/>
  <c r="EB29" i="15"/>
  <c r="EF29" i="15"/>
  <c r="DX29" i="15"/>
  <c r="EE29" i="15"/>
  <c r="EI29" i="15"/>
  <c r="EA29" i="15"/>
  <c r="EH29" i="15"/>
  <c r="EG29" i="15"/>
  <c r="ED29" i="15"/>
  <c r="DZ29" i="15"/>
  <c r="DY29" i="15"/>
  <c r="DW30" i="15"/>
  <c r="EK45" i="15"/>
  <c r="DW54" i="15"/>
  <c r="EK68" i="15"/>
  <c r="EL67" i="15" l="1"/>
  <c r="EL44" i="15"/>
  <c r="ED54" i="15"/>
  <c r="EC54" i="15"/>
  <c r="EB54" i="15"/>
  <c r="EI54" i="15"/>
  <c r="EA54" i="15"/>
  <c r="EH54" i="15"/>
  <c r="DZ54" i="15"/>
  <c r="EG54" i="15"/>
  <c r="DY54" i="15"/>
  <c r="EE54" i="15"/>
  <c r="DX54" i="15"/>
  <c r="EF54" i="15"/>
  <c r="EG30" i="15"/>
  <c r="DY30" i="15"/>
  <c r="EF30" i="15"/>
  <c r="DX30" i="15"/>
  <c r="EB30" i="15"/>
  <c r="EI30" i="15"/>
  <c r="EA30" i="15"/>
  <c r="EE30" i="15"/>
  <c r="EH30" i="15"/>
  <c r="ED30" i="15"/>
  <c r="DZ30" i="15"/>
  <c r="EC30" i="15"/>
  <c r="EK46" i="15"/>
  <c r="DW55" i="15"/>
  <c r="EK69" i="15"/>
  <c r="DW31" i="15"/>
  <c r="EL68" i="15" l="1"/>
  <c r="EL45" i="15"/>
  <c r="EC31" i="15"/>
  <c r="EC32" i="15" s="1"/>
  <c r="EB31" i="15"/>
  <c r="EB32" i="15" s="1"/>
  <c r="EF31" i="15"/>
  <c r="EF32" i="15" s="1"/>
  <c r="DX31" i="15"/>
  <c r="DX32" i="15" s="1"/>
  <c r="EE31" i="15"/>
  <c r="EE32" i="15" s="1"/>
  <c r="EA31" i="15"/>
  <c r="EA32" i="15" s="1"/>
  <c r="DZ31" i="15"/>
  <c r="DZ32" i="15" s="1"/>
  <c r="DY31" i="15"/>
  <c r="DY32" i="15" s="1"/>
  <c r="EI31" i="15"/>
  <c r="EI32" i="15" s="1"/>
  <c r="EH31" i="15"/>
  <c r="EH32" i="15" s="1"/>
  <c r="EG31" i="15"/>
  <c r="EG32" i="15" s="1"/>
  <c r="ED31" i="15"/>
  <c r="ED32" i="15" s="1"/>
  <c r="EH55" i="15"/>
  <c r="EH56" i="15" s="1"/>
  <c r="DZ55" i="15"/>
  <c r="DZ56" i="15" s="1"/>
  <c r="EG55" i="15"/>
  <c r="EG56" i="15" s="1"/>
  <c r="DY55" i="15"/>
  <c r="DY56" i="15" s="1"/>
  <c r="EF55" i="15"/>
  <c r="EF56" i="15" s="1"/>
  <c r="DX55" i="15"/>
  <c r="DX56" i="15" s="1"/>
  <c r="EE55" i="15"/>
  <c r="EE56" i="15" s="1"/>
  <c r="ED55" i="15"/>
  <c r="ED56" i="15" s="1"/>
  <c r="EC55" i="15"/>
  <c r="EC56" i="15" s="1"/>
  <c r="EI55" i="15"/>
  <c r="EI56" i="15" s="1"/>
  <c r="EB55" i="15"/>
  <c r="EB56" i="15" s="1"/>
  <c r="EA55" i="15"/>
  <c r="EA56" i="15" s="1"/>
  <c r="EL46" i="15" l="1"/>
  <c r="EL69" i="15"/>
  <c r="EM68" i="15" s="1"/>
  <c r="EM7" i="15"/>
  <c r="EM69" i="15" l="1"/>
  <c r="EM66" i="15"/>
  <c r="EM65" i="15"/>
  <c r="EM62" i="15"/>
  <c r="EM64" i="15"/>
  <c r="EM63" i="15"/>
  <c r="EM67" i="15"/>
  <c r="EM43" i="15"/>
  <c r="EM46" i="15"/>
  <c r="EM39" i="15"/>
  <c r="EM40" i="15"/>
  <c r="EM42" i="15"/>
  <c r="EM45" i="15"/>
  <c r="EM44" i="15"/>
  <c r="EM41" i="15"/>
  <c r="EM54" i="15"/>
  <c r="EM55" i="15"/>
  <c r="EM56" i="15"/>
  <c r="EM51" i="15"/>
  <c r="EM57" i="15"/>
  <c r="EM59" i="15"/>
  <c r="EM58" i="15"/>
  <c r="EM50" i="15"/>
  <c r="EM60" i="15"/>
  <c r="EM52" i="15"/>
  <c r="EM61" i="15"/>
  <c r="EM53" i="15"/>
  <c r="EM28" i="15"/>
  <c r="EM37" i="15"/>
  <c r="EM30" i="15"/>
  <c r="EM36" i="15"/>
  <c r="EM29" i="15"/>
  <c r="EM38" i="15"/>
  <c r="EM33" i="15"/>
  <c r="EM31" i="15"/>
  <c r="EM32" i="15"/>
  <c r="EM34" i="15"/>
  <c r="EM27" i="15"/>
  <c r="EM35" i="15"/>
  <c r="EP32" i="15" l="1"/>
  <c r="EO55" i="15"/>
  <c r="EP31" i="15"/>
  <c r="EP53" i="15"/>
  <c r="EO54" i="15"/>
  <c r="EO53" i="15"/>
  <c r="EP54" i="15"/>
  <c r="EO30" i="15"/>
  <c r="EO32" i="15"/>
  <c r="EP30" i="15"/>
  <c r="EO31" i="15"/>
  <c r="EP35" i="15"/>
  <c r="EP57" i="15"/>
  <c r="EO42" i="15"/>
  <c r="EO44" i="15"/>
  <c r="EP28" i="15"/>
  <c r="EO34" i="15"/>
  <c r="EP51" i="15"/>
  <c r="EO51" i="15"/>
  <c r="EO56" i="15"/>
  <c r="EO50" i="15"/>
  <c r="EP59" i="15"/>
  <c r="EP60" i="15"/>
  <c r="EP55" i="15"/>
  <c r="EP56" i="15"/>
  <c r="EO46" i="15"/>
  <c r="EP52" i="15"/>
  <c r="EP50" i="15"/>
  <c r="EP69" i="15"/>
  <c r="EO52" i="15"/>
  <c r="EO39" i="15"/>
  <c r="EO43" i="15"/>
  <c r="EO45" i="15"/>
  <c r="EP38" i="15"/>
  <c r="EP63" i="15"/>
  <c r="EP67" i="15"/>
  <c r="EO69" i="15"/>
  <c r="EP65" i="15"/>
  <c r="EO65" i="15"/>
  <c r="EP42" i="15"/>
  <c r="EO33" i="15"/>
  <c r="EP46" i="15"/>
  <c r="EP40" i="15"/>
  <c r="EO37" i="15"/>
  <c r="EO57" i="15"/>
  <c r="EP66" i="15"/>
  <c r="EO60" i="15"/>
  <c r="EO67" i="15"/>
  <c r="EO62" i="15"/>
  <c r="EP27" i="15"/>
  <c r="EO29" i="15"/>
  <c r="EP62" i="15"/>
  <c r="EO59" i="15"/>
  <c r="EO58" i="15"/>
  <c r="EP64" i="15"/>
  <c r="EP61" i="15"/>
  <c r="EP45" i="15"/>
  <c r="EO68" i="15"/>
  <c r="EO64" i="15"/>
  <c r="EP58" i="15"/>
  <c r="EO63" i="15"/>
  <c r="EP44" i="15"/>
  <c r="EO27" i="15"/>
  <c r="EO35" i="15"/>
  <c r="EP43" i="15"/>
  <c r="EP41" i="15"/>
  <c r="EP68" i="15"/>
  <c r="EO38" i="15"/>
  <c r="EO41" i="15"/>
  <c r="EO40" i="15"/>
  <c r="EP29" i="15"/>
  <c r="EO28" i="15"/>
  <c r="EO61" i="15"/>
  <c r="EO66" i="15"/>
  <c r="EP37" i="15"/>
  <c r="EP33" i="15"/>
  <c r="EP34" i="15"/>
  <c r="EP39" i="15"/>
  <c r="EO36" i="15"/>
  <c r="EP36" i="15"/>
  <c r="EP25" i="15" l="1"/>
  <c r="EP48" i="15"/>
  <c r="EM6" i="15"/>
</calcChain>
</file>

<file path=xl/sharedStrings.xml><?xml version="1.0" encoding="utf-8"?>
<sst xmlns="http://schemas.openxmlformats.org/spreadsheetml/2006/main" count="568" uniqueCount="294">
  <si>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</si>
  <si>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</si>
  <si>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</si>
  <si>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</si>
  <si>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</si>
  <si>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</si>
  <si>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</si>
  <si>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</si>
  <si>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</si>
  <si>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Property Address</t>
  </si>
  <si>
    <t>Status</t>
  </si>
  <si>
    <t>Sales / Rent Price</t>
  </si>
  <si>
    <t>Starting Date</t>
  </si>
  <si>
    <t>Property Type</t>
  </si>
  <si>
    <t>Selling Price</t>
  </si>
  <si>
    <t>Property ID</t>
  </si>
  <si>
    <t>OTHER FEES</t>
  </si>
  <si>
    <t>TOTAL</t>
  </si>
  <si>
    <t>Expense Item</t>
  </si>
  <si>
    <t>Year</t>
  </si>
  <si>
    <t>Bills</t>
  </si>
  <si>
    <t>Broker</t>
  </si>
  <si>
    <t>Rent Price</t>
  </si>
  <si>
    <t>Property Name</t>
  </si>
  <si>
    <t>Owner Contact Info</t>
  </si>
  <si>
    <t>Customer Name</t>
  </si>
  <si>
    <t>Owner Name</t>
  </si>
  <si>
    <t>Customer Contact Info</t>
  </si>
  <si>
    <t>Property ID - Name</t>
  </si>
  <si>
    <t>Task ID</t>
  </si>
  <si>
    <t>Broker Actual Header</t>
  </si>
  <si>
    <t>Broker Target Header</t>
  </si>
  <si>
    <t>Broker Target Header Option</t>
  </si>
  <si>
    <t>Broker Actual Header Option</t>
  </si>
  <si>
    <t>BROKER</t>
  </si>
  <si>
    <t>INDEX</t>
  </si>
  <si>
    <t>YEAR LIST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</si>
  <si>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</si>
  <si>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</si>
  <si>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</si>
  <si>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</si>
  <si>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</si>
  <si>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</si>
  <si>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</si>
  <si>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</si>
  <si>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</si>
  <si>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</si>
  <si>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</si>
  <si>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BROKER LIST</t>
  </si>
  <si>
    <t>BROKER LIST w/o DUPLICATES</t>
  </si>
  <si>
    <t>CONTACT INFO</t>
  </si>
  <si>
    <t>PROPERTY TYPE</t>
  </si>
  <si>
    <t>STATUS</t>
  </si>
  <si>
    <t>SERVICE TYPE</t>
  </si>
  <si>
    <t>BROKER NAME</t>
  </si>
  <si>
    <t>PROPERTY TYPE w/o DUPLICATES</t>
  </si>
  <si>
    <t>STATUS w/o DUPLICATES</t>
  </si>
  <si>
    <t>SERVICE TYPE w/o DUPLICATES</t>
  </si>
  <si>
    <t>EXPENSE CATEGORY</t>
  </si>
  <si>
    <t>EXPENSE CATEGORY w/o DUPLICATES</t>
  </si>
  <si>
    <t>YEAR</t>
  </si>
  <si>
    <t>PROPERTY ID</t>
  </si>
  <si>
    <t>PROPERTY NAME</t>
  </si>
  <si>
    <t>OWNER NAME</t>
  </si>
  <si>
    <t>OWNER CONTACT INFO</t>
  </si>
  <si>
    <t>PROPERTY ADDRESS</t>
  </si>
  <si>
    <t>TASK ID</t>
  </si>
  <si>
    <t>STARTING DATE</t>
  </si>
  <si>
    <t>PROPERTY ID - NAME</t>
  </si>
  <si>
    <t>CUSTOMER NAME</t>
  </si>
  <si>
    <t>CUSTOMER CONTACT INFO</t>
  </si>
  <si>
    <t>TASK STATUS</t>
  </si>
  <si>
    <t>Filter Index</t>
  </si>
  <si>
    <t>Index w/o Blanks</t>
  </si>
  <si>
    <t>Property ID - Name List</t>
  </si>
  <si>
    <t>ACTIVE / PASSIVE</t>
  </si>
  <si>
    <t>Advertising</t>
  </si>
  <si>
    <t>Cleaning &amp; Maintenance</t>
  </si>
  <si>
    <t>Commissions</t>
  </si>
  <si>
    <t>Insurance</t>
  </si>
  <si>
    <t>Management Fees</t>
  </si>
  <si>
    <t>Repairs</t>
  </si>
  <si>
    <t>Supplies</t>
  </si>
  <si>
    <t>Taxes</t>
  </si>
  <si>
    <t>Utilities</t>
  </si>
  <si>
    <t>Tiny Home</t>
  </si>
  <si>
    <t>Apartment</t>
  </si>
  <si>
    <t>Townhome</t>
  </si>
  <si>
    <t>Office</t>
  </si>
  <si>
    <t>8724 Smith Drive Buffalo 14221</t>
  </si>
  <si>
    <t>320 Wentworth Lane
Hempstead 11550</t>
  </si>
  <si>
    <t>369 Cambridge St.
Ridgewood 1138</t>
  </si>
  <si>
    <t>975 Edgewood St.
Brooklyn 11214</t>
  </si>
  <si>
    <t>74 Trusel Rd.
Troy 12180</t>
  </si>
  <si>
    <t>56 La Sierra Dr.
Bronx10467</t>
  </si>
  <si>
    <t>75 Windsor Dr.
Brooklyn 11219</t>
  </si>
  <si>
    <t>151 Euclid Dr.
Bronx 10472</t>
  </si>
  <si>
    <t>60 rue Nationale 75003</t>
  </si>
  <si>
    <t>216 Pine Street
Auburn 13021</t>
  </si>
  <si>
    <t>147 Silver Spear Ave.
Suite 454 10034</t>
  </si>
  <si>
    <t>79 Shadow Brook Drive
Brooklyn 11228</t>
  </si>
  <si>
    <t>1 South Devonshire Ave.
Forest Hills 11375</t>
  </si>
  <si>
    <t>7823 Wild Rose Court
Poughkeepsie 12601</t>
  </si>
  <si>
    <t>8205 Sherman St.
Brooklyn 11223</t>
  </si>
  <si>
    <t>Jemima Begum</t>
  </si>
  <si>
    <t>jemima@mail.com</t>
  </si>
  <si>
    <t>Mercedes Banks</t>
  </si>
  <si>
    <t>mercedes@mail.com</t>
  </si>
  <si>
    <t>Macauley Peck</t>
  </si>
  <si>
    <t>macauley@mail.com</t>
  </si>
  <si>
    <t>Hannah Shaw</t>
  </si>
  <si>
    <t>hannah@mail.com</t>
  </si>
  <si>
    <t>Carmel Beltran</t>
  </si>
  <si>
    <t>carmel@mail.com</t>
  </si>
  <si>
    <t>Sarah-Jayne Morrison</t>
  </si>
  <si>
    <t>sarah-jayne@mail.com</t>
  </si>
  <si>
    <t>Alyce Milner</t>
  </si>
  <si>
    <t>alyce@mail.com</t>
  </si>
  <si>
    <t>Aviana Kenny</t>
  </si>
  <si>
    <t>202-555-8915</t>
  </si>
  <si>
    <t>Harris Montes</t>
  </si>
  <si>
    <t>202-555-3086</t>
  </si>
  <si>
    <t>Doris Power</t>
  </si>
  <si>
    <t>202-555-3023</t>
  </si>
  <si>
    <t>Isobelle Hurley</t>
  </si>
  <si>
    <t>202-555-4252</t>
  </si>
  <si>
    <t>Donell Merrill</t>
  </si>
  <si>
    <t>202-555-3642</t>
  </si>
  <si>
    <t>Jane Best</t>
  </si>
  <si>
    <t>202-555-5342</t>
  </si>
  <si>
    <t>Kristofer Dyer</t>
  </si>
  <si>
    <t>202-555-6367</t>
  </si>
  <si>
    <t>Dominykas Xiong</t>
  </si>
  <si>
    <t>202-555-7532</t>
  </si>
  <si>
    <t>Property 1</t>
  </si>
  <si>
    <t>Property 2</t>
  </si>
  <si>
    <t>Property 3</t>
  </si>
  <si>
    <t>Property 4</t>
  </si>
  <si>
    <t>Property 5</t>
  </si>
  <si>
    <t>Property 6</t>
  </si>
  <si>
    <t>Property 7</t>
  </si>
  <si>
    <t>Property 8</t>
  </si>
  <si>
    <t>Property 9</t>
  </si>
  <si>
    <t>Property 10</t>
  </si>
  <si>
    <t>Property 11</t>
  </si>
  <si>
    <t>Property 12</t>
  </si>
  <si>
    <t>Property 13</t>
  </si>
  <si>
    <t>Property 14</t>
  </si>
  <si>
    <t>Property 15</t>
  </si>
  <si>
    <t>Caleb Mullins</t>
  </si>
  <si>
    <t>Laura Hartman</t>
  </si>
  <si>
    <t>Dustin Santana</t>
  </si>
  <si>
    <t>Aidan Yates</t>
  </si>
  <si>
    <t>Deanna Holcomb</t>
  </si>
  <si>
    <t>Gage Boyd</t>
  </si>
  <si>
    <t>Nash Goodwin</t>
  </si>
  <si>
    <t>Hayley Leblanc</t>
  </si>
  <si>
    <t>Barbara Nash</t>
  </si>
  <si>
    <t>Leroy Gates</t>
  </si>
  <si>
    <t>Ray Hampton</t>
  </si>
  <si>
    <t>Benjamin White</t>
  </si>
  <si>
    <t>1-824-434-6871</t>
  </si>
  <si>
    <t>1-771-531-6786</t>
  </si>
  <si>
    <t>(803) 712-9679</t>
  </si>
  <si>
    <t>(463) 249-6131</t>
  </si>
  <si>
    <t>(686) 470-4277</t>
  </si>
  <si>
    <t>(676) 613-1898</t>
  </si>
  <si>
    <t>1-691-744-0296</t>
  </si>
  <si>
    <t>(183) 563-1344</t>
  </si>
  <si>
    <t>1-534-246-2842</t>
  </si>
  <si>
    <t>1-592-654-1367</t>
  </si>
  <si>
    <t>1-956-113-0518</t>
  </si>
  <si>
    <t>1-321-262-7833</t>
  </si>
  <si>
    <t>Sale</t>
  </si>
  <si>
    <t>Rent</t>
  </si>
  <si>
    <t>Property Inspection</t>
  </si>
  <si>
    <t>Financing</t>
  </si>
  <si>
    <t>Agreement</t>
  </si>
  <si>
    <t>Paid</t>
  </si>
  <si>
    <t>Cancelled</t>
  </si>
  <si>
    <t>101 - Property 1</t>
  </si>
  <si>
    <t>103 - Property 3</t>
  </si>
  <si>
    <t>105 - Property 5</t>
  </si>
  <si>
    <t>107 - Property 7</t>
  </si>
  <si>
    <t>110 - Property 10</t>
  </si>
  <si>
    <t>112 - Property 12</t>
  </si>
  <si>
    <t>106 - Property 6</t>
  </si>
  <si>
    <t>Stephen Ruvituso</t>
  </si>
  <si>
    <t>Rich Abrams</t>
  </si>
  <si>
    <t>Corby May</t>
  </si>
  <si>
    <t>Nicole Andres</t>
  </si>
  <si>
    <t>Leonard Boccia</t>
  </si>
  <si>
    <t>William Einstein</t>
  </si>
  <si>
    <t>Craig Pastolove</t>
  </si>
  <si>
    <t>Geri Pell</t>
  </si>
  <si>
    <t xml:space="preserve"> </t>
  </si>
  <si>
    <t>347-840-4245</t>
  </si>
  <si>
    <t>646-427-2065</t>
  </si>
  <si>
    <t>212-486-7090</t>
  </si>
  <si>
    <t>646-233-6736</t>
  </si>
  <si>
    <t>917-668-2222</t>
  </si>
  <si>
    <t>347-308-9002</t>
  </si>
  <si>
    <t>646-218-9857</t>
  </si>
  <si>
    <t>212-686-5566</t>
  </si>
  <si>
    <t>INCOME</t>
  </si>
  <si>
    <t>EXPENSES</t>
  </si>
  <si>
    <t>Closing Month</t>
  </si>
  <si>
    <t>Closing Year</t>
  </si>
  <si>
    <t>MONTH</t>
  </si>
  <si>
    <t>MONTH CODE</t>
  </si>
  <si>
    <t>MONTH NAME</t>
  </si>
  <si>
    <t>YEAR FILTER</t>
  </si>
  <si>
    <t>MONTH FILTER</t>
  </si>
  <si>
    <t>BROKER FILTER</t>
  </si>
  <si>
    <t>STATUS LIST</t>
  </si>
  <si>
    <t>ALL</t>
  </si>
  <si>
    <t>-</t>
  </si>
  <si>
    <t>SALES</t>
  </si>
  <si>
    <t>STATUSES</t>
  </si>
  <si>
    <t>COMISSIONS</t>
  </si>
  <si>
    <t>TOTAL COUNT</t>
  </si>
  <si>
    <t>TARGET</t>
  </si>
  <si>
    <t>ACTUAL</t>
  </si>
  <si>
    <t>NUMBER OF SALES TARGET (#)</t>
  </si>
  <si>
    <t>NUMBER OF CUSTOMER TARGET (#)</t>
  </si>
  <si>
    <t>NUMBER OF PORTFOLIO TARGET (#)</t>
  </si>
  <si>
    <t>NUMBER OF SALES ACTUAL (#)</t>
  </si>
  <si>
    <t>NUMBER OF CUSTOMER ACTUAL (#)</t>
  </si>
  <si>
    <t>NUMBER OF PORTFOLIO ACTUAL (#)</t>
  </si>
  <si>
    <t>TOTAL SALES</t>
  </si>
  <si>
    <t>RANK</t>
  </si>
  <si>
    <t>BROKER LIST SORTED</t>
  </si>
  <si>
    <t>TOTAL SALES SORTED</t>
  </si>
  <si>
    <t>TOTAL COMISSIONS</t>
  </si>
  <si>
    <t>COMISSIONS SORTED</t>
  </si>
  <si>
    <t>APRIL</t>
  </si>
  <si>
    <t>DISCOUNT RATE</t>
  </si>
  <si>
    <t>Billed To</t>
  </si>
  <si>
    <t>Description</t>
  </si>
  <si>
    <t xml:space="preserve">NOTES : </t>
  </si>
  <si>
    <t>MENU</t>
  </si>
  <si>
    <t>PROPERTY DATABASE</t>
  </si>
  <si>
    <t>TASK DATABASE</t>
  </si>
  <si>
    <t>INVOICE</t>
  </si>
  <si>
    <t>DASHBOARD</t>
  </si>
  <si>
    <t>DISCOUNT (%)</t>
  </si>
  <si>
    <t>VAT (%)</t>
  </si>
  <si>
    <t>REAL ESTATE AGENCY TEMPLATE</t>
  </si>
  <si>
    <t>COMMISSON RATE (%)</t>
  </si>
  <si>
    <t>BROKERAGE COMMISSION RATE  (%)</t>
  </si>
  <si>
    <t>Commission Rate</t>
  </si>
  <si>
    <t>REAL ESTATE COMMISSION INVOICE</t>
  </si>
  <si>
    <t>TOTAL SALES &amp; COMMISSIONS by BROKERS</t>
  </si>
  <si>
    <t>CURRENT STAGE DATE</t>
  </si>
  <si>
    <t>Salaries</t>
  </si>
  <si>
    <t>Current Stage Date</t>
  </si>
  <si>
    <t>Currency</t>
  </si>
  <si>
    <t>Flat</t>
  </si>
  <si>
    <t>PROPERTY ADDRESS (Optional)</t>
  </si>
  <si>
    <t>USD</t>
  </si>
  <si>
    <t>BROKER TARGET TRACKING</t>
  </si>
  <si>
    <t>TOTAL SALES TARGET (USD)</t>
  </si>
  <si>
    <t>Commission Rate (%)</t>
  </si>
  <si>
    <t>Total Commission</t>
  </si>
  <si>
    <t>Brokerage Commission Rate  (%)</t>
  </si>
  <si>
    <t>Brokerage Commission</t>
  </si>
  <si>
    <t>Commission Adjustment</t>
  </si>
  <si>
    <t>Net Commission</t>
  </si>
  <si>
    <t>Commission Manual</t>
  </si>
  <si>
    <t>Commission (Included)</t>
  </si>
  <si>
    <t>Service Type</t>
  </si>
  <si>
    <t>1000012</t>
  </si>
  <si>
    <t>D.P.M Estates</t>
  </si>
  <si>
    <t>64 Glasnevin Hill, Glasnevin</t>
  </si>
  <si>
    <t>Johnny Craven</t>
  </si>
  <si>
    <t>Dublin Property Management</t>
  </si>
  <si>
    <t>8 Malahide Rd, Fairview</t>
  </si>
  <si>
    <t>+353 1 849-1155</t>
  </si>
  <si>
    <t>+353 1 831 8311</t>
  </si>
  <si>
    <t>camllins@mail.com</t>
  </si>
  <si>
    <t>johnnycra@mail.com</t>
  </si>
  <si>
    <t>New Mexico</t>
  </si>
  <si>
    <t>Orlando</t>
  </si>
  <si>
    <t>Company Name</t>
  </si>
  <si>
    <t>Agent</t>
  </si>
  <si>
    <t>Street Address</t>
  </si>
  <si>
    <t>City</t>
  </si>
  <si>
    <t>Tel</t>
  </si>
  <si>
    <t>Email</t>
  </si>
  <si>
    <t>Zip Code</t>
  </si>
  <si>
    <t>Name</t>
  </si>
  <si>
    <t>Company</t>
  </si>
  <si>
    <t>Invoice No</t>
  </si>
  <si>
    <t>Invoice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</si>
</sst>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#,##0.0"/>
    <numFmt numFmtId="166" formatCode="@* \:"/>
  </numFmts>
  <fonts count="4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sz val="11"/>
      <color theme="4" tint="-0.249977111117893"/>
      <name val="Arial"/>
      <family val="2"/>
      <charset val="162"/>
      <scheme val="minor"/>
    </font>
    <font>
      <b/>
      <sz val="11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1"/>
      <name val="Arial"/>
      <family val="2"/>
      <scheme val="minor"/>
    </font>
    <font>
      <sz val="11"/>
      <color theme="0"/>
      <name val="Arial"/>
      <family val="2"/>
      <charset val="162"/>
      <scheme val="minor"/>
    </font>
    <font>
      <sz val="11"/>
      <color rgb="FFFFFFFF"/>
      <name val="Arial"/>
      <family val="2"/>
      <scheme val="minor"/>
    </font>
    <font>
      <b/>
      <sz val="11"/>
      <color rgb="FFFFFFFF"/>
      <name val="Arial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14996795556505021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 tint="0.499984740745262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/>
      <bottom style="thin">
        <color theme="0" tint="-0.24994659260841701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14996795556505021"/>
      </bottom>
      <diagonal/>
    </border>
    <border>
      <left/>
      <right style="thin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 tint="0.49998474074526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1" tint="0.499984740745262"/>
      </left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theme="1" tint="0.499984740745262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/>
      <diagonal/>
    </border>
    <border>
      <left/>
      <right style="thin">
        <color theme="1" tint="0.499984740745262"/>
      </right>
      <top style="thin">
        <color theme="0" tint="-0.14996795556505021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</borders>
  <cellStyleXfs count="8">
    <xf numFmtId="0" fontId="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1" fillId="0" borderId="0"/>
    <xf numFmtId="0" fontId="11" fillId="0" borderId="0"/>
    <xf numFmtId="0" fontId="9" fillId="0" borderId="0"/>
    <xf numFmtId="9" fontId="14" fillId="0" borderId="0" applyFont="0" applyFill="0" applyBorder="0" applyAlignment="0" applyProtection="0"/>
  </cellStyleXfs>
  <cellXfs count="350">
    <xf numFmtId="0" fontId="0" fillId="0" borderId="0" xfId="0"/>
    <xf numFmtId="0" fontId="14" fillId="2" borderId="0" xfId="0" applyFont="1" applyFill="1" applyAlignment="1">
      <alignment vertical="center"/>
    </xf>
    <xf numFmtId="49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49" fontId="16" fillId="4" borderId="0" xfId="0" applyNumberFormat="1" applyFont="1" applyFill="1" applyAlignment="1">
      <alignment horizontal="left" vertical="center" indent="1"/>
    </xf>
    <xf numFmtId="49" fontId="16" fillId="4" borderId="0" xfId="0" applyNumberFormat="1" applyFont="1" applyFill="1" applyAlignment="1">
      <alignment vertical="center"/>
    </xf>
    <xf numFmtId="0" fontId="16" fillId="4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2" borderId="0" xfId="1" applyFill="1" applyAlignment="1">
      <alignment vertical="center"/>
    </xf>
    <xf numFmtId="0" fontId="14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5" borderId="0" xfId="0" applyFill="1"/>
    <xf numFmtId="0" fontId="18" fillId="5" borderId="0" xfId="2" applyFont="1" applyFill="1" applyBorder="1" applyAlignment="1" applyProtection="1">
      <alignment vertical="center"/>
    </xf>
    <xf numFmtId="0" fontId="0" fillId="5" borderId="0" xfId="0" applyFill="1" applyAlignment="1">
      <alignment horizontal="center"/>
    </xf>
    <xf numFmtId="49" fontId="19" fillId="3" borderId="0" xfId="0" applyNumberFormat="1" applyFont="1" applyFill="1" applyAlignment="1">
      <alignment vertical="center"/>
    </xf>
    <xf numFmtId="49" fontId="19" fillId="3" borderId="0" xfId="0" applyNumberFormat="1" applyFont="1" applyFill="1" applyAlignment="1">
      <alignment horizontal="left" vertical="center" indent="1"/>
    </xf>
    <xf numFmtId="0" fontId="30" fillId="2" borderId="0" xfId="0" applyFont="1" applyFill="1" applyAlignment="1">
      <alignment vertical="center"/>
    </xf>
    <xf numFmtId="0" fontId="30" fillId="3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49" fontId="19" fillId="3" borderId="0" xfId="0" applyNumberFormat="1" applyFont="1" applyFill="1" applyAlignment="1">
      <alignment horizontal="left" vertical="center" indent="2"/>
    </xf>
    <xf numFmtId="49" fontId="16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13" fillId="2" borderId="0" xfId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3" fillId="2" borderId="0" xfId="1" applyFill="1" applyAlignment="1">
      <alignment horizontal="center"/>
    </xf>
    <xf numFmtId="49" fontId="19" fillId="3" borderId="0" xfId="0" applyNumberFormat="1" applyFont="1" applyFill="1" applyAlignment="1">
      <alignment horizontal="center"/>
    </xf>
    <xf numFmtId="0" fontId="30" fillId="3" borderId="0" xfId="0" applyFont="1" applyFill="1" applyAlignment="1">
      <alignment horizontal="center"/>
    </xf>
    <xf numFmtId="49" fontId="16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8" fillId="5" borderId="0" xfId="2" applyFont="1" applyFill="1" applyBorder="1" applyAlignment="1" applyProtection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8" borderId="13" xfId="0" applyFont="1" applyFill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49" fontId="19" fillId="3" borderId="0" xfId="0" applyNumberFormat="1" applyFont="1" applyFill="1" applyAlignment="1">
      <alignment horizontal="center" vertical="center"/>
    </xf>
    <xf numFmtId="49" fontId="16" fillId="4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3" fillId="2" borderId="0" xfId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19" fillId="3" borderId="0" xfId="0" applyNumberFormat="1" applyFont="1" applyFill="1" applyAlignment="1">
      <alignment horizontal="left" vertical="center"/>
    </xf>
    <xf numFmtId="49" fontId="16" fillId="4" borderId="0" xfId="0" applyNumberFormat="1" applyFont="1" applyFill="1" applyAlignment="1">
      <alignment horizontal="left" vertical="center"/>
    </xf>
    <xf numFmtId="164" fontId="0" fillId="0" borderId="13" xfId="7" applyNumberFormat="1" applyFont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 shrinkToFit="1"/>
      <protection locked="0"/>
    </xf>
    <xf numFmtId="14" fontId="0" fillId="0" borderId="28" xfId="0" applyNumberFormat="1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14" fontId="0" fillId="0" borderId="27" xfId="0" applyNumberFormat="1" applyBorder="1" applyAlignment="1" applyProtection="1">
      <alignment horizontal="center" vertical="center" shrinkToFit="1"/>
      <protection locked="0"/>
    </xf>
    <xf numFmtId="0" fontId="14" fillId="2" borderId="23" xfId="0" applyFont="1" applyFill="1" applyBorder="1"/>
    <xf numFmtId="0" fontId="14" fillId="2" borderId="23" xfId="0" applyFont="1" applyFill="1" applyBorder="1" applyAlignment="1">
      <alignment horizontal="center"/>
    </xf>
    <xf numFmtId="0" fontId="14" fillId="2" borderId="30" xfId="0" applyFont="1" applyFill="1" applyBorder="1"/>
    <xf numFmtId="0" fontId="14" fillId="2" borderId="30" xfId="0" applyFont="1" applyFill="1" applyBorder="1" applyAlignment="1">
      <alignment horizontal="center"/>
    </xf>
    <xf numFmtId="0" fontId="20" fillId="8" borderId="9" xfId="0" applyFont="1" applyFill="1" applyBorder="1" applyAlignment="1">
      <alignment horizontal="center" vertical="center"/>
    </xf>
    <xf numFmtId="0" fontId="34" fillId="0" borderId="13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31" fillId="11" borderId="13" xfId="0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164" fontId="0" fillId="0" borderId="28" xfId="7" applyNumberFormat="1" applyFont="1" applyBorder="1" applyAlignment="1" applyProtection="1">
      <alignment horizontal="center" vertical="center" shrinkToFit="1"/>
      <protection locked="0"/>
    </xf>
    <xf numFmtId="164" fontId="0" fillId="0" borderId="27" xfId="7" applyNumberFormat="1" applyFont="1" applyBorder="1" applyAlignment="1" applyProtection="1">
      <alignment horizontal="center" vertical="center" shrinkToFit="1"/>
      <protection locked="0"/>
    </xf>
    <xf numFmtId="3" fontId="36" fillId="0" borderId="13" xfId="0" applyNumberFormat="1" applyFont="1" applyBorder="1" applyAlignment="1">
      <alignment horizontal="center" vertical="center"/>
    </xf>
    <xf numFmtId="165" fontId="0" fillId="0" borderId="13" xfId="0" applyNumberFormat="1" applyBorder="1" applyAlignment="1">
      <alignment horizontal="left" vertical="center"/>
    </xf>
    <xf numFmtId="0" fontId="31" fillId="5" borderId="10" xfId="0" applyFont="1" applyFill="1" applyBorder="1" applyAlignment="1">
      <alignment horizontal="center" vertical="center"/>
    </xf>
    <xf numFmtId="0" fontId="31" fillId="13" borderId="15" xfId="0" applyFont="1" applyFill="1" applyBorder="1" applyAlignment="1">
      <alignment horizontal="center" vertical="center" wrapText="1"/>
    </xf>
    <xf numFmtId="0" fontId="31" fillId="15" borderId="15" xfId="0" applyFont="1" applyFill="1" applyBorder="1" applyAlignment="1">
      <alignment horizontal="center" vertical="center" wrapText="1"/>
    </xf>
    <xf numFmtId="0" fontId="31" fillId="14" borderId="15" xfId="0" applyFont="1" applyFill="1" applyBorder="1" applyAlignment="1">
      <alignment horizontal="center" vertical="center" wrapText="1"/>
    </xf>
    <xf numFmtId="164" fontId="0" fillId="0" borderId="48" xfId="7" applyNumberFormat="1" applyFont="1" applyBorder="1" applyAlignment="1" applyProtection="1">
      <alignment horizontal="center" vertical="center" shrinkToFit="1"/>
      <protection locked="0"/>
    </xf>
    <xf numFmtId="3" fontId="0" fillId="0" borderId="48" xfId="0" applyNumberFormat="1" applyBorder="1" applyAlignment="1" applyProtection="1">
      <alignment horizontal="center" vertical="center" shrinkToFit="1"/>
      <protection locked="0"/>
    </xf>
    <xf numFmtId="164" fontId="0" fillId="0" borderId="49" xfId="7" applyNumberFormat="1" applyFont="1" applyBorder="1" applyAlignment="1" applyProtection="1">
      <alignment horizontal="center" vertical="center" shrinkToFit="1"/>
      <protection locked="0"/>
    </xf>
    <xf numFmtId="3" fontId="0" fillId="0" borderId="49" xfId="0" applyNumberFormat="1" applyBorder="1" applyAlignment="1" applyProtection="1">
      <alignment horizontal="center" vertical="center" shrinkToFit="1"/>
      <protection locked="0"/>
    </xf>
    <xf numFmtId="164" fontId="0" fillId="0" borderId="50" xfId="7" applyNumberFormat="1" applyFont="1" applyBorder="1" applyAlignment="1" applyProtection="1">
      <alignment horizontal="center" vertical="center" shrinkToFit="1"/>
      <protection locked="0"/>
    </xf>
    <xf numFmtId="3" fontId="20" fillId="0" borderId="48" xfId="0" applyNumberFormat="1" applyFont="1" applyBorder="1" applyAlignment="1" applyProtection="1">
      <alignment horizontal="center" vertical="center" shrinkToFit="1"/>
      <protection hidden="1"/>
    </xf>
    <xf numFmtId="3" fontId="20" fillId="0" borderId="47" xfId="0" applyNumberFormat="1" applyFont="1" applyBorder="1" applyAlignment="1" applyProtection="1">
      <alignment horizontal="center" vertical="center" shrinkToFit="1"/>
      <protection hidden="1"/>
    </xf>
    <xf numFmtId="0" fontId="35" fillId="9" borderId="45" xfId="0" applyFont="1" applyFill="1" applyBorder="1" applyAlignment="1" applyProtection="1">
      <alignment horizontal="center" vertical="center" shrinkToFit="1"/>
      <protection hidden="1"/>
    </xf>
    <xf numFmtId="0" fontId="35" fillId="9" borderId="41" xfId="0" applyFont="1" applyFill="1" applyBorder="1" applyAlignment="1" applyProtection="1">
      <alignment horizontal="center" vertical="center" shrinkToFit="1"/>
      <protection hidden="1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0" fillId="12" borderId="13" xfId="0" applyFont="1" applyFill="1" applyBorder="1" applyAlignment="1">
      <alignment horizontal="center" vertical="center" shrinkToFit="1"/>
    </xf>
    <xf numFmtId="49" fontId="7" fillId="0" borderId="17" xfId="1" applyNumberFormat="1" applyFont="1" applyBorder="1" applyAlignment="1" applyProtection="1">
      <alignment vertical="center" shrinkToFit="1"/>
      <protection locked="0"/>
    </xf>
    <xf numFmtId="49" fontId="8" fillId="0" borderId="18" xfId="1" applyNumberFormat="1" applyFont="1" applyBorder="1" applyAlignment="1" applyProtection="1">
      <alignment vertical="center" shrinkToFit="1"/>
      <protection locked="0"/>
    </xf>
    <xf numFmtId="49" fontId="8" fillId="0" borderId="19" xfId="1" applyNumberFormat="1" applyFont="1" applyBorder="1" applyAlignment="1" applyProtection="1">
      <alignment vertical="center" shrinkToFit="1"/>
      <protection locked="0"/>
    </xf>
    <xf numFmtId="49" fontId="0" fillId="0" borderId="28" xfId="0" applyNumberFormat="1" applyBorder="1" applyAlignment="1" applyProtection="1">
      <alignment vertical="center" shrinkToFit="1"/>
      <protection locked="0"/>
    </xf>
    <xf numFmtId="49" fontId="0" fillId="0" borderId="27" xfId="0" applyNumberFormat="1" applyBorder="1" applyAlignment="1" applyProtection="1">
      <alignment vertical="center" shrinkToFit="1"/>
      <protection locked="0"/>
    </xf>
    <xf numFmtId="49" fontId="0" fillId="0" borderId="17" xfId="0" applyNumberFormat="1" applyBorder="1" applyAlignment="1" applyProtection="1">
      <alignment vertical="center" shrinkToFit="1"/>
      <protection locked="0"/>
    </xf>
    <xf numFmtId="49" fontId="0" fillId="0" borderId="19" xfId="0" applyNumberFormat="1" applyBorder="1" applyAlignment="1" applyProtection="1">
      <alignment vertical="center" shrinkToFit="1"/>
      <protection locked="0"/>
    </xf>
    <xf numFmtId="49" fontId="0" fillId="0" borderId="28" xfId="0" applyNumberFormat="1" applyBorder="1" applyAlignment="1" applyProtection="1">
      <alignment horizontal="center" vertical="center" shrinkToFit="1"/>
      <protection locked="0"/>
    </xf>
    <xf numFmtId="49" fontId="0" fillId="0" borderId="27" xfId="0" applyNumberFormat="1" applyBorder="1" applyAlignment="1" applyProtection="1">
      <alignment horizontal="center" vertical="center" shrinkToFit="1"/>
      <protection locked="0"/>
    </xf>
    <xf numFmtId="49" fontId="19" fillId="3" borderId="0" xfId="0" applyNumberFormat="1" applyFont="1" applyFill="1" applyAlignment="1">
      <alignment horizontal="left" vertical="center" indent="6"/>
    </xf>
    <xf numFmtId="49" fontId="19" fillId="3" borderId="0" xfId="0" applyNumberFormat="1" applyFont="1" applyFill="1" applyAlignment="1">
      <alignment horizontal="left" vertical="center" indent="7"/>
    </xf>
    <xf numFmtId="49" fontId="19" fillId="3" borderId="0" xfId="0" applyNumberFormat="1" applyFont="1" applyFill="1" applyAlignment="1">
      <alignment horizontal="left" vertical="center" indent="9"/>
    </xf>
    <xf numFmtId="49" fontId="16" fillId="4" borderId="0" xfId="0" applyNumberFormat="1" applyFont="1" applyFill="1" applyAlignment="1">
      <alignment horizontal="left" vertical="center" indent="6"/>
    </xf>
    <xf numFmtId="49" fontId="16" fillId="4" borderId="0" xfId="0" applyNumberFormat="1" applyFont="1" applyFill="1" applyAlignment="1">
      <alignment horizontal="left" vertical="center" indent="7"/>
    </xf>
    <xf numFmtId="49" fontId="16" fillId="4" borderId="0" xfId="0" applyNumberFormat="1" applyFont="1" applyFill="1" applyAlignment="1">
      <alignment horizontal="left" vertical="center" indent="9"/>
    </xf>
    <xf numFmtId="49" fontId="33" fillId="9" borderId="36" xfId="0" applyNumberFormat="1" applyFont="1" applyFill="1" applyBorder="1" applyAlignment="1" applyProtection="1">
      <alignment horizontal="left" vertical="center" shrinkToFit="1"/>
      <protection hidden="1"/>
    </xf>
    <xf numFmtId="49" fontId="33" fillId="9" borderId="37" xfId="0" applyNumberFormat="1" applyFont="1" applyFill="1" applyBorder="1" applyAlignment="1" applyProtection="1">
      <alignment horizontal="left" vertical="center" shrinkToFit="1"/>
      <protection hidden="1"/>
    </xf>
    <xf numFmtId="49" fontId="33" fillId="9" borderId="38" xfId="0" applyNumberFormat="1" applyFont="1" applyFill="1" applyBorder="1" applyAlignment="1" applyProtection="1">
      <alignment horizontal="left" vertical="center" shrinkToFit="1"/>
      <protection hidden="1"/>
    </xf>
    <xf numFmtId="49" fontId="0" fillId="0" borderId="32" xfId="0" applyNumberFormat="1" applyBorder="1" applyAlignment="1" applyProtection="1">
      <alignment vertical="center" shrinkToFit="1"/>
      <protection locked="0"/>
    </xf>
    <xf numFmtId="49" fontId="33" fillId="9" borderId="39" xfId="0" applyNumberFormat="1" applyFont="1" applyFill="1" applyBorder="1" applyAlignment="1" applyProtection="1">
      <alignment horizontal="left" vertical="center" shrinkToFit="1"/>
      <protection hidden="1"/>
    </xf>
    <xf numFmtId="49" fontId="33" fillId="9" borderId="40" xfId="0" applyNumberFormat="1" applyFont="1" applyFill="1" applyBorder="1" applyAlignment="1" applyProtection="1">
      <alignment horizontal="left" vertical="center" shrinkToFit="1"/>
      <protection hidden="1"/>
    </xf>
    <xf numFmtId="49" fontId="33" fillId="9" borderId="41" xfId="0" applyNumberFormat="1" applyFont="1" applyFill="1" applyBorder="1" applyAlignment="1" applyProtection="1">
      <alignment horizontal="left" vertical="center" shrinkToFit="1"/>
      <protection hidden="1"/>
    </xf>
    <xf numFmtId="49" fontId="0" fillId="0" borderId="33" xfId="0" applyNumberFormat="1" applyBorder="1" applyAlignment="1" applyProtection="1">
      <alignment vertical="center" shrinkToFit="1"/>
      <protection locked="0"/>
    </xf>
    <xf numFmtId="0" fontId="13" fillId="0" borderId="1" xfId="1" applyBorder="1" applyAlignment="1">
      <alignment vertical="center"/>
    </xf>
    <xf numFmtId="0" fontId="13" fillId="0" borderId="2" xfId="1" applyBorder="1" applyAlignment="1">
      <alignment vertical="center"/>
    </xf>
    <xf numFmtId="0" fontId="13" fillId="0" borderId="3" xfId="1" applyBorder="1" applyAlignment="1">
      <alignment vertical="center"/>
    </xf>
    <xf numFmtId="0" fontId="13" fillId="0" borderId="4" xfId="1" applyBorder="1" applyAlignment="1">
      <alignment vertical="center"/>
    </xf>
    <xf numFmtId="0" fontId="13" fillId="0" borderId="0" xfId="1" applyAlignment="1">
      <alignment vertical="center"/>
    </xf>
    <xf numFmtId="0" fontId="13" fillId="0" borderId="5" xfId="1" applyBorder="1" applyAlignment="1">
      <alignment vertical="center"/>
    </xf>
    <xf numFmtId="0" fontId="13" fillId="0" borderId="8" xfId="1" applyBorder="1" applyAlignment="1">
      <alignment vertical="center"/>
    </xf>
    <xf numFmtId="0" fontId="13" fillId="0" borderId="7" xfId="1" applyBorder="1" applyAlignment="1">
      <alignment vertical="center"/>
    </xf>
    <xf numFmtId="0" fontId="13" fillId="0" borderId="6" xfId="1" applyBorder="1" applyAlignment="1">
      <alignment vertical="center"/>
    </xf>
    <xf numFmtId="0" fontId="13" fillId="0" borderId="60" xfId="1" applyBorder="1" applyAlignment="1">
      <alignment vertical="center"/>
    </xf>
    <xf numFmtId="0" fontId="15" fillId="2" borderId="0" xfId="1" applyFont="1" applyFill="1" applyAlignment="1">
      <alignment vertical="center"/>
    </xf>
    <xf numFmtId="49" fontId="8" fillId="0" borderId="20" xfId="1" applyNumberFormat="1" applyFont="1" applyBorder="1" applyAlignment="1" applyProtection="1">
      <alignment vertical="center" shrinkToFit="1"/>
      <protection locked="0"/>
    </xf>
    <xf numFmtId="49" fontId="8" fillId="0" borderId="21" xfId="1" applyNumberFormat="1" applyFont="1" applyBorder="1" applyAlignment="1" applyProtection="1">
      <alignment vertical="center" shrinkToFit="1"/>
      <protection locked="0"/>
    </xf>
    <xf numFmtId="49" fontId="8" fillId="0" borderId="22" xfId="1" applyNumberFormat="1" applyFont="1" applyBorder="1" applyAlignment="1" applyProtection="1">
      <alignment vertical="center" shrinkToFit="1"/>
      <protection locked="0"/>
    </xf>
    <xf numFmtId="49" fontId="7" fillId="0" borderId="21" xfId="1" applyNumberFormat="1" applyFont="1" applyBorder="1" applyAlignment="1" applyProtection="1">
      <alignment vertical="center" shrinkToFit="1"/>
      <protection locked="0"/>
    </xf>
    <xf numFmtId="49" fontId="6" fillId="18" borderId="20" xfId="1" applyNumberFormat="1" applyFont="1" applyFill="1" applyBorder="1" applyAlignment="1" applyProtection="1">
      <alignment vertical="center" shrinkToFit="1"/>
      <protection locked="0"/>
    </xf>
    <xf numFmtId="49" fontId="7" fillId="0" borderId="20" xfId="1" applyNumberFormat="1" applyFont="1" applyBorder="1" applyAlignment="1" applyProtection="1">
      <alignment vertical="center" shrinkToFit="1"/>
      <protection locked="0"/>
    </xf>
    <xf numFmtId="0" fontId="14" fillId="2" borderId="64" xfId="0" applyFont="1" applyFill="1" applyBorder="1" applyAlignment="1">
      <alignment vertical="center"/>
    </xf>
    <xf numFmtId="0" fontId="38" fillId="19" borderId="13" xfId="0" applyFont="1" applyFill="1" applyBorder="1" applyAlignment="1">
      <alignment horizontal="left" vertical="center"/>
    </xf>
    <xf numFmtId="3" fontId="0" fillId="0" borderId="32" xfId="0" applyNumberFormat="1" applyBorder="1" applyAlignment="1" applyProtection="1">
      <alignment horizontal="center" vertical="center" shrinkToFit="1"/>
      <protection locked="0"/>
    </xf>
    <xf numFmtId="3" fontId="0" fillId="0" borderId="28" xfId="0" applyNumberFormat="1" applyBorder="1" applyAlignment="1" applyProtection="1">
      <alignment horizontal="center" vertical="center" shrinkToFit="1"/>
      <protection locked="0"/>
    </xf>
    <xf numFmtId="3" fontId="0" fillId="0" borderId="17" xfId="0" applyNumberFormat="1" applyBorder="1" applyAlignment="1" applyProtection="1">
      <alignment horizontal="center" vertical="center" shrinkToFit="1"/>
      <protection locked="0"/>
    </xf>
    <xf numFmtId="3" fontId="0" fillId="0" borderId="33" xfId="0" applyNumberFormat="1" applyBorder="1" applyAlignment="1" applyProtection="1">
      <alignment horizontal="center" vertical="center" shrinkToFit="1"/>
      <protection locked="0"/>
    </xf>
    <xf numFmtId="3" fontId="0" fillId="0" borderId="27" xfId="0" applyNumberFormat="1" applyBorder="1" applyAlignment="1" applyProtection="1">
      <alignment horizontal="center" vertical="center" shrinkToFit="1"/>
      <protection locked="0"/>
    </xf>
    <xf numFmtId="3" fontId="0" fillId="0" borderId="19" xfId="0" applyNumberFormat="1" applyBorder="1" applyAlignment="1" applyProtection="1">
      <alignment horizontal="center" vertical="center" shrinkToFit="1"/>
      <protection locked="0"/>
    </xf>
    <xf numFmtId="49" fontId="0" fillId="0" borderId="16" xfId="0" applyNumberFormat="1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49" fontId="0" fillId="0" borderId="18" xfId="0" applyNumberFormat="1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49" fontId="35" fillId="9" borderId="43" xfId="0" applyNumberFormat="1" applyFont="1" applyFill="1" applyBorder="1" applyAlignment="1" applyProtection="1">
      <alignment vertical="center" shrinkToFit="1"/>
      <protection hidden="1"/>
    </xf>
    <xf numFmtId="49" fontId="35" fillId="9" borderId="44" xfId="0" applyNumberFormat="1" applyFont="1" applyFill="1" applyBorder="1" applyAlignment="1" applyProtection="1">
      <alignment vertical="center" shrinkToFit="1"/>
      <protection hidden="1"/>
    </xf>
    <xf numFmtId="0" fontId="31" fillId="15" borderId="47" xfId="0" applyFont="1" applyFill="1" applyBorder="1" applyAlignment="1">
      <alignment horizontal="center" vertical="center" shrinkToFit="1"/>
    </xf>
    <xf numFmtId="0" fontId="31" fillId="13" borderId="15" xfId="1" applyFont="1" applyFill="1" applyBorder="1" applyAlignment="1">
      <alignment horizontal="center" vertical="center" shrinkToFit="1"/>
    </xf>
    <xf numFmtId="0" fontId="37" fillId="13" borderId="42" xfId="0" applyFont="1" applyFill="1" applyBorder="1" applyAlignment="1">
      <alignment horizontal="center" vertical="center" shrinkToFit="1"/>
    </xf>
    <xf numFmtId="0" fontId="5" fillId="16" borderId="15" xfId="0" applyFont="1" applyFill="1" applyBorder="1" applyAlignment="1">
      <alignment horizontal="center" vertical="center" shrinkToFit="1"/>
    </xf>
    <xf numFmtId="0" fontId="37" fillId="13" borderId="15" xfId="0" applyFont="1" applyFill="1" applyBorder="1" applyAlignment="1">
      <alignment horizontal="center" vertical="center" shrinkToFit="1"/>
    </xf>
    <xf numFmtId="0" fontId="31" fillId="13" borderId="15" xfId="0" applyFont="1" applyFill="1" applyBorder="1" applyAlignment="1">
      <alignment horizontal="center" vertical="center" shrinkToFit="1"/>
    </xf>
    <xf numFmtId="0" fontId="31" fillId="13" borderId="29" xfId="0" applyFont="1" applyFill="1" applyBorder="1" applyAlignment="1">
      <alignment horizontal="center" vertical="center" shrinkToFit="1"/>
    </xf>
    <xf numFmtId="0" fontId="31" fillId="15" borderId="15" xfId="0" applyFont="1" applyFill="1" applyBorder="1" applyAlignment="1">
      <alignment horizontal="center" vertical="center" shrinkToFit="1"/>
    </xf>
    <xf numFmtId="166" fontId="20" fillId="0" borderId="0" xfId="0" applyNumberFormat="1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14" fontId="0" fillId="0" borderId="65" xfId="0" applyNumberFormat="1" applyBorder="1" applyAlignment="1" applyProtection="1">
      <alignment horizontal="center" vertical="center" shrinkToFit="1"/>
      <protection locked="0"/>
    </xf>
    <xf numFmtId="14" fontId="0" fillId="0" borderId="66" xfId="0" applyNumberFormat="1" applyBorder="1" applyAlignment="1" applyProtection="1">
      <alignment horizontal="center" vertical="center" shrinkToFit="1"/>
      <protection locked="0"/>
    </xf>
    <xf numFmtId="49" fontId="0" fillId="0" borderId="67" xfId="0" applyNumberFormat="1" applyBorder="1" applyAlignment="1" applyProtection="1">
      <alignment horizontal="left" vertical="center" shrinkToFit="1"/>
      <protection locked="0"/>
    </xf>
    <xf numFmtId="49" fontId="0" fillId="0" borderId="68" xfId="0" applyNumberFormat="1" applyBorder="1" applyAlignment="1" applyProtection="1">
      <alignment horizontal="left" vertical="center" shrinkToFit="1"/>
      <protection locked="0"/>
    </xf>
    <xf numFmtId="49" fontId="4" fillId="0" borderId="21" xfId="1" applyNumberFormat="1" applyFont="1" applyBorder="1" applyAlignment="1" applyProtection="1">
      <alignment vertical="center" shrinkToFit="1"/>
      <protection locked="0"/>
    </xf>
    <xf numFmtId="0" fontId="31" fillId="13" borderId="63" xfId="1" applyFont="1" applyFill="1" applyBorder="1" applyAlignment="1">
      <alignment horizontal="center" vertical="center" shrinkToFit="1"/>
    </xf>
    <xf numFmtId="3" fontId="0" fillId="0" borderId="24" xfId="0" applyNumberFormat="1" applyBorder="1" applyAlignment="1" applyProtection="1">
      <alignment horizontal="center" vertical="center" shrinkToFit="1"/>
      <protection locked="0"/>
    </xf>
    <xf numFmtId="3" fontId="0" fillId="0" borderId="25" xfId="0" applyNumberFormat="1" applyBorder="1" applyAlignment="1" applyProtection="1">
      <alignment horizontal="center" vertical="center" shrinkToFit="1"/>
      <protection locked="0"/>
    </xf>
    <xf numFmtId="3" fontId="0" fillId="0" borderId="26" xfId="0" applyNumberFormat="1" applyBorder="1" applyAlignment="1" applyProtection="1">
      <alignment horizontal="center" vertical="center" shrinkToFit="1"/>
      <protection locked="0"/>
    </xf>
    <xf numFmtId="3" fontId="0" fillId="0" borderId="18" xfId="0" applyNumberFormat="1" applyBorder="1" applyAlignment="1" applyProtection="1">
      <alignment horizontal="center" vertical="center" shrinkToFit="1"/>
      <protection locked="0"/>
    </xf>
    <xf numFmtId="0" fontId="0" fillId="20" borderId="4" xfId="0" applyFill="1" applyBorder="1"/>
    <xf numFmtId="0" fontId="0" fillId="20" borderId="0" xfId="0" applyFill="1"/>
    <xf numFmtId="0" fontId="0" fillId="20" borderId="5" xfId="0" applyFill="1" applyBorder="1"/>
    <xf numFmtId="0" fontId="0" fillId="20" borderId="1" xfId="0" applyFill="1" applyBorder="1"/>
    <xf numFmtId="0" fontId="0" fillId="20" borderId="2" xfId="0" applyFill="1" applyBorder="1"/>
    <xf numFmtId="0" fontId="0" fillId="20" borderId="3" xfId="0" applyFill="1" applyBorder="1"/>
    <xf numFmtId="0" fontId="0" fillId="0" borderId="15" xfId="0" applyBorder="1" applyAlignment="1" applyProtection="1">
      <alignment horizontal="center" vertical="center" shrinkToFit="1"/>
      <protection locked="0"/>
    </xf>
    <xf numFmtId="3" fontId="0" fillId="0" borderId="28" xfId="0" applyNumberFormat="1" applyBorder="1" applyAlignment="1" applyProtection="1">
      <alignment horizontal="right" vertical="center" shrinkToFit="1"/>
      <protection locked="0"/>
    </xf>
    <xf numFmtId="3" fontId="0" fillId="0" borderId="27" xfId="0" applyNumberFormat="1" applyBorder="1" applyAlignment="1" applyProtection="1">
      <alignment horizontal="right" vertical="center" shrinkToFit="1"/>
      <protection locked="0"/>
    </xf>
    <xf numFmtId="3" fontId="0" fillId="0" borderId="34" xfId="0" applyNumberFormat="1" applyBorder="1" applyAlignment="1" applyProtection="1">
      <alignment horizontal="right" vertical="center" shrinkToFit="1"/>
      <protection locked="0"/>
    </xf>
    <xf numFmtId="3" fontId="0" fillId="0" borderId="35" xfId="0" applyNumberFormat="1" applyBorder="1" applyAlignment="1" applyProtection="1">
      <alignment horizontal="right" vertical="center" shrinkToFit="1"/>
      <protection locked="0"/>
    </xf>
    <xf numFmtId="3" fontId="0" fillId="0" borderId="17" xfId="0" applyNumberFormat="1" applyBorder="1" applyAlignment="1" applyProtection="1">
      <alignment horizontal="right" vertical="center" shrinkToFit="1"/>
      <protection locked="0"/>
    </xf>
    <xf numFmtId="3" fontId="0" fillId="0" borderId="19" xfId="0" applyNumberFormat="1" applyBorder="1" applyAlignment="1" applyProtection="1">
      <alignment horizontal="right" vertical="center" shrinkToFit="1"/>
      <protection locked="0"/>
    </xf>
    <xf numFmtId="0" fontId="31" fillId="13" borderId="15" xfId="0" applyFont="1" applyFill="1" applyBorder="1" applyAlignment="1" applyProtection="1">
      <alignment horizontal="center" vertical="center" wrapText="1" shrinkToFit="1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31" fillId="13" borderId="15" xfId="0" applyFont="1" applyFill="1" applyBorder="1" applyAlignment="1" applyProtection="1">
      <alignment horizontal="center" vertical="center" wrapText="1"/>
      <protection hidden="1"/>
    </xf>
    <xf numFmtId="0" fontId="31" fillId="13" borderId="63" xfId="0" applyFont="1" applyFill="1" applyBorder="1" applyAlignment="1" applyProtection="1">
      <alignment horizontal="center" vertical="center" wrapText="1"/>
      <protection hidden="1"/>
    </xf>
    <xf numFmtId="0" fontId="31" fillId="15" borderId="47" xfId="0" applyFont="1" applyFill="1" applyBorder="1" applyAlignment="1" applyProtection="1">
      <alignment horizontal="center" vertical="center" shrinkToFit="1"/>
      <protection hidden="1"/>
    </xf>
    <xf numFmtId="14" fontId="24" fillId="0" borderId="0" xfId="0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 applyProtection="1">
      <alignment horizontal="center" vertical="center" shrinkToFit="1"/>
      <protection locked="0"/>
    </xf>
    <xf numFmtId="49" fontId="3" fillId="0" borderId="0" xfId="0" applyNumberFormat="1" applyFont="1" applyAlignment="1" applyProtection="1">
      <alignment horizontal="left" vertical="center" shrinkToFit="1"/>
      <protection locked="0"/>
    </xf>
    <xf numFmtId="49" fontId="22" fillId="0" borderId="0" xfId="0" applyNumberFormat="1" applyFont="1" applyAlignment="1" applyProtection="1">
      <alignment horizontal="left" vertical="center" shrinkToFit="1"/>
      <protection locked="0"/>
    </xf>
    <xf numFmtId="3" fontId="0" fillId="0" borderId="48" xfId="0" applyNumberFormat="1" applyBorder="1" applyAlignment="1" applyProtection="1">
      <alignment horizontal="center" vertical="center" shrinkToFit="1"/>
      <protection hidden="1"/>
    </xf>
    <xf numFmtId="3" fontId="0" fillId="0" borderId="49" xfId="0" applyNumberFormat="1" applyBorder="1" applyAlignment="1" applyProtection="1">
      <alignment horizontal="center" vertical="center" shrinkToFit="1"/>
      <protection hidden="1"/>
    </xf>
    <xf numFmtId="3" fontId="0" fillId="0" borderId="50" xfId="0" applyNumberFormat="1" applyBorder="1" applyAlignment="1" applyProtection="1">
      <alignment horizontal="center" vertical="center" shrinkToFit="1"/>
      <protection hidden="1"/>
    </xf>
    <xf numFmtId="0" fontId="0" fillId="0" borderId="13" xfId="0" applyBorder="1" applyAlignment="1">
      <alignment vertical="center"/>
    </xf>
    <xf numFmtId="3" fontId="35" fillId="17" borderId="69" xfId="0" applyNumberFormat="1" applyFont="1" applyFill="1" applyBorder="1" applyAlignment="1" applyProtection="1">
      <alignment horizontal="right" vertical="center" shrinkToFit="1"/>
      <protection hidden="1"/>
    </xf>
    <xf numFmtId="3" fontId="35" fillId="17" borderId="70" xfId="0" applyNumberFormat="1" applyFont="1" applyFill="1" applyBorder="1" applyAlignment="1" applyProtection="1">
      <alignment horizontal="right" vertical="center" shrinkToFit="1"/>
      <protection hidden="1"/>
    </xf>
    <xf numFmtId="3" fontId="33" fillId="9" borderId="37" xfId="0" applyNumberFormat="1" applyFont="1" applyFill="1" applyBorder="1" applyAlignment="1" applyProtection="1">
      <alignment horizontal="right" vertical="center" shrinkToFit="1"/>
      <protection hidden="1"/>
    </xf>
    <xf numFmtId="3" fontId="33" fillId="9" borderId="40" xfId="0" applyNumberFormat="1" applyFont="1" applyFill="1" applyBorder="1" applyAlignment="1" applyProtection="1">
      <alignment horizontal="right" vertical="center" shrinkToFit="1"/>
      <protection hidden="1"/>
    </xf>
    <xf numFmtId="0" fontId="31" fillId="15" borderId="15" xfId="0" applyFont="1" applyFill="1" applyBorder="1" applyAlignment="1" applyProtection="1">
      <alignment horizontal="center" vertical="center" wrapText="1"/>
      <protection hidden="1"/>
    </xf>
    <xf numFmtId="49" fontId="2" fillId="0" borderId="15" xfId="1" applyNumberFormat="1" applyFont="1" applyBorder="1" applyAlignment="1" applyProtection="1">
      <alignment horizontal="center" vertical="center" shrinkToFit="1"/>
      <protection locked="0"/>
    </xf>
    <xf numFmtId="0" fontId="39" fillId="2" borderId="0" xfId="1" applyFont="1" applyFill="1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0" fillId="0" borderId="34" xfId="0" applyBorder="1" applyAlignment="1" applyProtection="1">
      <alignment horizontal="center" vertical="center" shrinkToFit="1"/>
      <protection locked="0"/>
    </xf>
    <xf numFmtId="3" fontId="0" fillId="0" borderId="16" xfId="0" applyNumberFormat="1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0" fillId="0" borderId="35" xfId="0" applyBorder="1" applyAlignment="1" applyProtection="1">
      <alignment horizontal="center" vertical="center" shrinkToFit="1"/>
      <protection locked="0"/>
    </xf>
    <xf numFmtId="49" fontId="0" fillId="21" borderId="71" xfId="0" applyNumberFormat="1" applyFill="1" applyBorder="1" applyAlignment="1">
      <alignment vertical="center" shrinkToFit="1"/>
    </xf>
    <xf numFmtId="0" fontId="0" fillId="21" borderId="72" xfId="0" applyFill="1" applyBorder="1" applyAlignment="1">
      <alignment horizontal="center" vertical="center" shrinkToFit="1"/>
    </xf>
    <xf numFmtId="3" fontId="0" fillId="21" borderId="72" xfId="0" applyNumberFormat="1" applyFill="1" applyBorder="1" applyAlignment="1">
      <alignment horizontal="center" vertical="center" shrinkToFit="1"/>
    </xf>
    <xf numFmtId="3" fontId="0" fillId="21" borderId="73" xfId="0" applyNumberFormat="1" applyFill="1" applyBorder="1" applyAlignment="1">
      <alignment horizontal="center" vertical="center" shrinkToFit="1"/>
    </xf>
    <xf numFmtId="49" fontId="0" fillId="0" borderId="74" xfId="0" applyNumberFormat="1" applyBorder="1" applyAlignment="1" applyProtection="1">
      <alignment vertical="center" shrinkToFit="1"/>
      <protection locked="0"/>
    </xf>
    <xf numFmtId="0" fontId="0" fillId="0" borderId="75" xfId="0" applyBorder="1" applyAlignment="1" applyProtection="1">
      <alignment horizontal="center" vertical="center" shrinkToFit="1"/>
      <protection locked="0"/>
    </xf>
    <xf numFmtId="3" fontId="0" fillId="0" borderId="76" xfId="0" applyNumberFormat="1" applyBorder="1" applyAlignment="1" applyProtection="1">
      <alignment horizontal="center" vertical="center" shrinkToFit="1"/>
      <protection locked="0"/>
    </xf>
    <xf numFmtId="3" fontId="0" fillId="0" borderId="77" xfId="0" applyNumberFormat="1" applyBorder="1" applyAlignment="1" applyProtection="1">
      <alignment horizontal="center" vertical="center" shrinkToFit="1"/>
      <protection locked="0"/>
    </xf>
    <xf numFmtId="3" fontId="0" fillId="0" borderId="75" xfId="0" applyNumberFormat="1" applyBorder="1" applyAlignment="1" applyProtection="1">
      <alignment horizontal="center" vertical="center" shrinkToFit="1"/>
      <protection locked="0"/>
    </xf>
    <xf numFmtId="49" fontId="0" fillId="21" borderId="78" xfId="0" applyNumberFormat="1" applyFill="1" applyBorder="1" applyAlignment="1">
      <alignment vertical="center" shrinkToFit="1"/>
    </xf>
    <xf numFmtId="0" fontId="0" fillId="21" borderId="79" xfId="0" applyFill="1" applyBorder="1" applyAlignment="1">
      <alignment horizontal="center" vertical="center" shrinkToFit="1"/>
    </xf>
    <xf numFmtId="3" fontId="0" fillId="21" borderId="79" xfId="0" applyNumberFormat="1" applyFill="1" applyBorder="1" applyAlignment="1">
      <alignment horizontal="center" vertical="center" shrinkToFit="1"/>
    </xf>
    <xf numFmtId="3" fontId="0" fillId="21" borderId="80" xfId="0" applyNumberFormat="1" applyFill="1" applyBorder="1" applyAlignment="1">
      <alignment horizontal="center" vertical="center" shrinkToFit="1"/>
    </xf>
    <xf numFmtId="49" fontId="0" fillId="21" borderId="81" xfId="0" applyNumberFormat="1" applyFill="1" applyBorder="1" applyAlignment="1">
      <alignment vertical="center" shrinkToFit="1"/>
    </xf>
    <xf numFmtId="0" fontId="0" fillId="21" borderId="82" xfId="0" applyFill="1" applyBorder="1" applyAlignment="1">
      <alignment horizontal="center" vertical="center" shrinkToFit="1"/>
    </xf>
    <xf numFmtId="3" fontId="0" fillId="21" borderId="82" xfId="0" applyNumberFormat="1" applyFill="1" applyBorder="1" applyAlignment="1">
      <alignment horizontal="center" vertical="center" shrinkToFit="1"/>
    </xf>
    <xf numFmtId="3" fontId="0" fillId="21" borderId="83" xfId="0" applyNumberFormat="1" applyFill="1" applyBorder="1" applyAlignment="1">
      <alignment horizontal="center" vertical="center" shrinkToFit="1"/>
    </xf>
    <xf numFmtId="49" fontId="35" fillId="9" borderId="84" xfId="0" applyNumberFormat="1" applyFont="1" applyFill="1" applyBorder="1" applyAlignment="1" applyProtection="1">
      <alignment vertical="center" shrinkToFit="1"/>
      <protection hidden="1"/>
    </xf>
    <xf numFmtId="0" fontId="35" fillId="9" borderId="85" xfId="0" applyFont="1" applyFill="1" applyBorder="1" applyAlignment="1" applyProtection="1">
      <alignment horizontal="center" vertical="center" shrinkToFit="1"/>
      <protection hidden="1"/>
    </xf>
    <xf numFmtId="3" fontId="0" fillId="0" borderId="74" xfId="0" applyNumberFormat="1" applyBorder="1" applyAlignment="1" applyProtection="1">
      <alignment horizontal="center" vertical="center" shrinkToFit="1"/>
      <protection locked="0"/>
    </xf>
    <xf numFmtId="49" fontId="35" fillId="21" borderId="71" xfId="0" applyNumberFormat="1" applyFont="1" applyFill="1" applyBorder="1" applyAlignment="1">
      <alignment vertical="center" shrinkToFit="1"/>
    </xf>
    <xf numFmtId="0" fontId="35" fillId="21" borderId="72" xfId="0" applyFont="1" applyFill="1" applyBorder="1" applyAlignment="1">
      <alignment horizontal="center" vertical="center" shrinkToFit="1"/>
    </xf>
    <xf numFmtId="49" fontId="35" fillId="21" borderId="81" xfId="0" applyNumberFormat="1" applyFont="1" applyFill="1" applyBorder="1" applyAlignment="1">
      <alignment vertical="center" shrinkToFit="1"/>
    </xf>
    <xf numFmtId="0" fontId="35" fillId="21" borderId="82" xfId="0" applyFont="1" applyFill="1" applyBorder="1" applyAlignment="1">
      <alignment horizontal="center" vertical="center" shrinkToFit="1"/>
    </xf>
    <xf numFmtId="0" fontId="0" fillId="0" borderId="74" xfId="0" applyBorder="1" applyAlignment="1" applyProtection="1">
      <alignment horizontal="center" vertical="center" shrinkToFit="1"/>
      <protection locked="0"/>
    </xf>
    <xf numFmtId="49" fontId="0" fillId="0" borderId="77" xfId="0" applyNumberFormat="1" applyBorder="1" applyAlignment="1" applyProtection="1">
      <alignment vertical="center" shrinkToFit="1"/>
      <protection locked="0"/>
    </xf>
    <xf numFmtId="3" fontId="0" fillId="0" borderId="77" xfId="0" applyNumberFormat="1" applyBorder="1" applyAlignment="1" applyProtection="1">
      <alignment horizontal="right" vertical="center" shrinkToFit="1"/>
      <protection locked="0"/>
    </xf>
    <xf numFmtId="3" fontId="0" fillId="0" borderId="75" xfId="0" applyNumberFormat="1" applyBorder="1" applyAlignment="1" applyProtection="1">
      <alignment horizontal="right" vertical="center" shrinkToFit="1"/>
      <protection locked="0"/>
    </xf>
    <xf numFmtId="0" fontId="0" fillId="21" borderId="71" xfId="0" applyFill="1" applyBorder="1" applyAlignment="1">
      <alignment horizontal="center" vertical="center" shrinkToFit="1"/>
    </xf>
    <xf numFmtId="49" fontId="0" fillId="21" borderId="72" xfId="0" applyNumberFormat="1" applyFill="1" applyBorder="1" applyAlignment="1">
      <alignment vertical="center" shrinkToFit="1"/>
    </xf>
    <xf numFmtId="3" fontId="0" fillId="21" borderId="72" xfId="0" applyNumberFormat="1" applyFill="1" applyBorder="1" applyAlignment="1">
      <alignment horizontal="right" vertical="center" shrinkToFit="1"/>
    </xf>
    <xf numFmtId="3" fontId="0" fillId="21" borderId="73" xfId="0" applyNumberFormat="1" applyFill="1" applyBorder="1" applyAlignment="1">
      <alignment horizontal="right" vertical="center" shrinkToFit="1"/>
    </xf>
    <xf numFmtId="0" fontId="0" fillId="21" borderId="81" xfId="0" applyFill="1" applyBorder="1" applyAlignment="1">
      <alignment horizontal="center" vertical="center" shrinkToFit="1"/>
    </xf>
    <xf numFmtId="49" fontId="0" fillId="21" borderId="82" xfId="0" applyNumberFormat="1" applyFill="1" applyBorder="1" applyAlignment="1">
      <alignment vertical="center" shrinkToFit="1"/>
    </xf>
    <xf numFmtId="3" fontId="0" fillId="21" borderId="82" xfId="0" applyNumberFormat="1" applyFill="1" applyBorder="1" applyAlignment="1">
      <alignment horizontal="right" vertical="center" shrinkToFit="1"/>
    </xf>
    <xf numFmtId="3" fontId="0" fillId="21" borderId="83" xfId="0" applyNumberFormat="1" applyFill="1" applyBorder="1" applyAlignment="1">
      <alignment horizontal="right" vertical="center" shrinkToFit="1"/>
    </xf>
    <xf numFmtId="14" fontId="0" fillId="0" borderId="77" xfId="0" applyNumberFormat="1" applyBorder="1" applyAlignment="1" applyProtection="1">
      <alignment horizontal="center" vertical="center" shrinkToFit="1"/>
      <protection locked="0"/>
    </xf>
    <xf numFmtId="49" fontId="0" fillId="0" borderId="75" xfId="0" applyNumberFormat="1" applyBorder="1" applyAlignment="1" applyProtection="1">
      <alignment vertical="center" shrinkToFit="1"/>
      <protection locked="0"/>
    </xf>
    <xf numFmtId="49" fontId="33" fillId="9" borderId="86" xfId="0" applyNumberFormat="1" applyFont="1" applyFill="1" applyBorder="1" applyAlignment="1" applyProtection="1">
      <alignment horizontal="left" vertical="center" shrinkToFit="1"/>
      <protection hidden="1"/>
    </xf>
    <xf numFmtId="49" fontId="33" fillId="9" borderId="87" xfId="0" applyNumberFormat="1" applyFont="1" applyFill="1" applyBorder="1" applyAlignment="1" applyProtection="1">
      <alignment horizontal="left" vertical="center" shrinkToFit="1"/>
      <protection hidden="1"/>
    </xf>
    <xf numFmtId="3" fontId="33" fillId="9" borderId="87" xfId="0" applyNumberFormat="1" applyFont="1" applyFill="1" applyBorder="1" applyAlignment="1" applyProtection="1">
      <alignment horizontal="right" vertical="center" shrinkToFit="1"/>
      <protection hidden="1"/>
    </xf>
    <xf numFmtId="49" fontId="33" fillId="9" borderId="85" xfId="0" applyNumberFormat="1" applyFont="1" applyFill="1" applyBorder="1" applyAlignment="1" applyProtection="1">
      <alignment horizontal="left" vertical="center" shrinkToFit="1"/>
      <protection hidden="1"/>
    </xf>
    <xf numFmtId="49" fontId="0" fillId="0" borderId="76" xfId="0" applyNumberFormat="1" applyBorder="1" applyAlignment="1" applyProtection="1">
      <alignment vertical="center" shrinkToFit="1"/>
      <protection locked="0"/>
    </xf>
    <xf numFmtId="49" fontId="0" fillId="0" borderId="77" xfId="0" applyNumberFormat="1" applyBorder="1" applyAlignment="1" applyProtection="1">
      <alignment horizontal="center" vertical="center" shrinkToFit="1"/>
      <protection locked="0"/>
    </xf>
    <xf numFmtId="164" fontId="0" fillId="0" borderId="77" xfId="7" applyNumberFormat="1" applyFont="1" applyBorder="1" applyAlignment="1" applyProtection="1">
      <alignment horizontal="center" vertical="center" shrinkToFit="1"/>
      <protection locked="0"/>
    </xf>
    <xf numFmtId="3" fontId="35" fillId="17" borderId="88" xfId="0" applyNumberFormat="1" applyFont="1" applyFill="1" applyBorder="1" applyAlignment="1" applyProtection="1">
      <alignment horizontal="right" vertical="center" shrinkToFit="1"/>
      <protection hidden="1"/>
    </xf>
    <xf numFmtId="3" fontId="0" fillId="0" borderId="89" xfId="0" applyNumberFormat="1" applyBorder="1" applyAlignment="1" applyProtection="1">
      <alignment horizontal="right" vertical="center" shrinkToFit="1"/>
      <protection locked="0"/>
    </xf>
    <xf numFmtId="49" fontId="0" fillId="0" borderId="91" xfId="0" applyNumberFormat="1" applyBorder="1" applyAlignment="1" applyProtection="1">
      <alignment horizontal="left" vertical="center" shrinkToFit="1"/>
      <protection locked="0"/>
    </xf>
    <xf numFmtId="14" fontId="0" fillId="0" borderId="92" xfId="0" applyNumberFormat="1" applyBorder="1" applyAlignment="1" applyProtection="1">
      <alignment horizontal="center" vertical="center" shrinkToFit="1"/>
      <protection locked="0"/>
    </xf>
    <xf numFmtId="14" fontId="0" fillId="21" borderId="72" xfId="0" applyNumberFormat="1" applyFill="1" applyBorder="1" applyAlignment="1">
      <alignment horizontal="center" vertical="center" shrinkToFit="1"/>
    </xf>
    <xf numFmtId="49" fontId="33" fillId="21" borderId="72" xfId="0" applyNumberFormat="1" applyFont="1" applyFill="1" applyBorder="1" applyAlignment="1">
      <alignment horizontal="left" vertical="center" shrinkToFit="1"/>
    </xf>
    <xf numFmtId="3" fontId="33" fillId="21" borderId="72" xfId="0" applyNumberFormat="1" applyFont="1" applyFill="1" applyBorder="1" applyAlignment="1">
      <alignment horizontal="right" vertical="center" shrinkToFit="1"/>
    </xf>
    <xf numFmtId="49" fontId="0" fillId="21" borderId="72" xfId="0" applyNumberFormat="1" applyFill="1" applyBorder="1" applyAlignment="1">
      <alignment horizontal="center" vertical="center" shrinkToFit="1"/>
    </xf>
    <xf numFmtId="164" fontId="0" fillId="21" borderId="72" xfId="7" applyNumberFormat="1" applyFont="1" applyFill="1" applyBorder="1" applyAlignment="1" applyProtection="1">
      <alignment horizontal="center" vertical="center" shrinkToFit="1"/>
    </xf>
    <xf numFmtId="3" fontId="35" fillId="21" borderId="72" xfId="0" applyNumberFormat="1" applyFont="1" applyFill="1" applyBorder="1" applyAlignment="1">
      <alignment horizontal="right" vertical="center" shrinkToFit="1"/>
    </xf>
    <xf numFmtId="49" fontId="0" fillId="21" borderId="72" xfId="0" applyNumberFormat="1" applyFill="1" applyBorder="1" applyAlignment="1">
      <alignment horizontal="left" vertical="center" shrinkToFit="1"/>
    </xf>
    <xf numFmtId="14" fontId="0" fillId="21" borderId="73" xfId="0" applyNumberFormat="1" applyFill="1" applyBorder="1" applyAlignment="1">
      <alignment horizontal="center" vertical="center" shrinkToFit="1"/>
    </xf>
    <xf numFmtId="14" fontId="0" fillId="21" borderId="82" xfId="0" applyNumberFormat="1" applyFill="1" applyBorder="1" applyAlignment="1">
      <alignment horizontal="center" vertical="center" shrinkToFit="1"/>
    </xf>
    <xf numFmtId="49" fontId="33" fillId="21" borderId="82" xfId="0" applyNumberFormat="1" applyFont="1" applyFill="1" applyBorder="1" applyAlignment="1">
      <alignment horizontal="left" vertical="center" shrinkToFit="1"/>
    </xf>
    <xf numFmtId="3" fontId="33" fillId="21" borderId="82" xfId="0" applyNumberFormat="1" applyFont="1" applyFill="1" applyBorder="1" applyAlignment="1">
      <alignment horizontal="right" vertical="center" shrinkToFit="1"/>
    </xf>
    <xf numFmtId="49" fontId="0" fillId="21" borderId="82" xfId="0" applyNumberFormat="1" applyFill="1" applyBorder="1" applyAlignment="1">
      <alignment horizontal="center" vertical="center" shrinkToFit="1"/>
    </xf>
    <xf numFmtId="164" fontId="0" fillId="21" borderId="82" xfId="7" applyNumberFormat="1" applyFont="1" applyFill="1" applyBorder="1" applyAlignment="1" applyProtection="1">
      <alignment horizontal="center" vertical="center" shrinkToFit="1"/>
    </xf>
    <xf numFmtId="3" fontId="35" fillId="21" borderId="82" xfId="0" applyNumberFormat="1" applyFont="1" applyFill="1" applyBorder="1" applyAlignment="1">
      <alignment horizontal="right" vertical="center" shrinkToFit="1"/>
    </xf>
    <xf numFmtId="49" fontId="0" fillId="21" borderId="82" xfId="0" applyNumberFormat="1" applyFill="1" applyBorder="1" applyAlignment="1">
      <alignment horizontal="left" vertical="center" shrinkToFit="1"/>
    </xf>
    <xf numFmtId="14" fontId="0" fillId="21" borderId="83" xfId="0" applyNumberFormat="1" applyFill="1" applyBorder="1" applyAlignment="1">
      <alignment horizontal="center" vertical="center" shrinkToFit="1"/>
    </xf>
    <xf numFmtId="0" fontId="0" fillId="0" borderId="74" xfId="0" applyBorder="1" applyAlignment="1" applyProtection="1">
      <alignment horizontal="left" vertical="center" shrinkToFit="1"/>
      <protection locked="0"/>
    </xf>
    <xf numFmtId="0" fontId="0" fillId="0" borderId="89" xfId="0" applyBorder="1" applyAlignment="1" applyProtection="1">
      <alignment horizontal="center" vertical="center" shrinkToFit="1"/>
      <protection locked="0"/>
    </xf>
    <xf numFmtId="0" fontId="0" fillId="21" borderId="71" xfId="0" applyFill="1" applyBorder="1" applyAlignment="1">
      <alignment horizontal="left" vertical="center" shrinkToFit="1"/>
    </xf>
    <xf numFmtId="0" fontId="0" fillId="21" borderId="81" xfId="0" applyFill="1" applyBorder="1" applyAlignment="1">
      <alignment horizontal="left" vertical="center" shrinkToFit="1"/>
    </xf>
    <xf numFmtId="49" fontId="1" fillId="0" borderId="16" xfId="1" applyNumberFormat="1" applyFont="1" applyBorder="1" applyAlignment="1" applyProtection="1">
      <alignment vertical="center" shrinkToFit="1"/>
      <protection locked="0"/>
    </xf>
    <xf numFmtId="166" fontId="20" fillId="20" borderId="93" xfId="0" applyNumberFormat="1" applyFont="1" applyFill="1" applyBorder="1" applyAlignment="1" applyProtection="1">
      <alignment horizontal="left" vertical="center" shrinkToFit="1"/>
      <protection hidden="1"/>
    </xf>
    <xf numFmtId="166" fontId="20" fillId="20" borderId="94" xfId="0" applyNumberFormat="1" applyFont="1" applyFill="1" applyBorder="1" applyAlignment="1">
      <alignment horizontal="left" vertical="center" shrinkToFit="1"/>
    </xf>
    <xf numFmtId="166" fontId="20" fillId="20" borderId="95" xfId="0" applyNumberFormat="1" applyFont="1" applyFill="1" applyBorder="1" applyAlignment="1" applyProtection="1">
      <alignment horizontal="left" vertical="center" shrinkToFit="1"/>
      <protection hidden="1"/>
    </xf>
    <xf numFmtId="49" fontId="8" fillId="0" borderId="75" xfId="1" applyNumberFormat="1" applyFont="1" applyBorder="1" applyAlignment="1" applyProtection="1">
      <alignment vertical="center" shrinkToFit="1"/>
      <protection locked="0"/>
    </xf>
    <xf numFmtId="49" fontId="8" fillId="21" borderId="71" xfId="1" applyNumberFormat="1" applyFont="1" applyFill="1" applyBorder="1" applyAlignment="1">
      <alignment vertical="center" shrinkToFit="1"/>
    </xf>
    <xf numFmtId="49" fontId="8" fillId="21" borderId="73" xfId="1" applyNumberFormat="1" applyFont="1" applyFill="1" applyBorder="1" applyAlignment="1">
      <alignment vertical="center" shrinkToFit="1"/>
    </xf>
    <xf numFmtId="49" fontId="8" fillId="21" borderId="81" xfId="1" applyNumberFormat="1" applyFont="1" applyFill="1" applyBorder="1" applyAlignment="1">
      <alignment vertical="center" shrinkToFit="1"/>
    </xf>
    <xf numFmtId="49" fontId="8" fillId="21" borderId="83" xfId="1" applyNumberFormat="1" applyFont="1" applyFill="1" applyBorder="1" applyAlignment="1">
      <alignment vertical="center" shrinkToFit="1"/>
    </xf>
    <xf numFmtId="49" fontId="1" fillId="0" borderId="18" xfId="1" applyNumberFormat="1" applyFont="1" applyBorder="1" applyAlignment="1" applyProtection="1">
      <alignment vertical="center" shrinkToFit="1"/>
      <protection locked="0"/>
    </xf>
    <xf numFmtId="49" fontId="1" fillId="0" borderId="74" xfId="1" applyNumberFormat="1" applyFont="1" applyBorder="1" applyAlignment="1" applyProtection="1">
      <alignment vertical="center" shrinkToFit="1"/>
      <protection locked="0"/>
    </xf>
    <xf numFmtId="0" fontId="0" fillId="22" borderId="13" xfId="0" applyFill="1" applyBorder="1" applyAlignment="1">
      <alignment horizontal="center" vertical="center"/>
    </xf>
    <xf numFmtId="3" fontId="20" fillId="10" borderId="13" xfId="0" applyNumberFormat="1" applyFont="1" applyFill="1" applyBorder="1" applyAlignment="1">
      <alignment horizontal="center" vertical="center"/>
    </xf>
    <xf numFmtId="3" fontId="0" fillId="0" borderId="61" xfId="0" applyNumberFormat="1" applyBorder="1" applyAlignment="1" applyProtection="1">
      <alignment horizontal="right" vertical="center" shrinkToFit="1"/>
      <protection locked="0"/>
    </xf>
    <xf numFmtId="3" fontId="0" fillId="0" borderId="62" xfId="0" applyNumberFormat="1" applyBorder="1" applyAlignment="1" applyProtection="1">
      <alignment horizontal="right" vertical="center" shrinkToFit="1"/>
      <protection locked="0"/>
    </xf>
    <xf numFmtId="3" fontId="0" fillId="0" borderId="90" xfId="0" applyNumberFormat="1" applyBorder="1" applyAlignment="1" applyProtection="1">
      <alignment horizontal="right" vertical="center" shrinkToFit="1"/>
      <protection locked="0"/>
    </xf>
    <xf numFmtId="0" fontId="31" fillId="14" borderId="0" xfId="0" applyFont="1" applyFill="1" applyAlignment="1" applyProtection="1">
      <alignment horizontal="center" vertical="center"/>
      <protection locked="0"/>
    </xf>
    <xf numFmtId="0" fontId="31" fillId="14" borderId="46" xfId="0" applyFont="1" applyFill="1" applyBorder="1" applyAlignment="1" applyProtection="1">
      <alignment horizontal="center" vertical="center"/>
      <protection locked="0"/>
    </xf>
    <xf numFmtId="0" fontId="31" fillId="15" borderId="30" xfId="0" applyFont="1" applyFill="1" applyBorder="1" applyAlignment="1" applyProtection="1">
      <alignment horizontal="center" vertical="center"/>
      <protection hidden="1"/>
    </xf>
    <xf numFmtId="0" fontId="31" fillId="15" borderId="31" xfId="0" applyFont="1" applyFill="1" applyBorder="1" applyAlignment="1" applyProtection="1">
      <alignment horizontal="center" vertical="center"/>
      <protection hidden="1"/>
    </xf>
    <xf numFmtId="49" fontId="3" fillId="0" borderId="0" xfId="0" applyNumberFormat="1" applyFont="1" applyAlignment="1" applyProtection="1">
      <alignment horizontal="left" vertical="center" shrinkToFit="1"/>
      <protection locked="0"/>
    </xf>
    <xf numFmtId="0" fontId="31" fillId="13" borderId="51" xfId="0" applyFont="1" applyFill="1" applyBorder="1" applyAlignment="1">
      <alignment horizontal="center" vertical="center" shrinkToFit="1"/>
    </xf>
    <xf numFmtId="0" fontId="31" fillId="13" borderId="52" xfId="0" applyFont="1" applyFill="1" applyBorder="1" applyAlignment="1">
      <alignment horizontal="center" vertical="center" shrinkToFit="1"/>
    </xf>
    <xf numFmtId="0" fontId="31" fillId="13" borderId="53" xfId="0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31" fillId="15" borderId="51" xfId="0" applyFont="1" applyFill="1" applyBorder="1" applyAlignment="1">
      <alignment horizontal="center" vertical="center" shrinkToFit="1"/>
    </xf>
    <xf numFmtId="0" fontId="31" fillId="15" borderId="53" xfId="0" applyFont="1" applyFill="1" applyBorder="1" applyAlignment="1">
      <alignment horizontal="center" vertical="center" shrinkToFit="1"/>
    </xf>
    <xf numFmtId="49" fontId="0" fillId="0" borderId="54" xfId="0" applyNumberFormat="1" applyBorder="1" applyAlignment="1" applyProtection="1">
      <alignment horizontal="left" vertical="center" shrinkToFit="1"/>
      <protection locked="0"/>
    </xf>
    <xf numFmtId="49" fontId="0" fillId="0" borderId="55" xfId="0" applyNumberFormat="1" applyBorder="1" applyAlignment="1" applyProtection="1">
      <alignment horizontal="left" vertical="center" shrinkToFit="1"/>
      <protection locked="0"/>
    </xf>
    <xf numFmtId="49" fontId="0" fillId="0" borderId="56" xfId="0" applyNumberFormat="1" applyBorder="1" applyAlignment="1" applyProtection="1">
      <alignment horizontal="left" vertical="center" shrinkToFit="1"/>
      <protection locked="0"/>
    </xf>
    <xf numFmtId="49" fontId="0" fillId="0" borderId="57" xfId="0" applyNumberFormat="1" applyBorder="1" applyAlignment="1" applyProtection="1">
      <alignment horizontal="left" vertical="center" shrinkToFit="1"/>
      <protection locked="0"/>
    </xf>
    <xf numFmtId="49" fontId="22" fillId="0" borderId="0" xfId="0" applyNumberFormat="1" applyFont="1" applyAlignment="1" applyProtection="1">
      <alignment horizontal="left" vertical="center" shrinkToFit="1"/>
      <protection locked="0"/>
    </xf>
    <xf numFmtId="49" fontId="0" fillId="0" borderId="58" xfId="0" applyNumberFormat="1" applyBorder="1" applyAlignment="1" applyProtection="1">
      <alignment horizontal="left" vertical="center" shrinkToFit="1"/>
      <protection locked="0"/>
    </xf>
    <xf numFmtId="49" fontId="0" fillId="0" borderId="59" xfId="0" applyNumberFormat="1" applyBorder="1" applyAlignment="1" applyProtection="1">
      <alignment horizontal="left" vertical="center" shrinkToFit="1"/>
      <protection locked="0"/>
    </xf>
    <xf numFmtId="49" fontId="24" fillId="0" borderId="0" xfId="0" applyNumberFormat="1" applyFont="1" applyAlignment="1" applyProtection="1">
      <alignment horizontal="left" vertical="top" shrinkToFit="1"/>
      <protection locked="0"/>
    </xf>
    <xf numFmtId="0" fontId="31" fillId="7" borderId="14" xfId="0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horizontal="center" vertical="center"/>
    </xf>
    <xf numFmtId="0" fontId="31" fillId="6" borderId="14" xfId="0" applyFont="1" applyFill="1" applyBorder="1" applyAlignment="1">
      <alignment horizontal="center" vertical="center"/>
    </xf>
    <xf numFmtId="0" fontId="31" fillId="6" borderId="12" xfId="0" applyFont="1" applyFill="1" applyBorder="1" applyAlignment="1">
      <alignment horizontal="center" vertical="center"/>
    </xf>
    <xf numFmtId="0" fontId="14" fillId="2" borderId="0" xfId="0" applyFont="1" applyFill="1" applyAlignment="1" applyProtection="1">
      <alignment vertical="center"/>
    </xf>
    <xf numFmtId="49" fontId="14" fillId="2" borderId="0" xfId="0" applyNumberFormat="1" applyFont="1" applyFill="1" applyAlignment="1" applyProtection="1">
      <alignment horizontal="center" vertical="center"/>
    </xf>
    <xf numFmtId="0" fontId="30" fillId="2" borderId="0" xfId="0" applyFont="1" applyFill="1" applyAlignment="1" applyProtection="1">
      <alignment vertical="center"/>
    </xf>
    <xf numFmtId="49" fontId="19" fillId="3" borderId="0" xfId="0" applyNumberFormat="1" applyFont="1" applyFill="1" applyAlignment="1" applyProtection="1">
      <alignment horizontal="left" vertical="center" indent="2"/>
    </xf>
    <xf numFmtId="0" fontId="28" fillId="2" borderId="0" xfId="0" applyFont="1" applyFill="1" applyAlignment="1" applyProtection="1">
      <alignment horizontal="right" vertical="center"/>
    </xf>
    <xf numFmtId="0" fontId="30" fillId="2" borderId="0" xfId="0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vertical="center"/>
    </xf>
    <xf numFmtId="49" fontId="16" fillId="4" borderId="0" xfId="0" applyNumberFormat="1" applyFont="1" applyFill="1" applyAlignment="1" applyProtection="1">
      <alignment horizontal="left" vertical="center" indent="2"/>
    </xf>
    <xf numFmtId="0" fontId="29" fillId="2" borderId="0" xfId="0" applyFont="1" applyFill="1" applyAlignment="1" applyProtection="1">
      <alignment horizontal="right" vertical="center"/>
    </xf>
    <xf numFmtId="0" fontId="16" fillId="2" borderId="0" xfId="0" applyFont="1" applyFill="1" applyAlignment="1" applyProtection="1">
      <alignment horizontal="center" vertical="center"/>
    </xf>
    <xf numFmtId="0" fontId="0" fillId="2" borderId="0" xfId="0" applyFill="1" applyProtection="1"/>
    <xf numFmtId="0" fontId="22" fillId="2" borderId="0" xfId="4" applyFont="1" applyFill="1" applyAlignment="1" applyProtection="1">
      <alignment vertical="center"/>
    </xf>
    <xf numFmtId="0" fontId="11" fillId="0" borderId="9" xfId="5" applyBorder="1" applyAlignment="1" applyProtection="1">
      <alignment horizontal="left" wrapText="1" indent="1"/>
    </xf>
    <xf numFmtId="0" fontId="11" fillId="2" borderId="0" xfId="5" applyFill="1" applyProtection="1"/>
    <xf numFmtId="0" fontId="23" fillId="2" borderId="0" xfId="4" applyFont="1" applyFill="1" applyAlignment="1" applyProtection="1">
      <alignment vertical="center"/>
    </xf>
    <xf numFmtId="0" fontId="11" fillId="0" borderId="10" xfId="5" applyBorder="1" applyAlignment="1" applyProtection="1">
      <alignment horizontal="left" indent="1"/>
    </xf>
    <xf numFmtId="0" fontId="11" fillId="0" borderId="10" xfId="5" applyBorder="1" applyAlignment="1" applyProtection="1">
      <alignment horizontal="left" vertical="center" wrapText="1" indent="1"/>
    </xf>
    <xf numFmtId="0" fontId="11" fillId="0" borderId="10" xfId="5" applyBorder="1" applyAlignment="1" applyProtection="1">
      <alignment horizontal="left" vertical="top" wrapText="1" indent="2"/>
    </xf>
    <xf numFmtId="0" fontId="24" fillId="2" borderId="0" xfId="4" applyFont="1" applyFill="1" applyAlignment="1" applyProtection="1">
      <alignment vertical="center"/>
    </xf>
    <xf numFmtId="0" fontId="20" fillId="0" borderId="10" xfId="5" applyFont="1" applyBorder="1" applyAlignment="1" applyProtection="1">
      <alignment horizontal="left" indent="1"/>
    </xf>
    <xf numFmtId="0" fontId="10" fillId="0" borderId="10" xfId="5" applyFont="1" applyBorder="1" applyAlignment="1" applyProtection="1">
      <alignment horizontal="left" indent="1"/>
    </xf>
    <xf numFmtId="0" fontId="11" fillId="0" borderId="11" xfId="5" applyBorder="1" applyAlignment="1" applyProtection="1">
      <alignment horizontal="left" indent="1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  <cellStyle name="Percent" xfId="7" builtinId="5"/>
  </cellStyles>
  <dxfs count="3">
    <dxf>
      <font>
        <strike/>
      </font>
    </dxf>
    <dxf>
      <fill>
        <patternFill>
          <bgColor rgb="FFF19393"/>
        </patternFill>
      </fill>
    </dxf>
    <dxf>
      <fill>
        <patternFill>
          <bgColor rgb="FFF19393"/>
        </patternFill>
      </fill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DD7E6B"/>
      <color rgb="FFA6A6A6"/>
      <color rgb="FFCCCCCC"/>
      <color rgb="FF6B4E71"/>
      <color rgb="FF53687E"/>
      <color rgb="FFF2F2F2"/>
      <color rgb="FFD9D9D9"/>
      <color rgb="FFF19393"/>
      <color rgb="FFC2B2B4"/>
      <color rgb="FFF5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 b="1"/>
              <a:t>INCOME</a:t>
            </a:r>
            <a:r>
              <a:rPr lang="tr-TR" sz="1200" b="1" baseline="0"/>
              <a:t> &amp;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Calc!$DW$7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rgbClr val="53687E"/>
            </a:solidFill>
            <a:ln>
              <a:noFill/>
            </a:ln>
            <a:effectLst/>
          </c:spPr>
          <c:invertIfNegative val="0"/>
          <c:cat>
            <c:strRef>
              <c:f>Calc!$DX$6:$EI$6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Calc!$DX$7:$EI$7</c:f>
              <c:numCache>
                <c:formatCode>#,##0</c:formatCode>
                <c:ptCount val="12"/>
                <c:pt idx="0">
                  <c:v>11202.5</c:v>
                </c:pt>
                <c:pt idx="1">
                  <c:v>0</c:v>
                </c:pt>
                <c:pt idx="2">
                  <c:v>2520</c:v>
                </c:pt>
                <c:pt idx="3">
                  <c:v>0</c:v>
                </c:pt>
                <c:pt idx="4">
                  <c:v>0</c:v>
                </c:pt>
                <c:pt idx="5">
                  <c:v>8035</c:v>
                </c:pt>
                <c:pt idx="6">
                  <c:v>8700</c:v>
                </c:pt>
                <c:pt idx="7">
                  <c:v>6120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52-4074-8055-EC30C5E06122}"/>
            </c:ext>
          </c:extLst>
        </c:ser>
        <c:ser>
          <c:idx val="1"/>
          <c:order val="1"/>
          <c:tx>
            <c:strRef>
              <c:f>Calc!$DW$8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rgbClr val="6B4E71"/>
            </a:solidFill>
            <a:ln>
              <a:noFill/>
            </a:ln>
            <a:effectLst/>
          </c:spPr>
          <c:invertIfNegative val="0"/>
          <c:cat>
            <c:strRef>
              <c:f>Calc!$DX$6:$EI$6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Calc!$DX$8:$EI$8</c:f>
              <c:numCache>
                <c:formatCode>#,##0</c:formatCode>
                <c:ptCount val="12"/>
                <c:pt idx="0">
                  <c:v>16500</c:v>
                </c:pt>
                <c:pt idx="1">
                  <c:v>16000</c:v>
                </c:pt>
                <c:pt idx="2">
                  <c:v>16500</c:v>
                </c:pt>
                <c:pt idx="3">
                  <c:v>16000</c:v>
                </c:pt>
                <c:pt idx="4">
                  <c:v>1000</c:v>
                </c:pt>
                <c:pt idx="5">
                  <c:v>1000</c:v>
                </c:pt>
                <c:pt idx="6">
                  <c:v>1750</c:v>
                </c:pt>
                <c:pt idx="7">
                  <c:v>1000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52-4074-8055-EC30C5E06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805242175"/>
        <c:axId val="805243839"/>
      </c:barChart>
      <c:catAx>
        <c:axId val="80524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05243839"/>
        <c:crosses val="autoZero"/>
        <c:auto val="1"/>
        <c:lblAlgn val="ctr"/>
        <c:lblOffset val="100"/>
        <c:noMultiLvlLbl val="0"/>
      </c:catAx>
      <c:valAx>
        <c:axId val="805243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05242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Calc!$EK$5</c:f>
          <c:strCache>
            <c:ptCount val="1"/>
            <c:pt idx="0">
              <c:v>TOTAL SALES &amp; COMMISSIONS by BROKERS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Calc!$EK$6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rgbClr val="C2B2B4"/>
            </a:solidFill>
            <a:ln>
              <a:noFill/>
            </a:ln>
            <a:effectLst/>
          </c:spPr>
          <c:invertIfNegative val="0"/>
          <c:cat>
            <c:strRef>
              <c:f>Calc!$EM$5:$EX$5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Calc!$EM$6:$EX$6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191750</c:v>
                </c:pt>
                <c:pt idx="6">
                  <c:v>210000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A8-4F78-A37B-5F4FD801A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96484159"/>
        <c:axId val="796484575"/>
      </c:barChart>
      <c:lineChart>
        <c:grouping val="standard"/>
        <c:varyColors val="0"/>
        <c:ser>
          <c:idx val="1"/>
          <c:order val="1"/>
          <c:tx>
            <c:strRef>
              <c:f>Calc!$EK$7</c:f>
              <c:strCache>
                <c:ptCount val="1"/>
                <c:pt idx="0">
                  <c:v>COMISSIONS</c:v>
                </c:pt>
              </c:strCache>
            </c:strRef>
          </c:tx>
          <c:spPr>
            <a:ln w="28575" cap="rnd">
              <a:solidFill>
                <a:srgbClr val="3A445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B4E71"/>
              </a:solidFill>
              <a:ln w="9525">
                <a:solidFill>
                  <a:srgbClr val="3A4454"/>
                </a:solidFill>
              </a:ln>
              <a:effectLst/>
            </c:spPr>
          </c:marker>
          <c:cat>
            <c:strRef>
              <c:f>Calc!$EL$5:$EX$5</c:f>
              <c:strCache>
                <c:ptCount val="13"/>
                <c:pt idx="0">
                  <c:v>BROKER</c:v>
                </c:pt>
                <c:pt idx="1">
                  <c:v>JANUARY</c:v>
                </c:pt>
                <c:pt idx="2">
                  <c:v>FEBRUARY</c:v>
                </c:pt>
                <c:pt idx="3">
                  <c:v>MARCH</c:v>
                </c:pt>
                <c:pt idx="4">
                  <c:v>APRIL</c:v>
                </c:pt>
                <c:pt idx="5">
                  <c:v>MAY</c:v>
                </c:pt>
                <c:pt idx="6">
                  <c:v>JUNE</c:v>
                </c:pt>
                <c:pt idx="7">
                  <c:v>JULY</c:v>
                </c:pt>
                <c:pt idx="8">
                  <c:v>AUGUST</c:v>
                </c:pt>
                <c:pt idx="9">
                  <c:v>SEPTEMBER</c:v>
                </c:pt>
                <c:pt idx="10">
                  <c:v>OCTOBER</c:v>
                </c:pt>
                <c:pt idx="11">
                  <c:v>NOVEMBER</c:v>
                </c:pt>
                <c:pt idx="12">
                  <c:v>DECEMBER</c:v>
                </c:pt>
              </c:strCache>
            </c:strRef>
          </c:cat>
          <c:val>
            <c:numRef>
              <c:f>Calc!$EM$7:$EX$7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9350</c:v>
                </c:pt>
                <c:pt idx="6">
                  <c:v>10500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A8-4F78-A37B-5F4FD801A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461647"/>
        <c:axId val="793461231"/>
      </c:lineChart>
      <c:catAx>
        <c:axId val="796484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96484575"/>
        <c:crosses val="autoZero"/>
        <c:auto val="1"/>
        <c:lblAlgn val="ctr"/>
        <c:lblOffset val="100"/>
        <c:noMultiLvlLbl val="0"/>
      </c:catAx>
      <c:valAx>
        <c:axId val="796484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96484159"/>
        <c:crosses val="autoZero"/>
        <c:crossBetween val="between"/>
      </c:valAx>
      <c:valAx>
        <c:axId val="793461231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93461647"/>
        <c:crosses val="max"/>
        <c:crossBetween val="between"/>
      </c:valAx>
      <c:catAx>
        <c:axId val="79346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34612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 b="1"/>
              <a:t>TOTAL STATUSES by</a:t>
            </a:r>
            <a:r>
              <a:rPr lang="tr-TR" sz="1200" b="1" baseline="0"/>
              <a:t> TASKS</a:t>
            </a:r>
            <a:endParaRPr lang="tr-T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34283335906541096"/>
          <c:y val="0.22917905315311518"/>
          <c:w val="0.54193085712770761"/>
          <c:h val="0.719895013123359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3A4454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[0]!statuschartlabel</c:f>
              <c:strCache>
                <c:ptCount val="5"/>
                <c:pt idx="0">
                  <c:v>Paid</c:v>
                </c:pt>
                <c:pt idx="1">
                  <c:v>Property Inspection</c:v>
                </c:pt>
                <c:pt idx="2">
                  <c:v>Financing</c:v>
                </c:pt>
                <c:pt idx="3">
                  <c:v>Agreement</c:v>
                </c:pt>
                <c:pt idx="4">
                  <c:v>Cancelled</c:v>
                </c:pt>
              </c:strCache>
            </c:strRef>
          </c:cat>
          <c:val>
            <c:numRef>
              <c:f>[0]!statuschartsource</c:f>
              <c:numCache>
                <c:formatCode>#,##0</c:formatCode>
                <c:ptCount val="5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C-4C17-A5B2-C5BF98362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46174591"/>
        <c:axId val="746176671"/>
      </c:barChart>
      <c:catAx>
        <c:axId val="7461745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746176671"/>
        <c:crosses val="autoZero"/>
        <c:auto val="1"/>
        <c:lblAlgn val="ctr"/>
        <c:lblOffset val="100"/>
        <c:noMultiLvlLbl val="0"/>
      </c:catAx>
      <c:valAx>
        <c:axId val="746176671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46174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Calc!$EK$9</c:f>
          <c:strCache>
            <c:ptCount val="1"/>
            <c:pt idx="0">
              <c:v>TOTAL SALES TARGET (USD) - TOTAL SALES ACTUAL (USD)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Calc!$EK$10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rgbClr val="6B4E7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B4E71"/>
              </a:solidFill>
              <a:ln w="9525">
                <a:solidFill>
                  <a:srgbClr val="6B4E71"/>
                </a:solidFill>
              </a:ln>
              <a:effectLst/>
            </c:spPr>
          </c:marker>
          <c:cat>
            <c:strRef>
              <c:f>Calc!$EM$9:$EX$9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Calc!$EM$10:$EX$10</c:f>
              <c:numCache>
                <c:formatCode>#,##0</c:formatCode>
                <c:ptCount val="12"/>
                <c:pt idx="0">
                  <c:v>1050000</c:v>
                </c:pt>
                <c:pt idx="1">
                  <c:v>1050000</c:v>
                </c:pt>
                <c:pt idx="2">
                  <c:v>1050000</c:v>
                </c:pt>
                <c:pt idx="3">
                  <c:v>1050000</c:v>
                </c:pt>
                <c:pt idx="4">
                  <c:v>1050000</c:v>
                </c:pt>
                <c:pt idx="5">
                  <c:v>1050000</c:v>
                </c:pt>
                <c:pt idx="6">
                  <c:v>1275000</c:v>
                </c:pt>
                <c:pt idx="7">
                  <c:v>1275000</c:v>
                </c:pt>
                <c:pt idx="8">
                  <c:v>1275000</c:v>
                </c:pt>
                <c:pt idx="9">
                  <c:v>1275000</c:v>
                </c:pt>
                <c:pt idx="10">
                  <c:v>1275000</c:v>
                </c:pt>
                <c:pt idx="11">
                  <c:v>1275000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4C-48F5-ADFF-01C6EDD5D8B0}"/>
            </c:ext>
          </c:extLst>
        </c:ser>
        <c:ser>
          <c:idx val="1"/>
          <c:order val="1"/>
          <c:tx>
            <c:strRef>
              <c:f>Calc!$EK$11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rgbClr val="53687E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53687E"/>
              </a:solidFill>
              <a:ln w="9525">
                <a:solidFill>
                  <a:srgbClr val="53687E"/>
                </a:solidFill>
              </a:ln>
              <a:effectLst/>
            </c:spPr>
          </c:marker>
          <c:cat>
            <c:strRef>
              <c:f>Calc!$EM$9:$EX$9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Calc!$EM$11:$EX$11</c:f>
              <c:numCache>
                <c:formatCode>#,##0</c:formatCode>
                <c:ptCount val="12"/>
                <c:pt idx="0">
                  <c:v>850000</c:v>
                </c:pt>
                <c:pt idx="1">
                  <c:v>955000</c:v>
                </c:pt>
                <c:pt idx="2">
                  <c:v>805000</c:v>
                </c:pt>
                <c:pt idx="3">
                  <c:v>810000</c:v>
                </c:pt>
                <c:pt idx="4">
                  <c:v>880000</c:v>
                </c:pt>
                <c:pt idx="5">
                  <c:v>985000</c:v>
                </c:pt>
                <c:pt idx="6">
                  <c:v>870000</c:v>
                </c:pt>
                <c:pt idx="7">
                  <c:v>820000</c:v>
                </c:pt>
                <c:pt idx="8">
                  <c:v>810000</c:v>
                </c:pt>
                <c:pt idx="9">
                  <c:v>815000</c:v>
                </c:pt>
                <c:pt idx="10">
                  <c:v>850000</c:v>
                </c:pt>
                <c:pt idx="11">
                  <c:v>715000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4C-48F5-ADFF-01C6EDD5D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386415"/>
        <c:axId val="598388079"/>
      </c:lineChart>
      <c:catAx>
        <c:axId val="59838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98388079"/>
        <c:crosses val="autoZero"/>
        <c:auto val="1"/>
        <c:lblAlgn val="ctr"/>
        <c:lblOffset val="100"/>
        <c:noMultiLvlLbl val="0"/>
      </c:catAx>
      <c:valAx>
        <c:axId val="598388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98386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BEST</a:t>
            </a:r>
            <a:r>
              <a:rPr lang="en-US" sz="1200" b="1" baseline="0"/>
              <a:t> 5 PERFORMANCE for TOTAL SALES</a:t>
            </a:r>
            <a:endParaRPr lang="tr-T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34498077891778678"/>
          <c:y val="0.2321752738654147"/>
          <c:w val="0.55064211670510876"/>
          <c:h val="0.6989671361502347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6B4E71"/>
            </a:solidFill>
            <a:ln>
              <a:noFill/>
            </a:ln>
            <a:effectLst/>
          </c:spPr>
          <c:invertIfNegative val="0"/>
          <c:dLbls>
            <c:numFmt formatCode="&quot;&quot;#,##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[0]!saleschartlabel</c:f>
              <c:strCache>
                <c:ptCount val="5"/>
                <c:pt idx="0">
                  <c:v>Nash Goodwin</c:v>
                </c:pt>
                <c:pt idx="1">
                  <c:v>Gage Boyd</c:v>
                </c:pt>
                <c:pt idx="2">
                  <c:v>Deanna Holcomb</c:v>
                </c:pt>
                <c:pt idx="3">
                  <c:v>Caleb Mullins</c:v>
                </c:pt>
                <c:pt idx="4">
                  <c:v>Laura Hartman</c:v>
                </c:pt>
              </c:strCache>
            </c:strRef>
          </c:cat>
          <c:val>
            <c:numRef>
              <c:f>[0]!saleschartsource</c:f>
              <c:numCache>
                <c:formatCode>#,##0</c:formatCode>
                <c:ptCount val="5"/>
                <c:pt idx="0">
                  <c:v>210000</c:v>
                </c:pt>
                <c:pt idx="1">
                  <c:v>190000</c:v>
                </c:pt>
                <c:pt idx="2">
                  <c:v>1750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9-492D-AB77-CADB682C00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9480336"/>
        <c:axId val="29485328"/>
      </c:barChart>
      <c:catAx>
        <c:axId val="29480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9485328"/>
        <c:crosses val="autoZero"/>
        <c:auto val="1"/>
        <c:lblAlgn val="ctr"/>
        <c:lblOffset val="100"/>
        <c:noMultiLvlLbl val="0"/>
      </c:catAx>
      <c:valAx>
        <c:axId val="29485328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29480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</a:rPr>
              <a:t>BEST 5 PERFORMANCE for TOTAL COM</a:t>
            </a:r>
            <a:r>
              <a:rPr lang="tr-TR" sz="1200" b="1" i="0" baseline="0">
                <a:effectLst/>
              </a:rPr>
              <a:t>M</a:t>
            </a:r>
            <a:r>
              <a:rPr lang="en-US" sz="1200" b="1" i="0" baseline="0">
                <a:effectLst/>
              </a:rPr>
              <a:t>ISSION</a:t>
            </a:r>
            <a:endParaRPr lang="tr-TR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34498077891778678"/>
          <c:y val="0.25035695538057745"/>
          <c:w val="0.54054110660409871"/>
          <c:h val="0.680785492722500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C2B2B4"/>
            </a:solidFill>
            <a:ln>
              <a:noFill/>
            </a:ln>
            <a:effectLst/>
          </c:spPr>
          <c:invertIfNegative val="0"/>
          <c:dLbls>
            <c:numFmt formatCode="&quot;&quot;#,##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[0]!comissionchartlabel</c:f>
              <c:strCache>
                <c:ptCount val="5"/>
                <c:pt idx="0">
                  <c:v>Nash Goodwin</c:v>
                </c:pt>
                <c:pt idx="1">
                  <c:v>Gage Boyd</c:v>
                </c:pt>
                <c:pt idx="2">
                  <c:v>Deanna Holcomb</c:v>
                </c:pt>
                <c:pt idx="3">
                  <c:v>Caleb Mullins</c:v>
                </c:pt>
                <c:pt idx="4">
                  <c:v>Laura Hartman</c:v>
                </c:pt>
              </c:strCache>
            </c:strRef>
          </c:cat>
          <c:val>
            <c:numRef>
              <c:f>[0]!comissionchartsource</c:f>
              <c:numCache>
                <c:formatCode>#,##0</c:formatCode>
                <c:ptCount val="5"/>
                <c:pt idx="0">
                  <c:v>10500</c:v>
                </c:pt>
                <c:pt idx="1">
                  <c:v>7600</c:v>
                </c:pt>
                <c:pt idx="2">
                  <c:v>1750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6-4C83-9D81-D68BD85C1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30896912"/>
        <c:axId val="30894000"/>
      </c:barChart>
      <c:catAx>
        <c:axId val="308969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0894000"/>
        <c:crosses val="autoZero"/>
        <c:auto val="1"/>
        <c:lblAlgn val="ctr"/>
        <c:lblOffset val="100"/>
        <c:noMultiLvlLbl val="0"/>
      </c:catAx>
      <c:valAx>
        <c:axId val="3089400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089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Expenses!A6"/><Relationship Id="rId21" Type="http://schemas.openxmlformats.org/officeDocument/2006/relationships/image" Target="../media/image10.png"/><Relationship Id="rId7" Type="http://schemas.openxmlformats.org/officeDocument/2006/relationships/hyperlink" Target="#PropertyDatabase!A6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2" Type="http://schemas.openxmlformats.org/officeDocument/2006/relationships/image" Target="../media/image1.png"/><Relationship Id="rId16" Type="http://schemas.microsoft.com/office/2007/relationships/hdphoto" Target="../media/hdphoto1.wdp"/><Relationship Id="rId1" Type="http://schemas.openxmlformats.org/officeDocument/2006/relationships/hyperlink" Target="#Dashboard!A9"/><Relationship Id="rId6" Type="http://schemas.openxmlformats.org/officeDocument/2006/relationships/image" Target="../media/image3.png"/><Relationship Id="rId11" Type="http://schemas.openxmlformats.org/officeDocument/2006/relationships/hyperlink" Target="#TaskDatabase!A6"/><Relationship Id="rId5" Type="http://schemas.openxmlformats.org/officeDocument/2006/relationships/hyperlink" Target="#BrokerTargetTracking!A5"/><Relationship Id="rId15" Type="http://schemas.openxmlformats.org/officeDocument/2006/relationships/image" Target="../media/image7.png"/><Relationship Id="rId10" Type="http://schemas.openxmlformats.org/officeDocument/2006/relationships/image" Target="../media/image5.png"/><Relationship Id="rId19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hyperlink" Target="#Invoice!A5"/><Relationship Id="rId22" Type="http://schemas.openxmlformats.org/officeDocument/2006/relationships/image" Target="../media/image14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2" Type="http://schemas.openxmlformats.org/officeDocument/2006/relationships/image" Target="../media/image11.png"/><Relationship Id="rId1" Type="http://schemas.openxmlformats.org/officeDocument/2006/relationships/hyperlink" Target="#Menu!A9"/><Relationship Id="rId6" Type="http://schemas.openxmlformats.org/officeDocument/2006/relationships/hyperlink" Target="#BrokerTargetTracking!A411"/><Relationship Id="rId5" Type="http://schemas.openxmlformats.org/officeDocument/2006/relationships/hyperlink" Target="#BrokerTargetTracking!A8"/><Relationship Id="rId10" Type="http://schemas.openxmlformats.org/officeDocument/2006/relationships/image" Target="../media/image10.png"/><Relationship Id="rId4" Type="http://schemas.openxmlformats.org/officeDocument/2006/relationships/image" Target="../media/image8.png"/><Relationship Id="rId11" Type="http://schemas.openxmlformats.org/officeDocument/2006/relationships/image" Target="../media/image15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hyperlink" Target="#Menu!A9"/><Relationship Id="rId5" Type="http://schemas.openxmlformats.org/officeDocument/2006/relationships/image" Target="../media/image9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7" Type="http://schemas.openxmlformats.org/officeDocument/2006/relationships/image" Target="../media/image12.png"/><Relationship Id="rId1" Type="http://schemas.openxmlformats.org/officeDocument/2006/relationships/image" Target="../media/image8.png"/><Relationship Id="rId5" Type="http://schemas.openxmlformats.org/officeDocument/2006/relationships/image" Target="../media/image11.png"/><Relationship Id="rId4" Type="http://schemas.openxmlformats.org/officeDocument/2006/relationships/hyperlink" Target="#Menu!A9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hyperlink" Target="#Menu!A9"/><Relationship Id="rId5" Type="http://schemas.openxmlformats.org/officeDocument/2006/relationships/image" Target="../media/image9.png"/><Relationship Id="rId8" Type="http://schemas.openxmlformats.org/officeDocument/2006/relationships/image" Target="../media/image18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9.png"/><Relationship Id="rId2" Type="http://schemas.openxmlformats.org/officeDocument/2006/relationships/hyperlink" Target="#Menu!A9"/><Relationship Id="rId1" Type="http://schemas.openxmlformats.org/officeDocument/2006/relationships/image" Target="../media/image13.png"/><Relationship Id="rId5" Type="http://schemas.openxmlformats.org/officeDocument/2006/relationships/image" Target="../media/image8.png"/><Relationship Id="rId9" Type="http://schemas.openxmlformats.org/officeDocument/2006/relationships/image" Target="../media/image10.png"/><Relationship Id="rId10" Type="http://schemas.openxmlformats.org/officeDocument/2006/relationships/image" Target="../media/image19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chart" Target="../charts/chart3.xml"/><Relationship Id="rId7" Type="http://schemas.openxmlformats.org/officeDocument/2006/relationships/hyperlink" Target="#Menu!A9"/><Relationship Id="rId12" Type="http://schemas.openxmlformats.org/officeDocument/2006/relationships/image" Target="../media/image9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image" Target="../media/image8.png"/><Relationship Id="rId4" Type="http://schemas.openxmlformats.org/officeDocument/2006/relationships/chart" Target="../charts/chart4.xml"/><Relationship Id="rId14" Type="http://schemas.openxmlformats.org/officeDocument/2006/relationships/image" Target="../media/image10.png"/><Relationship Id="rId15" Type="http://schemas.openxmlformats.org/officeDocument/2006/relationships/image" Target="../media/image20.png"/><Relationship Id="rId16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Menu!A9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1449975</xdr:colOff>
      <xdr:row>5</xdr:row>
      <xdr:rowOff>861060</xdr:rowOff>
    </xdr:from>
    <xdr:to>
      <xdr:col>10</xdr:col>
      <xdr:colOff>0</xdr:colOff>
      <xdr:row>6</xdr:row>
      <xdr:rowOff>13335</xdr:rowOff>
    </xdr:to>
    <xdr:grpSp>
      <xdr:nvGrpSpPr>
        <xdr:cNvPr id="25" name="Group 24">
          <a:hlinkClick xmlns:r="http://schemas.openxmlformats.org/officeDocument/2006/relationships" r:id="rId1" tooltip="DASHBOARD"/>
          <a:extLst>
            <a:ext uri="{FF2B5EF4-FFF2-40B4-BE49-F238E27FC236}">
              <a16:creationId xmlns:a16="http://schemas.microsoft.com/office/drawing/2014/main" id="{9AAD13A9-48C3-96B9-F2DA-252F457E58FB}"/>
            </a:ext>
          </a:extLst>
        </xdr:cNvPr>
        <xdr:cNvGrpSpPr/>
      </xdr:nvGrpSpPr>
      <xdr:grpSpPr>
        <a:xfrm>
          <a:off x="7117350" y="1746885"/>
          <a:ext cx="2160000" cy="676275"/>
          <a:chOff x="933450" y="5238750"/>
          <a:chExt cx="2160000" cy="676275"/>
        </a:xfrm>
      </xdr:grpSpPr>
      <xdr:sp macro="" textlink="">
        <xdr:nvSpPr>
          <xdr:cNvPr id="7" name="Rectangle: Rounded Corners 6">
            <a:hlinkClick xmlns:r="http://schemas.openxmlformats.org/officeDocument/2006/relationships" r:id="rId1" tooltip="DASHBOARD"/>
            <a:extLst>
              <a:ext uri="{FF2B5EF4-FFF2-40B4-BE49-F238E27FC236}">
                <a16:creationId xmlns:a16="http://schemas.microsoft.com/office/drawing/2014/main" id="{EB2DCA2E-10C1-4093-8C24-832C58A89E61}"/>
              </a:ext>
            </a:extLst>
          </xdr:cNvPr>
          <xdr:cNvSpPr/>
        </xdr:nvSpPr>
        <xdr:spPr>
          <a:xfrm>
            <a:off x="933450" y="5238750"/>
            <a:ext cx="2160000" cy="676275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180000" algn="l"/>
            <a:r>
              <a:rPr lang="en-US" sz="1300" b="1" baseline="0"/>
              <a:t>DASHBOARD</a:t>
            </a:r>
          </a:p>
        </xdr:txBody>
      </xdr:sp>
      <xdr:pic>
        <xdr:nvPicPr>
          <xdr:cNvPr id="9" name="Picture 8">
            <a:hlinkClick xmlns:r="http://schemas.openxmlformats.org/officeDocument/2006/relationships" r:id="rId1" tooltip="DASHBOARD"/>
            <a:extLst>
              <a:ext uri="{FF2B5EF4-FFF2-40B4-BE49-F238E27FC236}">
                <a16:creationId xmlns:a16="http://schemas.microsoft.com/office/drawing/2014/main" id="{ED9160AF-5CFC-A790-35D9-DB35E9C2A7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8800" y="5351887"/>
            <a:ext cx="450000" cy="45000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34425</xdr:colOff>
      <xdr:row>5</xdr:row>
      <xdr:rowOff>861060</xdr:rowOff>
    </xdr:from>
    <xdr:to>
      <xdr:col>7</xdr:col>
      <xdr:colOff>298950</xdr:colOff>
      <xdr:row>6</xdr:row>
      <xdr:rowOff>13335</xdr:rowOff>
    </xdr:to>
    <xdr:grpSp>
      <xdr:nvGrpSpPr>
        <xdr:cNvPr id="23" name="Group 22">
          <a:hlinkClick xmlns:r="http://schemas.openxmlformats.org/officeDocument/2006/relationships" r:id="rId3" tooltip="EXPENSES"/>
          <a:extLst>
            <a:ext uri="{FF2B5EF4-FFF2-40B4-BE49-F238E27FC236}">
              <a16:creationId xmlns:a16="http://schemas.microsoft.com/office/drawing/2014/main" id="{771B885C-2BA5-1938-22DA-316D8F2B54A8}"/>
            </a:ext>
          </a:extLst>
        </xdr:cNvPr>
        <xdr:cNvGrpSpPr/>
      </xdr:nvGrpSpPr>
      <xdr:grpSpPr>
        <a:xfrm>
          <a:off x="3806325" y="1746885"/>
          <a:ext cx="2160000" cy="676275"/>
          <a:chOff x="933450" y="3489960"/>
          <a:chExt cx="2160000" cy="676275"/>
        </a:xfrm>
      </xdr:grpSpPr>
      <xdr:sp macro="" textlink="">
        <xdr:nvSpPr>
          <xdr:cNvPr id="5" name="Rectangle: Rounded Corners 4">
            <a:hlinkClick xmlns:r="http://schemas.openxmlformats.org/officeDocument/2006/relationships" r:id="rId3" tooltip="EXPENSES"/>
            <a:extLst>
              <a:ext uri="{FF2B5EF4-FFF2-40B4-BE49-F238E27FC236}">
                <a16:creationId xmlns:a16="http://schemas.microsoft.com/office/drawing/2014/main" id="{EEC445D7-7A37-4577-BB1A-191B67EAF254}"/>
              </a:ext>
            </a:extLst>
          </xdr:cNvPr>
          <xdr:cNvSpPr/>
        </xdr:nvSpPr>
        <xdr:spPr>
          <a:xfrm>
            <a:off x="933450" y="3489960"/>
            <a:ext cx="2160000" cy="676275"/>
          </a:xfrm>
          <a:prstGeom prst="roundRect">
            <a:avLst/>
          </a:prstGeom>
          <a:solidFill>
            <a:srgbClr val="70AD47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252000" algn="l"/>
            <a:r>
              <a:rPr lang="en-US" sz="1300" b="1" baseline="0"/>
              <a:t>EXPENSES</a:t>
            </a:r>
          </a:p>
        </xdr:txBody>
      </xdr:sp>
      <xdr:pic>
        <xdr:nvPicPr>
          <xdr:cNvPr id="11" name="Picture 10">
            <a:hlinkClick xmlns:r="http://schemas.openxmlformats.org/officeDocument/2006/relationships" r:id="rId3" tooltip="EXPENSES"/>
            <a:extLst>
              <a:ext uri="{FF2B5EF4-FFF2-40B4-BE49-F238E27FC236}">
                <a16:creationId xmlns:a16="http://schemas.microsoft.com/office/drawing/2014/main" id="{59C091D2-F205-F57C-CBD6-392D27CB3F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8800" y="3603097"/>
            <a:ext cx="450000" cy="45000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0</xdr:colOff>
      <xdr:row>4</xdr:row>
      <xdr:rowOff>171450</xdr:rowOff>
    </xdr:from>
    <xdr:to>
      <xdr:col>3</xdr:col>
      <xdr:colOff>445500</xdr:colOff>
      <xdr:row>5</xdr:row>
      <xdr:rowOff>657225</xdr:rowOff>
    </xdr:to>
    <xdr:grpSp>
      <xdr:nvGrpSpPr>
        <xdr:cNvPr id="20" name="Group 19">
          <a:hlinkClick xmlns:r="http://schemas.openxmlformats.org/officeDocument/2006/relationships" r:id="rId5" tooltip="BROKER TARGET TRACKING"/>
          <a:extLst>
            <a:ext uri="{FF2B5EF4-FFF2-40B4-BE49-F238E27FC236}">
              <a16:creationId xmlns:a16="http://schemas.microsoft.com/office/drawing/2014/main" id="{F82754A8-19E5-33AA-5B3E-347769D3AD9D}"/>
            </a:ext>
          </a:extLst>
        </xdr:cNvPr>
        <xdr:cNvGrpSpPr/>
      </xdr:nvGrpSpPr>
      <xdr:grpSpPr>
        <a:xfrm>
          <a:off x="495300" y="866775"/>
          <a:ext cx="2160000" cy="676275"/>
          <a:chOff x="933450" y="866775"/>
          <a:chExt cx="2160000" cy="676275"/>
        </a:xfrm>
      </xdr:grpSpPr>
      <xdr:sp macro="" textlink="">
        <xdr:nvSpPr>
          <xdr:cNvPr id="2" name="Rectangle: Rounded Corners 1">
            <a:hlinkClick xmlns:r="http://schemas.openxmlformats.org/officeDocument/2006/relationships" r:id="rId5" tooltip="BROKER TARGET TRACKING"/>
            <a:extLst>
              <a:ext uri="{FF2B5EF4-FFF2-40B4-BE49-F238E27FC236}">
                <a16:creationId xmlns:a16="http://schemas.microsoft.com/office/drawing/2014/main" id="{C611DCF2-627E-4FA4-16F4-A212947F7B17}"/>
              </a:ext>
            </a:extLst>
          </xdr:cNvPr>
          <xdr:cNvSpPr/>
        </xdr:nvSpPr>
        <xdr:spPr>
          <a:xfrm>
            <a:off x="933450" y="866775"/>
            <a:ext cx="2160000" cy="676275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180000" algn="l"/>
            <a:r>
              <a:rPr lang="en-US" sz="1300" b="1"/>
              <a:t>BROKER</a:t>
            </a:r>
            <a:r>
              <a:rPr lang="en-US" sz="1300" b="1" baseline="0"/>
              <a:t> </a:t>
            </a:r>
          </a:p>
          <a:p>
            <a:pPr marL="180000" algn="l"/>
            <a:r>
              <a:rPr lang="en-US" sz="1300" b="1" baseline="0"/>
              <a:t>TARGET</a:t>
            </a:r>
          </a:p>
          <a:p>
            <a:pPr marL="180000" algn="l"/>
            <a:r>
              <a:rPr lang="en-US" sz="1300" b="1" baseline="0"/>
              <a:t>TRACKING </a:t>
            </a:r>
          </a:p>
        </xdr:txBody>
      </xdr:sp>
      <xdr:pic>
        <xdr:nvPicPr>
          <xdr:cNvPr id="13" name="Picture 12">
            <a:hlinkClick xmlns:r="http://schemas.openxmlformats.org/officeDocument/2006/relationships" r:id="rId5" tooltip="BROKER TARGET TRACKING"/>
            <a:extLst>
              <a:ext uri="{FF2B5EF4-FFF2-40B4-BE49-F238E27FC236}">
                <a16:creationId xmlns:a16="http://schemas.microsoft.com/office/drawing/2014/main" id="{8BCD47F7-8464-79D2-54B9-578B8C0BB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8800" y="979912"/>
            <a:ext cx="450000" cy="45000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0</xdr:colOff>
      <xdr:row>5</xdr:row>
      <xdr:rowOff>861060</xdr:rowOff>
    </xdr:from>
    <xdr:to>
      <xdr:col>3</xdr:col>
      <xdr:colOff>445500</xdr:colOff>
      <xdr:row>6</xdr:row>
      <xdr:rowOff>13335</xdr:rowOff>
    </xdr:to>
    <xdr:grpSp>
      <xdr:nvGrpSpPr>
        <xdr:cNvPr id="21" name="Group 20">
          <a:hlinkClick xmlns:r="http://schemas.openxmlformats.org/officeDocument/2006/relationships" r:id="rId7" tooltip="PROPERTY DATABASE"/>
          <a:extLst>
            <a:ext uri="{FF2B5EF4-FFF2-40B4-BE49-F238E27FC236}">
              <a16:creationId xmlns:a16="http://schemas.microsoft.com/office/drawing/2014/main" id="{1BD01EC0-3132-99B9-A35F-53613D81FAD4}"/>
            </a:ext>
          </a:extLst>
        </xdr:cNvPr>
        <xdr:cNvGrpSpPr/>
      </xdr:nvGrpSpPr>
      <xdr:grpSpPr>
        <a:xfrm>
          <a:off x="495300" y="1746885"/>
          <a:ext cx="2160000" cy="676275"/>
          <a:chOff x="933450" y="1741170"/>
          <a:chExt cx="2160000" cy="676275"/>
        </a:xfrm>
      </xdr:grpSpPr>
      <xdr:sp macro="" textlink="">
        <xdr:nvSpPr>
          <xdr:cNvPr id="3" name="Rectangle: Rounded Corners 2">
            <a:hlinkClick xmlns:r="http://schemas.openxmlformats.org/officeDocument/2006/relationships" r:id="rId7" tooltip="PROPERTY DATABASE"/>
            <a:extLst>
              <a:ext uri="{FF2B5EF4-FFF2-40B4-BE49-F238E27FC236}">
                <a16:creationId xmlns:a16="http://schemas.microsoft.com/office/drawing/2014/main" id="{12F17AFC-94FC-46BE-97B8-A6607584E3A8}"/>
              </a:ext>
            </a:extLst>
          </xdr:cNvPr>
          <xdr:cNvSpPr/>
        </xdr:nvSpPr>
        <xdr:spPr>
          <a:xfrm>
            <a:off x="933450" y="1741170"/>
            <a:ext cx="2160000" cy="676275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180000" algn="l"/>
            <a:r>
              <a:rPr lang="en-US" sz="1300" b="1"/>
              <a:t>PROPERTY</a:t>
            </a:r>
            <a:r>
              <a:rPr lang="en-US" sz="1300" b="1" baseline="0"/>
              <a:t> </a:t>
            </a:r>
            <a:br>
              <a:rPr lang="en-US" sz="1300" b="1" baseline="0"/>
            </a:br>
            <a:r>
              <a:rPr lang="en-US" sz="1300" b="1" baseline="0"/>
              <a:t>DATABASE</a:t>
            </a:r>
          </a:p>
        </xdr:txBody>
      </xdr:sp>
      <xdr:pic>
        <xdr:nvPicPr>
          <xdr:cNvPr id="15" name="Picture 14">
            <a:hlinkClick xmlns:r="http://schemas.openxmlformats.org/officeDocument/2006/relationships" r:id="rId7" tooltip="PROPERTY DATABASE"/>
            <a:extLst>
              <a:ext uri="{FF2B5EF4-FFF2-40B4-BE49-F238E27FC236}">
                <a16:creationId xmlns:a16="http://schemas.microsoft.com/office/drawing/2014/main" id="{142A7A1B-E85B-02D1-D976-917F01E266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8800" y="1854307"/>
            <a:ext cx="450000" cy="450000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1449975</xdr:colOff>
      <xdr:row>4</xdr:row>
      <xdr:rowOff>171450</xdr:rowOff>
    </xdr:from>
    <xdr:to>
      <xdr:col>10</xdr:col>
      <xdr:colOff>0</xdr:colOff>
      <xdr:row>5</xdr:row>
      <xdr:rowOff>657225</xdr:rowOff>
    </xdr:to>
    <xdr:grpSp>
      <xdr:nvGrpSpPr>
        <xdr:cNvPr id="24" name="Group 23">
          <a:hlinkClick xmlns:r="http://schemas.openxmlformats.org/officeDocument/2006/relationships" r:id="rId9" tooltip="INVOICE"/>
          <a:extLst>
            <a:ext uri="{FF2B5EF4-FFF2-40B4-BE49-F238E27FC236}">
              <a16:creationId xmlns:a16="http://schemas.microsoft.com/office/drawing/2014/main" id="{35FF650D-F39F-1CAA-1251-A5250408FE64}"/>
            </a:ext>
          </a:extLst>
        </xdr:cNvPr>
        <xdr:cNvGrpSpPr/>
      </xdr:nvGrpSpPr>
      <xdr:grpSpPr>
        <a:xfrm>
          <a:off x="7117350" y="866775"/>
          <a:ext cx="2160000" cy="676275"/>
          <a:chOff x="933450" y="4364355"/>
          <a:chExt cx="2160000" cy="676275"/>
        </a:xfrm>
      </xdr:grpSpPr>
      <xdr:sp macro="" textlink="">
        <xdr:nvSpPr>
          <xdr:cNvPr id="6" name="Rectangle: Rounded Corners 5">
            <a:hlinkClick xmlns:r="http://schemas.openxmlformats.org/officeDocument/2006/relationships" r:id="rId9" tooltip="INVOICE"/>
            <a:extLst>
              <a:ext uri="{FF2B5EF4-FFF2-40B4-BE49-F238E27FC236}">
                <a16:creationId xmlns:a16="http://schemas.microsoft.com/office/drawing/2014/main" id="{BA89AD65-FDA4-4FC7-97A3-2A34D427DC2F}"/>
              </a:ext>
            </a:extLst>
          </xdr:cNvPr>
          <xdr:cNvSpPr/>
        </xdr:nvSpPr>
        <xdr:spPr>
          <a:xfrm>
            <a:off x="933450" y="4364355"/>
            <a:ext cx="2160000" cy="676275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324000" algn="l"/>
            <a:r>
              <a:rPr lang="en-US" sz="1300" b="1" baseline="0"/>
              <a:t>INVOICE</a:t>
            </a:r>
          </a:p>
        </xdr:txBody>
      </xdr:sp>
      <xdr:pic>
        <xdr:nvPicPr>
          <xdr:cNvPr id="17" name="Picture 16">
            <a:hlinkClick xmlns:r="http://schemas.openxmlformats.org/officeDocument/2006/relationships" r:id="rId9" tooltip="INVOICE"/>
            <a:extLst>
              <a:ext uri="{FF2B5EF4-FFF2-40B4-BE49-F238E27FC236}">
                <a16:creationId xmlns:a16="http://schemas.microsoft.com/office/drawing/2014/main" id="{29C16354-1A96-3817-7448-81A1AA192F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8800" y="4477492"/>
            <a:ext cx="450000" cy="45000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34425</xdr:colOff>
      <xdr:row>4</xdr:row>
      <xdr:rowOff>171450</xdr:rowOff>
    </xdr:from>
    <xdr:to>
      <xdr:col>7</xdr:col>
      <xdr:colOff>298950</xdr:colOff>
      <xdr:row>5</xdr:row>
      <xdr:rowOff>657225</xdr:rowOff>
    </xdr:to>
    <xdr:grpSp>
      <xdr:nvGrpSpPr>
        <xdr:cNvPr id="22" name="Group 21">
          <a:hlinkClick xmlns:r="http://schemas.openxmlformats.org/officeDocument/2006/relationships" r:id="rId11" tooltip="TASKS"/>
          <a:extLst>
            <a:ext uri="{FF2B5EF4-FFF2-40B4-BE49-F238E27FC236}">
              <a16:creationId xmlns:a16="http://schemas.microsoft.com/office/drawing/2014/main" id="{5E21A4F6-0347-F279-82D6-2067473A1537}"/>
            </a:ext>
          </a:extLst>
        </xdr:cNvPr>
        <xdr:cNvGrpSpPr/>
      </xdr:nvGrpSpPr>
      <xdr:grpSpPr>
        <a:xfrm>
          <a:off x="3806325" y="866775"/>
          <a:ext cx="2160000" cy="676275"/>
          <a:chOff x="933450" y="2615565"/>
          <a:chExt cx="2160000" cy="676275"/>
        </a:xfrm>
      </xdr:grpSpPr>
      <xdr:sp macro="" textlink="">
        <xdr:nvSpPr>
          <xdr:cNvPr id="4" name="Rectangle: Rounded Corners 3">
            <a:hlinkClick xmlns:r="http://schemas.openxmlformats.org/officeDocument/2006/relationships" r:id="rId11" tooltip="TASKS"/>
            <a:extLst>
              <a:ext uri="{FF2B5EF4-FFF2-40B4-BE49-F238E27FC236}">
                <a16:creationId xmlns:a16="http://schemas.microsoft.com/office/drawing/2014/main" id="{CE164182-7562-4E37-ADCE-FBB11E2E2052}"/>
              </a:ext>
            </a:extLst>
          </xdr:cNvPr>
          <xdr:cNvSpPr/>
        </xdr:nvSpPr>
        <xdr:spPr>
          <a:xfrm>
            <a:off x="933450" y="2615565"/>
            <a:ext cx="2160000" cy="676275"/>
          </a:xfrm>
          <a:prstGeom prst="roundRect">
            <a:avLst/>
          </a:prstGeom>
          <a:solidFill>
            <a:srgbClr val="70AD47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marL="360000" algn="l"/>
            <a:r>
              <a:rPr lang="en-US" sz="1300" b="1"/>
              <a:t>TASKS</a:t>
            </a:r>
            <a:endParaRPr lang="en-US" sz="1300" b="1" baseline="0"/>
          </a:p>
        </xdr:txBody>
      </xdr:sp>
      <xdr:pic>
        <xdr:nvPicPr>
          <xdr:cNvPr id="19" name="Picture 18">
            <a:hlinkClick xmlns:r="http://schemas.openxmlformats.org/officeDocument/2006/relationships" r:id="rId11" tooltip="TASKS"/>
            <a:extLst>
              <a:ext uri="{FF2B5EF4-FFF2-40B4-BE49-F238E27FC236}">
                <a16:creationId xmlns:a16="http://schemas.microsoft.com/office/drawing/2014/main" id="{EB565E55-C532-F812-6F3B-B937B5D18D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78800" y="2719702"/>
            <a:ext cx="468000" cy="468000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754313</xdr:colOff>
      <xdr:row>5</xdr:row>
      <xdr:rowOff>580327</xdr:rowOff>
    </xdr:from>
    <xdr:to>
      <xdr:col>3</xdr:col>
      <xdr:colOff>1287713</xdr:colOff>
      <xdr:row>5</xdr:row>
      <xdr:rowOff>974932</xdr:rowOff>
    </xdr:to>
    <xdr:sp macro="" textlink="">
      <xdr:nvSpPr>
        <xdr:cNvPr id="26" name="Left Arrow 1">
          <a:extLst>
            <a:ext uri="{FF2B5EF4-FFF2-40B4-BE49-F238E27FC236}">
              <a16:creationId xmlns:a16="http://schemas.microsoft.com/office/drawing/2014/main" id="{439D6763-4487-46F3-8270-A19B1462E8B8}"/>
            </a:ext>
          </a:extLst>
        </xdr:cNvPr>
        <xdr:cNvSpPr/>
      </xdr:nvSpPr>
      <xdr:spPr>
        <a:xfrm rot="10800000">
          <a:off x="2964113" y="1466152"/>
          <a:ext cx="533400" cy="394605"/>
        </a:xfrm>
        <a:prstGeom prst="leftArrow">
          <a:avLst/>
        </a:prstGeom>
        <a:solidFill>
          <a:srgbClr val="C00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607762</xdr:colOff>
      <xdr:row>5</xdr:row>
      <xdr:rowOff>579630</xdr:rowOff>
    </xdr:from>
    <xdr:to>
      <xdr:col>7</xdr:col>
      <xdr:colOff>1141162</xdr:colOff>
      <xdr:row>5</xdr:row>
      <xdr:rowOff>975630</xdr:rowOff>
    </xdr:to>
    <xdr:sp macro="" textlink="">
      <xdr:nvSpPr>
        <xdr:cNvPr id="27" name="Left Arrow 1">
          <a:extLst>
            <a:ext uri="{FF2B5EF4-FFF2-40B4-BE49-F238E27FC236}">
              <a16:creationId xmlns:a16="http://schemas.microsoft.com/office/drawing/2014/main" id="{FF2FD5AF-C5D7-4816-8E75-6980AB9F6BC6}"/>
            </a:ext>
          </a:extLst>
        </xdr:cNvPr>
        <xdr:cNvSpPr/>
      </xdr:nvSpPr>
      <xdr:spPr>
        <a:xfrm rot="10800000">
          <a:off x="6275137" y="1465455"/>
          <a:ext cx="533400" cy="396000"/>
        </a:xfrm>
        <a:prstGeom prst="leftArrow">
          <a:avLst/>
        </a:prstGeom>
        <a:solidFill>
          <a:srgbClr val="C00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30" name="mainicon">
          <a:extLst>
            <a:ext uri="{FF2B5EF4-FFF2-40B4-BE49-F238E27FC236}">
              <a16:creationId xmlns:a16="http://schemas.microsoft.com/office/drawing/2014/main" id="{7D9FE604-3915-4DD7-9006-7FE0ABCE2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352425</xdr:colOff>
      <xdr:row>1</xdr:row>
      <xdr:rowOff>104775</xdr:rowOff>
    </xdr:from>
    <xdr:ext cx="1014221" cy="291600"/>
    <xdr:pic>
      <xdr:nvPicPr>
        <xdr:cNvPr id="1030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285750</xdr:colOff>
      <xdr:row>6</xdr:row>
      <xdr:rowOff>10829</xdr:rowOff>
    </xdr:from>
    <xdr:to>
      <xdr:col>15</xdr:col>
      <xdr:colOff>628650</xdr:colOff>
      <xdr:row>7</xdr:row>
      <xdr:rowOff>25799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36308AE0-8F50-4680-9E68-4DC4B04FCC53}"/>
            </a:ext>
          </a:extLst>
        </xdr:cNvPr>
        <xdr:cNvSpPr/>
      </xdr:nvSpPr>
      <xdr:spPr>
        <a:xfrm rot="1492123">
          <a:off x="11591925" y="1077629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0</xdr:colOff>
      <xdr:row>1</xdr:row>
      <xdr:rowOff>51225</xdr:rowOff>
    </xdr:from>
    <xdr:to>
      <xdr:col>9</xdr:col>
      <xdr:colOff>329625</xdr:colOff>
      <xdr:row>2</xdr:row>
      <xdr:rowOff>253575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27C994A-0A11-4412-990F-16566ABA986F}"/>
            </a:ext>
          </a:extLst>
        </xdr:cNvPr>
        <xdr:cNvGrpSpPr/>
      </xdr:nvGrpSpPr>
      <xdr:grpSpPr>
        <a:xfrm>
          <a:off x="6305550" y="136950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368CA064-FE72-BCF4-CE92-E38FDDB70D4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E295FCE-B749-1336-1C85-5C4C7077CE6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6" name="mainicon">
          <a:extLst>
            <a:ext uri="{FF2B5EF4-FFF2-40B4-BE49-F238E27FC236}">
              <a16:creationId xmlns:a16="http://schemas.microsoft.com/office/drawing/2014/main" id="{174A6479-AE2E-4E37-9F07-14838D34A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15</xdr:col>
      <xdr:colOff>125325</xdr:colOff>
      <xdr:row>1</xdr:row>
      <xdr:rowOff>44400</xdr:rowOff>
    </xdr:from>
    <xdr:to>
      <xdr:col>17</xdr:col>
      <xdr:colOff>0</xdr:colOff>
      <xdr:row>2</xdr:row>
      <xdr:rowOff>12750</xdr:rowOff>
    </xdr:to>
    <xdr:sp macro="" textlink="">
      <xdr:nvSpPr>
        <xdr:cNvPr id="6" name="Rectangle: Rounded Corners 5">
          <a:hlinkClick xmlns:r="http://schemas.openxmlformats.org/officeDocument/2006/relationships" r:id="rId5" tooltip="TARGET"/>
          <a:extLst>
            <a:ext uri="{FF2B5EF4-FFF2-40B4-BE49-F238E27FC236}">
              <a16:creationId xmlns:a16="http://schemas.microsoft.com/office/drawing/2014/main" id="{D30EEB7A-330E-4735-965B-7CD337C9AAF9}"/>
            </a:ext>
          </a:extLst>
        </xdr:cNvPr>
        <xdr:cNvSpPr/>
      </xdr:nvSpPr>
      <xdr:spPr>
        <a:xfrm>
          <a:off x="11431500" y="130125"/>
          <a:ext cx="1332000" cy="2160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algn="ctr"/>
          <a:r>
            <a:rPr lang="en-US" sz="1100" b="1" baseline="0"/>
            <a:t>GO TO TARGET ↙</a:t>
          </a:r>
        </a:p>
      </xdr:txBody>
    </xdr:sp>
    <xdr:clientData fPrintsWithSheet="0"/>
  </xdr:twoCellAnchor>
  <xdr:twoCellAnchor editAs="oneCell">
    <xdr:from>
      <xdr:col>15</xdr:col>
      <xdr:colOff>125325</xdr:colOff>
      <xdr:row>2</xdr:row>
      <xdr:rowOff>44400</xdr:rowOff>
    </xdr:from>
    <xdr:to>
      <xdr:col>17</xdr:col>
      <xdr:colOff>0</xdr:colOff>
      <xdr:row>2</xdr:row>
      <xdr:rowOff>260400</xdr:rowOff>
    </xdr:to>
    <xdr:sp macro="" textlink="">
      <xdr:nvSpPr>
        <xdr:cNvPr id="11" name="Rectangle: Rounded Corners 10">
          <a:hlinkClick xmlns:r="http://schemas.openxmlformats.org/officeDocument/2006/relationships" r:id="rId6" tooltip="ACTUAL"/>
          <a:extLst>
            <a:ext uri="{FF2B5EF4-FFF2-40B4-BE49-F238E27FC236}">
              <a16:creationId xmlns:a16="http://schemas.microsoft.com/office/drawing/2014/main" id="{B8AB5188-8AD9-4F16-BB0E-DB91CCD14C21}"/>
            </a:ext>
          </a:extLst>
        </xdr:cNvPr>
        <xdr:cNvSpPr/>
      </xdr:nvSpPr>
      <xdr:spPr>
        <a:xfrm>
          <a:off x="11431500" y="377775"/>
          <a:ext cx="1332000" cy="216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algn="ctr"/>
          <a:r>
            <a:rPr lang="en-US" sz="1100" b="1" baseline="0"/>
            <a:t>GO TO ACTUAL </a:t>
          </a:r>
          <a:r>
            <a:rPr lang="en-US" sz="1100" b="1" baseline="0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↙</a:t>
          </a:r>
          <a:endParaRPr lang="en-US" sz="1100" b="1" baseline="0"/>
        </a:p>
      </xdr:txBody>
    </xdr:sp>
    <xdr:clientData fPrintsWithSheet="0"/>
  </xdr:twoCellAnchor>
  <xdr:oneCellAnchor>
    <xdr:from>
      <xdr:col>12</xdr:col>
      <xdr:colOff>533400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403800</xdr:colOff>
      <xdr:row>1</xdr:row>
      <xdr:rowOff>51225</xdr:rowOff>
    </xdr:from>
    <xdr:to>
      <xdr:col>5</xdr:col>
      <xdr:colOff>1447800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804DB5-6BF7-4798-840C-A1080E4D5765}"/>
            </a:ext>
          </a:extLst>
        </xdr:cNvPr>
        <xdr:cNvGrpSpPr/>
      </xdr:nvGrpSpPr>
      <xdr:grpSpPr>
        <a:xfrm>
          <a:off x="724275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2745B0B-31CB-DC5E-8B72-1EBAC2F9DDB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28CFA60-7AA3-9B65-9009-1D726FE0AA2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44454FE2-6817-4485-B14D-0403D0253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885825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8882909C-A4BA-44BB-AC90-C68482DC2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937200</xdr:colOff>
      <xdr:row>1</xdr:row>
      <xdr:rowOff>51226</xdr:rowOff>
    </xdr:from>
    <xdr:to>
      <xdr:col>4</xdr:col>
      <xdr:colOff>1981200</xdr:colOff>
      <xdr:row>2</xdr:row>
      <xdr:rowOff>253576</xdr:rowOff>
    </xdr:to>
    <xdr:grpSp>
      <xdr:nvGrpSpPr>
        <xdr:cNvPr id="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4D971AE-6BF6-4182-9DCC-ADA5327651C2}"/>
            </a:ext>
          </a:extLst>
        </xdr:cNvPr>
        <xdr:cNvGrpSpPr/>
      </xdr:nvGrpSpPr>
      <xdr:grpSpPr>
        <a:xfrm>
          <a:off x="4032825" y="136951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B2D7C5F-EA99-4104-EC29-80B039124D6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7650321-7130-EFC6-3CC9-CCB12CFBE02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22</xdr:col>
      <xdr:colOff>285750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708600</xdr:colOff>
      <xdr:row>1</xdr:row>
      <xdr:rowOff>51225</xdr:rowOff>
    </xdr:from>
    <xdr:to>
      <xdr:col>9</xdr:col>
      <xdr:colOff>57150</xdr:colOff>
      <xdr:row>2</xdr:row>
      <xdr:rowOff>253575</xdr:rowOff>
    </xdr:to>
    <xdr:grpSp>
      <xdr:nvGrpSpPr>
        <xdr:cNvPr id="6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817B391-4E32-495D-B0F5-2104D8F3C8A9}"/>
            </a:ext>
          </a:extLst>
        </xdr:cNvPr>
        <xdr:cNvGrpSpPr/>
      </xdr:nvGrpSpPr>
      <xdr:grpSpPr>
        <a:xfrm>
          <a:off x="724275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01AD8CF-0EC3-2312-8214-EE48C06371D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D97623E-CDC8-2E7F-F031-3EFA14601C8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7A9686C6-35D0-47D6-85C5-FBC42A42B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13</xdr:col>
      <xdr:colOff>85725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371229</xdr:colOff>
      <xdr:row>5</xdr:row>
      <xdr:rowOff>142875</xdr:rowOff>
    </xdr:from>
    <xdr:to>
      <xdr:col>7</xdr:col>
      <xdr:colOff>38100</xdr:colOff>
      <xdr:row>7</xdr:row>
      <xdr:rowOff>238199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6E163F-2AFD-4FFF-E2E8-2DA24095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604" y="895350"/>
          <a:ext cx="1762371" cy="533474"/>
        </a:xfrm>
        <a:prstGeom prst="rect">
          <a:avLst/>
        </a:prstGeom>
      </xdr:spPr>
    </xdr:pic>
    <xdr:clientData fLocksWithSheet="0"/>
  </xdr:twoCellAnchor>
  <xdr:twoCellAnchor editAs="oneCell">
    <xdr:from>
      <xdr:col>8</xdr:col>
      <xdr:colOff>250869</xdr:colOff>
      <xdr:row>1</xdr:row>
      <xdr:rowOff>19050</xdr:rowOff>
    </xdr:from>
    <xdr:to>
      <xdr:col>10</xdr:col>
      <xdr:colOff>456669</xdr:colOff>
      <xdr:row>2</xdr:row>
      <xdr:rowOff>221400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F63C456-1A81-48D6-B50D-53DB16B7BFF7}"/>
            </a:ext>
          </a:extLst>
        </xdr:cNvPr>
        <xdr:cNvGrpSpPr/>
      </xdr:nvGrpSpPr>
      <xdr:grpSpPr>
        <a:xfrm>
          <a:off x="7432719" y="10477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9E52025-9D57-5BB1-5EFD-01938AE2498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F4B00AA-865F-9E9C-DB82-5912A895C96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F377CEA9-69FC-402E-BC96-2859D0CD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5</xdr:col>
      <xdr:colOff>666750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</xdr:colOff>
      <xdr:row>9</xdr:row>
      <xdr:rowOff>0</xdr:rowOff>
    </xdr:from>
    <xdr:to>
      <xdr:col>7</xdr:col>
      <xdr:colOff>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F81E3B-051F-4E33-85E2-D3315B8A5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21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AC560D-B193-4359-A02C-E6696E8A9F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10</xdr:col>
      <xdr:colOff>0</xdr:colOff>
      <xdr:row>20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7AFE1D5-A01A-4294-9B2E-9118C36431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0</xdr:colOff>
      <xdr:row>33</xdr:row>
      <xdr:rowOff>0</xdr:rowOff>
    </xdr:from>
    <xdr:to>
      <xdr:col>7</xdr:col>
      <xdr:colOff>0</xdr:colOff>
      <xdr:row>44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BAA7264-636E-488C-97BE-27A19AE90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0</xdr:colOff>
      <xdr:row>21</xdr:row>
      <xdr:rowOff>0</xdr:rowOff>
    </xdr:from>
    <xdr:to>
      <xdr:col>10</xdr:col>
      <xdr:colOff>0</xdr:colOff>
      <xdr:row>32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2AD0344-A690-575D-FDC4-8E89D24593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8</xdr:col>
      <xdr:colOff>0</xdr:colOff>
      <xdr:row>33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ABA1FD2-73DB-2CAB-91AB-23F4BDB8EF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841950</xdr:colOff>
      <xdr:row>1</xdr:row>
      <xdr:rowOff>51225</xdr:rowOff>
    </xdr:from>
    <xdr:to>
      <xdr:col>7</xdr:col>
      <xdr:colOff>0</xdr:colOff>
      <xdr:row>2</xdr:row>
      <xdr:rowOff>253575</xdr:rowOff>
    </xdr:to>
    <xdr:grpSp>
      <xdr:nvGrpSpPr>
        <xdr:cNvPr id="9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D9041F57-E21E-4CD9-8978-BD92EC1C91A4}"/>
            </a:ext>
          </a:extLst>
        </xdr:cNvPr>
        <xdr:cNvGrpSpPr/>
      </xdr:nvGrpSpPr>
      <xdr:grpSpPr>
        <a:xfrm>
          <a:off x="7242750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DD608C91-CB8E-FEC1-F060-DB4E8A387CC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41F4DE64-C769-8F3D-0E67-2430366EA1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48B262C3-09A3-4610-AF0E-BA0148915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523875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9229-C775-4631-8015-30E760586BCB}">
  <sheetPr>
    <pageSetUpPr autoPageBreaks="0" fitToPage="1"/>
  </sheetPr>
  <dimension ref="A1:L61"/>
  <sheetViews>
    <sheetView showGridLines="0" showRowColHeaders="0" tabSelected="1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1" x14ac:dyDescent="0.25"/>
  <cols>
    <col min="1" max="2" width="3.7109375" style="10" customWidth="1"/>
    <col min="3" max="3" width="25.7109375" style="10" customWidth="1"/>
    <col min="4" max="4" width="20.7109375" style="10" customWidth="1"/>
    <col min="5" max="5" width="2.7109375" style="10" customWidth="1"/>
    <col min="6" max="6" width="25.7109375" style="10" customWidth="1"/>
    <col min="7" max="7" width="2.7109375" style="10" customWidth="1"/>
    <col min="8" max="8" width="25.7109375" style="10" customWidth="1"/>
    <col min="9" max="9" width="2.7109375" style="10" customWidth="1"/>
    <col min="10" max="10" width="25.7109375" style="10" customWidth="1"/>
    <col min="11" max="12" width="3.7109375" style="10" customWidth="1"/>
    <col min="13" max="13" width="8.85546875" style="10"/>
    <col min="14" max="14" width="18" style="10" bestFit="1" customWidth="1"/>
    <col min="15" max="16384" width="8.85546875" style="10"/>
  </cols>
  <sheetData>
    <row r="1" spans="1:12" s="1" customFormat="1" ht="6.75" customHeight="1" x14ac:dyDescent="0.25">
      <c r="C1" s="2"/>
      <c r="D1" s="2"/>
      <c r="E1" s="2"/>
      <c r="F1" s="2"/>
      <c r="G1" s="2"/>
      <c r="H1" s="2"/>
      <c r="I1" s="2"/>
      <c r="J1" s="3"/>
      <c r="K1" s="3"/>
    </row>
    <row r="2" spans="1:12" s="25" customFormat="1" ht="20.100000000000001" customHeight="1" x14ac:dyDescent="0.25">
      <c r="B2" s="118"/>
      <c r="C2" s="116" t="s">
        <v>247</v>
      </c>
      <c r="D2" s="24"/>
      <c r="E2" s="24"/>
      <c r="F2" s="24"/>
      <c r="G2" s="24"/>
      <c r="H2" s="24"/>
      <c r="I2" s="24"/>
      <c r="J2" s="26"/>
      <c r="K2" s="26"/>
      <c r="L2" s="27"/>
    </row>
    <row r="3" spans="1:12" s="4" customFormat="1" ht="24" customHeight="1" x14ac:dyDescent="0.25">
      <c r="B3" s="121"/>
      <c r="C3" s="119" t="s">
        <v>240</v>
      </c>
      <c r="D3" s="5"/>
      <c r="E3" s="5"/>
      <c r="F3" s="5"/>
      <c r="G3" s="5"/>
      <c r="H3" s="5"/>
      <c r="I3" s="5"/>
      <c r="J3" s="7"/>
      <c r="K3" s="7"/>
      <c r="L3" s="8"/>
    </row>
    <row r="4" spans="1:12" ht="5.0999999999999996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5">
      <c r="A5" s="9"/>
      <c r="B5" s="130"/>
      <c r="C5" s="131"/>
      <c r="D5" s="131"/>
      <c r="E5" s="131"/>
      <c r="F5" s="131"/>
      <c r="G5" s="131"/>
      <c r="H5" s="131"/>
      <c r="I5" s="131"/>
      <c r="J5" s="131"/>
      <c r="K5" s="132"/>
      <c r="L5" s="9"/>
    </row>
    <row r="6" spans="1:12" ht="120" customHeight="1" x14ac:dyDescent="0.25">
      <c r="A6" s="9"/>
      <c r="B6" s="133"/>
      <c r="C6" s="134"/>
      <c r="D6" s="134"/>
      <c r="E6" s="134"/>
      <c r="F6" s="134"/>
      <c r="G6" s="134"/>
      <c r="H6" s="134"/>
      <c r="I6" s="134"/>
      <c r="J6" s="134"/>
      <c r="K6" s="135"/>
      <c r="L6" s="9"/>
    </row>
    <row r="7" spans="1:12" x14ac:dyDescent="0.25">
      <c r="A7" s="9"/>
      <c r="B7" s="133"/>
      <c r="C7" s="134"/>
      <c r="D7" s="134"/>
      <c r="E7" s="134"/>
      <c r="F7" s="134"/>
      <c r="G7" s="134"/>
      <c r="H7" s="134"/>
      <c r="I7" s="134"/>
      <c r="J7" s="134"/>
      <c r="K7" s="135"/>
      <c r="L7" s="9"/>
    </row>
    <row r="8" spans="1:12" ht="21" x14ac:dyDescent="0.25">
      <c r="A8" s="9"/>
      <c r="B8" s="133"/>
      <c r="C8" s="162" t="s">
        <v>54</v>
      </c>
      <c r="D8" s="162" t="s">
        <v>50</v>
      </c>
      <c r="E8" s="134"/>
      <c r="F8" s="162" t="s">
        <v>58</v>
      </c>
      <c r="G8" s="134"/>
      <c r="H8" s="162" t="s">
        <v>51</v>
      </c>
      <c r="I8" s="134"/>
      <c r="J8" s="162" t="s">
        <v>52</v>
      </c>
      <c r="K8" s="135"/>
      <c r="L8" s="8"/>
    </row>
    <row r="9" spans="1:12" x14ac:dyDescent="0.25">
      <c r="A9" s="9"/>
      <c r="B9" s="133"/>
      <c r="C9" s="289" t="s">
        <v>149</v>
      </c>
      <c r="D9" s="107" t="s">
        <v>161</v>
      </c>
      <c r="E9" s="134"/>
      <c r="F9" s="141" t="s">
        <v>76</v>
      </c>
      <c r="G9" s="134"/>
      <c r="H9" s="141" t="s">
        <v>85</v>
      </c>
      <c r="I9" s="134"/>
      <c r="J9" s="145" t="s">
        <v>178</v>
      </c>
      <c r="K9" s="135"/>
      <c r="L9" s="9"/>
    </row>
    <row r="10" spans="1:12" x14ac:dyDescent="0.25">
      <c r="A10" s="9"/>
      <c r="B10" s="133"/>
      <c r="C10" s="108" t="s">
        <v>150</v>
      </c>
      <c r="D10" s="109" t="s">
        <v>162</v>
      </c>
      <c r="E10" s="134"/>
      <c r="F10" s="142" t="s">
        <v>77</v>
      </c>
      <c r="G10" s="134"/>
      <c r="H10" s="175" t="s">
        <v>257</v>
      </c>
      <c r="I10" s="134"/>
      <c r="J10" s="142" t="s">
        <v>175</v>
      </c>
      <c r="K10" s="135"/>
      <c r="L10" s="9"/>
    </row>
    <row r="11" spans="1:12" x14ac:dyDescent="0.25">
      <c r="A11" s="9"/>
      <c r="B11" s="133"/>
      <c r="C11" s="108" t="s">
        <v>151</v>
      </c>
      <c r="D11" s="109" t="s">
        <v>163</v>
      </c>
      <c r="E11" s="134"/>
      <c r="F11" s="142" t="s">
        <v>78</v>
      </c>
      <c r="G11" s="134"/>
      <c r="H11" s="142" t="s">
        <v>87</v>
      </c>
      <c r="I11" s="134"/>
      <c r="J11" s="142" t="s">
        <v>176</v>
      </c>
      <c r="K11" s="135"/>
      <c r="L11" s="9"/>
    </row>
    <row r="12" spans="1:12" x14ac:dyDescent="0.25">
      <c r="A12" s="9"/>
      <c r="B12" s="133"/>
      <c r="C12" s="108" t="s">
        <v>152</v>
      </c>
      <c r="D12" s="109" t="s">
        <v>164</v>
      </c>
      <c r="E12" s="134"/>
      <c r="F12" s="142" t="s">
        <v>79</v>
      </c>
      <c r="G12" s="134"/>
      <c r="H12" s="144" t="s">
        <v>88</v>
      </c>
      <c r="I12" s="134"/>
      <c r="J12" s="142" t="s">
        <v>177</v>
      </c>
      <c r="K12" s="135"/>
      <c r="L12" s="9"/>
    </row>
    <row r="13" spans="1:12" x14ac:dyDescent="0.25">
      <c r="A13" s="9"/>
      <c r="B13" s="133"/>
      <c r="C13" s="108" t="s">
        <v>153</v>
      </c>
      <c r="D13" s="109" t="s">
        <v>165</v>
      </c>
      <c r="E13" s="134"/>
      <c r="F13" s="142" t="s">
        <v>80</v>
      </c>
      <c r="G13" s="134"/>
      <c r="H13" s="142" t="s">
        <v>86</v>
      </c>
      <c r="I13" s="134"/>
      <c r="J13" s="142" t="s">
        <v>179</v>
      </c>
      <c r="K13" s="135"/>
      <c r="L13" s="9"/>
    </row>
    <row r="14" spans="1:12" x14ac:dyDescent="0.25">
      <c r="A14" s="9"/>
      <c r="B14" s="133"/>
      <c r="C14" s="108" t="s">
        <v>154</v>
      </c>
      <c r="D14" s="109" t="s">
        <v>166</v>
      </c>
      <c r="E14" s="134"/>
      <c r="F14" s="142" t="s">
        <v>81</v>
      </c>
      <c r="G14" s="134"/>
      <c r="H14" s="142"/>
      <c r="I14" s="134"/>
      <c r="J14" s="142"/>
      <c r="K14" s="135"/>
      <c r="L14" s="9"/>
    </row>
    <row r="15" spans="1:12" x14ac:dyDescent="0.25">
      <c r="A15" s="9"/>
      <c r="B15" s="133"/>
      <c r="C15" s="108" t="s">
        <v>155</v>
      </c>
      <c r="D15" s="109" t="s">
        <v>167</v>
      </c>
      <c r="E15" s="134"/>
      <c r="F15" s="142" t="s">
        <v>82</v>
      </c>
      <c r="G15" s="134"/>
      <c r="H15" s="142"/>
      <c r="I15" s="134"/>
      <c r="J15" s="142"/>
      <c r="K15" s="135"/>
      <c r="L15" s="9"/>
    </row>
    <row r="16" spans="1:12" x14ac:dyDescent="0.25">
      <c r="A16" s="9"/>
      <c r="B16" s="133"/>
      <c r="C16" s="108" t="s">
        <v>156</v>
      </c>
      <c r="D16" s="109" t="s">
        <v>168</v>
      </c>
      <c r="E16" s="134"/>
      <c r="F16" s="142" t="s">
        <v>83</v>
      </c>
      <c r="G16" s="134"/>
      <c r="H16" s="142"/>
      <c r="I16" s="134"/>
      <c r="J16" s="142"/>
      <c r="K16" s="135"/>
      <c r="L16" s="9"/>
    </row>
    <row r="17" spans="1:12" x14ac:dyDescent="0.25">
      <c r="A17" s="9"/>
      <c r="B17" s="133"/>
      <c r="C17" s="108" t="s">
        <v>157</v>
      </c>
      <c r="D17" s="109" t="s">
        <v>169</v>
      </c>
      <c r="E17" s="134"/>
      <c r="F17" s="142" t="s">
        <v>84</v>
      </c>
      <c r="G17" s="134"/>
      <c r="H17" s="142"/>
      <c r="I17" s="134"/>
      <c r="J17" s="142"/>
      <c r="K17" s="135"/>
      <c r="L17" s="9"/>
    </row>
    <row r="18" spans="1:12" x14ac:dyDescent="0.25">
      <c r="A18" s="9"/>
      <c r="B18" s="133"/>
      <c r="C18" s="108" t="s">
        <v>158</v>
      </c>
      <c r="D18" s="109" t="s">
        <v>170</v>
      </c>
      <c r="E18" s="134"/>
      <c r="F18" s="142" t="s">
        <v>20</v>
      </c>
      <c r="G18" s="134"/>
      <c r="H18" s="143"/>
      <c r="I18" s="134"/>
      <c r="J18" s="143"/>
      <c r="K18" s="135"/>
    </row>
    <row r="19" spans="1:12" x14ac:dyDescent="0.25">
      <c r="A19" s="9"/>
      <c r="B19" s="133"/>
      <c r="C19" s="108" t="s">
        <v>159</v>
      </c>
      <c r="D19" s="109" t="s">
        <v>171</v>
      </c>
      <c r="E19" s="134"/>
      <c r="F19" s="142"/>
      <c r="G19" s="134"/>
      <c r="H19" s="134"/>
      <c r="I19" s="134"/>
      <c r="J19" s="134"/>
      <c r="K19" s="135"/>
    </row>
    <row r="20" spans="1:12" x14ac:dyDescent="0.25">
      <c r="A20" s="9"/>
      <c r="B20" s="133"/>
      <c r="C20" s="108" t="s">
        <v>160</v>
      </c>
      <c r="D20" s="109" t="s">
        <v>172</v>
      </c>
      <c r="E20" s="134"/>
      <c r="F20" s="142"/>
      <c r="G20" s="134"/>
      <c r="H20" s="162" t="s">
        <v>53</v>
      </c>
      <c r="I20" s="134"/>
      <c r="J20" s="176" t="s">
        <v>256</v>
      </c>
      <c r="K20" s="135"/>
    </row>
    <row r="21" spans="1:12" x14ac:dyDescent="0.25">
      <c r="A21" s="9"/>
      <c r="B21" s="133"/>
      <c r="C21" s="298"/>
      <c r="D21" s="109"/>
      <c r="E21" s="134"/>
      <c r="F21" s="142"/>
      <c r="G21" s="134"/>
      <c r="H21" s="146" t="s">
        <v>173</v>
      </c>
      <c r="I21" s="134"/>
      <c r="J21" s="212" t="s">
        <v>259</v>
      </c>
      <c r="K21" s="135"/>
    </row>
    <row r="22" spans="1:12" x14ac:dyDescent="0.25">
      <c r="A22" s="9"/>
      <c r="B22" s="133"/>
      <c r="C22" s="298"/>
      <c r="D22" s="109"/>
      <c r="E22" s="134"/>
      <c r="F22" s="142"/>
      <c r="G22" s="134"/>
      <c r="H22" s="144" t="s">
        <v>174</v>
      </c>
      <c r="I22" s="134"/>
      <c r="J22" s="134"/>
      <c r="K22" s="135"/>
    </row>
    <row r="23" spans="1:12" x14ac:dyDescent="0.25">
      <c r="A23" s="9"/>
      <c r="B23" s="133"/>
      <c r="C23" s="298"/>
      <c r="D23" s="109"/>
      <c r="E23" s="134"/>
      <c r="F23" s="142"/>
      <c r="G23" s="134"/>
      <c r="H23" s="142"/>
      <c r="I23" s="134"/>
      <c r="J23" s="134"/>
      <c r="K23" s="135"/>
    </row>
    <row r="24" spans="1:12" x14ac:dyDescent="0.25">
      <c r="A24" s="9"/>
      <c r="B24" s="133"/>
      <c r="C24" s="298"/>
      <c r="D24" s="109"/>
      <c r="E24" s="134"/>
      <c r="F24" s="142"/>
      <c r="G24" s="134"/>
      <c r="H24" s="142"/>
      <c r="I24" s="134"/>
      <c r="J24" s="134"/>
      <c r="K24" s="135"/>
      <c r="L24" s="9"/>
    </row>
    <row r="25" spans="1:12" x14ac:dyDescent="0.25">
      <c r="A25" s="9"/>
      <c r="B25" s="133"/>
      <c r="C25" s="298"/>
      <c r="D25" s="109"/>
      <c r="E25" s="134"/>
      <c r="F25" s="142"/>
      <c r="G25" s="134"/>
      <c r="H25" s="142"/>
      <c r="I25" s="134"/>
      <c r="J25" s="134"/>
      <c r="K25" s="135"/>
      <c r="L25" s="9"/>
    </row>
    <row r="26" spans="1:12" x14ac:dyDescent="0.25">
      <c r="A26" s="9"/>
      <c r="B26" s="133"/>
      <c r="C26" s="298"/>
      <c r="D26" s="109"/>
      <c r="E26" s="134"/>
      <c r="F26" s="142"/>
      <c r="G26" s="134"/>
      <c r="H26" s="142"/>
      <c r="I26" s="134"/>
      <c r="J26" s="134"/>
      <c r="K26" s="135"/>
      <c r="L26" s="9"/>
    </row>
    <row r="27" spans="1:12" x14ac:dyDescent="0.25">
      <c r="A27" s="9"/>
      <c r="B27" s="133"/>
      <c r="C27" s="298"/>
      <c r="D27" s="109"/>
      <c r="E27" s="134"/>
      <c r="F27" s="142"/>
      <c r="G27" s="134"/>
      <c r="H27" s="142"/>
      <c r="I27" s="134"/>
      <c r="J27" s="134"/>
      <c r="K27" s="135"/>
      <c r="L27" s="9"/>
    </row>
    <row r="28" spans="1:12" x14ac:dyDescent="0.25">
      <c r="A28" s="9"/>
      <c r="B28" s="133"/>
      <c r="C28" s="299"/>
      <c r="D28" s="293"/>
      <c r="E28" s="134"/>
      <c r="F28" s="143"/>
      <c r="G28" s="134"/>
      <c r="H28" s="143"/>
      <c r="I28" s="134"/>
      <c r="J28" s="134"/>
      <c r="K28" s="135"/>
      <c r="L28" s="9"/>
    </row>
    <row r="29" spans="1:12" hidden="1" outlineLevel="1" x14ac:dyDescent="0.25">
      <c r="A29" s="9"/>
      <c r="B29" s="133"/>
      <c r="C29" s="294"/>
      <c r="D29" s="295"/>
      <c r="E29" s="134"/>
      <c r="F29" s="134"/>
      <c r="G29" s="134"/>
      <c r="H29"/>
      <c r="I29" s="134"/>
      <c r="J29" s="134"/>
      <c r="K29" s="135"/>
      <c r="L29" s="9"/>
    </row>
    <row r="30" spans="1:12" hidden="1" outlineLevel="1" x14ac:dyDescent="0.25">
      <c r="A30" s="9"/>
      <c r="B30" s="133"/>
      <c r="C30" s="294"/>
      <c r="D30" s="295"/>
      <c r="E30" s="134"/>
      <c r="F30" s="134"/>
      <c r="G30" s="134"/>
      <c r="H30"/>
      <c r="I30" s="134"/>
      <c r="J30" s="134"/>
      <c r="K30" s="135"/>
      <c r="L30" s="9"/>
    </row>
    <row r="31" spans="1:12" hidden="1" outlineLevel="1" x14ac:dyDescent="0.25">
      <c r="A31" s="9"/>
      <c r="B31" s="133"/>
      <c r="C31" s="294"/>
      <c r="D31" s="295"/>
      <c r="E31" s="134"/>
      <c r="F31" s="134"/>
      <c r="G31" s="134"/>
      <c r="H31"/>
      <c r="I31" s="134"/>
      <c r="J31" s="134"/>
      <c r="K31" s="135"/>
      <c r="L31" s="9"/>
    </row>
    <row r="32" spans="1:12" hidden="1" outlineLevel="1" x14ac:dyDescent="0.25">
      <c r="A32" s="9"/>
      <c r="B32" s="133"/>
      <c r="C32" s="294"/>
      <c r="D32" s="295"/>
      <c r="E32" s="134"/>
      <c r="F32" s="134"/>
      <c r="G32" s="134"/>
      <c r="H32"/>
      <c r="I32" s="134"/>
      <c r="J32" s="134"/>
      <c r="K32" s="135"/>
      <c r="L32" s="9"/>
    </row>
    <row r="33" spans="1:12" hidden="1" outlineLevel="1" x14ac:dyDescent="0.25">
      <c r="A33" s="9"/>
      <c r="B33" s="133"/>
      <c r="C33" s="294"/>
      <c r="D33" s="295"/>
      <c r="E33" s="134"/>
      <c r="F33" s="134"/>
      <c r="G33" s="134"/>
      <c r="H33" s="134"/>
      <c r="I33" s="134"/>
      <c r="J33" s="134"/>
      <c r="K33" s="135"/>
      <c r="L33" s="9"/>
    </row>
    <row r="34" spans="1:12" hidden="1" outlineLevel="1" x14ac:dyDescent="0.25">
      <c r="A34" s="9"/>
      <c r="B34" s="133"/>
      <c r="C34" s="294"/>
      <c r="D34" s="295"/>
      <c r="E34" s="134"/>
      <c r="F34" s="134"/>
      <c r="G34" s="134"/>
      <c r="H34" s="134"/>
      <c r="I34" s="134"/>
      <c r="J34" s="134"/>
      <c r="K34" s="135"/>
      <c r="L34" s="9"/>
    </row>
    <row r="35" spans="1:12" hidden="1" outlineLevel="1" x14ac:dyDescent="0.25">
      <c r="A35" s="9"/>
      <c r="B35" s="133"/>
      <c r="C35" s="294"/>
      <c r="D35" s="295"/>
      <c r="E35" s="134"/>
      <c r="F35" s="134"/>
      <c r="G35" s="134"/>
      <c r="H35" s="134"/>
      <c r="I35" s="134"/>
      <c r="J35" s="134"/>
      <c r="K35" s="135"/>
      <c r="L35" s="9"/>
    </row>
    <row r="36" spans="1:12" hidden="1" outlineLevel="1" x14ac:dyDescent="0.25">
      <c r="A36" s="9"/>
      <c r="B36" s="133"/>
      <c r="C36" s="294"/>
      <c r="D36" s="295"/>
      <c r="E36" s="134"/>
      <c r="F36" s="134"/>
      <c r="G36" s="134"/>
      <c r="H36" s="134"/>
      <c r="I36" s="134"/>
      <c r="J36" s="134"/>
      <c r="K36" s="135"/>
      <c r="L36" s="9"/>
    </row>
    <row r="37" spans="1:12" hidden="1" outlineLevel="1" x14ac:dyDescent="0.25">
      <c r="A37" s="9"/>
      <c r="B37" s="133"/>
      <c r="C37" s="294"/>
      <c r="D37" s="295"/>
      <c r="E37" s="134"/>
      <c r="F37" s="134"/>
      <c r="G37" s="134"/>
      <c r="H37" s="134"/>
      <c r="I37" s="134"/>
      <c r="J37" s="134"/>
      <c r="K37" s="135"/>
      <c r="L37" s="9"/>
    </row>
    <row r="38" spans="1:12" hidden="1" outlineLevel="1" x14ac:dyDescent="0.25">
      <c r="A38" s="9"/>
      <c r="B38" s="133"/>
      <c r="C38" s="294"/>
      <c r="D38" s="295"/>
      <c r="E38" s="134"/>
      <c r="F38" s="134"/>
      <c r="G38" s="134"/>
      <c r="H38" s="134"/>
      <c r="I38" s="134"/>
      <c r="J38" s="134"/>
      <c r="K38" s="135"/>
      <c r="L38" s="9"/>
    </row>
    <row r="39" spans="1:12" hidden="1" outlineLevel="1" x14ac:dyDescent="0.25">
      <c r="A39" s="9"/>
      <c r="B39" s="133"/>
      <c r="C39" s="294"/>
      <c r="D39" s="295"/>
      <c r="E39" s="134"/>
      <c r="F39" s="134"/>
      <c r="G39" s="134"/>
      <c r="H39" s="134"/>
      <c r="I39" s="134"/>
      <c r="J39" s="134"/>
      <c r="K39" s="135"/>
      <c r="L39" s="9"/>
    </row>
    <row r="40" spans="1:12" hidden="1" outlineLevel="1" x14ac:dyDescent="0.25">
      <c r="A40" s="9"/>
      <c r="B40" s="133"/>
      <c r="C40" s="294"/>
      <c r="D40" s="295"/>
      <c r="E40" s="134"/>
      <c r="F40" s="134"/>
      <c r="G40" s="134"/>
      <c r="H40" s="134"/>
      <c r="I40" s="134"/>
      <c r="J40" s="134"/>
      <c r="K40" s="135"/>
      <c r="L40" s="9"/>
    </row>
    <row r="41" spans="1:12" hidden="1" outlineLevel="1" x14ac:dyDescent="0.25">
      <c r="A41" s="9"/>
      <c r="B41" s="133"/>
      <c r="C41" s="294"/>
      <c r="D41" s="295"/>
      <c r="E41" s="134"/>
      <c r="F41" s="134"/>
      <c r="G41" s="134"/>
      <c r="H41" s="134"/>
      <c r="I41" s="134"/>
      <c r="J41" s="134"/>
      <c r="K41" s="135"/>
      <c r="L41" s="9"/>
    </row>
    <row r="42" spans="1:12" hidden="1" outlineLevel="1" x14ac:dyDescent="0.25">
      <c r="A42" s="9"/>
      <c r="B42" s="133"/>
      <c r="C42" s="294"/>
      <c r="D42" s="295"/>
      <c r="E42" s="134"/>
      <c r="F42" s="134"/>
      <c r="G42" s="134"/>
      <c r="H42" s="134"/>
      <c r="I42" s="134"/>
      <c r="J42" s="134"/>
      <c r="K42" s="135"/>
      <c r="L42" s="9"/>
    </row>
    <row r="43" spans="1:12" hidden="1" outlineLevel="1" x14ac:dyDescent="0.25">
      <c r="A43" s="9"/>
      <c r="B43" s="133"/>
      <c r="C43" s="294"/>
      <c r="D43" s="295"/>
      <c r="E43" s="134"/>
      <c r="F43" s="134"/>
      <c r="G43" s="134"/>
      <c r="H43" s="134"/>
      <c r="I43" s="134"/>
      <c r="J43" s="134"/>
      <c r="K43" s="135"/>
      <c r="L43" s="9"/>
    </row>
    <row r="44" spans="1:12" hidden="1" outlineLevel="1" x14ac:dyDescent="0.25">
      <c r="A44" s="9"/>
      <c r="B44" s="133"/>
      <c r="C44" s="294"/>
      <c r="D44" s="295"/>
      <c r="E44" s="134"/>
      <c r="F44" s="134"/>
      <c r="G44" s="134"/>
      <c r="H44" s="134"/>
      <c r="I44" s="134"/>
      <c r="J44" s="134"/>
      <c r="K44" s="135"/>
      <c r="L44" s="9"/>
    </row>
    <row r="45" spans="1:12" hidden="1" outlineLevel="1" x14ac:dyDescent="0.25">
      <c r="A45" s="9"/>
      <c r="B45" s="133"/>
      <c r="C45" s="294"/>
      <c r="D45" s="295"/>
      <c r="E45" s="134"/>
      <c r="F45" s="134"/>
      <c r="G45" s="134"/>
      <c r="H45" s="134"/>
      <c r="I45" s="134"/>
      <c r="J45" s="134"/>
      <c r="K45" s="135"/>
      <c r="L45" s="9"/>
    </row>
    <row r="46" spans="1:12" hidden="1" outlineLevel="1" x14ac:dyDescent="0.25">
      <c r="A46" s="9"/>
      <c r="B46" s="133"/>
      <c r="C46" s="294"/>
      <c r="D46" s="295"/>
      <c r="E46" s="134"/>
      <c r="F46" s="134"/>
      <c r="G46" s="134"/>
      <c r="H46" s="134"/>
      <c r="I46" s="134"/>
      <c r="J46" s="134"/>
      <c r="K46" s="135"/>
      <c r="L46" s="9"/>
    </row>
    <row r="47" spans="1:12" hidden="1" outlineLevel="1" x14ac:dyDescent="0.25">
      <c r="A47" s="9"/>
      <c r="B47" s="133"/>
      <c r="C47" s="294"/>
      <c r="D47" s="295"/>
      <c r="E47" s="134"/>
      <c r="F47" s="134"/>
      <c r="G47" s="134"/>
      <c r="H47" s="134"/>
      <c r="I47" s="134"/>
      <c r="J47" s="134"/>
      <c r="K47" s="135"/>
      <c r="L47" s="9"/>
    </row>
    <row r="48" spans="1:12" hidden="1" outlineLevel="1" x14ac:dyDescent="0.25">
      <c r="A48" s="9"/>
      <c r="B48" s="133"/>
      <c r="C48" s="294"/>
      <c r="D48" s="295"/>
      <c r="E48" s="134"/>
      <c r="F48" s="134"/>
      <c r="G48" s="134"/>
      <c r="H48" s="134"/>
      <c r="I48" s="134"/>
      <c r="J48" s="134"/>
      <c r="K48" s="135"/>
      <c r="L48" s="9"/>
    </row>
    <row r="49" spans="1:12" hidden="1" outlineLevel="1" x14ac:dyDescent="0.25">
      <c r="A49" s="9"/>
      <c r="B49" s="133"/>
      <c r="C49" s="294"/>
      <c r="D49" s="295"/>
      <c r="E49" s="134"/>
      <c r="F49" s="134"/>
      <c r="G49" s="134"/>
      <c r="H49" s="134"/>
      <c r="I49" s="134"/>
      <c r="J49" s="134"/>
      <c r="K49" s="135"/>
      <c r="L49" s="9"/>
    </row>
    <row r="50" spans="1:12" hidden="1" outlineLevel="1" x14ac:dyDescent="0.25">
      <c r="A50" s="9"/>
      <c r="B50" s="133"/>
      <c r="C50" s="294"/>
      <c r="D50" s="295"/>
      <c r="E50" s="134"/>
      <c r="F50" s="134"/>
      <c r="G50" s="134"/>
      <c r="H50" s="134"/>
      <c r="I50" s="134"/>
      <c r="J50" s="134"/>
      <c r="K50" s="135"/>
      <c r="L50" s="9"/>
    </row>
    <row r="51" spans="1:12" hidden="1" outlineLevel="1" x14ac:dyDescent="0.25">
      <c r="A51" s="9"/>
      <c r="B51" s="133"/>
      <c r="C51" s="294"/>
      <c r="D51" s="295"/>
      <c r="E51" s="134"/>
      <c r="F51" s="134"/>
      <c r="G51" s="134"/>
      <c r="H51" s="134"/>
      <c r="I51" s="134"/>
      <c r="J51" s="134"/>
      <c r="K51" s="135"/>
      <c r="L51" s="9"/>
    </row>
    <row r="52" spans="1:12" hidden="1" outlineLevel="1" x14ac:dyDescent="0.25">
      <c r="A52" s="9"/>
      <c r="B52" s="133"/>
      <c r="C52" s="294"/>
      <c r="D52" s="295"/>
      <c r="E52" s="134"/>
      <c r="F52" s="134"/>
      <c r="G52" s="134"/>
      <c r="H52" s="134"/>
      <c r="I52" s="134"/>
      <c r="J52" s="134"/>
      <c r="K52" s="135"/>
      <c r="L52" s="9"/>
    </row>
    <row r="53" spans="1:12" hidden="1" outlineLevel="1" x14ac:dyDescent="0.25">
      <c r="A53" s="9"/>
      <c r="B53" s="133"/>
      <c r="C53" s="294"/>
      <c r="D53" s="295"/>
      <c r="E53" s="134"/>
      <c r="F53" s="134"/>
      <c r="G53" s="134"/>
      <c r="H53" s="134"/>
      <c r="I53" s="134"/>
      <c r="J53" s="134"/>
      <c r="K53" s="135"/>
      <c r="L53" s="9"/>
    </row>
    <row r="54" spans="1:12" hidden="1" outlineLevel="1" x14ac:dyDescent="0.25">
      <c r="A54" s="9"/>
      <c r="B54" s="133"/>
      <c r="C54" s="294"/>
      <c r="D54" s="295"/>
      <c r="E54" s="134"/>
      <c r="F54" s="134"/>
      <c r="G54" s="134"/>
      <c r="H54" s="134"/>
      <c r="I54" s="134"/>
      <c r="J54" s="134"/>
      <c r="K54" s="135"/>
      <c r="L54" s="9"/>
    </row>
    <row r="55" spans="1:12" hidden="1" outlineLevel="1" x14ac:dyDescent="0.25">
      <c r="A55" s="9"/>
      <c r="B55" s="133"/>
      <c r="C55" s="294"/>
      <c r="D55" s="295"/>
      <c r="E55" s="134"/>
      <c r="F55" s="134"/>
      <c r="G55" s="134"/>
      <c r="H55" s="134"/>
      <c r="I55" s="134"/>
      <c r="J55" s="134"/>
      <c r="K55" s="135"/>
      <c r="L55" s="9"/>
    </row>
    <row r="56" spans="1:12" hidden="1" outlineLevel="1" x14ac:dyDescent="0.25">
      <c r="A56" s="9"/>
      <c r="B56" s="133"/>
      <c r="C56" s="294"/>
      <c r="D56" s="295"/>
      <c r="E56" s="134"/>
      <c r="F56" s="134"/>
      <c r="G56" s="134"/>
      <c r="H56" s="134"/>
      <c r="I56" s="134"/>
      <c r="J56" s="134"/>
      <c r="K56" s="135"/>
      <c r="L56" s="9"/>
    </row>
    <row r="57" spans="1:12" hidden="1" outlineLevel="1" x14ac:dyDescent="0.25">
      <c r="A57" s="9"/>
      <c r="B57" s="133"/>
      <c r="C57" s="294"/>
      <c r="D57" s="295"/>
      <c r="E57" s="134"/>
      <c r="F57" s="134"/>
      <c r="G57" s="134"/>
      <c r="H57" s="134"/>
      <c r="I57" s="134"/>
      <c r="J57" s="134"/>
      <c r="K57" s="135"/>
      <c r="L57" s="9"/>
    </row>
    <row r="58" spans="1:12" hidden="1" outlineLevel="1" x14ac:dyDescent="0.25">
      <c r="A58" s="9"/>
      <c r="B58" s="133"/>
      <c r="C58" s="296"/>
      <c r="D58" s="297"/>
      <c r="E58" s="134"/>
      <c r="F58" s="134"/>
      <c r="G58" s="134"/>
      <c r="H58" s="134"/>
      <c r="I58" s="134"/>
      <c r="J58" s="134"/>
      <c r="K58" s="135"/>
      <c r="L58" s="9"/>
    </row>
    <row r="59" spans="1:12" collapsed="1" x14ac:dyDescent="0.25">
      <c r="A59" s="9"/>
      <c r="B59" s="138"/>
      <c r="C59" s="139"/>
      <c r="D59" s="139"/>
      <c r="E59" s="137"/>
      <c r="F59" s="137"/>
      <c r="G59" s="137"/>
      <c r="H59" s="137"/>
      <c r="I59" s="137"/>
      <c r="J59" s="137"/>
      <c r="K59" s="136"/>
      <c r="L59" s="9"/>
    </row>
    <row r="60" spans="1:12" ht="7.15" customHeight="1" x14ac:dyDescent="0.25"/>
    <row r="61" spans="1:12" s="19" customFormat="1" ht="22.9" customHeight="1" x14ac:dyDescent="0.25">
      <c r="B61" s="20"/>
      <c r="C61" s="20"/>
      <c r="D61" s="20"/>
      <c r="E61" s="20"/>
      <c r="F61" s="20"/>
      <c r="G61" s="20"/>
      <c r="H61" s="20"/>
      <c r="I61" s="20"/>
      <c r="J61" s="22"/>
      <c r="K61" s="22"/>
    </row>
  </sheetData>
  <sheetProtection algorithmName="SHA-512" hashValue="PSISlcACDOFZ8RR5NTz1ShqYiKJBCsxtzLZc8k30zxgRnW42pNQ0YZbg7lahPyuzsVOUXGeyh74dhBvEmz3zYw==" saltValue="rwPfaMImNi8p3c+twDsJSg==" spinCount="100000" sheet="1" objects="1" scenarios="1"/>
  <phoneticPr fontId="32" type="noConversion"/>
  <printOptions horizontalCentered="1"/>
  <pageMargins left="0.31496062992125984" right="0.31496062992125984" top="0.31496062992125984" bottom="0.31496062992125984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4569-89C3-4650-B6D1-5CF8BA623BAF}">
  <sheetPr>
    <pageSetUpPr autoPageBreaks="0" fitToPage="1"/>
  </sheetPr>
  <dimension ref="A1:P812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10" customWidth="1"/>
    <col min="2" max="2" width="24.5703125" style="10" customWidth="1"/>
    <col min="3" max="3" width="12.7109375" style="10" customWidth="1"/>
    <col min="4" max="15" width="10.7109375" style="32" customWidth="1"/>
    <col min="16" max="16" width="13" style="10" customWidth="1"/>
    <col min="17" max="16384" width="8.85546875" style="10"/>
  </cols>
  <sheetData>
    <row r="1" spans="1:16" s="1" customFormat="1" ht="6.75" customHeight="1" x14ac:dyDescent="0.25">
      <c r="B1" s="2"/>
      <c r="C1" s="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s="25" customFormat="1" ht="20.100000000000001" customHeight="1" x14ac:dyDescent="0.3">
      <c r="B2" s="118" t="s">
        <v>247</v>
      </c>
      <c r="C2" s="2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27"/>
    </row>
    <row r="3" spans="1:16" s="4" customFormat="1" ht="24" customHeight="1" x14ac:dyDescent="0.35">
      <c r="B3" s="121" t="s">
        <v>260</v>
      </c>
      <c r="C3" s="5"/>
      <c r="D3" s="36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8"/>
    </row>
    <row r="4" spans="1:16" ht="4.9000000000000004" customHeight="1" x14ac:dyDescent="0.25">
      <c r="A4" s="9"/>
      <c r="B4" s="9"/>
      <c r="C4" s="9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9"/>
    </row>
    <row r="5" spans="1:16" ht="4.9000000000000004" customHeight="1" x14ac:dyDescent="0.25">
      <c r="A5" s="9"/>
      <c r="B5" s="9"/>
      <c r="C5" s="9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9"/>
    </row>
    <row r="6" spans="1:16" s="3" customFormat="1" ht="24.95" customHeight="1" x14ac:dyDescent="0.25">
      <c r="A6" s="31"/>
      <c r="B6" s="305" t="s">
        <v>261</v>
      </c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6"/>
      <c r="P6" s="213" t="str">
        <f>IFERROR(IF(ISNUMBER(MATCH($B$6,brokerheaderlist,0)),"","!"),"")</f>
        <v/>
      </c>
    </row>
    <row r="7" spans="1:16" ht="20.100000000000001" customHeight="1" x14ac:dyDescent="0.25">
      <c r="B7" s="163" t="s">
        <v>34</v>
      </c>
      <c r="C7" s="163" t="s">
        <v>60</v>
      </c>
      <c r="D7" s="164" t="s">
        <v>37</v>
      </c>
      <c r="E7" s="164" t="s">
        <v>38</v>
      </c>
      <c r="F7" s="164" t="s">
        <v>39</v>
      </c>
      <c r="G7" s="164" t="s">
        <v>235</v>
      </c>
      <c r="H7" s="164" t="s">
        <v>40</v>
      </c>
      <c r="I7" s="164" t="s">
        <v>41</v>
      </c>
      <c r="J7" s="164" t="s">
        <v>42</v>
      </c>
      <c r="K7" s="164" t="s">
        <v>43</v>
      </c>
      <c r="L7" s="164" t="s">
        <v>44</v>
      </c>
      <c r="M7" s="164" t="s">
        <v>45</v>
      </c>
      <c r="N7" s="164" t="s">
        <v>46</v>
      </c>
      <c r="O7" s="164" t="s">
        <v>47</v>
      </c>
    </row>
    <row r="8" spans="1:16" x14ac:dyDescent="0.25">
      <c r="B8" s="155" t="s">
        <v>149</v>
      </c>
      <c r="C8" s="156">
        <v>2022</v>
      </c>
      <c r="D8" s="149">
        <v>150000</v>
      </c>
      <c r="E8" s="150">
        <v>150000</v>
      </c>
      <c r="F8" s="150">
        <v>150000</v>
      </c>
      <c r="G8" s="150">
        <v>150000</v>
      </c>
      <c r="H8" s="150">
        <v>150000</v>
      </c>
      <c r="I8" s="150">
        <v>150000</v>
      </c>
      <c r="J8" s="150">
        <v>175000</v>
      </c>
      <c r="K8" s="150">
        <v>175000</v>
      </c>
      <c r="L8" s="150">
        <v>175000</v>
      </c>
      <c r="M8" s="150">
        <v>175000</v>
      </c>
      <c r="N8" s="150">
        <v>175000</v>
      </c>
      <c r="O8" s="151">
        <v>175000</v>
      </c>
    </row>
    <row r="9" spans="1:16" x14ac:dyDescent="0.25">
      <c r="B9" s="157" t="s">
        <v>150</v>
      </c>
      <c r="C9" s="158">
        <v>2022</v>
      </c>
      <c r="D9" s="152">
        <v>150000</v>
      </c>
      <c r="E9" s="153">
        <v>150000</v>
      </c>
      <c r="F9" s="153">
        <v>150000</v>
      </c>
      <c r="G9" s="153">
        <v>150000</v>
      </c>
      <c r="H9" s="153">
        <v>150000</v>
      </c>
      <c r="I9" s="153">
        <v>150000</v>
      </c>
      <c r="J9" s="153">
        <v>175000</v>
      </c>
      <c r="K9" s="153">
        <v>175000</v>
      </c>
      <c r="L9" s="153">
        <v>175000</v>
      </c>
      <c r="M9" s="153">
        <v>175000</v>
      </c>
      <c r="N9" s="153">
        <v>175000</v>
      </c>
      <c r="O9" s="154">
        <v>175000</v>
      </c>
    </row>
    <row r="10" spans="1:16" x14ac:dyDescent="0.25">
      <c r="B10" s="157" t="s">
        <v>151</v>
      </c>
      <c r="C10" s="158">
        <v>2022</v>
      </c>
      <c r="D10" s="152">
        <v>150000</v>
      </c>
      <c r="E10" s="153">
        <v>150000</v>
      </c>
      <c r="F10" s="153">
        <v>150000</v>
      </c>
      <c r="G10" s="153">
        <v>150000</v>
      </c>
      <c r="H10" s="153">
        <v>150000</v>
      </c>
      <c r="I10" s="153">
        <v>150000</v>
      </c>
      <c r="J10" s="153">
        <v>175000</v>
      </c>
      <c r="K10" s="153">
        <v>175000</v>
      </c>
      <c r="L10" s="153">
        <v>175000</v>
      </c>
      <c r="M10" s="153">
        <v>175000</v>
      </c>
      <c r="N10" s="153">
        <v>175000</v>
      </c>
      <c r="O10" s="154">
        <v>175000</v>
      </c>
    </row>
    <row r="11" spans="1:16" x14ac:dyDescent="0.25">
      <c r="B11" s="157" t="s">
        <v>152</v>
      </c>
      <c r="C11" s="158">
        <v>2022</v>
      </c>
      <c r="D11" s="152">
        <v>200000</v>
      </c>
      <c r="E11" s="153">
        <v>200000</v>
      </c>
      <c r="F11" s="153">
        <v>200000</v>
      </c>
      <c r="G11" s="153">
        <v>200000</v>
      </c>
      <c r="H11" s="153">
        <v>200000</v>
      </c>
      <c r="I11" s="153">
        <v>200000</v>
      </c>
      <c r="J11" s="153">
        <v>250000</v>
      </c>
      <c r="K11" s="153">
        <v>250000</v>
      </c>
      <c r="L11" s="153">
        <v>250000</v>
      </c>
      <c r="M11" s="153">
        <v>250000</v>
      </c>
      <c r="N11" s="153">
        <v>250000</v>
      </c>
      <c r="O11" s="154">
        <v>250000</v>
      </c>
    </row>
    <row r="12" spans="1:16" x14ac:dyDescent="0.25">
      <c r="B12" s="157" t="s">
        <v>153</v>
      </c>
      <c r="C12" s="158">
        <v>2022</v>
      </c>
      <c r="D12" s="152">
        <v>200000</v>
      </c>
      <c r="E12" s="153">
        <v>200000</v>
      </c>
      <c r="F12" s="153">
        <v>200000</v>
      </c>
      <c r="G12" s="153">
        <v>200000</v>
      </c>
      <c r="H12" s="153">
        <v>200000</v>
      </c>
      <c r="I12" s="153">
        <v>200000</v>
      </c>
      <c r="J12" s="153">
        <v>250000</v>
      </c>
      <c r="K12" s="153">
        <v>250000</v>
      </c>
      <c r="L12" s="153">
        <v>250000</v>
      </c>
      <c r="M12" s="153">
        <v>250000</v>
      </c>
      <c r="N12" s="153">
        <v>250000</v>
      </c>
      <c r="O12" s="154">
        <v>250000</v>
      </c>
    </row>
    <row r="13" spans="1:16" x14ac:dyDescent="0.25">
      <c r="B13" s="157" t="s">
        <v>154</v>
      </c>
      <c r="C13" s="158">
        <v>2022</v>
      </c>
      <c r="D13" s="152">
        <v>200000</v>
      </c>
      <c r="E13" s="153">
        <v>200000</v>
      </c>
      <c r="F13" s="153">
        <v>200000</v>
      </c>
      <c r="G13" s="153">
        <v>200000</v>
      </c>
      <c r="H13" s="153">
        <v>200000</v>
      </c>
      <c r="I13" s="153">
        <v>200000</v>
      </c>
      <c r="J13" s="153">
        <v>250000</v>
      </c>
      <c r="K13" s="153">
        <v>250000</v>
      </c>
      <c r="L13" s="153">
        <v>250000</v>
      </c>
      <c r="M13" s="153">
        <v>250000</v>
      </c>
      <c r="N13" s="153">
        <v>250000</v>
      </c>
      <c r="O13" s="154">
        <v>250000</v>
      </c>
    </row>
    <row r="14" spans="1:16" x14ac:dyDescent="0.25">
      <c r="B14" s="157"/>
      <c r="C14" s="158"/>
      <c r="D14" s="152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4"/>
    </row>
    <row r="15" spans="1:16" x14ac:dyDescent="0.25">
      <c r="B15" s="157"/>
      <c r="C15" s="158"/>
      <c r="D15" s="152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4"/>
    </row>
    <row r="16" spans="1:16" x14ac:dyDescent="0.25">
      <c r="B16" s="157"/>
      <c r="C16" s="158"/>
      <c r="D16" s="152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4"/>
    </row>
    <row r="17" spans="2:15" x14ac:dyDescent="0.25">
      <c r="B17" s="224"/>
      <c r="C17" s="225"/>
      <c r="D17" s="226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8"/>
    </row>
    <row r="18" spans="2:15" x14ac:dyDescent="0.25">
      <c r="B18" s="229"/>
      <c r="C18" s="230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2"/>
    </row>
    <row r="19" spans="2:15" x14ac:dyDescent="0.25">
      <c r="B19" s="220"/>
      <c r="C19" s="221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3"/>
    </row>
    <row r="20" spans="2:15" x14ac:dyDescent="0.25">
      <c r="B20" s="220"/>
      <c r="C20" s="221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3"/>
    </row>
    <row r="21" spans="2:15" x14ac:dyDescent="0.25">
      <c r="B21" s="220"/>
      <c r="C21" s="221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3"/>
    </row>
    <row r="22" spans="2:15" x14ac:dyDescent="0.25">
      <c r="B22" s="220"/>
      <c r="C22" s="221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3"/>
    </row>
    <row r="23" spans="2:15" hidden="1" outlineLevel="1" x14ac:dyDescent="0.25">
      <c r="B23" s="220"/>
      <c r="C23" s="221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3"/>
    </row>
    <row r="24" spans="2:15" hidden="1" outlineLevel="1" x14ac:dyDescent="0.25">
      <c r="B24" s="220"/>
      <c r="C24" s="221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3"/>
    </row>
    <row r="25" spans="2:15" hidden="1" outlineLevel="1" x14ac:dyDescent="0.25">
      <c r="B25" s="220"/>
      <c r="C25" s="221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3"/>
    </row>
    <row r="26" spans="2:15" hidden="1" outlineLevel="1" x14ac:dyDescent="0.25">
      <c r="B26" s="220"/>
      <c r="C26" s="221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3"/>
    </row>
    <row r="27" spans="2:15" hidden="1" outlineLevel="1" x14ac:dyDescent="0.25">
      <c r="B27" s="220"/>
      <c r="C27" s="221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3"/>
    </row>
    <row r="28" spans="2:15" hidden="1" outlineLevel="1" x14ac:dyDescent="0.25">
      <c r="B28" s="220"/>
      <c r="C28" s="221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3"/>
    </row>
    <row r="29" spans="2:15" hidden="1" outlineLevel="1" x14ac:dyDescent="0.25">
      <c r="B29" s="220"/>
      <c r="C29" s="221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3"/>
    </row>
    <row r="30" spans="2:15" hidden="1" outlineLevel="1" x14ac:dyDescent="0.25">
      <c r="B30" s="220"/>
      <c r="C30" s="221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3"/>
    </row>
    <row r="31" spans="2:15" hidden="1" outlineLevel="1" x14ac:dyDescent="0.25">
      <c r="B31" s="220"/>
      <c r="C31" s="221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3"/>
    </row>
    <row r="32" spans="2:15" hidden="1" outlineLevel="1" x14ac:dyDescent="0.25">
      <c r="B32" s="220"/>
      <c r="C32" s="221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3"/>
    </row>
    <row r="33" spans="2:15" hidden="1" outlineLevel="1" x14ac:dyDescent="0.25">
      <c r="B33" s="220"/>
      <c r="C33" s="221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3"/>
    </row>
    <row r="34" spans="2:15" hidden="1" outlineLevel="1" x14ac:dyDescent="0.25">
      <c r="B34" s="220"/>
      <c r="C34" s="221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3"/>
    </row>
    <row r="35" spans="2:15" hidden="1" outlineLevel="1" x14ac:dyDescent="0.25">
      <c r="B35" s="220"/>
      <c r="C35" s="221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3"/>
    </row>
    <row r="36" spans="2:15" hidden="1" outlineLevel="1" x14ac:dyDescent="0.25">
      <c r="B36" s="220"/>
      <c r="C36" s="221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3"/>
    </row>
    <row r="37" spans="2:15" hidden="1" outlineLevel="1" x14ac:dyDescent="0.25">
      <c r="B37" s="220"/>
      <c r="C37" s="221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3"/>
    </row>
    <row r="38" spans="2:15" hidden="1" outlineLevel="1" x14ac:dyDescent="0.25">
      <c r="B38" s="220"/>
      <c r="C38" s="221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3"/>
    </row>
    <row r="39" spans="2:15" hidden="1" outlineLevel="1" x14ac:dyDescent="0.25">
      <c r="B39" s="220"/>
      <c r="C39" s="221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3"/>
    </row>
    <row r="40" spans="2:15" hidden="1" outlineLevel="1" x14ac:dyDescent="0.25">
      <c r="B40" s="220"/>
      <c r="C40" s="221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3"/>
    </row>
    <row r="41" spans="2:15" hidden="1" outlineLevel="1" x14ac:dyDescent="0.25">
      <c r="B41" s="220"/>
      <c r="C41" s="221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3"/>
    </row>
    <row r="42" spans="2:15" hidden="1" outlineLevel="1" x14ac:dyDescent="0.25">
      <c r="B42" s="220"/>
      <c r="C42" s="221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3"/>
    </row>
    <row r="43" spans="2:15" hidden="1" outlineLevel="1" x14ac:dyDescent="0.25">
      <c r="B43" s="220"/>
      <c r="C43" s="221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3"/>
    </row>
    <row r="44" spans="2:15" hidden="1" outlineLevel="1" x14ac:dyDescent="0.25">
      <c r="B44" s="220"/>
      <c r="C44" s="221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23"/>
    </row>
    <row r="45" spans="2:15" hidden="1" outlineLevel="1" x14ac:dyDescent="0.25">
      <c r="B45" s="220"/>
      <c r="C45" s="221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3"/>
    </row>
    <row r="46" spans="2:15" hidden="1" outlineLevel="1" x14ac:dyDescent="0.25">
      <c r="B46" s="220"/>
      <c r="C46" s="221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3"/>
    </row>
    <row r="47" spans="2:15" hidden="1" outlineLevel="1" x14ac:dyDescent="0.25">
      <c r="B47" s="220"/>
      <c r="C47" s="221"/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3"/>
    </row>
    <row r="48" spans="2:15" hidden="1" outlineLevel="1" x14ac:dyDescent="0.25">
      <c r="B48" s="220"/>
      <c r="C48" s="221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3"/>
    </row>
    <row r="49" spans="2:15" hidden="1" outlineLevel="1" x14ac:dyDescent="0.25">
      <c r="B49" s="220"/>
      <c r="C49" s="221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3"/>
    </row>
    <row r="50" spans="2:15" hidden="1" outlineLevel="1" x14ac:dyDescent="0.25">
      <c r="B50" s="220"/>
      <c r="C50" s="221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3"/>
    </row>
    <row r="51" spans="2:15" hidden="1" outlineLevel="1" x14ac:dyDescent="0.25">
      <c r="B51" s="220"/>
      <c r="C51" s="221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3"/>
    </row>
    <row r="52" spans="2:15" hidden="1" outlineLevel="1" x14ac:dyDescent="0.25">
      <c r="B52" s="220"/>
      <c r="C52" s="221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3"/>
    </row>
    <row r="53" spans="2:15" hidden="1" outlineLevel="1" x14ac:dyDescent="0.25">
      <c r="B53" s="220"/>
      <c r="C53" s="221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3"/>
    </row>
    <row r="54" spans="2:15" hidden="1" outlineLevel="1" x14ac:dyDescent="0.25">
      <c r="B54" s="220"/>
      <c r="C54" s="221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3"/>
    </row>
    <row r="55" spans="2:15" hidden="1" outlineLevel="1" x14ac:dyDescent="0.25">
      <c r="B55" s="220"/>
      <c r="C55" s="221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3"/>
    </row>
    <row r="56" spans="2:15" hidden="1" outlineLevel="1" x14ac:dyDescent="0.25">
      <c r="B56" s="220"/>
      <c r="C56" s="221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3"/>
    </row>
    <row r="57" spans="2:15" hidden="1" outlineLevel="1" x14ac:dyDescent="0.25">
      <c r="B57" s="220"/>
      <c r="C57" s="221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3"/>
    </row>
    <row r="58" spans="2:15" hidden="1" outlineLevel="1" x14ac:dyDescent="0.25">
      <c r="B58" s="220"/>
      <c r="C58" s="221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3"/>
    </row>
    <row r="59" spans="2:15" hidden="1" outlineLevel="1" x14ac:dyDescent="0.25">
      <c r="B59" s="220"/>
      <c r="C59" s="221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3"/>
    </row>
    <row r="60" spans="2:15" hidden="1" outlineLevel="1" x14ac:dyDescent="0.25">
      <c r="B60" s="220"/>
      <c r="C60" s="221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3"/>
    </row>
    <row r="61" spans="2:15" hidden="1" outlineLevel="1" x14ac:dyDescent="0.25">
      <c r="B61" s="220"/>
      <c r="C61" s="221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3"/>
    </row>
    <row r="62" spans="2:15" hidden="1" outlineLevel="1" x14ac:dyDescent="0.25">
      <c r="B62" s="220"/>
      <c r="C62" s="221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3"/>
    </row>
    <row r="63" spans="2:15" hidden="1" outlineLevel="1" x14ac:dyDescent="0.25">
      <c r="B63" s="220"/>
      <c r="C63" s="221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3"/>
    </row>
    <row r="64" spans="2:15" hidden="1" outlineLevel="1" x14ac:dyDescent="0.25">
      <c r="B64" s="220"/>
      <c r="C64" s="221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3"/>
    </row>
    <row r="65" spans="2:15" hidden="1" outlineLevel="1" x14ac:dyDescent="0.25">
      <c r="B65" s="220"/>
      <c r="C65" s="221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3"/>
    </row>
    <row r="66" spans="2:15" hidden="1" outlineLevel="1" x14ac:dyDescent="0.25">
      <c r="B66" s="220"/>
      <c r="C66" s="221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3"/>
    </row>
    <row r="67" spans="2:15" hidden="1" outlineLevel="1" x14ac:dyDescent="0.25">
      <c r="B67" s="220"/>
      <c r="C67" s="221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3"/>
    </row>
    <row r="68" spans="2:15" hidden="1" outlineLevel="1" x14ac:dyDescent="0.25">
      <c r="B68" s="220"/>
      <c r="C68" s="221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3"/>
    </row>
    <row r="69" spans="2:15" hidden="1" outlineLevel="1" x14ac:dyDescent="0.25">
      <c r="B69" s="220"/>
      <c r="C69" s="221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3"/>
    </row>
    <row r="70" spans="2:15" hidden="1" outlineLevel="1" x14ac:dyDescent="0.25">
      <c r="B70" s="220"/>
      <c r="C70" s="221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3"/>
    </row>
    <row r="71" spans="2:15" hidden="1" outlineLevel="1" x14ac:dyDescent="0.25">
      <c r="B71" s="220"/>
      <c r="C71" s="221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3"/>
    </row>
    <row r="72" spans="2:15" hidden="1" outlineLevel="1" x14ac:dyDescent="0.25">
      <c r="B72" s="220"/>
      <c r="C72" s="221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3"/>
    </row>
    <row r="73" spans="2:15" hidden="1" outlineLevel="1" x14ac:dyDescent="0.25">
      <c r="B73" s="220"/>
      <c r="C73" s="221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3"/>
    </row>
    <row r="74" spans="2:15" hidden="1" outlineLevel="1" x14ac:dyDescent="0.25">
      <c r="B74" s="220"/>
      <c r="C74" s="221"/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3"/>
    </row>
    <row r="75" spans="2:15" hidden="1" outlineLevel="1" x14ac:dyDescent="0.25">
      <c r="B75" s="220"/>
      <c r="C75" s="221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3"/>
    </row>
    <row r="76" spans="2:15" hidden="1" outlineLevel="1" x14ac:dyDescent="0.25">
      <c r="B76" s="220"/>
      <c r="C76" s="221"/>
      <c r="D76" s="222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3"/>
    </row>
    <row r="77" spans="2:15" hidden="1" outlineLevel="1" x14ac:dyDescent="0.25">
      <c r="B77" s="220"/>
      <c r="C77" s="221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3"/>
    </row>
    <row r="78" spans="2:15" hidden="1" outlineLevel="1" x14ac:dyDescent="0.25">
      <c r="B78" s="220"/>
      <c r="C78" s="221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3"/>
    </row>
    <row r="79" spans="2:15" hidden="1" outlineLevel="1" x14ac:dyDescent="0.25">
      <c r="B79" s="220"/>
      <c r="C79" s="221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3"/>
    </row>
    <row r="80" spans="2:15" hidden="1" outlineLevel="1" x14ac:dyDescent="0.25">
      <c r="B80" s="220"/>
      <c r="C80" s="221"/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2"/>
      <c r="O80" s="223"/>
    </row>
    <row r="81" spans="2:15" hidden="1" outlineLevel="1" x14ac:dyDescent="0.25">
      <c r="B81" s="220"/>
      <c r="C81" s="221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3"/>
    </row>
    <row r="82" spans="2:15" hidden="1" outlineLevel="1" x14ac:dyDescent="0.25">
      <c r="B82" s="220"/>
      <c r="C82" s="221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3"/>
    </row>
    <row r="83" spans="2:15" hidden="1" outlineLevel="1" x14ac:dyDescent="0.25">
      <c r="B83" s="220"/>
      <c r="C83" s="221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3"/>
    </row>
    <row r="84" spans="2:15" hidden="1" outlineLevel="1" x14ac:dyDescent="0.25">
      <c r="B84" s="220"/>
      <c r="C84" s="221"/>
      <c r="D84" s="222"/>
      <c r="E84" s="222"/>
      <c r="F84" s="222"/>
      <c r="G84" s="222"/>
      <c r="H84" s="222"/>
      <c r="I84" s="222"/>
      <c r="J84" s="222"/>
      <c r="K84" s="222"/>
      <c r="L84" s="222"/>
      <c r="M84" s="222"/>
      <c r="N84" s="222"/>
      <c r="O84" s="223"/>
    </row>
    <row r="85" spans="2:15" hidden="1" outlineLevel="1" x14ac:dyDescent="0.25">
      <c r="B85" s="220"/>
      <c r="C85" s="221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3"/>
    </row>
    <row r="86" spans="2:15" hidden="1" outlineLevel="1" x14ac:dyDescent="0.25">
      <c r="B86" s="220"/>
      <c r="C86" s="221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3"/>
    </row>
    <row r="87" spans="2:15" hidden="1" outlineLevel="1" x14ac:dyDescent="0.25">
      <c r="B87" s="220"/>
      <c r="C87" s="221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3"/>
    </row>
    <row r="88" spans="2:15" hidden="1" outlineLevel="1" x14ac:dyDescent="0.25">
      <c r="B88" s="220"/>
      <c r="C88" s="221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3"/>
    </row>
    <row r="89" spans="2:15" hidden="1" outlineLevel="1" x14ac:dyDescent="0.25">
      <c r="B89" s="220"/>
      <c r="C89" s="221"/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3"/>
    </row>
    <row r="90" spans="2:15" hidden="1" outlineLevel="1" x14ac:dyDescent="0.25">
      <c r="B90" s="220"/>
      <c r="C90" s="221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3"/>
    </row>
    <row r="91" spans="2:15" hidden="1" outlineLevel="1" x14ac:dyDescent="0.25">
      <c r="B91" s="220"/>
      <c r="C91" s="221"/>
      <c r="D91" s="222"/>
      <c r="E91" s="222"/>
      <c r="F91" s="222"/>
      <c r="G91" s="222"/>
      <c r="H91" s="222"/>
      <c r="I91" s="222"/>
      <c r="J91" s="222"/>
      <c r="K91" s="222"/>
      <c r="L91" s="222"/>
      <c r="M91" s="222"/>
      <c r="N91" s="222"/>
      <c r="O91" s="223"/>
    </row>
    <row r="92" spans="2:15" hidden="1" outlineLevel="1" x14ac:dyDescent="0.25">
      <c r="B92" s="220"/>
      <c r="C92" s="221"/>
      <c r="D92" s="222"/>
      <c r="E92" s="222"/>
      <c r="F92" s="222"/>
      <c r="G92" s="222"/>
      <c r="H92" s="222"/>
      <c r="I92" s="222"/>
      <c r="J92" s="222"/>
      <c r="K92" s="222"/>
      <c r="L92" s="222"/>
      <c r="M92" s="222"/>
      <c r="N92" s="222"/>
      <c r="O92" s="223"/>
    </row>
    <row r="93" spans="2:15" hidden="1" outlineLevel="1" x14ac:dyDescent="0.25">
      <c r="B93" s="220"/>
      <c r="C93" s="221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  <c r="O93" s="223"/>
    </row>
    <row r="94" spans="2:15" hidden="1" outlineLevel="1" x14ac:dyDescent="0.25">
      <c r="B94" s="220"/>
      <c r="C94" s="221"/>
      <c r="D94" s="222"/>
      <c r="E94" s="222"/>
      <c r="F94" s="222"/>
      <c r="G94" s="222"/>
      <c r="H94" s="222"/>
      <c r="I94" s="222"/>
      <c r="J94" s="222"/>
      <c r="K94" s="222"/>
      <c r="L94" s="222"/>
      <c r="M94" s="222"/>
      <c r="N94" s="222"/>
      <c r="O94" s="223"/>
    </row>
    <row r="95" spans="2:15" hidden="1" outlineLevel="1" x14ac:dyDescent="0.25">
      <c r="B95" s="220"/>
      <c r="C95" s="221"/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3"/>
    </row>
    <row r="96" spans="2:15" hidden="1" outlineLevel="1" x14ac:dyDescent="0.25">
      <c r="B96" s="220"/>
      <c r="C96" s="221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3"/>
    </row>
    <row r="97" spans="2:15" hidden="1" outlineLevel="1" x14ac:dyDescent="0.25">
      <c r="B97" s="220"/>
      <c r="C97" s="221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3"/>
    </row>
    <row r="98" spans="2:15" hidden="1" outlineLevel="1" x14ac:dyDescent="0.25">
      <c r="B98" s="220"/>
      <c r="C98" s="221"/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3"/>
    </row>
    <row r="99" spans="2:15" hidden="1" outlineLevel="1" x14ac:dyDescent="0.25">
      <c r="B99" s="220"/>
      <c r="C99" s="221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3"/>
    </row>
    <row r="100" spans="2:15" hidden="1" outlineLevel="1" x14ac:dyDescent="0.25">
      <c r="B100" s="220"/>
      <c r="C100" s="221"/>
      <c r="D100" s="222"/>
      <c r="E100" s="222"/>
      <c r="F100" s="222"/>
      <c r="G100" s="222"/>
      <c r="H100" s="222"/>
      <c r="I100" s="222"/>
      <c r="J100" s="222"/>
      <c r="K100" s="222"/>
      <c r="L100" s="222"/>
      <c r="M100" s="222"/>
      <c r="N100" s="222"/>
      <c r="O100" s="223"/>
    </row>
    <row r="101" spans="2:15" hidden="1" outlineLevel="1" x14ac:dyDescent="0.25">
      <c r="B101" s="220"/>
      <c r="C101" s="221"/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3"/>
    </row>
    <row r="102" spans="2:15" hidden="1" outlineLevel="1" x14ac:dyDescent="0.25">
      <c r="B102" s="220"/>
      <c r="C102" s="221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3"/>
    </row>
    <row r="103" spans="2:15" hidden="1" outlineLevel="1" x14ac:dyDescent="0.25">
      <c r="B103" s="220"/>
      <c r="C103" s="221"/>
      <c r="D103" s="222"/>
      <c r="E103" s="222"/>
      <c r="F103" s="222"/>
      <c r="G103" s="222"/>
      <c r="H103" s="222"/>
      <c r="I103" s="222"/>
      <c r="J103" s="222"/>
      <c r="K103" s="222"/>
      <c r="L103" s="222"/>
      <c r="M103" s="222"/>
      <c r="N103" s="222"/>
      <c r="O103" s="223"/>
    </row>
    <row r="104" spans="2:15" hidden="1" outlineLevel="1" x14ac:dyDescent="0.25">
      <c r="B104" s="220"/>
      <c r="C104" s="221"/>
      <c r="D104" s="222"/>
      <c r="E104" s="222"/>
      <c r="F104" s="222"/>
      <c r="G104" s="222"/>
      <c r="H104" s="222"/>
      <c r="I104" s="222"/>
      <c r="J104" s="222"/>
      <c r="K104" s="222"/>
      <c r="L104" s="222"/>
      <c r="M104" s="222"/>
      <c r="N104" s="222"/>
      <c r="O104" s="223"/>
    </row>
    <row r="105" spans="2:15" hidden="1" outlineLevel="1" x14ac:dyDescent="0.25">
      <c r="B105" s="220"/>
      <c r="C105" s="221"/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3"/>
    </row>
    <row r="106" spans="2:15" hidden="1" outlineLevel="1" x14ac:dyDescent="0.25">
      <c r="B106" s="220"/>
      <c r="C106" s="221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3"/>
    </row>
    <row r="107" spans="2:15" hidden="1" outlineLevel="1" x14ac:dyDescent="0.25">
      <c r="B107" s="220"/>
      <c r="C107" s="221"/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3"/>
    </row>
    <row r="108" spans="2:15" hidden="1" outlineLevel="1" x14ac:dyDescent="0.25">
      <c r="B108" s="220"/>
      <c r="C108" s="221"/>
      <c r="D108" s="222"/>
      <c r="E108" s="222"/>
      <c r="F108" s="222"/>
      <c r="G108" s="222"/>
      <c r="H108" s="222"/>
      <c r="I108" s="222"/>
      <c r="J108" s="222"/>
      <c r="K108" s="222"/>
      <c r="L108" s="222"/>
      <c r="M108" s="222"/>
      <c r="N108" s="222"/>
      <c r="O108" s="223"/>
    </row>
    <row r="109" spans="2:15" hidden="1" outlineLevel="1" x14ac:dyDescent="0.25">
      <c r="B109" s="220"/>
      <c r="C109" s="221"/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3"/>
    </row>
    <row r="110" spans="2:15" hidden="1" outlineLevel="1" x14ac:dyDescent="0.25">
      <c r="B110" s="220"/>
      <c r="C110" s="221"/>
      <c r="D110" s="222"/>
      <c r="E110" s="222"/>
      <c r="F110" s="222"/>
      <c r="G110" s="222"/>
      <c r="H110" s="222"/>
      <c r="I110" s="222"/>
      <c r="J110" s="222"/>
      <c r="K110" s="222"/>
      <c r="L110" s="222"/>
      <c r="M110" s="222"/>
      <c r="N110" s="222"/>
      <c r="O110" s="223"/>
    </row>
    <row r="111" spans="2:15" hidden="1" outlineLevel="1" x14ac:dyDescent="0.25">
      <c r="B111" s="220"/>
      <c r="C111" s="221"/>
      <c r="D111" s="222"/>
      <c r="E111" s="222"/>
      <c r="F111" s="222"/>
      <c r="G111" s="222"/>
      <c r="H111" s="222"/>
      <c r="I111" s="222"/>
      <c r="J111" s="222"/>
      <c r="K111" s="222"/>
      <c r="L111" s="222"/>
      <c r="M111" s="222"/>
      <c r="N111" s="222"/>
      <c r="O111" s="223"/>
    </row>
    <row r="112" spans="2:15" hidden="1" outlineLevel="1" x14ac:dyDescent="0.25">
      <c r="B112" s="220"/>
      <c r="C112" s="221"/>
      <c r="D112" s="222"/>
      <c r="E112" s="222"/>
      <c r="F112" s="222"/>
      <c r="G112" s="222"/>
      <c r="H112" s="222"/>
      <c r="I112" s="222"/>
      <c r="J112" s="222"/>
      <c r="K112" s="222"/>
      <c r="L112" s="222"/>
      <c r="M112" s="222"/>
      <c r="N112" s="222"/>
      <c r="O112" s="223"/>
    </row>
    <row r="113" spans="2:15" hidden="1" outlineLevel="1" x14ac:dyDescent="0.25">
      <c r="B113" s="220"/>
      <c r="C113" s="221"/>
      <c r="D113" s="222"/>
      <c r="E113" s="222"/>
      <c r="F113" s="222"/>
      <c r="G113" s="222"/>
      <c r="H113" s="222"/>
      <c r="I113" s="222"/>
      <c r="J113" s="222"/>
      <c r="K113" s="222"/>
      <c r="L113" s="222"/>
      <c r="M113" s="222"/>
      <c r="N113" s="222"/>
      <c r="O113" s="223"/>
    </row>
    <row r="114" spans="2:15" hidden="1" outlineLevel="1" x14ac:dyDescent="0.25">
      <c r="B114" s="220"/>
      <c r="C114" s="221"/>
      <c r="D114" s="222"/>
      <c r="E114" s="222"/>
      <c r="F114" s="222"/>
      <c r="G114" s="222"/>
      <c r="H114" s="222"/>
      <c r="I114" s="222"/>
      <c r="J114" s="222"/>
      <c r="K114" s="222"/>
      <c r="L114" s="222"/>
      <c r="M114" s="222"/>
      <c r="N114" s="222"/>
      <c r="O114" s="223"/>
    </row>
    <row r="115" spans="2:15" hidden="1" outlineLevel="1" x14ac:dyDescent="0.25">
      <c r="B115" s="220"/>
      <c r="C115" s="221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3"/>
    </row>
    <row r="116" spans="2:15" hidden="1" outlineLevel="1" x14ac:dyDescent="0.25">
      <c r="B116" s="220"/>
      <c r="C116" s="221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3"/>
    </row>
    <row r="117" spans="2:15" hidden="1" outlineLevel="1" x14ac:dyDescent="0.25">
      <c r="B117" s="220"/>
      <c r="C117" s="221"/>
      <c r="D117" s="222"/>
      <c r="E117" s="222"/>
      <c r="F117" s="222"/>
      <c r="G117" s="222"/>
      <c r="H117" s="222"/>
      <c r="I117" s="222"/>
      <c r="J117" s="222"/>
      <c r="K117" s="222"/>
      <c r="L117" s="222"/>
      <c r="M117" s="222"/>
      <c r="N117" s="222"/>
      <c r="O117" s="223"/>
    </row>
    <row r="118" spans="2:15" hidden="1" outlineLevel="1" x14ac:dyDescent="0.25">
      <c r="B118" s="220"/>
      <c r="C118" s="221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3"/>
    </row>
    <row r="119" spans="2:15" hidden="1" outlineLevel="1" x14ac:dyDescent="0.25">
      <c r="B119" s="220"/>
      <c r="C119" s="221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3"/>
    </row>
    <row r="120" spans="2:15" hidden="1" outlineLevel="1" x14ac:dyDescent="0.25">
      <c r="B120" s="220"/>
      <c r="C120" s="221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3"/>
    </row>
    <row r="121" spans="2:15" hidden="1" outlineLevel="1" x14ac:dyDescent="0.25">
      <c r="B121" s="220"/>
      <c r="C121" s="221"/>
      <c r="D121" s="222"/>
      <c r="E121" s="222"/>
      <c r="F121" s="222"/>
      <c r="G121" s="222"/>
      <c r="H121" s="222"/>
      <c r="I121" s="222"/>
      <c r="J121" s="222"/>
      <c r="K121" s="222"/>
      <c r="L121" s="222"/>
      <c r="M121" s="222"/>
      <c r="N121" s="222"/>
      <c r="O121" s="223"/>
    </row>
    <row r="122" spans="2:15" hidden="1" outlineLevel="1" x14ac:dyDescent="0.25">
      <c r="B122" s="220"/>
      <c r="C122" s="221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3"/>
    </row>
    <row r="123" spans="2:15" hidden="1" outlineLevel="1" x14ac:dyDescent="0.25">
      <c r="B123" s="220"/>
      <c r="C123" s="221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3"/>
    </row>
    <row r="124" spans="2:15" hidden="1" outlineLevel="1" x14ac:dyDescent="0.25">
      <c r="B124" s="220"/>
      <c r="C124" s="221"/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3"/>
    </row>
    <row r="125" spans="2:15" hidden="1" outlineLevel="1" x14ac:dyDescent="0.25">
      <c r="B125" s="220"/>
      <c r="C125" s="221"/>
      <c r="D125" s="222"/>
      <c r="E125" s="222"/>
      <c r="F125" s="222"/>
      <c r="G125" s="222"/>
      <c r="H125" s="222"/>
      <c r="I125" s="222"/>
      <c r="J125" s="222"/>
      <c r="K125" s="222"/>
      <c r="L125" s="222"/>
      <c r="M125" s="222"/>
      <c r="N125" s="222"/>
      <c r="O125" s="223"/>
    </row>
    <row r="126" spans="2:15" hidden="1" outlineLevel="1" x14ac:dyDescent="0.25">
      <c r="B126" s="220"/>
      <c r="C126" s="221"/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3"/>
    </row>
    <row r="127" spans="2:15" hidden="1" outlineLevel="1" x14ac:dyDescent="0.25">
      <c r="B127" s="220"/>
      <c r="C127" s="221"/>
      <c r="D127" s="222"/>
      <c r="E127" s="222"/>
      <c r="F127" s="222"/>
      <c r="G127" s="222"/>
      <c r="H127" s="222"/>
      <c r="I127" s="222"/>
      <c r="J127" s="222"/>
      <c r="K127" s="222"/>
      <c r="L127" s="222"/>
      <c r="M127" s="222"/>
      <c r="N127" s="222"/>
      <c r="O127" s="223"/>
    </row>
    <row r="128" spans="2:15" hidden="1" outlineLevel="1" x14ac:dyDescent="0.25">
      <c r="B128" s="220"/>
      <c r="C128" s="221"/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3"/>
    </row>
    <row r="129" spans="2:15" hidden="1" outlineLevel="1" x14ac:dyDescent="0.25">
      <c r="B129" s="220"/>
      <c r="C129" s="221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3"/>
    </row>
    <row r="130" spans="2:15" hidden="1" outlineLevel="1" x14ac:dyDescent="0.25">
      <c r="B130" s="220"/>
      <c r="C130" s="221"/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3"/>
    </row>
    <row r="131" spans="2:15" hidden="1" outlineLevel="1" x14ac:dyDescent="0.25">
      <c r="B131" s="220"/>
      <c r="C131" s="221"/>
      <c r="D131" s="222"/>
      <c r="E131" s="222"/>
      <c r="F131" s="222"/>
      <c r="G131" s="222"/>
      <c r="H131" s="222"/>
      <c r="I131" s="222"/>
      <c r="J131" s="222"/>
      <c r="K131" s="222"/>
      <c r="L131" s="222"/>
      <c r="M131" s="222"/>
      <c r="N131" s="222"/>
      <c r="O131" s="223"/>
    </row>
    <row r="132" spans="2:15" hidden="1" outlineLevel="1" x14ac:dyDescent="0.25">
      <c r="B132" s="220"/>
      <c r="C132" s="221"/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3"/>
    </row>
    <row r="133" spans="2:15" hidden="1" outlineLevel="1" x14ac:dyDescent="0.25">
      <c r="B133" s="220"/>
      <c r="C133" s="221"/>
      <c r="D133" s="222"/>
      <c r="E133" s="222"/>
      <c r="F133" s="222"/>
      <c r="G133" s="222"/>
      <c r="H133" s="222"/>
      <c r="I133" s="222"/>
      <c r="J133" s="222"/>
      <c r="K133" s="222"/>
      <c r="L133" s="222"/>
      <c r="M133" s="222"/>
      <c r="N133" s="222"/>
      <c r="O133" s="223"/>
    </row>
    <row r="134" spans="2:15" hidden="1" outlineLevel="1" x14ac:dyDescent="0.25">
      <c r="B134" s="220"/>
      <c r="C134" s="221"/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3"/>
    </row>
    <row r="135" spans="2:15" hidden="1" outlineLevel="1" x14ac:dyDescent="0.25">
      <c r="B135" s="220"/>
      <c r="C135" s="221"/>
      <c r="D135" s="222"/>
      <c r="E135" s="222"/>
      <c r="F135" s="222"/>
      <c r="G135" s="222"/>
      <c r="H135" s="222"/>
      <c r="I135" s="222"/>
      <c r="J135" s="222"/>
      <c r="K135" s="222"/>
      <c r="L135" s="222"/>
      <c r="M135" s="222"/>
      <c r="N135" s="222"/>
      <c r="O135" s="223"/>
    </row>
    <row r="136" spans="2:15" hidden="1" outlineLevel="1" x14ac:dyDescent="0.25">
      <c r="B136" s="220"/>
      <c r="C136" s="221"/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3"/>
    </row>
    <row r="137" spans="2:15" hidden="1" outlineLevel="1" x14ac:dyDescent="0.25">
      <c r="B137" s="220"/>
      <c r="C137" s="221"/>
      <c r="D137" s="222"/>
      <c r="E137" s="222"/>
      <c r="F137" s="222"/>
      <c r="G137" s="222"/>
      <c r="H137" s="222"/>
      <c r="I137" s="222"/>
      <c r="J137" s="222"/>
      <c r="K137" s="222"/>
      <c r="L137" s="222"/>
      <c r="M137" s="222"/>
      <c r="N137" s="222"/>
      <c r="O137" s="223"/>
    </row>
    <row r="138" spans="2:15" hidden="1" outlineLevel="1" x14ac:dyDescent="0.25">
      <c r="B138" s="220"/>
      <c r="C138" s="221"/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3"/>
    </row>
    <row r="139" spans="2:15" hidden="1" outlineLevel="1" x14ac:dyDescent="0.25">
      <c r="B139" s="220"/>
      <c r="C139" s="221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3"/>
    </row>
    <row r="140" spans="2:15" hidden="1" outlineLevel="1" x14ac:dyDescent="0.25">
      <c r="B140" s="220"/>
      <c r="C140" s="221"/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3"/>
    </row>
    <row r="141" spans="2:15" hidden="1" outlineLevel="1" x14ac:dyDescent="0.25">
      <c r="B141" s="220"/>
      <c r="C141" s="221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3"/>
    </row>
    <row r="142" spans="2:15" hidden="1" outlineLevel="1" x14ac:dyDescent="0.25">
      <c r="B142" s="220"/>
      <c r="C142" s="221"/>
      <c r="D142" s="222"/>
      <c r="E142" s="222"/>
      <c r="F142" s="222"/>
      <c r="G142" s="222"/>
      <c r="H142" s="222"/>
      <c r="I142" s="222"/>
      <c r="J142" s="222"/>
      <c r="K142" s="222"/>
      <c r="L142" s="222"/>
      <c r="M142" s="222"/>
      <c r="N142" s="222"/>
      <c r="O142" s="223"/>
    </row>
    <row r="143" spans="2:15" hidden="1" outlineLevel="1" x14ac:dyDescent="0.25">
      <c r="B143" s="220"/>
      <c r="C143" s="221"/>
      <c r="D143" s="222"/>
      <c r="E143" s="222"/>
      <c r="F143" s="222"/>
      <c r="G143" s="222"/>
      <c r="H143" s="222"/>
      <c r="I143" s="222"/>
      <c r="J143" s="222"/>
      <c r="K143" s="222"/>
      <c r="L143" s="222"/>
      <c r="M143" s="222"/>
      <c r="N143" s="222"/>
      <c r="O143" s="223"/>
    </row>
    <row r="144" spans="2:15" hidden="1" outlineLevel="1" x14ac:dyDescent="0.25">
      <c r="B144" s="220"/>
      <c r="C144" s="221"/>
      <c r="D144" s="222"/>
      <c r="E144" s="222"/>
      <c r="F144" s="222"/>
      <c r="G144" s="222"/>
      <c r="H144" s="222"/>
      <c r="I144" s="222"/>
      <c r="J144" s="222"/>
      <c r="K144" s="222"/>
      <c r="L144" s="222"/>
      <c r="M144" s="222"/>
      <c r="N144" s="222"/>
      <c r="O144" s="223"/>
    </row>
    <row r="145" spans="2:15" hidden="1" outlineLevel="1" x14ac:dyDescent="0.25">
      <c r="B145" s="220"/>
      <c r="C145" s="221"/>
      <c r="D145" s="222"/>
      <c r="E145" s="222"/>
      <c r="F145" s="222"/>
      <c r="G145" s="222"/>
      <c r="H145" s="222"/>
      <c r="I145" s="222"/>
      <c r="J145" s="222"/>
      <c r="K145" s="222"/>
      <c r="L145" s="222"/>
      <c r="M145" s="222"/>
      <c r="N145" s="222"/>
      <c r="O145" s="223"/>
    </row>
    <row r="146" spans="2:15" hidden="1" outlineLevel="1" x14ac:dyDescent="0.25">
      <c r="B146" s="220"/>
      <c r="C146" s="221"/>
      <c r="D146" s="222"/>
      <c r="E146" s="222"/>
      <c r="F146" s="222"/>
      <c r="G146" s="222"/>
      <c r="H146" s="222"/>
      <c r="I146" s="222"/>
      <c r="J146" s="222"/>
      <c r="K146" s="222"/>
      <c r="L146" s="222"/>
      <c r="M146" s="222"/>
      <c r="N146" s="222"/>
      <c r="O146" s="223"/>
    </row>
    <row r="147" spans="2:15" hidden="1" outlineLevel="1" x14ac:dyDescent="0.25">
      <c r="B147" s="220"/>
      <c r="C147" s="221"/>
      <c r="D147" s="222"/>
      <c r="E147" s="222"/>
      <c r="F147" s="222"/>
      <c r="G147" s="222"/>
      <c r="H147" s="222"/>
      <c r="I147" s="222"/>
      <c r="J147" s="222"/>
      <c r="K147" s="222"/>
      <c r="L147" s="222"/>
      <c r="M147" s="222"/>
      <c r="N147" s="222"/>
      <c r="O147" s="223"/>
    </row>
    <row r="148" spans="2:15" hidden="1" outlineLevel="1" x14ac:dyDescent="0.25">
      <c r="B148" s="220"/>
      <c r="C148" s="221"/>
      <c r="D148" s="222"/>
      <c r="E148" s="222"/>
      <c r="F148" s="222"/>
      <c r="G148" s="222"/>
      <c r="H148" s="222"/>
      <c r="I148" s="222"/>
      <c r="J148" s="222"/>
      <c r="K148" s="222"/>
      <c r="L148" s="222"/>
      <c r="M148" s="222"/>
      <c r="N148" s="222"/>
      <c r="O148" s="223"/>
    </row>
    <row r="149" spans="2:15" hidden="1" outlineLevel="1" x14ac:dyDescent="0.25">
      <c r="B149" s="220"/>
      <c r="C149" s="221"/>
      <c r="D149" s="222"/>
      <c r="E149" s="222"/>
      <c r="F149" s="222"/>
      <c r="G149" s="222"/>
      <c r="H149" s="222"/>
      <c r="I149" s="222"/>
      <c r="J149" s="222"/>
      <c r="K149" s="222"/>
      <c r="L149" s="222"/>
      <c r="M149" s="222"/>
      <c r="N149" s="222"/>
      <c r="O149" s="223"/>
    </row>
    <row r="150" spans="2:15" hidden="1" outlineLevel="1" x14ac:dyDescent="0.25">
      <c r="B150" s="220"/>
      <c r="C150" s="221"/>
      <c r="D150" s="222"/>
      <c r="E150" s="222"/>
      <c r="F150" s="222"/>
      <c r="G150" s="222"/>
      <c r="H150" s="222"/>
      <c r="I150" s="222"/>
      <c r="J150" s="222"/>
      <c r="K150" s="222"/>
      <c r="L150" s="222"/>
      <c r="M150" s="222"/>
      <c r="N150" s="222"/>
      <c r="O150" s="223"/>
    </row>
    <row r="151" spans="2:15" hidden="1" outlineLevel="1" x14ac:dyDescent="0.25">
      <c r="B151" s="220"/>
      <c r="C151" s="221"/>
      <c r="D151" s="222"/>
      <c r="E151" s="222"/>
      <c r="F151" s="222"/>
      <c r="G151" s="222"/>
      <c r="H151" s="222"/>
      <c r="I151" s="222"/>
      <c r="J151" s="222"/>
      <c r="K151" s="222"/>
      <c r="L151" s="222"/>
      <c r="M151" s="222"/>
      <c r="N151" s="222"/>
      <c r="O151" s="223"/>
    </row>
    <row r="152" spans="2:15" hidden="1" outlineLevel="1" x14ac:dyDescent="0.25">
      <c r="B152" s="220"/>
      <c r="C152" s="221"/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3"/>
    </row>
    <row r="153" spans="2:15" hidden="1" outlineLevel="1" x14ac:dyDescent="0.25">
      <c r="B153" s="220"/>
      <c r="C153" s="221"/>
      <c r="D153" s="222"/>
      <c r="E153" s="222"/>
      <c r="F153" s="222"/>
      <c r="G153" s="222"/>
      <c r="H153" s="222"/>
      <c r="I153" s="222"/>
      <c r="J153" s="222"/>
      <c r="K153" s="222"/>
      <c r="L153" s="222"/>
      <c r="M153" s="222"/>
      <c r="N153" s="222"/>
      <c r="O153" s="223"/>
    </row>
    <row r="154" spans="2:15" hidden="1" outlineLevel="1" x14ac:dyDescent="0.25">
      <c r="B154" s="220"/>
      <c r="C154" s="221"/>
      <c r="D154" s="222"/>
      <c r="E154" s="222"/>
      <c r="F154" s="222"/>
      <c r="G154" s="222"/>
      <c r="H154" s="222"/>
      <c r="I154" s="222"/>
      <c r="J154" s="222"/>
      <c r="K154" s="222"/>
      <c r="L154" s="222"/>
      <c r="M154" s="222"/>
      <c r="N154" s="222"/>
      <c r="O154" s="223"/>
    </row>
    <row r="155" spans="2:15" hidden="1" outlineLevel="1" x14ac:dyDescent="0.25">
      <c r="B155" s="220"/>
      <c r="C155" s="221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3"/>
    </row>
    <row r="156" spans="2:15" hidden="1" outlineLevel="1" x14ac:dyDescent="0.25">
      <c r="B156" s="220"/>
      <c r="C156" s="221"/>
      <c r="D156" s="222"/>
      <c r="E156" s="222"/>
      <c r="F156" s="222"/>
      <c r="G156" s="222"/>
      <c r="H156" s="222"/>
      <c r="I156" s="222"/>
      <c r="J156" s="222"/>
      <c r="K156" s="222"/>
      <c r="L156" s="222"/>
      <c r="M156" s="222"/>
      <c r="N156" s="222"/>
      <c r="O156" s="223"/>
    </row>
    <row r="157" spans="2:15" hidden="1" outlineLevel="1" x14ac:dyDescent="0.25">
      <c r="B157" s="220"/>
      <c r="C157" s="221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3"/>
    </row>
    <row r="158" spans="2:15" hidden="1" outlineLevel="1" x14ac:dyDescent="0.25">
      <c r="B158" s="220"/>
      <c r="C158" s="221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3"/>
    </row>
    <row r="159" spans="2:15" hidden="1" outlineLevel="1" x14ac:dyDescent="0.25">
      <c r="B159" s="220"/>
      <c r="C159" s="221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3"/>
    </row>
    <row r="160" spans="2:15" hidden="1" outlineLevel="1" x14ac:dyDescent="0.25">
      <c r="B160" s="220"/>
      <c r="C160" s="221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3"/>
    </row>
    <row r="161" spans="2:15" hidden="1" outlineLevel="1" x14ac:dyDescent="0.25">
      <c r="B161" s="220"/>
      <c r="C161" s="221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3"/>
    </row>
    <row r="162" spans="2:15" hidden="1" outlineLevel="1" x14ac:dyDescent="0.25">
      <c r="B162" s="220"/>
      <c r="C162" s="221"/>
      <c r="D162" s="222"/>
      <c r="E162" s="222"/>
      <c r="F162" s="222"/>
      <c r="G162" s="222"/>
      <c r="H162" s="222"/>
      <c r="I162" s="222"/>
      <c r="J162" s="222"/>
      <c r="K162" s="222"/>
      <c r="L162" s="222"/>
      <c r="M162" s="222"/>
      <c r="N162" s="222"/>
      <c r="O162" s="223"/>
    </row>
    <row r="163" spans="2:15" hidden="1" outlineLevel="1" x14ac:dyDescent="0.25">
      <c r="B163" s="220"/>
      <c r="C163" s="221"/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3"/>
    </row>
    <row r="164" spans="2:15" hidden="1" outlineLevel="1" x14ac:dyDescent="0.25">
      <c r="B164" s="220"/>
      <c r="C164" s="221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3"/>
    </row>
    <row r="165" spans="2:15" hidden="1" outlineLevel="1" x14ac:dyDescent="0.25">
      <c r="B165" s="220"/>
      <c r="C165" s="221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3"/>
    </row>
    <row r="166" spans="2:15" hidden="1" outlineLevel="1" x14ac:dyDescent="0.25">
      <c r="B166" s="220"/>
      <c r="C166" s="221"/>
      <c r="D166" s="222"/>
      <c r="E166" s="222"/>
      <c r="F166" s="222"/>
      <c r="G166" s="222"/>
      <c r="H166" s="222"/>
      <c r="I166" s="222"/>
      <c r="J166" s="222"/>
      <c r="K166" s="222"/>
      <c r="L166" s="222"/>
      <c r="M166" s="222"/>
      <c r="N166" s="222"/>
      <c r="O166" s="223"/>
    </row>
    <row r="167" spans="2:15" hidden="1" outlineLevel="1" x14ac:dyDescent="0.25">
      <c r="B167" s="220"/>
      <c r="C167" s="221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3"/>
    </row>
    <row r="168" spans="2:15" hidden="1" outlineLevel="1" x14ac:dyDescent="0.25">
      <c r="B168" s="220"/>
      <c r="C168" s="221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3"/>
    </row>
    <row r="169" spans="2:15" hidden="1" outlineLevel="1" x14ac:dyDescent="0.25">
      <c r="B169" s="220"/>
      <c r="C169" s="221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3"/>
    </row>
    <row r="170" spans="2:15" hidden="1" outlineLevel="1" x14ac:dyDescent="0.25">
      <c r="B170" s="220"/>
      <c r="C170" s="221"/>
      <c r="D170" s="222"/>
      <c r="E170" s="222"/>
      <c r="F170" s="222"/>
      <c r="G170" s="222"/>
      <c r="H170" s="222"/>
      <c r="I170" s="222"/>
      <c r="J170" s="222"/>
      <c r="K170" s="222"/>
      <c r="L170" s="222"/>
      <c r="M170" s="222"/>
      <c r="N170" s="222"/>
      <c r="O170" s="223"/>
    </row>
    <row r="171" spans="2:15" hidden="1" outlineLevel="1" x14ac:dyDescent="0.25">
      <c r="B171" s="220"/>
      <c r="C171" s="221"/>
      <c r="D171" s="222"/>
      <c r="E171" s="222"/>
      <c r="F171" s="222"/>
      <c r="G171" s="222"/>
      <c r="H171" s="222"/>
      <c r="I171" s="222"/>
      <c r="J171" s="222"/>
      <c r="K171" s="222"/>
      <c r="L171" s="222"/>
      <c r="M171" s="222"/>
      <c r="N171" s="222"/>
      <c r="O171" s="223"/>
    </row>
    <row r="172" spans="2:15" hidden="1" outlineLevel="1" x14ac:dyDescent="0.25">
      <c r="B172" s="220"/>
      <c r="C172" s="221"/>
      <c r="D172" s="222"/>
      <c r="E172" s="222"/>
      <c r="F172" s="222"/>
      <c r="G172" s="222"/>
      <c r="H172" s="222"/>
      <c r="I172" s="222"/>
      <c r="J172" s="222"/>
      <c r="K172" s="222"/>
      <c r="L172" s="222"/>
      <c r="M172" s="222"/>
      <c r="N172" s="222"/>
      <c r="O172" s="223"/>
    </row>
    <row r="173" spans="2:15" hidden="1" outlineLevel="1" x14ac:dyDescent="0.25">
      <c r="B173" s="220"/>
      <c r="C173" s="221"/>
      <c r="D173" s="222"/>
      <c r="E173" s="222"/>
      <c r="F173" s="222"/>
      <c r="G173" s="222"/>
      <c r="H173" s="222"/>
      <c r="I173" s="222"/>
      <c r="J173" s="222"/>
      <c r="K173" s="222"/>
      <c r="L173" s="222"/>
      <c r="M173" s="222"/>
      <c r="N173" s="222"/>
      <c r="O173" s="223"/>
    </row>
    <row r="174" spans="2:15" hidden="1" outlineLevel="1" x14ac:dyDescent="0.25">
      <c r="B174" s="220"/>
      <c r="C174" s="221"/>
      <c r="D174" s="222"/>
      <c r="E174" s="222"/>
      <c r="F174" s="222"/>
      <c r="G174" s="222"/>
      <c r="H174" s="222"/>
      <c r="I174" s="222"/>
      <c r="J174" s="222"/>
      <c r="K174" s="222"/>
      <c r="L174" s="222"/>
      <c r="M174" s="222"/>
      <c r="N174" s="222"/>
      <c r="O174" s="223"/>
    </row>
    <row r="175" spans="2:15" hidden="1" outlineLevel="1" x14ac:dyDescent="0.25">
      <c r="B175" s="220"/>
      <c r="C175" s="221"/>
      <c r="D175" s="222"/>
      <c r="E175" s="222"/>
      <c r="F175" s="222"/>
      <c r="G175" s="222"/>
      <c r="H175" s="222"/>
      <c r="I175" s="222"/>
      <c r="J175" s="222"/>
      <c r="K175" s="222"/>
      <c r="L175" s="222"/>
      <c r="M175" s="222"/>
      <c r="N175" s="222"/>
      <c r="O175" s="223"/>
    </row>
    <row r="176" spans="2:15" hidden="1" outlineLevel="1" x14ac:dyDescent="0.25">
      <c r="B176" s="220"/>
      <c r="C176" s="221"/>
      <c r="D176" s="222"/>
      <c r="E176" s="222"/>
      <c r="F176" s="222"/>
      <c r="G176" s="222"/>
      <c r="H176" s="222"/>
      <c r="I176" s="222"/>
      <c r="J176" s="222"/>
      <c r="K176" s="222"/>
      <c r="L176" s="222"/>
      <c r="M176" s="222"/>
      <c r="N176" s="222"/>
      <c r="O176" s="223"/>
    </row>
    <row r="177" spans="2:15" hidden="1" outlineLevel="1" x14ac:dyDescent="0.25">
      <c r="B177" s="220"/>
      <c r="C177" s="221"/>
      <c r="D177" s="222"/>
      <c r="E177" s="222"/>
      <c r="F177" s="222"/>
      <c r="G177" s="222"/>
      <c r="H177" s="222"/>
      <c r="I177" s="222"/>
      <c r="J177" s="222"/>
      <c r="K177" s="222"/>
      <c r="L177" s="222"/>
      <c r="M177" s="222"/>
      <c r="N177" s="222"/>
      <c r="O177" s="223"/>
    </row>
    <row r="178" spans="2:15" hidden="1" outlineLevel="1" x14ac:dyDescent="0.25">
      <c r="B178" s="220"/>
      <c r="C178" s="221"/>
      <c r="D178" s="222"/>
      <c r="E178" s="222"/>
      <c r="F178" s="222"/>
      <c r="G178" s="222"/>
      <c r="H178" s="222"/>
      <c r="I178" s="222"/>
      <c r="J178" s="222"/>
      <c r="K178" s="222"/>
      <c r="L178" s="222"/>
      <c r="M178" s="222"/>
      <c r="N178" s="222"/>
      <c r="O178" s="223"/>
    </row>
    <row r="179" spans="2:15" hidden="1" outlineLevel="1" x14ac:dyDescent="0.25">
      <c r="B179" s="220"/>
      <c r="C179" s="221"/>
      <c r="D179" s="222"/>
      <c r="E179" s="222"/>
      <c r="F179" s="222"/>
      <c r="G179" s="222"/>
      <c r="H179" s="222"/>
      <c r="I179" s="222"/>
      <c r="J179" s="222"/>
      <c r="K179" s="222"/>
      <c r="L179" s="222"/>
      <c r="M179" s="222"/>
      <c r="N179" s="222"/>
      <c r="O179" s="223"/>
    </row>
    <row r="180" spans="2:15" hidden="1" outlineLevel="1" x14ac:dyDescent="0.25">
      <c r="B180" s="220"/>
      <c r="C180" s="221"/>
      <c r="D180" s="222"/>
      <c r="E180" s="222"/>
      <c r="F180" s="222"/>
      <c r="G180" s="222"/>
      <c r="H180" s="222"/>
      <c r="I180" s="222"/>
      <c r="J180" s="222"/>
      <c r="K180" s="222"/>
      <c r="L180" s="222"/>
      <c r="M180" s="222"/>
      <c r="N180" s="222"/>
      <c r="O180" s="223"/>
    </row>
    <row r="181" spans="2:15" hidden="1" outlineLevel="1" x14ac:dyDescent="0.25">
      <c r="B181" s="220"/>
      <c r="C181" s="221"/>
      <c r="D181" s="222"/>
      <c r="E181" s="222"/>
      <c r="F181" s="222"/>
      <c r="G181" s="222"/>
      <c r="H181" s="222"/>
      <c r="I181" s="222"/>
      <c r="J181" s="222"/>
      <c r="K181" s="222"/>
      <c r="L181" s="222"/>
      <c r="M181" s="222"/>
      <c r="N181" s="222"/>
      <c r="O181" s="223"/>
    </row>
    <row r="182" spans="2:15" hidden="1" outlineLevel="1" x14ac:dyDescent="0.25">
      <c r="B182" s="220"/>
      <c r="C182" s="221"/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3"/>
    </row>
    <row r="183" spans="2:15" hidden="1" outlineLevel="1" x14ac:dyDescent="0.25">
      <c r="B183" s="220"/>
      <c r="C183" s="221"/>
      <c r="D183" s="222"/>
      <c r="E183" s="222"/>
      <c r="F183" s="222"/>
      <c r="G183" s="222"/>
      <c r="H183" s="222"/>
      <c r="I183" s="222"/>
      <c r="J183" s="222"/>
      <c r="K183" s="222"/>
      <c r="L183" s="222"/>
      <c r="M183" s="222"/>
      <c r="N183" s="222"/>
      <c r="O183" s="223"/>
    </row>
    <row r="184" spans="2:15" hidden="1" outlineLevel="1" x14ac:dyDescent="0.25">
      <c r="B184" s="220"/>
      <c r="C184" s="221"/>
      <c r="D184" s="222"/>
      <c r="E184" s="222"/>
      <c r="F184" s="222"/>
      <c r="G184" s="222"/>
      <c r="H184" s="222"/>
      <c r="I184" s="222"/>
      <c r="J184" s="222"/>
      <c r="K184" s="222"/>
      <c r="L184" s="222"/>
      <c r="M184" s="222"/>
      <c r="N184" s="222"/>
      <c r="O184" s="223"/>
    </row>
    <row r="185" spans="2:15" hidden="1" outlineLevel="1" x14ac:dyDescent="0.25">
      <c r="B185" s="220"/>
      <c r="C185" s="221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3"/>
    </row>
    <row r="186" spans="2:15" hidden="1" outlineLevel="1" x14ac:dyDescent="0.25">
      <c r="B186" s="220"/>
      <c r="C186" s="221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3"/>
    </row>
    <row r="187" spans="2:15" hidden="1" outlineLevel="1" x14ac:dyDescent="0.25">
      <c r="B187" s="220"/>
      <c r="C187" s="221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3"/>
    </row>
    <row r="188" spans="2:15" hidden="1" outlineLevel="1" x14ac:dyDescent="0.25">
      <c r="B188" s="220"/>
      <c r="C188" s="221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3"/>
    </row>
    <row r="189" spans="2:15" hidden="1" outlineLevel="1" x14ac:dyDescent="0.25">
      <c r="B189" s="220"/>
      <c r="C189" s="221"/>
      <c r="D189" s="222"/>
      <c r="E189" s="222"/>
      <c r="F189" s="222"/>
      <c r="G189" s="222"/>
      <c r="H189" s="222"/>
      <c r="I189" s="222"/>
      <c r="J189" s="222"/>
      <c r="K189" s="222"/>
      <c r="L189" s="222"/>
      <c r="M189" s="222"/>
      <c r="N189" s="222"/>
      <c r="O189" s="223"/>
    </row>
    <row r="190" spans="2:15" hidden="1" outlineLevel="1" x14ac:dyDescent="0.25">
      <c r="B190" s="220"/>
      <c r="C190" s="221"/>
      <c r="D190" s="222"/>
      <c r="E190" s="222"/>
      <c r="F190" s="222"/>
      <c r="G190" s="222"/>
      <c r="H190" s="222"/>
      <c r="I190" s="222"/>
      <c r="J190" s="222"/>
      <c r="K190" s="222"/>
      <c r="L190" s="222"/>
      <c r="M190" s="222"/>
      <c r="N190" s="222"/>
      <c r="O190" s="223"/>
    </row>
    <row r="191" spans="2:15" hidden="1" outlineLevel="1" x14ac:dyDescent="0.25">
      <c r="B191" s="220"/>
      <c r="C191" s="221"/>
      <c r="D191" s="222"/>
      <c r="E191" s="222"/>
      <c r="F191" s="222"/>
      <c r="G191" s="222"/>
      <c r="H191" s="222"/>
      <c r="I191" s="222"/>
      <c r="J191" s="222"/>
      <c r="K191" s="222"/>
      <c r="L191" s="222"/>
      <c r="M191" s="222"/>
      <c r="N191" s="222"/>
      <c r="O191" s="223"/>
    </row>
    <row r="192" spans="2:15" hidden="1" outlineLevel="1" x14ac:dyDescent="0.25">
      <c r="B192" s="220"/>
      <c r="C192" s="221"/>
      <c r="D192" s="222"/>
      <c r="E192" s="222"/>
      <c r="F192" s="222"/>
      <c r="G192" s="222"/>
      <c r="H192" s="222"/>
      <c r="I192" s="222"/>
      <c r="J192" s="222"/>
      <c r="K192" s="222"/>
      <c r="L192" s="222"/>
      <c r="M192" s="222"/>
      <c r="N192" s="222"/>
      <c r="O192" s="223"/>
    </row>
    <row r="193" spans="2:15" hidden="1" outlineLevel="1" x14ac:dyDescent="0.25">
      <c r="B193" s="220"/>
      <c r="C193" s="221"/>
      <c r="D193" s="222"/>
      <c r="E193" s="222"/>
      <c r="F193" s="222"/>
      <c r="G193" s="222"/>
      <c r="H193" s="222"/>
      <c r="I193" s="222"/>
      <c r="J193" s="222"/>
      <c r="K193" s="222"/>
      <c r="L193" s="222"/>
      <c r="M193" s="222"/>
      <c r="N193" s="222"/>
      <c r="O193" s="223"/>
    </row>
    <row r="194" spans="2:15" hidden="1" outlineLevel="1" x14ac:dyDescent="0.25">
      <c r="B194" s="220"/>
      <c r="C194" s="221"/>
      <c r="D194" s="222"/>
      <c r="E194" s="222"/>
      <c r="F194" s="222"/>
      <c r="G194" s="222"/>
      <c r="H194" s="222"/>
      <c r="I194" s="222"/>
      <c r="J194" s="222"/>
      <c r="K194" s="222"/>
      <c r="L194" s="222"/>
      <c r="M194" s="222"/>
      <c r="N194" s="222"/>
      <c r="O194" s="223"/>
    </row>
    <row r="195" spans="2:15" hidden="1" outlineLevel="1" x14ac:dyDescent="0.25">
      <c r="B195" s="220"/>
      <c r="C195" s="221"/>
      <c r="D195" s="222"/>
      <c r="E195" s="222"/>
      <c r="F195" s="222"/>
      <c r="G195" s="222"/>
      <c r="H195" s="222"/>
      <c r="I195" s="222"/>
      <c r="J195" s="222"/>
      <c r="K195" s="222"/>
      <c r="L195" s="222"/>
      <c r="M195" s="222"/>
      <c r="N195" s="222"/>
      <c r="O195" s="223"/>
    </row>
    <row r="196" spans="2:15" hidden="1" outlineLevel="1" x14ac:dyDescent="0.25">
      <c r="B196" s="220"/>
      <c r="C196" s="221"/>
      <c r="D196" s="222"/>
      <c r="E196" s="222"/>
      <c r="F196" s="222"/>
      <c r="G196" s="222"/>
      <c r="H196" s="222"/>
      <c r="I196" s="222"/>
      <c r="J196" s="222"/>
      <c r="K196" s="222"/>
      <c r="L196" s="222"/>
      <c r="M196" s="222"/>
      <c r="N196" s="222"/>
      <c r="O196" s="223"/>
    </row>
    <row r="197" spans="2:15" hidden="1" outlineLevel="1" x14ac:dyDescent="0.25">
      <c r="B197" s="220"/>
      <c r="C197" s="221"/>
      <c r="D197" s="222"/>
      <c r="E197" s="222"/>
      <c r="F197" s="222"/>
      <c r="G197" s="222"/>
      <c r="H197" s="222"/>
      <c r="I197" s="222"/>
      <c r="J197" s="222"/>
      <c r="K197" s="222"/>
      <c r="L197" s="222"/>
      <c r="M197" s="222"/>
      <c r="N197" s="222"/>
      <c r="O197" s="223"/>
    </row>
    <row r="198" spans="2:15" hidden="1" outlineLevel="1" x14ac:dyDescent="0.25">
      <c r="B198" s="220"/>
      <c r="C198" s="221"/>
      <c r="D198" s="222"/>
      <c r="E198" s="222"/>
      <c r="F198" s="222"/>
      <c r="G198" s="222"/>
      <c r="H198" s="222"/>
      <c r="I198" s="222"/>
      <c r="J198" s="222"/>
      <c r="K198" s="222"/>
      <c r="L198" s="222"/>
      <c r="M198" s="222"/>
      <c r="N198" s="222"/>
      <c r="O198" s="223"/>
    </row>
    <row r="199" spans="2:15" hidden="1" outlineLevel="1" x14ac:dyDescent="0.25">
      <c r="B199" s="220"/>
      <c r="C199" s="221"/>
      <c r="D199" s="222"/>
      <c r="E199" s="222"/>
      <c r="F199" s="222"/>
      <c r="G199" s="222"/>
      <c r="H199" s="222"/>
      <c r="I199" s="222"/>
      <c r="J199" s="222"/>
      <c r="K199" s="222"/>
      <c r="L199" s="222"/>
      <c r="M199" s="222"/>
      <c r="N199" s="222"/>
      <c r="O199" s="223"/>
    </row>
    <row r="200" spans="2:15" hidden="1" outlineLevel="1" x14ac:dyDescent="0.25">
      <c r="B200" s="220"/>
      <c r="C200" s="221"/>
      <c r="D200" s="222"/>
      <c r="E200" s="222"/>
      <c r="F200" s="222"/>
      <c r="G200" s="222"/>
      <c r="H200" s="222"/>
      <c r="I200" s="222"/>
      <c r="J200" s="222"/>
      <c r="K200" s="222"/>
      <c r="L200" s="222"/>
      <c r="M200" s="222"/>
      <c r="N200" s="222"/>
      <c r="O200" s="223"/>
    </row>
    <row r="201" spans="2:15" hidden="1" outlineLevel="1" x14ac:dyDescent="0.25">
      <c r="B201" s="220"/>
      <c r="C201" s="221"/>
      <c r="D201" s="222"/>
      <c r="E201" s="222"/>
      <c r="F201" s="222"/>
      <c r="G201" s="222"/>
      <c r="H201" s="222"/>
      <c r="I201" s="222"/>
      <c r="J201" s="222"/>
      <c r="K201" s="222"/>
      <c r="L201" s="222"/>
      <c r="M201" s="222"/>
      <c r="N201" s="222"/>
      <c r="O201" s="223"/>
    </row>
    <row r="202" spans="2:15" hidden="1" outlineLevel="1" x14ac:dyDescent="0.25">
      <c r="B202" s="220"/>
      <c r="C202" s="221"/>
      <c r="D202" s="222"/>
      <c r="E202" s="222"/>
      <c r="F202" s="222"/>
      <c r="G202" s="222"/>
      <c r="H202" s="222"/>
      <c r="I202" s="222"/>
      <c r="J202" s="222"/>
      <c r="K202" s="222"/>
      <c r="L202" s="222"/>
      <c r="M202" s="222"/>
      <c r="N202" s="222"/>
      <c r="O202" s="223"/>
    </row>
    <row r="203" spans="2:15" hidden="1" outlineLevel="1" x14ac:dyDescent="0.25">
      <c r="B203" s="220"/>
      <c r="C203" s="221"/>
      <c r="D203" s="222"/>
      <c r="E203" s="222"/>
      <c r="F203" s="222"/>
      <c r="G203" s="222"/>
      <c r="H203" s="222"/>
      <c r="I203" s="222"/>
      <c r="J203" s="222"/>
      <c r="K203" s="222"/>
      <c r="L203" s="222"/>
      <c r="M203" s="222"/>
      <c r="N203" s="222"/>
      <c r="O203" s="223"/>
    </row>
    <row r="204" spans="2:15" hidden="1" outlineLevel="1" x14ac:dyDescent="0.25">
      <c r="B204" s="220"/>
      <c r="C204" s="221"/>
      <c r="D204" s="222"/>
      <c r="E204" s="222"/>
      <c r="F204" s="222"/>
      <c r="G204" s="222"/>
      <c r="H204" s="222"/>
      <c r="I204" s="222"/>
      <c r="J204" s="222"/>
      <c r="K204" s="222"/>
      <c r="L204" s="222"/>
      <c r="M204" s="222"/>
      <c r="N204" s="222"/>
      <c r="O204" s="223"/>
    </row>
    <row r="205" spans="2:15" hidden="1" outlineLevel="1" x14ac:dyDescent="0.25">
      <c r="B205" s="220"/>
      <c r="C205" s="221"/>
      <c r="D205" s="222"/>
      <c r="E205" s="222"/>
      <c r="F205" s="222"/>
      <c r="G205" s="222"/>
      <c r="H205" s="222"/>
      <c r="I205" s="222"/>
      <c r="J205" s="222"/>
      <c r="K205" s="222"/>
      <c r="L205" s="222"/>
      <c r="M205" s="222"/>
      <c r="N205" s="222"/>
      <c r="O205" s="223"/>
    </row>
    <row r="206" spans="2:15" hidden="1" outlineLevel="1" x14ac:dyDescent="0.25">
      <c r="B206" s="220"/>
      <c r="C206" s="221"/>
      <c r="D206" s="222"/>
      <c r="E206" s="222"/>
      <c r="F206" s="222"/>
      <c r="G206" s="222"/>
      <c r="H206" s="222"/>
      <c r="I206" s="222"/>
      <c r="J206" s="222"/>
      <c r="K206" s="222"/>
      <c r="L206" s="222"/>
      <c r="M206" s="222"/>
      <c r="N206" s="222"/>
      <c r="O206" s="223"/>
    </row>
    <row r="207" spans="2:15" hidden="1" outlineLevel="1" x14ac:dyDescent="0.25">
      <c r="B207" s="220"/>
      <c r="C207" s="221"/>
      <c r="D207" s="222"/>
      <c r="E207" s="222"/>
      <c r="F207" s="222"/>
      <c r="G207" s="222"/>
      <c r="H207" s="222"/>
      <c r="I207" s="222"/>
      <c r="J207" s="222"/>
      <c r="K207" s="222"/>
      <c r="L207" s="222"/>
      <c r="M207" s="222"/>
      <c r="N207" s="222"/>
      <c r="O207" s="223"/>
    </row>
    <row r="208" spans="2:15" hidden="1" outlineLevel="1" x14ac:dyDescent="0.25">
      <c r="B208" s="220"/>
      <c r="C208" s="221"/>
      <c r="D208" s="222"/>
      <c r="E208" s="222"/>
      <c r="F208" s="222"/>
      <c r="G208" s="222"/>
      <c r="H208" s="222"/>
      <c r="I208" s="222"/>
      <c r="J208" s="222"/>
      <c r="K208" s="222"/>
      <c r="L208" s="222"/>
      <c r="M208" s="222"/>
      <c r="N208" s="222"/>
      <c r="O208" s="223"/>
    </row>
    <row r="209" spans="2:15" hidden="1" outlineLevel="1" x14ac:dyDescent="0.25">
      <c r="B209" s="220"/>
      <c r="C209" s="221"/>
      <c r="D209" s="222"/>
      <c r="E209" s="222"/>
      <c r="F209" s="222"/>
      <c r="G209" s="222"/>
      <c r="H209" s="222"/>
      <c r="I209" s="222"/>
      <c r="J209" s="222"/>
      <c r="K209" s="222"/>
      <c r="L209" s="222"/>
      <c r="M209" s="222"/>
      <c r="N209" s="222"/>
      <c r="O209" s="223"/>
    </row>
    <row r="210" spans="2:15" hidden="1" outlineLevel="1" x14ac:dyDescent="0.25">
      <c r="B210" s="220"/>
      <c r="C210" s="221"/>
      <c r="D210" s="222"/>
      <c r="E210" s="222"/>
      <c r="F210" s="222"/>
      <c r="G210" s="222"/>
      <c r="H210" s="222"/>
      <c r="I210" s="222"/>
      <c r="J210" s="222"/>
      <c r="K210" s="222"/>
      <c r="L210" s="222"/>
      <c r="M210" s="222"/>
      <c r="N210" s="222"/>
      <c r="O210" s="223"/>
    </row>
    <row r="211" spans="2:15" hidden="1" outlineLevel="1" x14ac:dyDescent="0.25">
      <c r="B211" s="220"/>
      <c r="C211" s="221"/>
      <c r="D211" s="222"/>
      <c r="E211" s="222"/>
      <c r="F211" s="222"/>
      <c r="G211" s="222"/>
      <c r="H211" s="222"/>
      <c r="I211" s="222"/>
      <c r="J211" s="222"/>
      <c r="K211" s="222"/>
      <c r="L211" s="222"/>
      <c r="M211" s="222"/>
      <c r="N211" s="222"/>
      <c r="O211" s="223"/>
    </row>
    <row r="212" spans="2:15" hidden="1" outlineLevel="1" x14ac:dyDescent="0.25">
      <c r="B212" s="220"/>
      <c r="C212" s="221"/>
      <c r="D212" s="222"/>
      <c r="E212" s="222"/>
      <c r="F212" s="222"/>
      <c r="G212" s="222"/>
      <c r="H212" s="222"/>
      <c r="I212" s="222"/>
      <c r="J212" s="222"/>
      <c r="K212" s="222"/>
      <c r="L212" s="222"/>
      <c r="M212" s="222"/>
      <c r="N212" s="222"/>
      <c r="O212" s="223"/>
    </row>
    <row r="213" spans="2:15" hidden="1" outlineLevel="1" x14ac:dyDescent="0.25">
      <c r="B213" s="220"/>
      <c r="C213" s="221"/>
      <c r="D213" s="222"/>
      <c r="E213" s="222"/>
      <c r="F213" s="222"/>
      <c r="G213" s="222"/>
      <c r="H213" s="222"/>
      <c r="I213" s="222"/>
      <c r="J213" s="222"/>
      <c r="K213" s="222"/>
      <c r="L213" s="222"/>
      <c r="M213" s="222"/>
      <c r="N213" s="222"/>
      <c r="O213" s="223"/>
    </row>
    <row r="214" spans="2:15" hidden="1" outlineLevel="1" x14ac:dyDescent="0.25">
      <c r="B214" s="220"/>
      <c r="C214" s="221"/>
      <c r="D214" s="222"/>
      <c r="E214" s="222"/>
      <c r="F214" s="222"/>
      <c r="G214" s="222"/>
      <c r="H214" s="222"/>
      <c r="I214" s="222"/>
      <c r="J214" s="222"/>
      <c r="K214" s="222"/>
      <c r="L214" s="222"/>
      <c r="M214" s="222"/>
      <c r="N214" s="222"/>
      <c r="O214" s="223"/>
    </row>
    <row r="215" spans="2:15" hidden="1" outlineLevel="1" x14ac:dyDescent="0.25">
      <c r="B215" s="220"/>
      <c r="C215" s="221"/>
      <c r="D215" s="222"/>
      <c r="E215" s="222"/>
      <c r="F215" s="222"/>
      <c r="G215" s="222"/>
      <c r="H215" s="222"/>
      <c r="I215" s="222"/>
      <c r="J215" s="222"/>
      <c r="K215" s="222"/>
      <c r="L215" s="222"/>
      <c r="M215" s="222"/>
      <c r="N215" s="222"/>
      <c r="O215" s="223"/>
    </row>
    <row r="216" spans="2:15" hidden="1" outlineLevel="1" x14ac:dyDescent="0.25">
      <c r="B216" s="220"/>
      <c r="C216" s="221"/>
      <c r="D216" s="222"/>
      <c r="E216" s="222"/>
      <c r="F216" s="222"/>
      <c r="G216" s="222"/>
      <c r="H216" s="222"/>
      <c r="I216" s="222"/>
      <c r="J216" s="222"/>
      <c r="K216" s="222"/>
      <c r="L216" s="222"/>
      <c r="M216" s="222"/>
      <c r="N216" s="222"/>
      <c r="O216" s="223"/>
    </row>
    <row r="217" spans="2:15" hidden="1" outlineLevel="1" x14ac:dyDescent="0.25">
      <c r="B217" s="220"/>
      <c r="C217" s="221"/>
      <c r="D217" s="222"/>
      <c r="E217" s="222"/>
      <c r="F217" s="222"/>
      <c r="G217" s="222"/>
      <c r="H217" s="222"/>
      <c r="I217" s="222"/>
      <c r="J217" s="222"/>
      <c r="K217" s="222"/>
      <c r="L217" s="222"/>
      <c r="M217" s="222"/>
      <c r="N217" s="222"/>
      <c r="O217" s="223"/>
    </row>
    <row r="218" spans="2:15" hidden="1" outlineLevel="1" x14ac:dyDescent="0.25">
      <c r="B218" s="220"/>
      <c r="C218" s="221"/>
      <c r="D218" s="222"/>
      <c r="E218" s="222"/>
      <c r="F218" s="222"/>
      <c r="G218" s="222"/>
      <c r="H218" s="222"/>
      <c r="I218" s="222"/>
      <c r="J218" s="222"/>
      <c r="K218" s="222"/>
      <c r="L218" s="222"/>
      <c r="M218" s="222"/>
      <c r="N218" s="222"/>
      <c r="O218" s="223"/>
    </row>
    <row r="219" spans="2:15" hidden="1" outlineLevel="1" x14ac:dyDescent="0.25">
      <c r="B219" s="220"/>
      <c r="C219" s="221"/>
      <c r="D219" s="222"/>
      <c r="E219" s="222"/>
      <c r="F219" s="222"/>
      <c r="G219" s="222"/>
      <c r="H219" s="222"/>
      <c r="I219" s="222"/>
      <c r="J219" s="222"/>
      <c r="K219" s="222"/>
      <c r="L219" s="222"/>
      <c r="M219" s="222"/>
      <c r="N219" s="222"/>
      <c r="O219" s="223"/>
    </row>
    <row r="220" spans="2:15" hidden="1" outlineLevel="1" x14ac:dyDescent="0.25">
      <c r="B220" s="220"/>
      <c r="C220" s="221"/>
      <c r="D220" s="222"/>
      <c r="E220" s="222"/>
      <c r="F220" s="222"/>
      <c r="G220" s="222"/>
      <c r="H220" s="222"/>
      <c r="I220" s="222"/>
      <c r="J220" s="222"/>
      <c r="K220" s="222"/>
      <c r="L220" s="222"/>
      <c r="M220" s="222"/>
      <c r="N220" s="222"/>
      <c r="O220" s="223"/>
    </row>
    <row r="221" spans="2:15" hidden="1" outlineLevel="1" x14ac:dyDescent="0.25">
      <c r="B221" s="220"/>
      <c r="C221" s="221"/>
      <c r="D221" s="222"/>
      <c r="E221" s="222"/>
      <c r="F221" s="222"/>
      <c r="G221" s="222"/>
      <c r="H221" s="222"/>
      <c r="I221" s="222"/>
      <c r="J221" s="222"/>
      <c r="K221" s="222"/>
      <c r="L221" s="222"/>
      <c r="M221" s="222"/>
      <c r="N221" s="222"/>
      <c r="O221" s="223"/>
    </row>
    <row r="222" spans="2:15" hidden="1" outlineLevel="1" x14ac:dyDescent="0.25">
      <c r="B222" s="220"/>
      <c r="C222" s="221"/>
      <c r="D222" s="222"/>
      <c r="E222" s="222"/>
      <c r="F222" s="222"/>
      <c r="G222" s="222"/>
      <c r="H222" s="222"/>
      <c r="I222" s="222"/>
      <c r="J222" s="222"/>
      <c r="K222" s="222"/>
      <c r="L222" s="222"/>
      <c r="M222" s="222"/>
      <c r="N222" s="222"/>
      <c r="O222" s="223"/>
    </row>
    <row r="223" spans="2:15" hidden="1" outlineLevel="1" x14ac:dyDescent="0.25">
      <c r="B223" s="220"/>
      <c r="C223" s="221"/>
      <c r="D223" s="222"/>
      <c r="E223" s="222"/>
      <c r="F223" s="222"/>
      <c r="G223" s="222"/>
      <c r="H223" s="222"/>
      <c r="I223" s="222"/>
      <c r="J223" s="222"/>
      <c r="K223" s="222"/>
      <c r="L223" s="222"/>
      <c r="M223" s="222"/>
      <c r="N223" s="222"/>
      <c r="O223" s="223"/>
    </row>
    <row r="224" spans="2:15" hidden="1" outlineLevel="1" x14ac:dyDescent="0.25">
      <c r="B224" s="220"/>
      <c r="C224" s="221"/>
      <c r="D224" s="222"/>
      <c r="E224" s="222"/>
      <c r="F224" s="222"/>
      <c r="G224" s="222"/>
      <c r="H224" s="222"/>
      <c r="I224" s="222"/>
      <c r="J224" s="222"/>
      <c r="K224" s="222"/>
      <c r="L224" s="222"/>
      <c r="M224" s="222"/>
      <c r="N224" s="222"/>
      <c r="O224" s="223"/>
    </row>
    <row r="225" spans="2:15" hidden="1" outlineLevel="1" x14ac:dyDescent="0.25">
      <c r="B225" s="220"/>
      <c r="C225" s="221"/>
      <c r="D225" s="222"/>
      <c r="E225" s="222"/>
      <c r="F225" s="222"/>
      <c r="G225" s="222"/>
      <c r="H225" s="222"/>
      <c r="I225" s="222"/>
      <c r="J225" s="222"/>
      <c r="K225" s="222"/>
      <c r="L225" s="222"/>
      <c r="M225" s="222"/>
      <c r="N225" s="222"/>
      <c r="O225" s="223"/>
    </row>
    <row r="226" spans="2:15" hidden="1" outlineLevel="1" x14ac:dyDescent="0.25">
      <c r="B226" s="220"/>
      <c r="C226" s="221"/>
      <c r="D226" s="222"/>
      <c r="E226" s="222"/>
      <c r="F226" s="222"/>
      <c r="G226" s="222"/>
      <c r="H226" s="222"/>
      <c r="I226" s="222"/>
      <c r="J226" s="222"/>
      <c r="K226" s="222"/>
      <c r="L226" s="222"/>
      <c r="M226" s="222"/>
      <c r="N226" s="222"/>
      <c r="O226" s="223"/>
    </row>
    <row r="227" spans="2:15" hidden="1" outlineLevel="1" x14ac:dyDescent="0.25">
      <c r="B227" s="220"/>
      <c r="C227" s="221"/>
      <c r="D227" s="222"/>
      <c r="E227" s="222"/>
      <c r="F227" s="222"/>
      <c r="G227" s="222"/>
      <c r="H227" s="222"/>
      <c r="I227" s="222"/>
      <c r="J227" s="222"/>
      <c r="K227" s="222"/>
      <c r="L227" s="222"/>
      <c r="M227" s="222"/>
      <c r="N227" s="222"/>
      <c r="O227" s="223"/>
    </row>
    <row r="228" spans="2:15" hidden="1" outlineLevel="1" x14ac:dyDescent="0.25">
      <c r="B228" s="220"/>
      <c r="C228" s="221"/>
      <c r="D228" s="222"/>
      <c r="E228" s="222"/>
      <c r="F228" s="222"/>
      <c r="G228" s="222"/>
      <c r="H228" s="222"/>
      <c r="I228" s="222"/>
      <c r="J228" s="222"/>
      <c r="K228" s="222"/>
      <c r="L228" s="222"/>
      <c r="M228" s="222"/>
      <c r="N228" s="222"/>
      <c r="O228" s="223"/>
    </row>
    <row r="229" spans="2:15" hidden="1" outlineLevel="1" x14ac:dyDescent="0.25">
      <c r="B229" s="220"/>
      <c r="C229" s="221"/>
      <c r="D229" s="222"/>
      <c r="E229" s="222"/>
      <c r="F229" s="222"/>
      <c r="G229" s="222"/>
      <c r="H229" s="222"/>
      <c r="I229" s="222"/>
      <c r="J229" s="222"/>
      <c r="K229" s="222"/>
      <c r="L229" s="222"/>
      <c r="M229" s="222"/>
      <c r="N229" s="222"/>
      <c r="O229" s="223"/>
    </row>
    <row r="230" spans="2:15" hidden="1" outlineLevel="1" x14ac:dyDescent="0.25">
      <c r="B230" s="220"/>
      <c r="C230" s="221"/>
      <c r="D230" s="222"/>
      <c r="E230" s="222"/>
      <c r="F230" s="222"/>
      <c r="G230" s="222"/>
      <c r="H230" s="222"/>
      <c r="I230" s="222"/>
      <c r="J230" s="222"/>
      <c r="K230" s="222"/>
      <c r="L230" s="222"/>
      <c r="M230" s="222"/>
      <c r="N230" s="222"/>
      <c r="O230" s="223"/>
    </row>
    <row r="231" spans="2:15" hidden="1" outlineLevel="1" x14ac:dyDescent="0.25">
      <c r="B231" s="220"/>
      <c r="C231" s="221"/>
      <c r="D231" s="222"/>
      <c r="E231" s="222"/>
      <c r="F231" s="222"/>
      <c r="G231" s="222"/>
      <c r="H231" s="222"/>
      <c r="I231" s="222"/>
      <c r="J231" s="222"/>
      <c r="K231" s="222"/>
      <c r="L231" s="222"/>
      <c r="M231" s="222"/>
      <c r="N231" s="222"/>
      <c r="O231" s="223"/>
    </row>
    <row r="232" spans="2:15" hidden="1" outlineLevel="1" x14ac:dyDescent="0.25">
      <c r="B232" s="220"/>
      <c r="C232" s="221"/>
      <c r="D232" s="222"/>
      <c r="E232" s="222"/>
      <c r="F232" s="222"/>
      <c r="G232" s="222"/>
      <c r="H232" s="222"/>
      <c r="I232" s="222"/>
      <c r="J232" s="222"/>
      <c r="K232" s="222"/>
      <c r="L232" s="222"/>
      <c r="M232" s="222"/>
      <c r="N232" s="222"/>
      <c r="O232" s="223"/>
    </row>
    <row r="233" spans="2:15" hidden="1" outlineLevel="1" x14ac:dyDescent="0.25">
      <c r="B233" s="220"/>
      <c r="C233" s="221"/>
      <c r="D233" s="222"/>
      <c r="E233" s="222"/>
      <c r="F233" s="222"/>
      <c r="G233" s="222"/>
      <c r="H233" s="222"/>
      <c r="I233" s="222"/>
      <c r="J233" s="222"/>
      <c r="K233" s="222"/>
      <c r="L233" s="222"/>
      <c r="M233" s="222"/>
      <c r="N233" s="222"/>
      <c r="O233" s="223"/>
    </row>
    <row r="234" spans="2:15" hidden="1" outlineLevel="1" x14ac:dyDescent="0.25">
      <c r="B234" s="220"/>
      <c r="C234" s="221"/>
      <c r="D234" s="222"/>
      <c r="E234" s="222"/>
      <c r="F234" s="222"/>
      <c r="G234" s="222"/>
      <c r="H234" s="222"/>
      <c r="I234" s="222"/>
      <c r="J234" s="222"/>
      <c r="K234" s="222"/>
      <c r="L234" s="222"/>
      <c r="M234" s="222"/>
      <c r="N234" s="222"/>
      <c r="O234" s="223"/>
    </row>
    <row r="235" spans="2:15" hidden="1" outlineLevel="1" x14ac:dyDescent="0.25">
      <c r="B235" s="220"/>
      <c r="C235" s="221"/>
      <c r="D235" s="222"/>
      <c r="E235" s="222"/>
      <c r="F235" s="222"/>
      <c r="G235" s="222"/>
      <c r="H235" s="222"/>
      <c r="I235" s="222"/>
      <c r="J235" s="222"/>
      <c r="K235" s="222"/>
      <c r="L235" s="222"/>
      <c r="M235" s="222"/>
      <c r="N235" s="222"/>
      <c r="O235" s="223"/>
    </row>
    <row r="236" spans="2:15" hidden="1" outlineLevel="1" x14ac:dyDescent="0.25">
      <c r="B236" s="220"/>
      <c r="C236" s="221"/>
      <c r="D236" s="222"/>
      <c r="E236" s="222"/>
      <c r="F236" s="222"/>
      <c r="G236" s="222"/>
      <c r="H236" s="222"/>
      <c r="I236" s="222"/>
      <c r="J236" s="222"/>
      <c r="K236" s="222"/>
      <c r="L236" s="222"/>
      <c r="M236" s="222"/>
      <c r="N236" s="222"/>
      <c r="O236" s="223"/>
    </row>
    <row r="237" spans="2:15" hidden="1" outlineLevel="1" x14ac:dyDescent="0.25">
      <c r="B237" s="220"/>
      <c r="C237" s="221"/>
      <c r="D237" s="222"/>
      <c r="E237" s="222"/>
      <c r="F237" s="222"/>
      <c r="G237" s="222"/>
      <c r="H237" s="222"/>
      <c r="I237" s="222"/>
      <c r="J237" s="222"/>
      <c r="K237" s="222"/>
      <c r="L237" s="222"/>
      <c r="M237" s="222"/>
      <c r="N237" s="222"/>
      <c r="O237" s="223"/>
    </row>
    <row r="238" spans="2:15" hidden="1" outlineLevel="1" x14ac:dyDescent="0.25">
      <c r="B238" s="220"/>
      <c r="C238" s="221"/>
      <c r="D238" s="222"/>
      <c r="E238" s="222"/>
      <c r="F238" s="222"/>
      <c r="G238" s="222"/>
      <c r="H238" s="222"/>
      <c r="I238" s="222"/>
      <c r="J238" s="222"/>
      <c r="K238" s="222"/>
      <c r="L238" s="222"/>
      <c r="M238" s="222"/>
      <c r="N238" s="222"/>
      <c r="O238" s="223"/>
    </row>
    <row r="239" spans="2:15" hidden="1" outlineLevel="1" x14ac:dyDescent="0.25">
      <c r="B239" s="220"/>
      <c r="C239" s="221"/>
      <c r="D239" s="222"/>
      <c r="E239" s="222"/>
      <c r="F239" s="222"/>
      <c r="G239" s="222"/>
      <c r="H239" s="222"/>
      <c r="I239" s="222"/>
      <c r="J239" s="222"/>
      <c r="K239" s="222"/>
      <c r="L239" s="222"/>
      <c r="M239" s="222"/>
      <c r="N239" s="222"/>
      <c r="O239" s="223"/>
    </row>
    <row r="240" spans="2:15" hidden="1" outlineLevel="1" x14ac:dyDescent="0.25">
      <c r="B240" s="220"/>
      <c r="C240" s="221"/>
      <c r="D240" s="222"/>
      <c r="E240" s="222"/>
      <c r="F240" s="222"/>
      <c r="G240" s="222"/>
      <c r="H240" s="222"/>
      <c r="I240" s="222"/>
      <c r="J240" s="222"/>
      <c r="K240" s="222"/>
      <c r="L240" s="222"/>
      <c r="M240" s="222"/>
      <c r="N240" s="222"/>
      <c r="O240" s="223"/>
    </row>
    <row r="241" spans="2:15" hidden="1" outlineLevel="1" x14ac:dyDescent="0.25">
      <c r="B241" s="220"/>
      <c r="C241" s="221"/>
      <c r="D241" s="222"/>
      <c r="E241" s="222"/>
      <c r="F241" s="222"/>
      <c r="G241" s="222"/>
      <c r="H241" s="222"/>
      <c r="I241" s="222"/>
      <c r="J241" s="222"/>
      <c r="K241" s="222"/>
      <c r="L241" s="222"/>
      <c r="M241" s="222"/>
      <c r="N241" s="222"/>
      <c r="O241" s="223"/>
    </row>
    <row r="242" spans="2:15" hidden="1" outlineLevel="1" x14ac:dyDescent="0.25">
      <c r="B242" s="220"/>
      <c r="C242" s="221"/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223"/>
    </row>
    <row r="243" spans="2:15" hidden="1" outlineLevel="1" x14ac:dyDescent="0.25">
      <c r="B243" s="220"/>
      <c r="C243" s="221"/>
      <c r="D243" s="222"/>
      <c r="E243" s="222"/>
      <c r="F243" s="222"/>
      <c r="G243" s="222"/>
      <c r="H243" s="222"/>
      <c r="I243" s="222"/>
      <c r="J243" s="222"/>
      <c r="K243" s="222"/>
      <c r="L243" s="222"/>
      <c r="M243" s="222"/>
      <c r="N243" s="222"/>
      <c r="O243" s="223"/>
    </row>
    <row r="244" spans="2:15" hidden="1" outlineLevel="1" x14ac:dyDescent="0.25">
      <c r="B244" s="220"/>
      <c r="C244" s="221"/>
      <c r="D244" s="222"/>
      <c r="E244" s="222"/>
      <c r="F244" s="222"/>
      <c r="G244" s="222"/>
      <c r="H244" s="222"/>
      <c r="I244" s="222"/>
      <c r="J244" s="222"/>
      <c r="K244" s="222"/>
      <c r="L244" s="222"/>
      <c r="M244" s="222"/>
      <c r="N244" s="222"/>
      <c r="O244" s="223"/>
    </row>
    <row r="245" spans="2:15" hidden="1" outlineLevel="1" x14ac:dyDescent="0.25">
      <c r="B245" s="220"/>
      <c r="C245" s="221"/>
      <c r="D245" s="222"/>
      <c r="E245" s="222"/>
      <c r="F245" s="222"/>
      <c r="G245" s="222"/>
      <c r="H245" s="222"/>
      <c r="I245" s="222"/>
      <c r="J245" s="222"/>
      <c r="K245" s="222"/>
      <c r="L245" s="222"/>
      <c r="M245" s="222"/>
      <c r="N245" s="222"/>
      <c r="O245" s="223"/>
    </row>
    <row r="246" spans="2:15" hidden="1" outlineLevel="1" x14ac:dyDescent="0.25">
      <c r="B246" s="220"/>
      <c r="C246" s="221"/>
      <c r="D246" s="222"/>
      <c r="E246" s="222"/>
      <c r="F246" s="222"/>
      <c r="G246" s="222"/>
      <c r="H246" s="222"/>
      <c r="I246" s="222"/>
      <c r="J246" s="222"/>
      <c r="K246" s="222"/>
      <c r="L246" s="222"/>
      <c r="M246" s="222"/>
      <c r="N246" s="222"/>
      <c r="O246" s="223"/>
    </row>
    <row r="247" spans="2:15" hidden="1" outlineLevel="1" x14ac:dyDescent="0.25">
      <c r="B247" s="220"/>
      <c r="C247" s="221"/>
      <c r="D247" s="222"/>
      <c r="E247" s="222"/>
      <c r="F247" s="222"/>
      <c r="G247" s="222"/>
      <c r="H247" s="222"/>
      <c r="I247" s="222"/>
      <c r="J247" s="222"/>
      <c r="K247" s="222"/>
      <c r="L247" s="222"/>
      <c r="M247" s="222"/>
      <c r="N247" s="222"/>
      <c r="O247" s="223"/>
    </row>
    <row r="248" spans="2:15" hidden="1" outlineLevel="1" x14ac:dyDescent="0.25">
      <c r="B248" s="220"/>
      <c r="C248" s="221"/>
      <c r="D248" s="222"/>
      <c r="E248" s="222"/>
      <c r="F248" s="222"/>
      <c r="G248" s="222"/>
      <c r="H248" s="222"/>
      <c r="I248" s="222"/>
      <c r="J248" s="222"/>
      <c r="K248" s="222"/>
      <c r="L248" s="222"/>
      <c r="M248" s="222"/>
      <c r="N248" s="222"/>
      <c r="O248" s="223"/>
    </row>
    <row r="249" spans="2:15" hidden="1" outlineLevel="1" x14ac:dyDescent="0.25">
      <c r="B249" s="220"/>
      <c r="C249" s="221"/>
      <c r="D249" s="222"/>
      <c r="E249" s="222"/>
      <c r="F249" s="222"/>
      <c r="G249" s="222"/>
      <c r="H249" s="222"/>
      <c r="I249" s="222"/>
      <c r="J249" s="222"/>
      <c r="K249" s="222"/>
      <c r="L249" s="222"/>
      <c r="M249" s="222"/>
      <c r="N249" s="222"/>
      <c r="O249" s="223"/>
    </row>
    <row r="250" spans="2:15" hidden="1" outlineLevel="1" x14ac:dyDescent="0.25">
      <c r="B250" s="220"/>
      <c r="C250" s="221"/>
      <c r="D250" s="222"/>
      <c r="E250" s="222"/>
      <c r="F250" s="222"/>
      <c r="G250" s="222"/>
      <c r="H250" s="222"/>
      <c r="I250" s="222"/>
      <c r="J250" s="222"/>
      <c r="K250" s="222"/>
      <c r="L250" s="222"/>
      <c r="M250" s="222"/>
      <c r="N250" s="222"/>
      <c r="O250" s="223"/>
    </row>
    <row r="251" spans="2:15" hidden="1" outlineLevel="1" x14ac:dyDescent="0.25">
      <c r="B251" s="220"/>
      <c r="C251" s="221"/>
      <c r="D251" s="222"/>
      <c r="E251" s="222"/>
      <c r="F251" s="222"/>
      <c r="G251" s="222"/>
      <c r="H251" s="222"/>
      <c r="I251" s="222"/>
      <c r="J251" s="222"/>
      <c r="K251" s="222"/>
      <c r="L251" s="222"/>
      <c r="M251" s="222"/>
      <c r="N251" s="222"/>
      <c r="O251" s="223"/>
    </row>
    <row r="252" spans="2:15" hidden="1" outlineLevel="1" x14ac:dyDescent="0.25">
      <c r="B252" s="220"/>
      <c r="C252" s="221"/>
      <c r="D252" s="222"/>
      <c r="E252" s="222"/>
      <c r="F252" s="222"/>
      <c r="G252" s="222"/>
      <c r="H252" s="222"/>
      <c r="I252" s="222"/>
      <c r="J252" s="222"/>
      <c r="K252" s="222"/>
      <c r="L252" s="222"/>
      <c r="M252" s="222"/>
      <c r="N252" s="222"/>
      <c r="O252" s="223"/>
    </row>
    <row r="253" spans="2:15" hidden="1" outlineLevel="1" x14ac:dyDescent="0.25">
      <c r="B253" s="220"/>
      <c r="C253" s="221"/>
      <c r="D253" s="222"/>
      <c r="E253" s="222"/>
      <c r="F253" s="222"/>
      <c r="G253" s="222"/>
      <c r="H253" s="222"/>
      <c r="I253" s="222"/>
      <c r="J253" s="222"/>
      <c r="K253" s="222"/>
      <c r="L253" s="222"/>
      <c r="M253" s="222"/>
      <c r="N253" s="222"/>
      <c r="O253" s="223"/>
    </row>
    <row r="254" spans="2:15" hidden="1" outlineLevel="1" x14ac:dyDescent="0.25">
      <c r="B254" s="220"/>
      <c r="C254" s="221"/>
      <c r="D254" s="222"/>
      <c r="E254" s="222"/>
      <c r="F254" s="222"/>
      <c r="G254" s="222"/>
      <c r="H254" s="222"/>
      <c r="I254" s="222"/>
      <c r="J254" s="222"/>
      <c r="K254" s="222"/>
      <c r="L254" s="222"/>
      <c r="M254" s="222"/>
      <c r="N254" s="222"/>
      <c r="O254" s="223"/>
    </row>
    <row r="255" spans="2:15" hidden="1" outlineLevel="1" x14ac:dyDescent="0.25">
      <c r="B255" s="220"/>
      <c r="C255" s="221"/>
      <c r="D255" s="222"/>
      <c r="E255" s="222"/>
      <c r="F255" s="222"/>
      <c r="G255" s="222"/>
      <c r="H255" s="222"/>
      <c r="I255" s="222"/>
      <c r="J255" s="222"/>
      <c r="K255" s="222"/>
      <c r="L255" s="222"/>
      <c r="M255" s="222"/>
      <c r="N255" s="222"/>
      <c r="O255" s="223"/>
    </row>
    <row r="256" spans="2:15" hidden="1" outlineLevel="1" x14ac:dyDescent="0.25">
      <c r="B256" s="220"/>
      <c r="C256" s="221"/>
      <c r="D256" s="222"/>
      <c r="E256" s="222"/>
      <c r="F256" s="222"/>
      <c r="G256" s="222"/>
      <c r="H256" s="222"/>
      <c r="I256" s="222"/>
      <c r="J256" s="222"/>
      <c r="K256" s="222"/>
      <c r="L256" s="222"/>
      <c r="M256" s="222"/>
      <c r="N256" s="222"/>
      <c r="O256" s="223"/>
    </row>
    <row r="257" spans="2:15" hidden="1" outlineLevel="1" x14ac:dyDescent="0.25">
      <c r="B257" s="220"/>
      <c r="C257" s="221"/>
      <c r="D257" s="222"/>
      <c r="E257" s="222"/>
      <c r="F257" s="222"/>
      <c r="G257" s="222"/>
      <c r="H257" s="222"/>
      <c r="I257" s="222"/>
      <c r="J257" s="222"/>
      <c r="K257" s="222"/>
      <c r="L257" s="222"/>
      <c r="M257" s="222"/>
      <c r="N257" s="222"/>
      <c r="O257" s="223"/>
    </row>
    <row r="258" spans="2:15" hidden="1" outlineLevel="1" x14ac:dyDescent="0.25">
      <c r="B258" s="220"/>
      <c r="C258" s="221"/>
      <c r="D258" s="222"/>
      <c r="E258" s="222"/>
      <c r="F258" s="222"/>
      <c r="G258" s="222"/>
      <c r="H258" s="222"/>
      <c r="I258" s="222"/>
      <c r="J258" s="222"/>
      <c r="K258" s="222"/>
      <c r="L258" s="222"/>
      <c r="M258" s="222"/>
      <c r="N258" s="222"/>
      <c r="O258" s="223"/>
    </row>
    <row r="259" spans="2:15" hidden="1" outlineLevel="1" x14ac:dyDescent="0.25">
      <c r="B259" s="220"/>
      <c r="C259" s="221"/>
      <c r="D259" s="222"/>
      <c r="E259" s="222"/>
      <c r="F259" s="222"/>
      <c r="G259" s="222"/>
      <c r="H259" s="222"/>
      <c r="I259" s="222"/>
      <c r="J259" s="222"/>
      <c r="K259" s="222"/>
      <c r="L259" s="222"/>
      <c r="M259" s="222"/>
      <c r="N259" s="222"/>
      <c r="O259" s="223"/>
    </row>
    <row r="260" spans="2:15" hidden="1" outlineLevel="1" x14ac:dyDescent="0.25">
      <c r="B260" s="220"/>
      <c r="C260" s="221"/>
      <c r="D260" s="222"/>
      <c r="E260" s="222"/>
      <c r="F260" s="222"/>
      <c r="G260" s="222"/>
      <c r="H260" s="222"/>
      <c r="I260" s="222"/>
      <c r="J260" s="222"/>
      <c r="K260" s="222"/>
      <c r="L260" s="222"/>
      <c r="M260" s="222"/>
      <c r="N260" s="222"/>
      <c r="O260" s="223"/>
    </row>
    <row r="261" spans="2:15" hidden="1" outlineLevel="1" x14ac:dyDescent="0.25">
      <c r="B261" s="220"/>
      <c r="C261" s="221"/>
      <c r="D261" s="222"/>
      <c r="E261" s="222"/>
      <c r="F261" s="222"/>
      <c r="G261" s="222"/>
      <c r="H261" s="222"/>
      <c r="I261" s="222"/>
      <c r="J261" s="222"/>
      <c r="K261" s="222"/>
      <c r="L261" s="222"/>
      <c r="M261" s="222"/>
      <c r="N261" s="222"/>
      <c r="O261" s="223"/>
    </row>
    <row r="262" spans="2:15" hidden="1" outlineLevel="1" x14ac:dyDescent="0.25">
      <c r="B262" s="220"/>
      <c r="C262" s="221"/>
      <c r="D262" s="222"/>
      <c r="E262" s="222"/>
      <c r="F262" s="222"/>
      <c r="G262" s="222"/>
      <c r="H262" s="222"/>
      <c r="I262" s="222"/>
      <c r="J262" s="222"/>
      <c r="K262" s="222"/>
      <c r="L262" s="222"/>
      <c r="M262" s="222"/>
      <c r="N262" s="222"/>
      <c r="O262" s="223"/>
    </row>
    <row r="263" spans="2:15" hidden="1" outlineLevel="1" x14ac:dyDescent="0.25">
      <c r="B263" s="220"/>
      <c r="C263" s="221"/>
      <c r="D263" s="222"/>
      <c r="E263" s="222"/>
      <c r="F263" s="222"/>
      <c r="G263" s="222"/>
      <c r="H263" s="222"/>
      <c r="I263" s="222"/>
      <c r="J263" s="222"/>
      <c r="K263" s="222"/>
      <c r="L263" s="222"/>
      <c r="M263" s="222"/>
      <c r="N263" s="222"/>
      <c r="O263" s="223"/>
    </row>
    <row r="264" spans="2:15" hidden="1" outlineLevel="1" x14ac:dyDescent="0.25">
      <c r="B264" s="220"/>
      <c r="C264" s="221"/>
      <c r="D264" s="222"/>
      <c r="E264" s="222"/>
      <c r="F264" s="222"/>
      <c r="G264" s="222"/>
      <c r="H264" s="222"/>
      <c r="I264" s="222"/>
      <c r="J264" s="222"/>
      <c r="K264" s="222"/>
      <c r="L264" s="222"/>
      <c r="M264" s="222"/>
      <c r="N264" s="222"/>
      <c r="O264" s="223"/>
    </row>
    <row r="265" spans="2:15" hidden="1" outlineLevel="1" x14ac:dyDescent="0.25">
      <c r="B265" s="220"/>
      <c r="C265" s="221"/>
      <c r="D265" s="222"/>
      <c r="E265" s="222"/>
      <c r="F265" s="222"/>
      <c r="G265" s="222"/>
      <c r="H265" s="222"/>
      <c r="I265" s="222"/>
      <c r="J265" s="222"/>
      <c r="K265" s="222"/>
      <c r="L265" s="222"/>
      <c r="M265" s="222"/>
      <c r="N265" s="222"/>
      <c r="O265" s="223"/>
    </row>
    <row r="266" spans="2:15" hidden="1" outlineLevel="1" x14ac:dyDescent="0.25">
      <c r="B266" s="220"/>
      <c r="C266" s="221"/>
      <c r="D266" s="222"/>
      <c r="E266" s="222"/>
      <c r="F266" s="222"/>
      <c r="G266" s="222"/>
      <c r="H266" s="222"/>
      <c r="I266" s="222"/>
      <c r="J266" s="222"/>
      <c r="K266" s="222"/>
      <c r="L266" s="222"/>
      <c r="M266" s="222"/>
      <c r="N266" s="222"/>
      <c r="O266" s="223"/>
    </row>
    <row r="267" spans="2:15" hidden="1" outlineLevel="1" x14ac:dyDescent="0.25">
      <c r="B267" s="220"/>
      <c r="C267" s="221"/>
      <c r="D267" s="222"/>
      <c r="E267" s="222"/>
      <c r="F267" s="222"/>
      <c r="G267" s="222"/>
      <c r="H267" s="222"/>
      <c r="I267" s="222"/>
      <c r="J267" s="222"/>
      <c r="K267" s="222"/>
      <c r="L267" s="222"/>
      <c r="M267" s="222"/>
      <c r="N267" s="222"/>
      <c r="O267" s="223"/>
    </row>
    <row r="268" spans="2:15" hidden="1" outlineLevel="1" x14ac:dyDescent="0.25">
      <c r="B268" s="220"/>
      <c r="C268" s="221"/>
      <c r="D268" s="222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3"/>
    </row>
    <row r="269" spans="2:15" hidden="1" outlineLevel="1" x14ac:dyDescent="0.25">
      <c r="B269" s="220"/>
      <c r="C269" s="221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3"/>
    </row>
    <row r="270" spans="2:15" hidden="1" outlineLevel="1" x14ac:dyDescent="0.25">
      <c r="B270" s="220"/>
      <c r="C270" s="221"/>
      <c r="D270" s="222"/>
      <c r="E270" s="222"/>
      <c r="F270" s="222"/>
      <c r="G270" s="222"/>
      <c r="H270" s="222"/>
      <c r="I270" s="222"/>
      <c r="J270" s="222"/>
      <c r="K270" s="222"/>
      <c r="L270" s="222"/>
      <c r="M270" s="222"/>
      <c r="N270" s="222"/>
      <c r="O270" s="223"/>
    </row>
    <row r="271" spans="2:15" hidden="1" outlineLevel="1" x14ac:dyDescent="0.25">
      <c r="B271" s="220"/>
      <c r="C271" s="221"/>
      <c r="D271" s="222"/>
      <c r="E271" s="222"/>
      <c r="F271" s="222"/>
      <c r="G271" s="222"/>
      <c r="H271" s="222"/>
      <c r="I271" s="222"/>
      <c r="J271" s="222"/>
      <c r="K271" s="222"/>
      <c r="L271" s="222"/>
      <c r="M271" s="222"/>
      <c r="N271" s="222"/>
      <c r="O271" s="223"/>
    </row>
    <row r="272" spans="2:15" hidden="1" outlineLevel="1" x14ac:dyDescent="0.25">
      <c r="B272" s="220"/>
      <c r="C272" s="221"/>
      <c r="D272" s="222"/>
      <c r="E272" s="222"/>
      <c r="F272" s="222"/>
      <c r="G272" s="222"/>
      <c r="H272" s="222"/>
      <c r="I272" s="222"/>
      <c r="J272" s="222"/>
      <c r="K272" s="222"/>
      <c r="L272" s="222"/>
      <c r="M272" s="222"/>
      <c r="N272" s="222"/>
      <c r="O272" s="223"/>
    </row>
    <row r="273" spans="2:15" hidden="1" outlineLevel="1" x14ac:dyDescent="0.25">
      <c r="B273" s="220"/>
      <c r="C273" s="221"/>
      <c r="D273" s="222"/>
      <c r="E273" s="222"/>
      <c r="F273" s="222"/>
      <c r="G273" s="222"/>
      <c r="H273" s="222"/>
      <c r="I273" s="222"/>
      <c r="J273" s="222"/>
      <c r="K273" s="222"/>
      <c r="L273" s="222"/>
      <c r="M273" s="222"/>
      <c r="N273" s="222"/>
      <c r="O273" s="223"/>
    </row>
    <row r="274" spans="2:15" hidden="1" outlineLevel="1" x14ac:dyDescent="0.25">
      <c r="B274" s="220"/>
      <c r="C274" s="221"/>
      <c r="D274" s="222"/>
      <c r="E274" s="222"/>
      <c r="F274" s="222"/>
      <c r="G274" s="222"/>
      <c r="H274" s="222"/>
      <c r="I274" s="222"/>
      <c r="J274" s="222"/>
      <c r="K274" s="222"/>
      <c r="L274" s="222"/>
      <c r="M274" s="222"/>
      <c r="N274" s="222"/>
      <c r="O274" s="223"/>
    </row>
    <row r="275" spans="2:15" hidden="1" outlineLevel="1" x14ac:dyDescent="0.25">
      <c r="B275" s="220"/>
      <c r="C275" s="221"/>
      <c r="D275" s="222"/>
      <c r="E275" s="222"/>
      <c r="F275" s="222"/>
      <c r="G275" s="222"/>
      <c r="H275" s="222"/>
      <c r="I275" s="222"/>
      <c r="J275" s="222"/>
      <c r="K275" s="222"/>
      <c r="L275" s="222"/>
      <c r="M275" s="222"/>
      <c r="N275" s="222"/>
      <c r="O275" s="223"/>
    </row>
    <row r="276" spans="2:15" hidden="1" outlineLevel="1" x14ac:dyDescent="0.25">
      <c r="B276" s="220"/>
      <c r="C276" s="221"/>
      <c r="D276" s="222"/>
      <c r="E276" s="222"/>
      <c r="F276" s="222"/>
      <c r="G276" s="222"/>
      <c r="H276" s="222"/>
      <c r="I276" s="222"/>
      <c r="J276" s="222"/>
      <c r="K276" s="222"/>
      <c r="L276" s="222"/>
      <c r="M276" s="222"/>
      <c r="N276" s="222"/>
      <c r="O276" s="223"/>
    </row>
    <row r="277" spans="2:15" hidden="1" outlineLevel="1" x14ac:dyDescent="0.25">
      <c r="B277" s="220"/>
      <c r="C277" s="221"/>
      <c r="D277" s="222"/>
      <c r="E277" s="222"/>
      <c r="F277" s="222"/>
      <c r="G277" s="222"/>
      <c r="H277" s="222"/>
      <c r="I277" s="222"/>
      <c r="J277" s="222"/>
      <c r="K277" s="222"/>
      <c r="L277" s="222"/>
      <c r="M277" s="222"/>
      <c r="N277" s="222"/>
      <c r="O277" s="223"/>
    </row>
    <row r="278" spans="2:15" hidden="1" outlineLevel="1" x14ac:dyDescent="0.25">
      <c r="B278" s="220"/>
      <c r="C278" s="221"/>
      <c r="D278" s="222"/>
      <c r="E278" s="222"/>
      <c r="F278" s="222"/>
      <c r="G278" s="222"/>
      <c r="H278" s="222"/>
      <c r="I278" s="222"/>
      <c r="J278" s="222"/>
      <c r="K278" s="222"/>
      <c r="L278" s="222"/>
      <c r="M278" s="222"/>
      <c r="N278" s="222"/>
      <c r="O278" s="223"/>
    </row>
    <row r="279" spans="2:15" hidden="1" outlineLevel="1" x14ac:dyDescent="0.25">
      <c r="B279" s="220"/>
      <c r="C279" s="221"/>
      <c r="D279" s="222"/>
      <c r="E279" s="222"/>
      <c r="F279" s="222"/>
      <c r="G279" s="222"/>
      <c r="H279" s="222"/>
      <c r="I279" s="222"/>
      <c r="J279" s="222"/>
      <c r="K279" s="222"/>
      <c r="L279" s="222"/>
      <c r="M279" s="222"/>
      <c r="N279" s="222"/>
      <c r="O279" s="223"/>
    </row>
    <row r="280" spans="2:15" hidden="1" outlineLevel="1" x14ac:dyDescent="0.25">
      <c r="B280" s="220"/>
      <c r="C280" s="221"/>
      <c r="D280" s="222"/>
      <c r="E280" s="222"/>
      <c r="F280" s="222"/>
      <c r="G280" s="222"/>
      <c r="H280" s="222"/>
      <c r="I280" s="222"/>
      <c r="J280" s="222"/>
      <c r="K280" s="222"/>
      <c r="L280" s="222"/>
      <c r="M280" s="222"/>
      <c r="N280" s="222"/>
      <c r="O280" s="223"/>
    </row>
    <row r="281" spans="2:15" hidden="1" outlineLevel="1" x14ac:dyDescent="0.25">
      <c r="B281" s="220"/>
      <c r="C281" s="221"/>
      <c r="D281" s="222"/>
      <c r="E281" s="222"/>
      <c r="F281" s="222"/>
      <c r="G281" s="222"/>
      <c r="H281" s="222"/>
      <c r="I281" s="222"/>
      <c r="J281" s="222"/>
      <c r="K281" s="222"/>
      <c r="L281" s="222"/>
      <c r="M281" s="222"/>
      <c r="N281" s="222"/>
      <c r="O281" s="223"/>
    </row>
    <row r="282" spans="2:15" hidden="1" outlineLevel="1" x14ac:dyDescent="0.25">
      <c r="B282" s="220"/>
      <c r="C282" s="221"/>
      <c r="D282" s="222"/>
      <c r="E282" s="222"/>
      <c r="F282" s="222"/>
      <c r="G282" s="222"/>
      <c r="H282" s="222"/>
      <c r="I282" s="222"/>
      <c r="J282" s="222"/>
      <c r="K282" s="222"/>
      <c r="L282" s="222"/>
      <c r="M282" s="222"/>
      <c r="N282" s="222"/>
      <c r="O282" s="223"/>
    </row>
    <row r="283" spans="2:15" hidden="1" outlineLevel="1" x14ac:dyDescent="0.25">
      <c r="B283" s="220"/>
      <c r="C283" s="221"/>
      <c r="D283" s="222"/>
      <c r="E283" s="222"/>
      <c r="F283" s="222"/>
      <c r="G283" s="222"/>
      <c r="H283" s="222"/>
      <c r="I283" s="222"/>
      <c r="J283" s="222"/>
      <c r="K283" s="222"/>
      <c r="L283" s="222"/>
      <c r="M283" s="222"/>
      <c r="N283" s="222"/>
      <c r="O283" s="223"/>
    </row>
    <row r="284" spans="2:15" hidden="1" outlineLevel="1" x14ac:dyDescent="0.25">
      <c r="B284" s="220"/>
      <c r="C284" s="221"/>
      <c r="D284" s="222"/>
      <c r="E284" s="222"/>
      <c r="F284" s="222"/>
      <c r="G284" s="222"/>
      <c r="H284" s="222"/>
      <c r="I284" s="222"/>
      <c r="J284" s="222"/>
      <c r="K284" s="222"/>
      <c r="L284" s="222"/>
      <c r="M284" s="222"/>
      <c r="N284" s="222"/>
      <c r="O284" s="223"/>
    </row>
    <row r="285" spans="2:15" hidden="1" outlineLevel="1" x14ac:dyDescent="0.25">
      <c r="B285" s="220"/>
      <c r="C285" s="221"/>
      <c r="D285" s="222"/>
      <c r="E285" s="222"/>
      <c r="F285" s="222"/>
      <c r="G285" s="222"/>
      <c r="H285" s="222"/>
      <c r="I285" s="222"/>
      <c r="J285" s="222"/>
      <c r="K285" s="222"/>
      <c r="L285" s="222"/>
      <c r="M285" s="222"/>
      <c r="N285" s="222"/>
      <c r="O285" s="223"/>
    </row>
    <row r="286" spans="2:15" hidden="1" outlineLevel="1" x14ac:dyDescent="0.25">
      <c r="B286" s="220"/>
      <c r="C286" s="221"/>
      <c r="D286" s="222"/>
      <c r="E286" s="222"/>
      <c r="F286" s="222"/>
      <c r="G286" s="222"/>
      <c r="H286" s="222"/>
      <c r="I286" s="222"/>
      <c r="J286" s="222"/>
      <c r="K286" s="222"/>
      <c r="L286" s="222"/>
      <c r="M286" s="222"/>
      <c r="N286" s="222"/>
      <c r="O286" s="223"/>
    </row>
    <row r="287" spans="2:15" hidden="1" outlineLevel="1" x14ac:dyDescent="0.25">
      <c r="B287" s="220"/>
      <c r="C287" s="221"/>
      <c r="D287" s="222"/>
      <c r="E287" s="222"/>
      <c r="F287" s="222"/>
      <c r="G287" s="222"/>
      <c r="H287" s="222"/>
      <c r="I287" s="222"/>
      <c r="J287" s="222"/>
      <c r="K287" s="222"/>
      <c r="L287" s="222"/>
      <c r="M287" s="222"/>
      <c r="N287" s="222"/>
      <c r="O287" s="223"/>
    </row>
    <row r="288" spans="2:15" hidden="1" outlineLevel="1" x14ac:dyDescent="0.25">
      <c r="B288" s="220"/>
      <c r="C288" s="221"/>
      <c r="D288" s="222"/>
      <c r="E288" s="222"/>
      <c r="F288" s="222"/>
      <c r="G288" s="222"/>
      <c r="H288" s="222"/>
      <c r="I288" s="222"/>
      <c r="J288" s="222"/>
      <c r="K288" s="222"/>
      <c r="L288" s="222"/>
      <c r="M288" s="222"/>
      <c r="N288" s="222"/>
      <c r="O288" s="223"/>
    </row>
    <row r="289" spans="2:15" hidden="1" outlineLevel="1" x14ac:dyDescent="0.25">
      <c r="B289" s="220"/>
      <c r="C289" s="221"/>
      <c r="D289" s="222"/>
      <c r="E289" s="222"/>
      <c r="F289" s="222"/>
      <c r="G289" s="222"/>
      <c r="H289" s="222"/>
      <c r="I289" s="222"/>
      <c r="J289" s="222"/>
      <c r="K289" s="222"/>
      <c r="L289" s="222"/>
      <c r="M289" s="222"/>
      <c r="N289" s="222"/>
      <c r="O289" s="223"/>
    </row>
    <row r="290" spans="2:15" hidden="1" outlineLevel="1" x14ac:dyDescent="0.25">
      <c r="B290" s="220"/>
      <c r="C290" s="221"/>
      <c r="D290" s="222"/>
      <c r="E290" s="222"/>
      <c r="F290" s="222"/>
      <c r="G290" s="222"/>
      <c r="H290" s="222"/>
      <c r="I290" s="222"/>
      <c r="J290" s="222"/>
      <c r="K290" s="222"/>
      <c r="L290" s="222"/>
      <c r="M290" s="222"/>
      <c r="N290" s="222"/>
      <c r="O290" s="223"/>
    </row>
    <row r="291" spans="2:15" hidden="1" outlineLevel="1" x14ac:dyDescent="0.25">
      <c r="B291" s="220"/>
      <c r="C291" s="221"/>
      <c r="D291" s="222"/>
      <c r="E291" s="222"/>
      <c r="F291" s="222"/>
      <c r="G291" s="222"/>
      <c r="H291" s="222"/>
      <c r="I291" s="222"/>
      <c r="J291" s="222"/>
      <c r="K291" s="222"/>
      <c r="L291" s="222"/>
      <c r="M291" s="222"/>
      <c r="N291" s="222"/>
      <c r="O291" s="223"/>
    </row>
    <row r="292" spans="2:15" hidden="1" outlineLevel="1" x14ac:dyDescent="0.25">
      <c r="B292" s="220"/>
      <c r="C292" s="221"/>
      <c r="D292" s="222"/>
      <c r="E292" s="222"/>
      <c r="F292" s="222"/>
      <c r="G292" s="222"/>
      <c r="H292" s="222"/>
      <c r="I292" s="222"/>
      <c r="J292" s="222"/>
      <c r="K292" s="222"/>
      <c r="L292" s="222"/>
      <c r="M292" s="222"/>
      <c r="N292" s="222"/>
      <c r="O292" s="223"/>
    </row>
    <row r="293" spans="2:15" hidden="1" outlineLevel="1" x14ac:dyDescent="0.25">
      <c r="B293" s="220"/>
      <c r="C293" s="221"/>
      <c r="D293" s="222"/>
      <c r="E293" s="222"/>
      <c r="F293" s="222"/>
      <c r="G293" s="222"/>
      <c r="H293" s="222"/>
      <c r="I293" s="222"/>
      <c r="J293" s="222"/>
      <c r="K293" s="222"/>
      <c r="L293" s="222"/>
      <c r="M293" s="222"/>
      <c r="N293" s="222"/>
      <c r="O293" s="223"/>
    </row>
    <row r="294" spans="2:15" hidden="1" outlineLevel="1" x14ac:dyDescent="0.25">
      <c r="B294" s="220"/>
      <c r="C294" s="221"/>
      <c r="D294" s="222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3"/>
    </row>
    <row r="295" spans="2:15" hidden="1" outlineLevel="1" x14ac:dyDescent="0.25">
      <c r="B295" s="220"/>
      <c r="C295" s="221"/>
      <c r="D295" s="222"/>
      <c r="E295" s="222"/>
      <c r="F295" s="222"/>
      <c r="G295" s="222"/>
      <c r="H295" s="222"/>
      <c r="I295" s="222"/>
      <c r="J295" s="222"/>
      <c r="K295" s="222"/>
      <c r="L295" s="222"/>
      <c r="M295" s="222"/>
      <c r="N295" s="222"/>
      <c r="O295" s="223"/>
    </row>
    <row r="296" spans="2:15" hidden="1" outlineLevel="1" x14ac:dyDescent="0.25">
      <c r="B296" s="220"/>
      <c r="C296" s="221"/>
      <c r="D296" s="222"/>
      <c r="E296" s="222"/>
      <c r="F296" s="222"/>
      <c r="G296" s="222"/>
      <c r="H296" s="222"/>
      <c r="I296" s="222"/>
      <c r="J296" s="222"/>
      <c r="K296" s="222"/>
      <c r="L296" s="222"/>
      <c r="M296" s="222"/>
      <c r="N296" s="222"/>
      <c r="O296" s="223"/>
    </row>
    <row r="297" spans="2:15" hidden="1" outlineLevel="1" x14ac:dyDescent="0.25">
      <c r="B297" s="220"/>
      <c r="C297" s="221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3"/>
    </row>
    <row r="298" spans="2:15" hidden="1" outlineLevel="1" x14ac:dyDescent="0.25">
      <c r="B298" s="220"/>
      <c r="C298" s="221"/>
      <c r="D298" s="222"/>
      <c r="E298" s="222"/>
      <c r="F298" s="222"/>
      <c r="G298" s="222"/>
      <c r="H298" s="222"/>
      <c r="I298" s="222"/>
      <c r="J298" s="222"/>
      <c r="K298" s="222"/>
      <c r="L298" s="222"/>
      <c r="M298" s="222"/>
      <c r="N298" s="222"/>
      <c r="O298" s="223"/>
    </row>
    <row r="299" spans="2:15" hidden="1" outlineLevel="1" x14ac:dyDescent="0.25">
      <c r="B299" s="220"/>
      <c r="C299" s="221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3"/>
    </row>
    <row r="300" spans="2:15" hidden="1" outlineLevel="1" x14ac:dyDescent="0.25">
      <c r="B300" s="220"/>
      <c r="C300" s="221"/>
      <c r="D300" s="222"/>
      <c r="E300" s="222"/>
      <c r="F300" s="222"/>
      <c r="G300" s="222"/>
      <c r="H300" s="222"/>
      <c r="I300" s="222"/>
      <c r="J300" s="222"/>
      <c r="K300" s="222"/>
      <c r="L300" s="222"/>
      <c r="M300" s="222"/>
      <c r="N300" s="222"/>
      <c r="O300" s="223"/>
    </row>
    <row r="301" spans="2:15" hidden="1" outlineLevel="1" x14ac:dyDescent="0.25">
      <c r="B301" s="220"/>
      <c r="C301" s="221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3"/>
    </row>
    <row r="302" spans="2:15" hidden="1" outlineLevel="1" x14ac:dyDescent="0.25">
      <c r="B302" s="220"/>
      <c r="C302" s="221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3"/>
    </row>
    <row r="303" spans="2:15" hidden="1" outlineLevel="1" x14ac:dyDescent="0.25">
      <c r="B303" s="220"/>
      <c r="C303" s="221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3"/>
    </row>
    <row r="304" spans="2:15" hidden="1" outlineLevel="1" x14ac:dyDescent="0.25">
      <c r="B304" s="220"/>
      <c r="C304" s="221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3"/>
    </row>
    <row r="305" spans="2:15" hidden="1" outlineLevel="1" x14ac:dyDescent="0.25">
      <c r="B305" s="220"/>
      <c r="C305" s="221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3"/>
    </row>
    <row r="306" spans="2:15" hidden="1" outlineLevel="1" x14ac:dyDescent="0.25">
      <c r="B306" s="220"/>
      <c r="C306" s="221"/>
      <c r="D306" s="222"/>
      <c r="E306" s="222"/>
      <c r="F306" s="222"/>
      <c r="G306" s="222"/>
      <c r="H306" s="222"/>
      <c r="I306" s="222"/>
      <c r="J306" s="222"/>
      <c r="K306" s="222"/>
      <c r="L306" s="222"/>
      <c r="M306" s="222"/>
      <c r="N306" s="222"/>
      <c r="O306" s="223"/>
    </row>
    <row r="307" spans="2:15" hidden="1" outlineLevel="1" x14ac:dyDescent="0.25">
      <c r="B307" s="220"/>
      <c r="C307" s="221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3"/>
    </row>
    <row r="308" spans="2:15" hidden="1" outlineLevel="1" x14ac:dyDescent="0.25">
      <c r="B308" s="220"/>
      <c r="C308" s="221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3"/>
    </row>
    <row r="309" spans="2:15" hidden="1" outlineLevel="1" x14ac:dyDescent="0.25">
      <c r="B309" s="220"/>
      <c r="C309" s="221"/>
      <c r="D309" s="222"/>
      <c r="E309" s="222"/>
      <c r="F309" s="222"/>
      <c r="G309" s="222"/>
      <c r="H309" s="222"/>
      <c r="I309" s="222"/>
      <c r="J309" s="222"/>
      <c r="K309" s="222"/>
      <c r="L309" s="222"/>
      <c r="M309" s="222"/>
      <c r="N309" s="222"/>
      <c r="O309" s="223"/>
    </row>
    <row r="310" spans="2:15" hidden="1" outlineLevel="1" x14ac:dyDescent="0.25">
      <c r="B310" s="220"/>
      <c r="C310" s="221"/>
      <c r="D310" s="222"/>
      <c r="E310" s="222"/>
      <c r="F310" s="222"/>
      <c r="G310" s="222"/>
      <c r="H310" s="222"/>
      <c r="I310" s="222"/>
      <c r="J310" s="222"/>
      <c r="K310" s="222"/>
      <c r="L310" s="222"/>
      <c r="M310" s="222"/>
      <c r="N310" s="222"/>
      <c r="O310" s="223"/>
    </row>
    <row r="311" spans="2:15" hidden="1" outlineLevel="1" x14ac:dyDescent="0.25">
      <c r="B311" s="220"/>
      <c r="C311" s="221"/>
      <c r="D311" s="222"/>
      <c r="E311" s="222"/>
      <c r="F311" s="222"/>
      <c r="G311" s="222"/>
      <c r="H311" s="222"/>
      <c r="I311" s="222"/>
      <c r="J311" s="222"/>
      <c r="K311" s="222"/>
      <c r="L311" s="222"/>
      <c r="M311" s="222"/>
      <c r="N311" s="222"/>
      <c r="O311" s="223"/>
    </row>
    <row r="312" spans="2:15" hidden="1" outlineLevel="1" x14ac:dyDescent="0.25">
      <c r="B312" s="220"/>
      <c r="C312" s="221"/>
      <c r="D312" s="222"/>
      <c r="E312" s="222"/>
      <c r="F312" s="222"/>
      <c r="G312" s="222"/>
      <c r="H312" s="222"/>
      <c r="I312" s="222"/>
      <c r="J312" s="222"/>
      <c r="K312" s="222"/>
      <c r="L312" s="222"/>
      <c r="M312" s="222"/>
      <c r="N312" s="222"/>
      <c r="O312" s="223"/>
    </row>
    <row r="313" spans="2:15" hidden="1" outlineLevel="1" x14ac:dyDescent="0.25">
      <c r="B313" s="220"/>
      <c r="C313" s="221"/>
      <c r="D313" s="222"/>
      <c r="E313" s="222"/>
      <c r="F313" s="222"/>
      <c r="G313" s="222"/>
      <c r="H313" s="222"/>
      <c r="I313" s="222"/>
      <c r="J313" s="222"/>
      <c r="K313" s="222"/>
      <c r="L313" s="222"/>
      <c r="M313" s="222"/>
      <c r="N313" s="222"/>
      <c r="O313" s="223"/>
    </row>
    <row r="314" spans="2:15" hidden="1" outlineLevel="1" x14ac:dyDescent="0.25">
      <c r="B314" s="220"/>
      <c r="C314" s="221"/>
      <c r="D314" s="222"/>
      <c r="E314" s="222"/>
      <c r="F314" s="222"/>
      <c r="G314" s="222"/>
      <c r="H314" s="222"/>
      <c r="I314" s="222"/>
      <c r="J314" s="222"/>
      <c r="K314" s="222"/>
      <c r="L314" s="222"/>
      <c r="M314" s="222"/>
      <c r="N314" s="222"/>
      <c r="O314" s="223"/>
    </row>
    <row r="315" spans="2:15" hidden="1" outlineLevel="1" x14ac:dyDescent="0.25">
      <c r="B315" s="220"/>
      <c r="C315" s="221"/>
      <c r="D315" s="222"/>
      <c r="E315" s="222"/>
      <c r="F315" s="222"/>
      <c r="G315" s="222"/>
      <c r="H315" s="222"/>
      <c r="I315" s="222"/>
      <c r="J315" s="222"/>
      <c r="K315" s="222"/>
      <c r="L315" s="222"/>
      <c r="M315" s="222"/>
      <c r="N315" s="222"/>
      <c r="O315" s="223"/>
    </row>
    <row r="316" spans="2:15" hidden="1" outlineLevel="1" x14ac:dyDescent="0.25">
      <c r="B316" s="220"/>
      <c r="C316" s="221"/>
      <c r="D316" s="222"/>
      <c r="E316" s="222"/>
      <c r="F316" s="222"/>
      <c r="G316" s="222"/>
      <c r="H316" s="222"/>
      <c r="I316" s="222"/>
      <c r="J316" s="222"/>
      <c r="K316" s="222"/>
      <c r="L316" s="222"/>
      <c r="M316" s="222"/>
      <c r="N316" s="222"/>
      <c r="O316" s="223"/>
    </row>
    <row r="317" spans="2:15" hidden="1" outlineLevel="1" x14ac:dyDescent="0.25">
      <c r="B317" s="220"/>
      <c r="C317" s="221"/>
      <c r="D317" s="222"/>
      <c r="E317" s="222"/>
      <c r="F317" s="222"/>
      <c r="G317" s="222"/>
      <c r="H317" s="222"/>
      <c r="I317" s="222"/>
      <c r="J317" s="222"/>
      <c r="K317" s="222"/>
      <c r="L317" s="222"/>
      <c r="M317" s="222"/>
      <c r="N317" s="222"/>
      <c r="O317" s="223"/>
    </row>
    <row r="318" spans="2:15" hidden="1" outlineLevel="1" x14ac:dyDescent="0.25">
      <c r="B318" s="220"/>
      <c r="C318" s="221"/>
      <c r="D318" s="222"/>
      <c r="E318" s="222"/>
      <c r="F318" s="222"/>
      <c r="G318" s="222"/>
      <c r="H318" s="222"/>
      <c r="I318" s="222"/>
      <c r="J318" s="222"/>
      <c r="K318" s="222"/>
      <c r="L318" s="222"/>
      <c r="M318" s="222"/>
      <c r="N318" s="222"/>
      <c r="O318" s="223"/>
    </row>
    <row r="319" spans="2:15" hidden="1" outlineLevel="1" x14ac:dyDescent="0.25">
      <c r="B319" s="220"/>
      <c r="C319" s="221"/>
      <c r="D319" s="222"/>
      <c r="E319" s="222"/>
      <c r="F319" s="222"/>
      <c r="G319" s="222"/>
      <c r="H319" s="222"/>
      <c r="I319" s="222"/>
      <c r="J319" s="222"/>
      <c r="K319" s="222"/>
      <c r="L319" s="222"/>
      <c r="M319" s="222"/>
      <c r="N319" s="222"/>
      <c r="O319" s="223"/>
    </row>
    <row r="320" spans="2:15" hidden="1" outlineLevel="1" x14ac:dyDescent="0.25">
      <c r="B320" s="220"/>
      <c r="C320" s="221"/>
      <c r="D320" s="222"/>
      <c r="E320" s="222"/>
      <c r="F320" s="222"/>
      <c r="G320" s="222"/>
      <c r="H320" s="222"/>
      <c r="I320" s="222"/>
      <c r="J320" s="222"/>
      <c r="K320" s="222"/>
      <c r="L320" s="222"/>
      <c r="M320" s="222"/>
      <c r="N320" s="222"/>
      <c r="O320" s="223"/>
    </row>
    <row r="321" spans="2:15" hidden="1" outlineLevel="1" x14ac:dyDescent="0.25">
      <c r="B321" s="220"/>
      <c r="C321" s="221"/>
      <c r="D321" s="222"/>
      <c r="E321" s="222"/>
      <c r="F321" s="222"/>
      <c r="G321" s="222"/>
      <c r="H321" s="222"/>
      <c r="I321" s="222"/>
      <c r="J321" s="222"/>
      <c r="K321" s="222"/>
      <c r="L321" s="222"/>
      <c r="M321" s="222"/>
      <c r="N321" s="222"/>
      <c r="O321" s="223"/>
    </row>
    <row r="322" spans="2:15" hidden="1" outlineLevel="1" x14ac:dyDescent="0.25">
      <c r="B322" s="220"/>
      <c r="C322" s="221"/>
      <c r="D322" s="222"/>
      <c r="E322" s="222"/>
      <c r="F322" s="222"/>
      <c r="G322" s="222"/>
      <c r="H322" s="222"/>
      <c r="I322" s="222"/>
      <c r="J322" s="222"/>
      <c r="K322" s="222"/>
      <c r="L322" s="222"/>
      <c r="M322" s="222"/>
      <c r="N322" s="222"/>
      <c r="O322" s="223"/>
    </row>
    <row r="323" spans="2:15" hidden="1" outlineLevel="1" x14ac:dyDescent="0.25">
      <c r="B323" s="220"/>
      <c r="C323" s="221"/>
      <c r="D323" s="222"/>
      <c r="E323" s="222"/>
      <c r="F323" s="222"/>
      <c r="G323" s="222"/>
      <c r="H323" s="222"/>
      <c r="I323" s="222"/>
      <c r="J323" s="222"/>
      <c r="K323" s="222"/>
      <c r="L323" s="222"/>
      <c r="M323" s="222"/>
      <c r="N323" s="222"/>
      <c r="O323" s="223"/>
    </row>
    <row r="324" spans="2:15" hidden="1" outlineLevel="1" x14ac:dyDescent="0.25">
      <c r="B324" s="220"/>
      <c r="C324" s="221"/>
      <c r="D324" s="222"/>
      <c r="E324" s="222"/>
      <c r="F324" s="222"/>
      <c r="G324" s="222"/>
      <c r="H324" s="222"/>
      <c r="I324" s="222"/>
      <c r="J324" s="222"/>
      <c r="K324" s="222"/>
      <c r="L324" s="222"/>
      <c r="M324" s="222"/>
      <c r="N324" s="222"/>
      <c r="O324" s="223"/>
    </row>
    <row r="325" spans="2:15" hidden="1" outlineLevel="1" x14ac:dyDescent="0.25">
      <c r="B325" s="220"/>
      <c r="C325" s="221"/>
      <c r="D325" s="222"/>
      <c r="E325" s="222"/>
      <c r="F325" s="222"/>
      <c r="G325" s="222"/>
      <c r="H325" s="222"/>
      <c r="I325" s="222"/>
      <c r="J325" s="222"/>
      <c r="K325" s="222"/>
      <c r="L325" s="222"/>
      <c r="M325" s="222"/>
      <c r="N325" s="222"/>
      <c r="O325" s="223"/>
    </row>
    <row r="326" spans="2:15" hidden="1" outlineLevel="1" x14ac:dyDescent="0.25">
      <c r="B326" s="220"/>
      <c r="C326" s="221"/>
      <c r="D326" s="222"/>
      <c r="E326" s="222"/>
      <c r="F326" s="222"/>
      <c r="G326" s="222"/>
      <c r="H326" s="222"/>
      <c r="I326" s="222"/>
      <c r="J326" s="222"/>
      <c r="K326" s="222"/>
      <c r="L326" s="222"/>
      <c r="M326" s="222"/>
      <c r="N326" s="222"/>
      <c r="O326" s="223"/>
    </row>
    <row r="327" spans="2:15" hidden="1" outlineLevel="1" x14ac:dyDescent="0.25">
      <c r="B327" s="220"/>
      <c r="C327" s="221"/>
      <c r="D327" s="222"/>
      <c r="E327" s="222"/>
      <c r="F327" s="222"/>
      <c r="G327" s="222"/>
      <c r="H327" s="222"/>
      <c r="I327" s="222"/>
      <c r="J327" s="222"/>
      <c r="K327" s="222"/>
      <c r="L327" s="222"/>
      <c r="M327" s="222"/>
      <c r="N327" s="222"/>
      <c r="O327" s="223"/>
    </row>
    <row r="328" spans="2:15" hidden="1" outlineLevel="1" x14ac:dyDescent="0.25">
      <c r="B328" s="220"/>
      <c r="C328" s="221"/>
      <c r="D328" s="222"/>
      <c r="E328" s="222"/>
      <c r="F328" s="222"/>
      <c r="G328" s="222"/>
      <c r="H328" s="222"/>
      <c r="I328" s="222"/>
      <c r="J328" s="222"/>
      <c r="K328" s="222"/>
      <c r="L328" s="222"/>
      <c r="M328" s="222"/>
      <c r="N328" s="222"/>
      <c r="O328" s="223"/>
    </row>
    <row r="329" spans="2:15" hidden="1" outlineLevel="1" x14ac:dyDescent="0.25">
      <c r="B329" s="220"/>
      <c r="C329" s="221"/>
      <c r="D329" s="222"/>
      <c r="E329" s="222"/>
      <c r="F329" s="222"/>
      <c r="G329" s="222"/>
      <c r="H329" s="222"/>
      <c r="I329" s="222"/>
      <c r="J329" s="222"/>
      <c r="K329" s="222"/>
      <c r="L329" s="222"/>
      <c r="M329" s="222"/>
      <c r="N329" s="222"/>
      <c r="O329" s="223"/>
    </row>
    <row r="330" spans="2:15" hidden="1" outlineLevel="1" x14ac:dyDescent="0.25">
      <c r="B330" s="220"/>
      <c r="C330" s="221"/>
      <c r="D330" s="222"/>
      <c r="E330" s="222"/>
      <c r="F330" s="222"/>
      <c r="G330" s="222"/>
      <c r="H330" s="222"/>
      <c r="I330" s="222"/>
      <c r="J330" s="222"/>
      <c r="K330" s="222"/>
      <c r="L330" s="222"/>
      <c r="M330" s="222"/>
      <c r="N330" s="222"/>
      <c r="O330" s="223"/>
    </row>
    <row r="331" spans="2:15" hidden="1" outlineLevel="1" x14ac:dyDescent="0.25">
      <c r="B331" s="220"/>
      <c r="C331" s="221"/>
      <c r="D331" s="222"/>
      <c r="E331" s="222"/>
      <c r="F331" s="222"/>
      <c r="G331" s="222"/>
      <c r="H331" s="222"/>
      <c r="I331" s="222"/>
      <c r="J331" s="222"/>
      <c r="K331" s="222"/>
      <c r="L331" s="222"/>
      <c r="M331" s="222"/>
      <c r="N331" s="222"/>
      <c r="O331" s="223"/>
    </row>
    <row r="332" spans="2:15" hidden="1" outlineLevel="1" x14ac:dyDescent="0.25">
      <c r="B332" s="220"/>
      <c r="C332" s="221"/>
      <c r="D332" s="222"/>
      <c r="E332" s="222"/>
      <c r="F332" s="222"/>
      <c r="G332" s="222"/>
      <c r="H332" s="222"/>
      <c r="I332" s="222"/>
      <c r="J332" s="222"/>
      <c r="K332" s="222"/>
      <c r="L332" s="222"/>
      <c r="M332" s="222"/>
      <c r="N332" s="222"/>
      <c r="O332" s="223"/>
    </row>
    <row r="333" spans="2:15" hidden="1" outlineLevel="1" x14ac:dyDescent="0.25">
      <c r="B333" s="220"/>
      <c r="C333" s="221"/>
      <c r="D333" s="222"/>
      <c r="E333" s="222"/>
      <c r="F333" s="222"/>
      <c r="G333" s="222"/>
      <c r="H333" s="222"/>
      <c r="I333" s="222"/>
      <c r="J333" s="222"/>
      <c r="K333" s="222"/>
      <c r="L333" s="222"/>
      <c r="M333" s="222"/>
      <c r="N333" s="222"/>
      <c r="O333" s="223"/>
    </row>
    <row r="334" spans="2:15" hidden="1" outlineLevel="1" x14ac:dyDescent="0.25">
      <c r="B334" s="220"/>
      <c r="C334" s="221"/>
      <c r="D334" s="222"/>
      <c r="E334" s="222"/>
      <c r="F334" s="222"/>
      <c r="G334" s="222"/>
      <c r="H334" s="222"/>
      <c r="I334" s="222"/>
      <c r="J334" s="222"/>
      <c r="K334" s="222"/>
      <c r="L334" s="222"/>
      <c r="M334" s="222"/>
      <c r="N334" s="222"/>
      <c r="O334" s="223"/>
    </row>
    <row r="335" spans="2:15" hidden="1" outlineLevel="1" x14ac:dyDescent="0.25">
      <c r="B335" s="220"/>
      <c r="C335" s="221"/>
      <c r="D335" s="222"/>
      <c r="E335" s="222"/>
      <c r="F335" s="222"/>
      <c r="G335" s="222"/>
      <c r="H335" s="222"/>
      <c r="I335" s="222"/>
      <c r="J335" s="222"/>
      <c r="K335" s="222"/>
      <c r="L335" s="222"/>
      <c r="M335" s="222"/>
      <c r="N335" s="222"/>
      <c r="O335" s="223"/>
    </row>
    <row r="336" spans="2:15" hidden="1" outlineLevel="1" x14ac:dyDescent="0.25">
      <c r="B336" s="220"/>
      <c r="C336" s="221"/>
      <c r="D336" s="222"/>
      <c r="E336" s="222"/>
      <c r="F336" s="222"/>
      <c r="G336" s="222"/>
      <c r="H336" s="222"/>
      <c r="I336" s="222"/>
      <c r="J336" s="222"/>
      <c r="K336" s="222"/>
      <c r="L336" s="222"/>
      <c r="M336" s="222"/>
      <c r="N336" s="222"/>
      <c r="O336" s="223"/>
    </row>
    <row r="337" spans="2:15" hidden="1" outlineLevel="1" x14ac:dyDescent="0.25">
      <c r="B337" s="220"/>
      <c r="C337" s="221"/>
      <c r="D337" s="222"/>
      <c r="E337" s="222"/>
      <c r="F337" s="222"/>
      <c r="G337" s="222"/>
      <c r="H337" s="222"/>
      <c r="I337" s="222"/>
      <c r="J337" s="222"/>
      <c r="K337" s="222"/>
      <c r="L337" s="222"/>
      <c r="M337" s="222"/>
      <c r="N337" s="222"/>
      <c r="O337" s="223"/>
    </row>
    <row r="338" spans="2:15" hidden="1" outlineLevel="1" x14ac:dyDescent="0.25">
      <c r="B338" s="220"/>
      <c r="C338" s="221"/>
      <c r="D338" s="222"/>
      <c r="E338" s="222"/>
      <c r="F338" s="222"/>
      <c r="G338" s="222"/>
      <c r="H338" s="222"/>
      <c r="I338" s="222"/>
      <c r="J338" s="222"/>
      <c r="K338" s="222"/>
      <c r="L338" s="222"/>
      <c r="M338" s="222"/>
      <c r="N338" s="222"/>
      <c r="O338" s="223"/>
    </row>
    <row r="339" spans="2:15" hidden="1" outlineLevel="1" x14ac:dyDescent="0.25">
      <c r="B339" s="220"/>
      <c r="C339" s="221"/>
      <c r="D339" s="222"/>
      <c r="E339" s="222"/>
      <c r="F339" s="222"/>
      <c r="G339" s="222"/>
      <c r="H339" s="222"/>
      <c r="I339" s="222"/>
      <c r="J339" s="222"/>
      <c r="K339" s="222"/>
      <c r="L339" s="222"/>
      <c r="M339" s="222"/>
      <c r="N339" s="222"/>
      <c r="O339" s="223"/>
    </row>
    <row r="340" spans="2:15" hidden="1" outlineLevel="1" x14ac:dyDescent="0.25">
      <c r="B340" s="220"/>
      <c r="C340" s="221"/>
      <c r="D340" s="222"/>
      <c r="E340" s="222"/>
      <c r="F340" s="222"/>
      <c r="G340" s="222"/>
      <c r="H340" s="222"/>
      <c r="I340" s="222"/>
      <c r="J340" s="222"/>
      <c r="K340" s="222"/>
      <c r="L340" s="222"/>
      <c r="M340" s="222"/>
      <c r="N340" s="222"/>
      <c r="O340" s="223"/>
    </row>
    <row r="341" spans="2:15" hidden="1" outlineLevel="1" x14ac:dyDescent="0.25">
      <c r="B341" s="220"/>
      <c r="C341" s="221"/>
      <c r="D341" s="222"/>
      <c r="E341" s="222"/>
      <c r="F341" s="222"/>
      <c r="G341" s="222"/>
      <c r="H341" s="222"/>
      <c r="I341" s="222"/>
      <c r="J341" s="222"/>
      <c r="K341" s="222"/>
      <c r="L341" s="222"/>
      <c r="M341" s="222"/>
      <c r="N341" s="222"/>
      <c r="O341" s="223"/>
    </row>
    <row r="342" spans="2:15" hidden="1" outlineLevel="1" x14ac:dyDescent="0.25">
      <c r="B342" s="220"/>
      <c r="C342" s="221"/>
      <c r="D342" s="222"/>
      <c r="E342" s="222"/>
      <c r="F342" s="222"/>
      <c r="G342" s="222"/>
      <c r="H342" s="222"/>
      <c r="I342" s="222"/>
      <c r="J342" s="222"/>
      <c r="K342" s="222"/>
      <c r="L342" s="222"/>
      <c r="M342" s="222"/>
      <c r="N342" s="222"/>
      <c r="O342" s="223"/>
    </row>
    <row r="343" spans="2:15" hidden="1" outlineLevel="1" x14ac:dyDescent="0.25">
      <c r="B343" s="220"/>
      <c r="C343" s="221"/>
      <c r="D343" s="222"/>
      <c r="E343" s="222"/>
      <c r="F343" s="222"/>
      <c r="G343" s="222"/>
      <c r="H343" s="222"/>
      <c r="I343" s="222"/>
      <c r="J343" s="222"/>
      <c r="K343" s="222"/>
      <c r="L343" s="222"/>
      <c r="M343" s="222"/>
      <c r="N343" s="222"/>
      <c r="O343" s="223"/>
    </row>
    <row r="344" spans="2:15" hidden="1" outlineLevel="1" x14ac:dyDescent="0.25">
      <c r="B344" s="220"/>
      <c r="C344" s="221"/>
      <c r="D344" s="222"/>
      <c r="E344" s="222"/>
      <c r="F344" s="222"/>
      <c r="G344" s="222"/>
      <c r="H344" s="222"/>
      <c r="I344" s="222"/>
      <c r="J344" s="222"/>
      <c r="K344" s="222"/>
      <c r="L344" s="222"/>
      <c r="M344" s="222"/>
      <c r="N344" s="222"/>
      <c r="O344" s="223"/>
    </row>
    <row r="345" spans="2:15" hidden="1" outlineLevel="1" x14ac:dyDescent="0.25">
      <c r="B345" s="220"/>
      <c r="C345" s="221"/>
      <c r="D345" s="222"/>
      <c r="E345" s="222"/>
      <c r="F345" s="222"/>
      <c r="G345" s="222"/>
      <c r="H345" s="222"/>
      <c r="I345" s="222"/>
      <c r="J345" s="222"/>
      <c r="K345" s="222"/>
      <c r="L345" s="222"/>
      <c r="M345" s="222"/>
      <c r="N345" s="222"/>
      <c r="O345" s="223"/>
    </row>
    <row r="346" spans="2:15" hidden="1" outlineLevel="1" x14ac:dyDescent="0.25">
      <c r="B346" s="220"/>
      <c r="C346" s="221"/>
      <c r="D346" s="222"/>
      <c r="E346" s="222"/>
      <c r="F346" s="222"/>
      <c r="G346" s="222"/>
      <c r="H346" s="222"/>
      <c r="I346" s="222"/>
      <c r="J346" s="222"/>
      <c r="K346" s="222"/>
      <c r="L346" s="222"/>
      <c r="M346" s="222"/>
      <c r="N346" s="222"/>
      <c r="O346" s="223"/>
    </row>
    <row r="347" spans="2:15" hidden="1" outlineLevel="1" x14ac:dyDescent="0.25">
      <c r="B347" s="220"/>
      <c r="C347" s="221"/>
      <c r="D347" s="222"/>
      <c r="E347" s="222"/>
      <c r="F347" s="222"/>
      <c r="G347" s="222"/>
      <c r="H347" s="222"/>
      <c r="I347" s="222"/>
      <c r="J347" s="222"/>
      <c r="K347" s="222"/>
      <c r="L347" s="222"/>
      <c r="M347" s="222"/>
      <c r="N347" s="222"/>
      <c r="O347" s="223"/>
    </row>
    <row r="348" spans="2:15" hidden="1" outlineLevel="1" x14ac:dyDescent="0.25">
      <c r="B348" s="220"/>
      <c r="C348" s="221"/>
      <c r="D348" s="222"/>
      <c r="E348" s="222"/>
      <c r="F348" s="222"/>
      <c r="G348" s="222"/>
      <c r="H348" s="222"/>
      <c r="I348" s="222"/>
      <c r="J348" s="222"/>
      <c r="K348" s="222"/>
      <c r="L348" s="222"/>
      <c r="M348" s="222"/>
      <c r="N348" s="222"/>
      <c r="O348" s="223"/>
    </row>
    <row r="349" spans="2:15" hidden="1" outlineLevel="1" x14ac:dyDescent="0.25">
      <c r="B349" s="220"/>
      <c r="C349" s="221"/>
      <c r="D349" s="222"/>
      <c r="E349" s="222"/>
      <c r="F349" s="222"/>
      <c r="G349" s="222"/>
      <c r="H349" s="222"/>
      <c r="I349" s="222"/>
      <c r="J349" s="222"/>
      <c r="K349" s="222"/>
      <c r="L349" s="222"/>
      <c r="M349" s="222"/>
      <c r="N349" s="222"/>
      <c r="O349" s="223"/>
    </row>
    <row r="350" spans="2:15" hidden="1" outlineLevel="1" x14ac:dyDescent="0.25">
      <c r="B350" s="220"/>
      <c r="C350" s="221"/>
      <c r="D350" s="222"/>
      <c r="E350" s="222"/>
      <c r="F350" s="222"/>
      <c r="G350" s="222"/>
      <c r="H350" s="222"/>
      <c r="I350" s="222"/>
      <c r="J350" s="222"/>
      <c r="K350" s="222"/>
      <c r="L350" s="222"/>
      <c r="M350" s="222"/>
      <c r="N350" s="222"/>
      <c r="O350" s="223"/>
    </row>
    <row r="351" spans="2:15" hidden="1" outlineLevel="1" x14ac:dyDescent="0.25">
      <c r="B351" s="220"/>
      <c r="C351" s="221"/>
      <c r="D351" s="222"/>
      <c r="E351" s="222"/>
      <c r="F351" s="222"/>
      <c r="G351" s="222"/>
      <c r="H351" s="222"/>
      <c r="I351" s="222"/>
      <c r="J351" s="222"/>
      <c r="K351" s="222"/>
      <c r="L351" s="222"/>
      <c r="M351" s="222"/>
      <c r="N351" s="222"/>
      <c r="O351" s="223"/>
    </row>
    <row r="352" spans="2:15" hidden="1" outlineLevel="1" x14ac:dyDescent="0.25">
      <c r="B352" s="220"/>
      <c r="C352" s="221"/>
      <c r="D352" s="222"/>
      <c r="E352" s="222"/>
      <c r="F352" s="222"/>
      <c r="G352" s="222"/>
      <c r="H352" s="222"/>
      <c r="I352" s="222"/>
      <c r="J352" s="222"/>
      <c r="K352" s="222"/>
      <c r="L352" s="222"/>
      <c r="M352" s="222"/>
      <c r="N352" s="222"/>
      <c r="O352" s="223"/>
    </row>
    <row r="353" spans="2:15" hidden="1" outlineLevel="1" x14ac:dyDescent="0.25">
      <c r="B353" s="220"/>
      <c r="C353" s="221"/>
      <c r="D353" s="222"/>
      <c r="E353" s="222"/>
      <c r="F353" s="222"/>
      <c r="G353" s="222"/>
      <c r="H353" s="222"/>
      <c r="I353" s="222"/>
      <c r="J353" s="222"/>
      <c r="K353" s="222"/>
      <c r="L353" s="222"/>
      <c r="M353" s="222"/>
      <c r="N353" s="222"/>
      <c r="O353" s="223"/>
    </row>
    <row r="354" spans="2:15" hidden="1" outlineLevel="1" x14ac:dyDescent="0.25">
      <c r="B354" s="220"/>
      <c r="C354" s="221"/>
      <c r="D354" s="222"/>
      <c r="E354" s="222"/>
      <c r="F354" s="222"/>
      <c r="G354" s="222"/>
      <c r="H354" s="222"/>
      <c r="I354" s="222"/>
      <c r="J354" s="222"/>
      <c r="K354" s="222"/>
      <c r="L354" s="222"/>
      <c r="M354" s="222"/>
      <c r="N354" s="222"/>
      <c r="O354" s="223"/>
    </row>
    <row r="355" spans="2:15" hidden="1" outlineLevel="1" x14ac:dyDescent="0.25">
      <c r="B355" s="220"/>
      <c r="C355" s="221"/>
      <c r="D355" s="222"/>
      <c r="E355" s="222"/>
      <c r="F355" s="222"/>
      <c r="G355" s="222"/>
      <c r="H355" s="222"/>
      <c r="I355" s="222"/>
      <c r="J355" s="222"/>
      <c r="K355" s="222"/>
      <c r="L355" s="222"/>
      <c r="M355" s="222"/>
      <c r="N355" s="222"/>
      <c r="O355" s="223"/>
    </row>
    <row r="356" spans="2:15" hidden="1" outlineLevel="1" x14ac:dyDescent="0.25">
      <c r="B356" s="220"/>
      <c r="C356" s="221"/>
      <c r="D356" s="222"/>
      <c r="E356" s="222"/>
      <c r="F356" s="222"/>
      <c r="G356" s="222"/>
      <c r="H356" s="222"/>
      <c r="I356" s="222"/>
      <c r="J356" s="222"/>
      <c r="K356" s="222"/>
      <c r="L356" s="222"/>
      <c r="M356" s="222"/>
      <c r="N356" s="222"/>
      <c r="O356" s="223"/>
    </row>
    <row r="357" spans="2:15" hidden="1" outlineLevel="1" x14ac:dyDescent="0.25">
      <c r="B357" s="220"/>
      <c r="C357" s="221"/>
      <c r="D357" s="222"/>
      <c r="E357" s="222"/>
      <c r="F357" s="222"/>
      <c r="G357" s="222"/>
      <c r="H357" s="222"/>
      <c r="I357" s="222"/>
      <c r="J357" s="222"/>
      <c r="K357" s="222"/>
      <c r="L357" s="222"/>
      <c r="M357" s="222"/>
      <c r="N357" s="222"/>
      <c r="O357" s="223"/>
    </row>
    <row r="358" spans="2:15" hidden="1" outlineLevel="1" x14ac:dyDescent="0.25">
      <c r="B358" s="220"/>
      <c r="C358" s="221"/>
      <c r="D358" s="222"/>
      <c r="E358" s="222"/>
      <c r="F358" s="222"/>
      <c r="G358" s="222"/>
      <c r="H358" s="222"/>
      <c r="I358" s="222"/>
      <c r="J358" s="222"/>
      <c r="K358" s="222"/>
      <c r="L358" s="222"/>
      <c r="M358" s="222"/>
      <c r="N358" s="222"/>
      <c r="O358" s="223"/>
    </row>
    <row r="359" spans="2:15" hidden="1" outlineLevel="1" x14ac:dyDescent="0.25">
      <c r="B359" s="220"/>
      <c r="C359" s="221"/>
      <c r="D359" s="222"/>
      <c r="E359" s="222"/>
      <c r="F359" s="222"/>
      <c r="G359" s="222"/>
      <c r="H359" s="222"/>
      <c r="I359" s="222"/>
      <c r="J359" s="222"/>
      <c r="K359" s="222"/>
      <c r="L359" s="222"/>
      <c r="M359" s="222"/>
      <c r="N359" s="222"/>
      <c r="O359" s="223"/>
    </row>
    <row r="360" spans="2:15" hidden="1" outlineLevel="1" x14ac:dyDescent="0.25">
      <c r="B360" s="220"/>
      <c r="C360" s="221"/>
      <c r="D360" s="222"/>
      <c r="E360" s="222"/>
      <c r="F360" s="222"/>
      <c r="G360" s="222"/>
      <c r="H360" s="222"/>
      <c r="I360" s="222"/>
      <c r="J360" s="222"/>
      <c r="K360" s="222"/>
      <c r="L360" s="222"/>
      <c r="M360" s="222"/>
      <c r="N360" s="222"/>
      <c r="O360" s="223"/>
    </row>
    <row r="361" spans="2:15" hidden="1" outlineLevel="1" x14ac:dyDescent="0.25">
      <c r="B361" s="220"/>
      <c r="C361" s="221"/>
      <c r="D361" s="222"/>
      <c r="E361" s="222"/>
      <c r="F361" s="222"/>
      <c r="G361" s="222"/>
      <c r="H361" s="222"/>
      <c r="I361" s="222"/>
      <c r="J361" s="222"/>
      <c r="K361" s="222"/>
      <c r="L361" s="222"/>
      <c r="M361" s="222"/>
      <c r="N361" s="222"/>
      <c r="O361" s="223"/>
    </row>
    <row r="362" spans="2:15" hidden="1" outlineLevel="1" x14ac:dyDescent="0.25">
      <c r="B362" s="220"/>
      <c r="C362" s="221"/>
      <c r="D362" s="222"/>
      <c r="E362" s="222"/>
      <c r="F362" s="222"/>
      <c r="G362" s="222"/>
      <c r="H362" s="222"/>
      <c r="I362" s="222"/>
      <c r="J362" s="222"/>
      <c r="K362" s="222"/>
      <c r="L362" s="222"/>
      <c r="M362" s="222"/>
      <c r="N362" s="222"/>
      <c r="O362" s="223"/>
    </row>
    <row r="363" spans="2:15" hidden="1" outlineLevel="1" x14ac:dyDescent="0.25">
      <c r="B363" s="220"/>
      <c r="C363" s="221"/>
      <c r="D363" s="222"/>
      <c r="E363" s="222"/>
      <c r="F363" s="222"/>
      <c r="G363" s="222"/>
      <c r="H363" s="222"/>
      <c r="I363" s="222"/>
      <c r="J363" s="222"/>
      <c r="K363" s="222"/>
      <c r="L363" s="222"/>
      <c r="M363" s="222"/>
      <c r="N363" s="222"/>
      <c r="O363" s="223"/>
    </row>
    <row r="364" spans="2:15" hidden="1" outlineLevel="1" x14ac:dyDescent="0.25">
      <c r="B364" s="220"/>
      <c r="C364" s="221"/>
      <c r="D364" s="222"/>
      <c r="E364" s="222"/>
      <c r="F364" s="222"/>
      <c r="G364" s="222"/>
      <c r="H364" s="222"/>
      <c r="I364" s="222"/>
      <c r="J364" s="222"/>
      <c r="K364" s="222"/>
      <c r="L364" s="222"/>
      <c r="M364" s="222"/>
      <c r="N364" s="222"/>
      <c r="O364" s="223"/>
    </row>
    <row r="365" spans="2:15" hidden="1" outlineLevel="1" x14ac:dyDescent="0.25">
      <c r="B365" s="220"/>
      <c r="C365" s="221"/>
      <c r="D365" s="222"/>
      <c r="E365" s="222"/>
      <c r="F365" s="222"/>
      <c r="G365" s="222"/>
      <c r="H365" s="222"/>
      <c r="I365" s="222"/>
      <c r="J365" s="222"/>
      <c r="K365" s="222"/>
      <c r="L365" s="222"/>
      <c r="M365" s="222"/>
      <c r="N365" s="222"/>
      <c r="O365" s="223"/>
    </row>
    <row r="366" spans="2:15" hidden="1" outlineLevel="1" x14ac:dyDescent="0.25">
      <c r="B366" s="220"/>
      <c r="C366" s="221"/>
      <c r="D366" s="222"/>
      <c r="E366" s="222"/>
      <c r="F366" s="222"/>
      <c r="G366" s="222"/>
      <c r="H366" s="222"/>
      <c r="I366" s="222"/>
      <c r="J366" s="222"/>
      <c r="K366" s="222"/>
      <c r="L366" s="222"/>
      <c r="M366" s="222"/>
      <c r="N366" s="222"/>
      <c r="O366" s="223"/>
    </row>
    <row r="367" spans="2:15" hidden="1" outlineLevel="1" x14ac:dyDescent="0.25">
      <c r="B367" s="220"/>
      <c r="C367" s="221"/>
      <c r="D367" s="222"/>
      <c r="E367" s="222"/>
      <c r="F367" s="222"/>
      <c r="G367" s="222"/>
      <c r="H367" s="222"/>
      <c r="I367" s="222"/>
      <c r="J367" s="222"/>
      <c r="K367" s="222"/>
      <c r="L367" s="222"/>
      <c r="M367" s="222"/>
      <c r="N367" s="222"/>
      <c r="O367" s="223"/>
    </row>
    <row r="368" spans="2:15" hidden="1" outlineLevel="1" x14ac:dyDescent="0.25">
      <c r="B368" s="220"/>
      <c r="C368" s="221"/>
      <c r="D368" s="222"/>
      <c r="E368" s="222"/>
      <c r="F368" s="222"/>
      <c r="G368" s="222"/>
      <c r="H368" s="222"/>
      <c r="I368" s="222"/>
      <c r="J368" s="222"/>
      <c r="K368" s="222"/>
      <c r="L368" s="222"/>
      <c r="M368" s="222"/>
      <c r="N368" s="222"/>
      <c r="O368" s="223"/>
    </row>
    <row r="369" spans="2:15" hidden="1" outlineLevel="1" x14ac:dyDescent="0.25">
      <c r="B369" s="220"/>
      <c r="C369" s="221"/>
      <c r="D369" s="222"/>
      <c r="E369" s="222"/>
      <c r="F369" s="222"/>
      <c r="G369" s="222"/>
      <c r="H369" s="222"/>
      <c r="I369" s="222"/>
      <c r="J369" s="222"/>
      <c r="K369" s="222"/>
      <c r="L369" s="222"/>
      <c r="M369" s="222"/>
      <c r="N369" s="222"/>
      <c r="O369" s="223"/>
    </row>
    <row r="370" spans="2:15" hidden="1" outlineLevel="1" x14ac:dyDescent="0.25">
      <c r="B370" s="220"/>
      <c r="C370" s="221"/>
      <c r="D370" s="222"/>
      <c r="E370" s="222"/>
      <c r="F370" s="222"/>
      <c r="G370" s="222"/>
      <c r="H370" s="222"/>
      <c r="I370" s="222"/>
      <c r="J370" s="222"/>
      <c r="K370" s="222"/>
      <c r="L370" s="222"/>
      <c r="M370" s="222"/>
      <c r="N370" s="222"/>
      <c r="O370" s="223"/>
    </row>
    <row r="371" spans="2:15" hidden="1" outlineLevel="1" x14ac:dyDescent="0.25">
      <c r="B371" s="220"/>
      <c r="C371" s="221"/>
      <c r="D371" s="222"/>
      <c r="E371" s="222"/>
      <c r="F371" s="222"/>
      <c r="G371" s="222"/>
      <c r="H371" s="222"/>
      <c r="I371" s="222"/>
      <c r="J371" s="222"/>
      <c r="K371" s="222"/>
      <c r="L371" s="222"/>
      <c r="M371" s="222"/>
      <c r="N371" s="222"/>
      <c r="O371" s="223"/>
    </row>
    <row r="372" spans="2:15" hidden="1" outlineLevel="1" x14ac:dyDescent="0.25">
      <c r="B372" s="220"/>
      <c r="C372" s="221"/>
      <c r="D372" s="222"/>
      <c r="E372" s="222"/>
      <c r="F372" s="222"/>
      <c r="G372" s="222"/>
      <c r="H372" s="222"/>
      <c r="I372" s="222"/>
      <c r="J372" s="222"/>
      <c r="K372" s="222"/>
      <c r="L372" s="222"/>
      <c r="M372" s="222"/>
      <c r="N372" s="222"/>
      <c r="O372" s="223"/>
    </row>
    <row r="373" spans="2:15" hidden="1" outlineLevel="1" x14ac:dyDescent="0.25">
      <c r="B373" s="220"/>
      <c r="C373" s="221"/>
      <c r="D373" s="222"/>
      <c r="E373" s="222"/>
      <c r="F373" s="222"/>
      <c r="G373" s="222"/>
      <c r="H373" s="222"/>
      <c r="I373" s="222"/>
      <c r="J373" s="222"/>
      <c r="K373" s="222"/>
      <c r="L373" s="222"/>
      <c r="M373" s="222"/>
      <c r="N373" s="222"/>
      <c r="O373" s="223"/>
    </row>
    <row r="374" spans="2:15" hidden="1" outlineLevel="1" x14ac:dyDescent="0.25">
      <c r="B374" s="220"/>
      <c r="C374" s="221"/>
      <c r="D374" s="222"/>
      <c r="E374" s="222"/>
      <c r="F374" s="222"/>
      <c r="G374" s="222"/>
      <c r="H374" s="222"/>
      <c r="I374" s="222"/>
      <c r="J374" s="222"/>
      <c r="K374" s="222"/>
      <c r="L374" s="222"/>
      <c r="M374" s="222"/>
      <c r="N374" s="222"/>
      <c r="O374" s="223"/>
    </row>
    <row r="375" spans="2:15" hidden="1" outlineLevel="1" x14ac:dyDescent="0.25">
      <c r="B375" s="220"/>
      <c r="C375" s="221"/>
      <c r="D375" s="222"/>
      <c r="E375" s="222"/>
      <c r="F375" s="222"/>
      <c r="G375" s="222"/>
      <c r="H375" s="222"/>
      <c r="I375" s="222"/>
      <c r="J375" s="222"/>
      <c r="K375" s="222"/>
      <c r="L375" s="222"/>
      <c r="M375" s="222"/>
      <c r="N375" s="222"/>
      <c r="O375" s="223"/>
    </row>
    <row r="376" spans="2:15" hidden="1" outlineLevel="1" x14ac:dyDescent="0.25">
      <c r="B376" s="220"/>
      <c r="C376" s="221"/>
      <c r="D376" s="222"/>
      <c r="E376" s="222"/>
      <c r="F376" s="222"/>
      <c r="G376" s="222"/>
      <c r="H376" s="222"/>
      <c r="I376" s="222"/>
      <c r="J376" s="222"/>
      <c r="K376" s="222"/>
      <c r="L376" s="222"/>
      <c r="M376" s="222"/>
      <c r="N376" s="222"/>
      <c r="O376" s="223"/>
    </row>
    <row r="377" spans="2:15" hidden="1" outlineLevel="1" x14ac:dyDescent="0.25">
      <c r="B377" s="220"/>
      <c r="C377" s="221"/>
      <c r="D377" s="222"/>
      <c r="E377" s="222"/>
      <c r="F377" s="222"/>
      <c r="G377" s="222"/>
      <c r="H377" s="222"/>
      <c r="I377" s="222"/>
      <c r="J377" s="222"/>
      <c r="K377" s="222"/>
      <c r="L377" s="222"/>
      <c r="M377" s="222"/>
      <c r="N377" s="222"/>
      <c r="O377" s="223"/>
    </row>
    <row r="378" spans="2:15" hidden="1" outlineLevel="1" x14ac:dyDescent="0.25">
      <c r="B378" s="220"/>
      <c r="C378" s="221"/>
      <c r="D378" s="222"/>
      <c r="E378" s="222"/>
      <c r="F378" s="222"/>
      <c r="G378" s="222"/>
      <c r="H378" s="222"/>
      <c r="I378" s="222"/>
      <c r="J378" s="222"/>
      <c r="K378" s="222"/>
      <c r="L378" s="222"/>
      <c r="M378" s="222"/>
      <c r="N378" s="222"/>
      <c r="O378" s="223"/>
    </row>
    <row r="379" spans="2:15" hidden="1" outlineLevel="1" x14ac:dyDescent="0.25">
      <c r="B379" s="220"/>
      <c r="C379" s="221"/>
      <c r="D379" s="222"/>
      <c r="E379" s="222"/>
      <c r="F379" s="222"/>
      <c r="G379" s="222"/>
      <c r="H379" s="222"/>
      <c r="I379" s="222"/>
      <c r="J379" s="222"/>
      <c r="K379" s="222"/>
      <c r="L379" s="222"/>
      <c r="M379" s="222"/>
      <c r="N379" s="222"/>
      <c r="O379" s="223"/>
    </row>
    <row r="380" spans="2:15" hidden="1" outlineLevel="1" x14ac:dyDescent="0.25">
      <c r="B380" s="220"/>
      <c r="C380" s="221"/>
      <c r="D380" s="222"/>
      <c r="E380" s="222"/>
      <c r="F380" s="222"/>
      <c r="G380" s="222"/>
      <c r="H380" s="222"/>
      <c r="I380" s="222"/>
      <c r="J380" s="222"/>
      <c r="K380" s="222"/>
      <c r="L380" s="222"/>
      <c r="M380" s="222"/>
      <c r="N380" s="222"/>
      <c r="O380" s="223"/>
    </row>
    <row r="381" spans="2:15" hidden="1" outlineLevel="1" x14ac:dyDescent="0.25">
      <c r="B381" s="220"/>
      <c r="C381" s="221"/>
      <c r="D381" s="222"/>
      <c r="E381" s="222"/>
      <c r="F381" s="222"/>
      <c r="G381" s="222"/>
      <c r="H381" s="222"/>
      <c r="I381" s="222"/>
      <c r="J381" s="222"/>
      <c r="K381" s="222"/>
      <c r="L381" s="222"/>
      <c r="M381" s="222"/>
      <c r="N381" s="222"/>
      <c r="O381" s="223"/>
    </row>
    <row r="382" spans="2:15" hidden="1" outlineLevel="1" x14ac:dyDescent="0.25">
      <c r="B382" s="220"/>
      <c r="C382" s="221"/>
      <c r="D382" s="222"/>
      <c r="E382" s="222"/>
      <c r="F382" s="222"/>
      <c r="G382" s="222"/>
      <c r="H382" s="222"/>
      <c r="I382" s="222"/>
      <c r="J382" s="222"/>
      <c r="K382" s="222"/>
      <c r="L382" s="222"/>
      <c r="M382" s="222"/>
      <c r="N382" s="222"/>
      <c r="O382" s="223"/>
    </row>
    <row r="383" spans="2:15" hidden="1" outlineLevel="1" x14ac:dyDescent="0.25">
      <c r="B383" s="220"/>
      <c r="C383" s="221"/>
      <c r="D383" s="222"/>
      <c r="E383" s="222"/>
      <c r="F383" s="222"/>
      <c r="G383" s="222"/>
      <c r="H383" s="222"/>
      <c r="I383" s="222"/>
      <c r="J383" s="222"/>
      <c r="K383" s="222"/>
      <c r="L383" s="222"/>
      <c r="M383" s="222"/>
      <c r="N383" s="222"/>
      <c r="O383" s="223"/>
    </row>
    <row r="384" spans="2:15" hidden="1" outlineLevel="1" x14ac:dyDescent="0.25">
      <c r="B384" s="220"/>
      <c r="C384" s="221"/>
      <c r="D384" s="222"/>
      <c r="E384" s="222"/>
      <c r="F384" s="222"/>
      <c r="G384" s="222"/>
      <c r="H384" s="222"/>
      <c r="I384" s="222"/>
      <c r="J384" s="222"/>
      <c r="K384" s="222"/>
      <c r="L384" s="222"/>
      <c r="M384" s="222"/>
      <c r="N384" s="222"/>
      <c r="O384" s="223"/>
    </row>
    <row r="385" spans="2:15" hidden="1" outlineLevel="1" x14ac:dyDescent="0.25">
      <c r="B385" s="220"/>
      <c r="C385" s="221"/>
      <c r="D385" s="222"/>
      <c r="E385" s="222"/>
      <c r="F385" s="222"/>
      <c r="G385" s="222"/>
      <c r="H385" s="222"/>
      <c r="I385" s="222"/>
      <c r="J385" s="222"/>
      <c r="K385" s="222"/>
      <c r="L385" s="222"/>
      <c r="M385" s="222"/>
      <c r="N385" s="222"/>
      <c r="O385" s="223"/>
    </row>
    <row r="386" spans="2:15" hidden="1" outlineLevel="1" x14ac:dyDescent="0.25">
      <c r="B386" s="220"/>
      <c r="C386" s="221"/>
      <c r="D386" s="222"/>
      <c r="E386" s="222"/>
      <c r="F386" s="222"/>
      <c r="G386" s="222"/>
      <c r="H386" s="222"/>
      <c r="I386" s="222"/>
      <c r="J386" s="222"/>
      <c r="K386" s="222"/>
      <c r="L386" s="222"/>
      <c r="M386" s="222"/>
      <c r="N386" s="222"/>
      <c r="O386" s="223"/>
    </row>
    <row r="387" spans="2:15" hidden="1" outlineLevel="1" x14ac:dyDescent="0.25">
      <c r="B387" s="220"/>
      <c r="C387" s="221"/>
      <c r="D387" s="222"/>
      <c r="E387" s="222"/>
      <c r="F387" s="222"/>
      <c r="G387" s="222"/>
      <c r="H387" s="222"/>
      <c r="I387" s="222"/>
      <c r="J387" s="222"/>
      <c r="K387" s="222"/>
      <c r="L387" s="222"/>
      <c r="M387" s="222"/>
      <c r="N387" s="222"/>
      <c r="O387" s="223"/>
    </row>
    <row r="388" spans="2:15" hidden="1" outlineLevel="1" x14ac:dyDescent="0.25">
      <c r="B388" s="220"/>
      <c r="C388" s="221"/>
      <c r="D388" s="222"/>
      <c r="E388" s="222"/>
      <c r="F388" s="222"/>
      <c r="G388" s="222"/>
      <c r="H388" s="222"/>
      <c r="I388" s="222"/>
      <c r="J388" s="222"/>
      <c r="K388" s="222"/>
      <c r="L388" s="222"/>
      <c r="M388" s="222"/>
      <c r="N388" s="222"/>
      <c r="O388" s="223"/>
    </row>
    <row r="389" spans="2:15" hidden="1" outlineLevel="1" x14ac:dyDescent="0.25">
      <c r="B389" s="220"/>
      <c r="C389" s="221"/>
      <c r="D389" s="222"/>
      <c r="E389" s="222"/>
      <c r="F389" s="222"/>
      <c r="G389" s="222"/>
      <c r="H389" s="222"/>
      <c r="I389" s="222"/>
      <c r="J389" s="222"/>
      <c r="K389" s="222"/>
      <c r="L389" s="222"/>
      <c r="M389" s="222"/>
      <c r="N389" s="222"/>
      <c r="O389" s="223"/>
    </row>
    <row r="390" spans="2:15" hidden="1" outlineLevel="1" x14ac:dyDescent="0.25">
      <c r="B390" s="220"/>
      <c r="C390" s="221"/>
      <c r="D390" s="222"/>
      <c r="E390" s="222"/>
      <c r="F390" s="222"/>
      <c r="G390" s="222"/>
      <c r="H390" s="222"/>
      <c r="I390" s="222"/>
      <c r="J390" s="222"/>
      <c r="K390" s="222"/>
      <c r="L390" s="222"/>
      <c r="M390" s="222"/>
      <c r="N390" s="222"/>
      <c r="O390" s="223"/>
    </row>
    <row r="391" spans="2:15" hidden="1" outlineLevel="1" x14ac:dyDescent="0.25">
      <c r="B391" s="220"/>
      <c r="C391" s="221"/>
      <c r="D391" s="222"/>
      <c r="E391" s="222"/>
      <c r="F391" s="222"/>
      <c r="G391" s="222"/>
      <c r="H391" s="222"/>
      <c r="I391" s="222"/>
      <c r="J391" s="222"/>
      <c r="K391" s="222"/>
      <c r="L391" s="222"/>
      <c r="M391" s="222"/>
      <c r="N391" s="222"/>
      <c r="O391" s="223"/>
    </row>
    <row r="392" spans="2:15" hidden="1" outlineLevel="1" x14ac:dyDescent="0.25">
      <c r="B392" s="220"/>
      <c r="C392" s="221"/>
      <c r="D392" s="222"/>
      <c r="E392" s="222"/>
      <c r="F392" s="222"/>
      <c r="G392" s="222"/>
      <c r="H392" s="222"/>
      <c r="I392" s="222"/>
      <c r="J392" s="222"/>
      <c r="K392" s="222"/>
      <c r="L392" s="222"/>
      <c r="M392" s="222"/>
      <c r="N392" s="222"/>
      <c r="O392" s="223"/>
    </row>
    <row r="393" spans="2:15" hidden="1" outlineLevel="1" x14ac:dyDescent="0.25">
      <c r="B393" s="220"/>
      <c r="C393" s="221"/>
      <c r="D393" s="222"/>
      <c r="E393" s="222"/>
      <c r="F393" s="222"/>
      <c r="G393" s="222"/>
      <c r="H393" s="222"/>
      <c r="I393" s="222"/>
      <c r="J393" s="222"/>
      <c r="K393" s="222"/>
      <c r="L393" s="222"/>
      <c r="M393" s="222"/>
      <c r="N393" s="222"/>
      <c r="O393" s="223"/>
    </row>
    <row r="394" spans="2:15" hidden="1" outlineLevel="1" x14ac:dyDescent="0.25">
      <c r="B394" s="220"/>
      <c r="C394" s="221"/>
      <c r="D394" s="222"/>
      <c r="E394" s="222"/>
      <c r="F394" s="222"/>
      <c r="G394" s="222"/>
      <c r="H394" s="222"/>
      <c r="I394" s="222"/>
      <c r="J394" s="222"/>
      <c r="K394" s="222"/>
      <c r="L394" s="222"/>
      <c r="M394" s="222"/>
      <c r="N394" s="222"/>
      <c r="O394" s="223"/>
    </row>
    <row r="395" spans="2:15" hidden="1" outlineLevel="1" x14ac:dyDescent="0.25">
      <c r="B395" s="220"/>
      <c r="C395" s="221"/>
      <c r="D395" s="222"/>
      <c r="E395" s="222"/>
      <c r="F395" s="222"/>
      <c r="G395" s="222"/>
      <c r="H395" s="222"/>
      <c r="I395" s="222"/>
      <c r="J395" s="222"/>
      <c r="K395" s="222"/>
      <c r="L395" s="222"/>
      <c r="M395" s="222"/>
      <c r="N395" s="222"/>
      <c r="O395" s="223"/>
    </row>
    <row r="396" spans="2:15" hidden="1" outlineLevel="1" x14ac:dyDescent="0.25">
      <c r="B396" s="220"/>
      <c r="C396" s="221"/>
      <c r="D396" s="222"/>
      <c r="E396" s="222"/>
      <c r="F396" s="222"/>
      <c r="G396" s="222"/>
      <c r="H396" s="222"/>
      <c r="I396" s="222"/>
      <c r="J396" s="222"/>
      <c r="K396" s="222"/>
      <c r="L396" s="222"/>
      <c r="M396" s="222"/>
      <c r="N396" s="222"/>
      <c r="O396" s="223"/>
    </row>
    <row r="397" spans="2:15" hidden="1" outlineLevel="1" x14ac:dyDescent="0.25">
      <c r="B397" s="220"/>
      <c r="C397" s="221"/>
      <c r="D397" s="222"/>
      <c r="E397" s="222"/>
      <c r="F397" s="222"/>
      <c r="G397" s="222"/>
      <c r="H397" s="222"/>
      <c r="I397" s="222"/>
      <c r="J397" s="222"/>
      <c r="K397" s="222"/>
      <c r="L397" s="222"/>
      <c r="M397" s="222"/>
      <c r="N397" s="222"/>
      <c r="O397" s="223"/>
    </row>
    <row r="398" spans="2:15" hidden="1" outlineLevel="1" x14ac:dyDescent="0.25">
      <c r="B398" s="220"/>
      <c r="C398" s="221"/>
      <c r="D398" s="222"/>
      <c r="E398" s="222"/>
      <c r="F398" s="222"/>
      <c r="G398" s="222"/>
      <c r="H398" s="222"/>
      <c r="I398" s="222"/>
      <c r="J398" s="222"/>
      <c r="K398" s="222"/>
      <c r="L398" s="222"/>
      <c r="M398" s="222"/>
      <c r="N398" s="222"/>
      <c r="O398" s="223"/>
    </row>
    <row r="399" spans="2:15" hidden="1" outlineLevel="1" x14ac:dyDescent="0.25">
      <c r="B399" s="220"/>
      <c r="C399" s="221"/>
      <c r="D399" s="222"/>
      <c r="E399" s="222"/>
      <c r="F399" s="222"/>
      <c r="G399" s="222"/>
      <c r="H399" s="222"/>
      <c r="I399" s="222"/>
      <c r="J399" s="222"/>
      <c r="K399" s="222"/>
      <c r="L399" s="222"/>
      <c r="M399" s="222"/>
      <c r="N399" s="222"/>
      <c r="O399" s="223"/>
    </row>
    <row r="400" spans="2:15" hidden="1" outlineLevel="1" x14ac:dyDescent="0.25">
      <c r="B400" s="220"/>
      <c r="C400" s="221"/>
      <c r="D400" s="222"/>
      <c r="E400" s="222"/>
      <c r="F400" s="222"/>
      <c r="G400" s="222"/>
      <c r="H400" s="222"/>
      <c r="I400" s="222"/>
      <c r="J400" s="222"/>
      <c r="K400" s="222"/>
      <c r="L400" s="222"/>
      <c r="M400" s="222"/>
      <c r="N400" s="222"/>
      <c r="O400" s="223"/>
    </row>
    <row r="401" spans="2:15" hidden="1" outlineLevel="1" x14ac:dyDescent="0.25">
      <c r="B401" s="220"/>
      <c r="C401" s="221"/>
      <c r="D401" s="222"/>
      <c r="E401" s="222"/>
      <c r="F401" s="222"/>
      <c r="G401" s="222"/>
      <c r="H401" s="222"/>
      <c r="I401" s="222"/>
      <c r="J401" s="222"/>
      <c r="K401" s="222"/>
      <c r="L401" s="222"/>
      <c r="M401" s="222"/>
      <c r="N401" s="222"/>
      <c r="O401" s="223"/>
    </row>
    <row r="402" spans="2:15" hidden="1" outlineLevel="1" x14ac:dyDescent="0.25">
      <c r="B402" s="220"/>
      <c r="C402" s="221"/>
      <c r="D402" s="222"/>
      <c r="E402" s="222"/>
      <c r="F402" s="222"/>
      <c r="G402" s="222"/>
      <c r="H402" s="222"/>
      <c r="I402" s="222"/>
      <c r="J402" s="222"/>
      <c r="K402" s="222"/>
      <c r="L402" s="222"/>
      <c r="M402" s="222"/>
      <c r="N402" s="222"/>
      <c r="O402" s="223"/>
    </row>
    <row r="403" spans="2:15" hidden="1" outlineLevel="1" x14ac:dyDescent="0.25">
      <c r="B403" s="220"/>
      <c r="C403" s="221"/>
      <c r="D403" s="222"/>
      <c r="E403" s="222"/>
      <c r="F403" s="222"/>
      <c r="G403" s="222"/>
      <c r="H403" s="222"/>
      <c r="I403" s="222"/>
      <c r="J403" s="222"/>
      <c r="K403" s="222"/>
      <c r="L403" s="222"/>
      <c r="M403" s="222"/>
      <c r="N403" s="222"/>
      <c r="O403" s="223"/>
    </row>
    <row r="404" spans="2:15" hidden="1" outlineLevel="1" x14ac:dyDescent="0.25">
      <c r="B404" s="220"/>
      <c r="C404" s="221"/>
      <c r="D404" s="222"/>
      <c r="E404" s="222"/>
      <c r="F404" s="222"/>
      <c r="G404" s="222"/>
      <c r="H404" s="222"/>
      <c r="I404" s="222"/>
      <c r="J404" s="222"/>
      <c r="K404" s="222"/>
      <c r="L404" s="222"/>
      <c r="M404" s="222"/>
      <c r="N404" s="222"/>
      <c r="O404" s="223"/>
    </row>
    <row r="405" spans="2:15" hidden="1" outlineLevel="1" x14ac:dyDescent="0.25">
      <c r="B405" s="220"/>
      <c r="C405" s="221"/>
      <c r="D405" s="222"/>
      <c r="E405" s="222"/>
      <c r="F405" s="222"/>
      <c r="G405" s="222"/>
      <c r="H405" s="222"/>
      <c r="I405" s="222"/>
      <c r="J405" s="222"/>
      <c r="K405" s="222"/>
      <c r="L405" s="222"/>
      <c r="M405" s="222"/>
      <c r="N405" s="222"/>
      <c r="O405" s="223"/>
    </row>
    <row r="406" spans="2:15" hidden="1" outlineLevel="1" x14ac:dyDescent="0.25">
      <c r="B406" s="220"/>
      <c r="C406" s="221"/>
      <c r="D406" s="222"/>
      <c r="E406" s="222"/>
      <c r="F406" s="222"/>
      <c r="G406" s="222"/>
      <c r="H406" s="222"/>
      <c r="I406" s="222"/>
      <c r="J406" s="222"/>
      <c r="K406" s="222"/>
      <c r="L406" s="222"/>
      <c r="M406" s="222"/>
      <c r="N406" s="222"/>
      <c r="O406" s="223"/>
    </row>
    <row r="407" spans="2:15" hidden="1" outlineLevel="1" x14ac:dyDescent="0.25">
      <c r="B407" s="233"/>
      <c r="C407" s="234"/>
      <c r="D407" s="235"/>
      <c r="E407" s="235"/>
      <c r="F407" s="235"/>
      <c r="G407" s="235"/>
      <c r="H407" s="235"/>
      <c r="I407" s="235"/>
      <c r="J407" s="235"/>
      <c r="K407" s="235"/>
      <c r="L407" s="235"/>
      <c r="M407" s="235"/>
      <c r="N407" s="235"/>
      <c r="O407" s="236"/>
    </row>
    <row r="408" spans="2:15" collapsed="1" x14ac:dyDescent="0.25">
      <c r="B408" s="64"/>
      <c r="C408" s="64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</row>
    <row r="409" spans="2:15" ht="24.95" customHeight="1" x14ac:dyDescent="0.25">
      <c r="B409" s="307" t="str">
        <f>Calc!$AA$12</f>
        <v>TOTAL SALES ACTUAL (USD)</v>
      </c>
      <c r="C409" s="307"/>
      <c r="D409" s="307"/>
      <c r="E409" s="307"/>
      <c r="F409" s="307"/>
      <c r="G409" s="307"/>
      <c r="H409" s="307"/>
      <c r="I409" s="307"/>
      <c r="J409" s="307"/>
      <c r="K409" s="307"/>
      <c r="L409" s="307"/>
      <c r="M409" s="307"/>
      <c r="N409" s="307"/>
      <c r="O409" s="308"/>
    </row>
    <row r="410" spans="2:15" ht="20.100000000000001" customHeight="1" x14ac:dyDescent="0.25">
      <c r="B410" s="165" t="s">
        <v>34</v>
      </c>
      <c r="C410" s="165" t="s">
        <v>60</v>
      </c>
      <c r="D410" s="164" t="s">
        <v>37</v>
      </c>
      <c r="E410" s="164" t="s">
        <v>38</v>
      </c>
      <c r="F410" s="164" t="s">
        <v>39</v>
      </c>
      <c r="G410" s="164" t="s">
        <v>235</v>
      </c>
      <c r="H410" s="164" t="s">
        <v>40</v>
      </c>
      <c r="I410" s="164" t="s">
        <v>41</v>
      </c>
      <c r="J410" s="164" t="s">
        <v>42</v>
      </c>
      <c r="K410" s="164" t="s">
        <v>43</v>
      </c>
      <c r="L410" s="164" t="s">
        <v>44</v>
      </c>
      <c r="M410" s="164" t="s">
        <v>45</v>
      </c>
      <c r="N410" s="164" t="s">
        <v>46</v>
      </c>
      <c r="O410" s="164" t="s">
        <v>47</v>
      </c>
    </row>
    <row r="411" spans="2:15" x14ac:dyDescent="0.25">
      <c r="B411" s="159" t="str">
        <f>IFERROR(INDEX(Calc!$AV$4:$AV$403,Calc!$AC4,1),"")</f>
        <v>Caleb Mullins</v>
      </c>
      <c r="C411" s="88">
        <f>IFERROR(INDEX(Calc!$AW$4:$AW$403,Calc!$AC4,1),"")</f>
        <v>2022</v>
      </c>
      <c r="D411" s="177">
        <v>180000</v>
      </c>
      <c r="E411" s="178">
        <v>170000</v>
      </c>
      <c r="F411" s="178">
        <v>95000</v>
      </c>
      <c r="G411" s="178">
        <v>150000</v>
      </c>
      <c r="H411" s="178">
        <v>140000</v>
      </c>
      <c r="I411" s="178">
        <v>180000</v>
      </c>
      <c r="J411" s="178">
        <v>185000</v>
      </c>
      <c r="K411" s="178">
        <v>150000</v>
      </c>
      <c r="L411" s="178">
        <v>170000</v>
      </c>
      <c r="M411" s="178">
        <v>130000</v>
      </c>
      <c r="N411" s="178">
        <v>145000</v>
      </c>
      <c r="O411" s="179">
        <v>145000</v>
      </c>
    </row>
    <row r="412" spans="2:15" x14ac:dyDescent="0.25">
      <c r="B412" s="160" t="str">
        <f>IFERROR(INDEX(Calc!$AV$4:$AV$403,Calc!$AC5,1),"")</f>
        <v>Laura Hartman</v>
      </c>
      <c r="C412" s="89">
        <f>IFERROR(INDEX(Calc!$AW$4:$AW$403,Calc!$AC5,1),"")</f>
        <v>2022</v>
      </c>
      <c r="D412" s="180">
        <v>135000</v>
      </c>
      <c r="E412" s="153">
        <v>145000</v>
      </c>
      <c r="F412" s="153">
        <v>175000</v>
      </c>
      <c r="G412" s="153">
        <v>140000</v>
      </c>
      <c r="H412" s="153">
        <v>200000</v>
      </c>
      <c r="I412" s="153">
        <v>185000</v>
      </c>
      <c r="J412" s="153">
        <v>145000</v>
      </c>
      <c r="K412" s="153">
        <v>110000</v>
      </c>
      <c r="L412" s="153">
        <v>95000</v>
      </c>
      <c r="M412" s="153">
        <v>195000</v>
      </c>
      <c r="N412" s="153">
        <v>170000</v>
      </c>
      <c r="O412" s="154">
        <v>95000</v>
      </c>
    </row>
    <row r="413" spans="2:15" x14ac:dyDescent="0.25">
      <c r="B413" s="160" t="str">
        <f>IFERROR(INDEX(Calc!$AV$4:$AV$403,Calc!$AC6,1),"")</f>
        <v>Dustin Santana</v>
      </c>
      <c r="C413" s="89">
        <f>IFERROR(INDEX(Calc!$AW$4:$AW$403,Calc!$AC6,1),"")</f>
        <v>2022</v>
      </c>
      <c r="D413" s="180">
        <v>135000</v>
      </c>
      <c r="E413" s="153">
        <v>185000</v>
      </c>
      <c r="F413" s="153">
        <v>150000</v>
      </c>
      <c r="G413" s="153">
        <v>120000</v>
      </c>
      <c r="H413" s="153">
        <v>125000</v>
      </c>
      <c r="I413" s="153">
        <v>135000</v>
      </c>
      <c r="J413" s="153">
        <v>180000</v>
      </c>
      <c r="K413" s="153">
        <v>95000</v>
      </c>
      <c r="L413" s="153">
        <v>145000</v>
      </c>
      <c r="M413" s="153">
        <v>160000</v>
      </c>
      <c r="N413" s="153">
        <v>120000</v>
      </c>
      <c r="O413" s="154">
        <v>15000</v>
      </c>
    </row>
    <row r="414" spans="2:15" x14ac:dyDescent="0.25">
      <c r="B414" s="160" t="str">
        <f>IFERROR(INDEX(Calc!$AV$4:$AV$403,Calc!$AC7,1),"")</f>
        <v>Aidan Yates</v>
      </c>
      <c r="C414" s="89">
        <f>IFERROR(INDEX(Calc!$AW$4:$AW$403,Calc!$AC7,1),"")</f>
        <v>2022</v>
      </c>
      <c r="D414" s="180">
        <v>115000</v>
      </c>
      <c r="E414" s="153">
        <v>125000</v>
      </c>
      <c r="F414" s="153">
        <v>95000</v>
      </c>
      <c r="G414" s="153">
        <v>160000</v>
      </c>
      <c r="H414" s="153">
        <v>95000</v>
      </c>
      <c r="I414" s="153">
        <v>190000</v>
      </c>
      <c r="J414" s="153">
        <v>125000</v>
      </c>
      <c r="K414" s="153">
        <v>185000</v>
      </c>
      <c r="L414" s="153">
        <v>185000</v>
      </c>
      <c r="M414" s="153">
        <v>100000</v>
      </c>
      <c r="N414" s="153">
        <v>130000</v>
      </c>
      <c r="O414" s="154">
        <v>95000</v>
      </c>
    </row>
    <row r="415" spans="2:15" x14ac:dyDescent="0.25">
      <c r="B415" s="160" t="str">
        <f>IFERROR(INDEX(Calc!$AV$4:$AV$403,Calc!$AC8,1),"")</f>
        <v>Deanna Holcomb</v>
      </c>
      <c r="C415" s="89">
        <f>IFERROR(INDEX(Calc!$AW$4:$AW$403,Calc!$AC8,1),"")</f>
        <v>2022</v>
      </c>
      <c r="D415" s="180">
        <v>150000</v>
      </c>
      <c r="E415" s="153">
        <v>170000</v>
      </c>
      <c r="F415" s="153">
        <v>190000</v>
      </c>
      <c r="G415" s="153">
        <v>140000</v>
      </c>
      <c r="H415" s="153">
        <v>135000</v>
      </c>
      <c r="I415" s="153">
        <v>125000</v>
      </c>
      <c r="J415" s="153">
        <v>140000</v>
      </c>
      <c r="K415" s="153">
        <v>120000</v>
      </c>
      <c r="L415" s="153">
        <v>95000</v>
      </c>
      <c r="M415" s="153">
        <v>100000</v>
      </c>
      <c r="N415" s="153">
        <v>95000</v>
      </c>
      <c r="O415" s="154">
        <v>195000</v>
      </c>
    </row>
    <row r="416" spans="2:15" x14ac:dyDescent="0.25">
      <c r="B416" s="160" t="str">
        <f>IFERROR(INDEX(Calc!$AV$4:$AV$403,Calc!$AC9,1),"")</f>
        <v>Gage Boyd</v>
      </c>
      <c r="C416" s="89">
        <f>IFERROR(INDEX(Calc!$AW$4:$AW$403,Calc!$AC9,1),"")</f>
        <v>2022</v>
      </c>
      <c r="D416" s="180">
        <v>135000</v>
      </c>
      <c r="E416" s="153">
        <v>160000</v>
      </c>
      <c r="F416" s="153">
        <v>100000</v>
      </c>
      <c r="G416" s="153">
        <v>100000</v>
      </c>
      <c r="H416" s="153">
        <v>185000</v>
      </c>
      <c r="I416" s="153">
        <v>170000</v>
      </c>
      <c r="J416" s="153">
        <v>95000</v>
      </c>
      <c r="K416" s="153">
        <v>160000</v>
      </c>
      <c r="L416" s="153">
        <v>120000</v>
      </c>
      <c r="M416" s="153">
        <v>130000</v>
      </c>
      <c r="N416" s="153">
        <v>190000</v>
      </c>
      <c r="O416" s="154">
        <v>170000</v>
      </c>
    </row>
    <row r="417" spans="2:15" x14ac:dyDescent="0.25">
      <c r="B417" s="160" t="str">
        <f>IFERROR(INDEX(Calc!$AV$4:$AV$403,Calc!$AC10,1),"")</f>
        <v/>
      </c>
      <c r="C417" s="89" t="str">
        <f>IFERROR(INDEX(Calc!$AW$4:$AW$403,Calc!$AC10,1),"")</f>
        <v/>
      </c>
      <c r="D417" s="180"/>
      <c r="E417" s="153"/>
      <c r="F417" s="153"/>
      <c r="G417" s="153"/>
      <c r="H417" s="153"/>
      <c r="I417" s="153"/>
      <c r="J417" s="153"/>
      <c r="K417" s="153"/>
      <c r="L417" s="153"/>
      <c r="M417" s="153"/>
      <c r="N417" s="153"/>
      <c r="O417" s="154"/>
    </row>
    <row r="418" spans="2:15" x14ac:dyDescent="0.25">
      <c r="B418" s="160" t="str">
        <f>IFERROR(INDEX(Calc!$AV$4:$AV$403,Calc!$AC11,1),"")</f>
        <v/>
      </c>
      <c r="C418" s="89" t="str">
        <f>IFERROR(INDEX(Calc!$AW$4:$AW$403,Calc!$AC11,1),"")</f>
        <v/>
      </c>
      <c r="D418" s="180"/>
      <c r="E418" s="153"/>
      <c r="F418" s="153"/>
      <c r="G418" s="153"/>
      <c r="H418" s="153"/>
      <c r="I418" s="153"/>
      <c r="J418" s="153"/>
      <c r="K418" s="153"/>
      <c r="L418" s="153"/>
      <c r="M418" s="153"/>
      <c r="N418" s="153"/>
      <c r="O418" s="154"/>
    </row>
    <row r="419" spans="2:15" x14ac:dyDescent="0.25">
      <c r="B419" s="160" t="str">
        <f>IFERROR(INDEX(Calc!$AV$4:$AV$403,Calc!$AC12,1),"")</f>
        <v/>
      </c>
      <c r="C419" s="89" t="str">
        <f>IFERROR(INDEX(Calc!$AW$4:$AW$403,Calc!$AC12,1),"")</f>
        <v/>
      </c>
      <c r="D419" s="180"/>
      <c r="E419" s="153"/>
      <c r="F419" s="153"/>
      <c r="G419" s="153"/>
      <c r="H419" s="153"/>
      <c r="I419" s="153"/>
      <c r="J419" s="153"/>
      <c r="K419" s="153"/>
      <c r="L419" s="153"/>
      <c r="M419" s="153"/>
      <c r="N419" s="153"/>
      <c r="O419" s="154"/>
    </row>
    <row r="420" spans="2:15" x14ac:dyDescent="0.25">
      <c r="B420" s="237" t="str">
        <f>IFERROR(INDEX(Calc!$AV$4:$AV$403,Calc!$AC13,1),"")</f>
        <v/>
      </c>
      <c r="C420" s="238" t="str">
        <f>IFERROR(INDEX(Calc!$AW$4:$AW$403,Calc!$AC13,1),"")</f>
        <v/>
      </c>
      <c r="D420" s="239"/>
      <c r="E420" s="227"/>
      <c r="F420" s="227"/>
      <c r="G420" s="227"/>
      <c r="H420" s="227"/>
      <c r="I420" s="227"/>
      <c r="J420" s="227"/>
      <c r="K420" s="227"/>
      <c r="L420" s="227"/>
      <c r="M420" s="227"/>
      <c r="N420" s="227"/>
      <c r="O420" s="228"/>
    </row>
    <row r="421" spans="2:15" x14ac:dyDescent="0.25">
      <c r="B421" s="240"/>
      <c r="C421" s="241"/>
      <c r="D421" s="222"/>
      <c r="E421" s="222"/>
      <c r="F421" s="222"/>
      <c r="G421" s="222"/>
      <c r="H421" s="222"/>
      <c r="I421" s="222"/>
      <c r="J421" s="222"/>
      <c r="K421" s="222"/>
      <c r="L421" s="222"/>
      <c r="M421" s="222"/>
      <c r="N421" s="222"/>
      <c r="O421" s="223"/>
    </row>
    <row r="422" spans="2:15" x14ac:dyDescent="0.25">
      <c r="B422" s="240"/>
      <c r="C422" s="241"/>
      <c r="D422" s="222"/>
      <c r="E422" s="222"/>
      <c r="F422" s="222"/>
      <c r="G422" s="222"/>
      <c r="H422" s="222"/>
      <c r="I422" s="222"/>
      <c r="J422" s="222"/>
      <c r="K422" s="222"/>
      <c r="L422" s="222"/>
      <c r="M422" s="222"/>
      <c r="N422" s="222"/>
      <c r="O422" s="223"/>
    </row>
    <row r="423" spans="2:15" x14ac:dyDescent="0.25">
      <c r="B423" s="240"/>
      <c r="C423" s="241"/>
      <c r="D423" s="222"/>
      <c r="E423" s="222"/>
      <c r="F423" s="222"/>
      <c r="G423" s="222"/>
      <c r="H423" s="222"/>
      <c r="I423" s="222"/>
      <c r="J423" s="222"/>
      <c r="K423" s="222"/>
      <c r="L423" s="222"/>
      <c r="M423" s="222"/>
      <c r="N423" s="222"/>
      <c r="O423" s="223"/>
    </row>
    <row r="424" spans="2:15" x14ac:dyDescent="0.25">
      <c r="B424" s="240"/>
      <c r="C424" s="241"/>
      <c r="D424" s="222"/>
      <c r="E424" s="222"/>
      <c r="F424" s="222"/>
      <c r="G424" s="222"/>
      <c r="H424" s="222"/>
      <c r="I424" s="222"/>
      <c r="J424" s="222"/>
      <c r="K424" s="222"/>
      <c r="L424" s="222"/>
      <c r="M424" s="222"/>
      <c r="N424" s="222"/>
      <c r="O424" s="223"/>
    </row>
    <row r="425" spans="2:15" x14ac:dyDescent="0.25">
      <c r="B425" s="240"/>
      <c r="C425" s="241"/>
      <c r="D425" s="222"/>
      <c r="E425" s="222"/>
      <c r="F425" s="222"/>
      <c r="G425" s="222"/>
      <c r="H425" s="222"/>
      <c r="I425" s="222"/>
      <c r="J425" s="222"/>
      <c r="K425" s="222"/>
      <c r="L425" s="222"/>
      <c r="M425" s="222"/>
      <c r="N425" s="222"/>
      <c r="O425" s="223"/>
    </row>
    <row r="426" spans="2:15" hidden="1" outlineLevel="1" x14ac:dyDescent="0.25">
      <c r="B426" s="240"/>
      <c r="C426" s="241"/>
      <c r="D426" s="222"/>
      <c r="E426" s="222"/>
      <c r="F426" s="222"/>
      <c r="G426" s="222"/>
      <c r="H426" s="222"/>
      <c r="I426" s="222"/>
      <c r="J426" s="222"/>
      <c r="K426" s="222"/>
      <c r="L426" s="222"/>
      <c r="M426" s="222"/>
      <c r="N426" s="222"/>
      <c r="O426" s="223"/>
    </row>
    <row r="427" spans="2:15" hidden="1" outlineLevel="1" x14ac:dyDescent="0.25">
      <c r="B427" s="240"/>
      <c r="C427" s="241"/>
      <c r="D427" s="222"/>
      <c r="E427" s="222"/>
      <c r="F427" s="222"/>
      <c r="G427" s="222"/>
      <c r="H427" s="222"/>
      <c r="I427" s="222"/>
      <c r="J427" s="222"/>
      <c r="K427" s="222"/>
      <c r="L427" s="222"/>
      <c r="M427" s="222"/>
      <c r="N427" s="222"/>
      <c r="O427" s="223"/>
    </row>
    <row r="428" spans="2:15" hidden="1" outlineLevel="1" x14ac:dyDescent="0.25">
      <c r="B428" s="240"/>
      <c r="C428" s="241"/>
      <c r="D428" s="222"/>
      <c r="E428" s="222"/>
      <c r="F428" s="222"/>
      <c r="G428" s="222"/>
      <c r="H428" s="222"/>
      <c r="I428" s="222"/>
      <c r="J428" s="222"/>
      <c r="K428" s="222"/>
      <c r="L428" s="222"/>
      <c r="M428" s="222"/>
      <c r="N428" s="222"/>
      <c r="O428" s="223"/>
    </row>
    <row r="429" spans="2:15" hidden="1" outlineLevel="1" x14ac:dyDescent="0.25">
      <c r="B429" s="240"/>
      <c r="C429" s="241"/>
      <c r="D429" s="222"/>
      <c r="E429" s="222"/>
      <c r="F429" s="222"/>
      <c r="G429" s="222"/>
      <c r="H429" s="222"/>
      <c r="I429" s="222"/>
      <c r="J429" s="222"/>
      <c r="K429" s="222"/>
      <c r="L429" s="222"/>
      <c r="M429" s="222"/>
      <c r="N429" s="222"/>
      <c r="O429" s="223"/>
    </row>
    <row r="430" spans="2:15" hidden="1" outlineLevel="1" x14ac:dyDescent="0.25">
      <c r="B430" s="240"/>
      <c r="C430" s="241"/>
      <c r="D430" s="222"/>
      <c r="E430" s="222"/>
      <c r="F430" s="222"/>
      <c r="G430" s="222"/>
      <c r="H430" s="222"/>
      <c r="I430" s="222"/>
      <c r="J430" s="222"/>
      <c r="K430" s="222"/>
      <c r="L430" s="222"/>
      <c r="M430" s="222"/>
      <c r="N430" s="222"/>
      <c r="O430" s="223"/>
    </row>
    <row r="431" spans="2:15" hidden="1" outlineLevel="1" x14ac:dyDescent="0.25">
      <c r="B431" s="240"/>
      <c r="C431" s="241"/>
      <c r="D431" s="222"/>
      <c r="E431" s="222"/>
      <c r="F431" s="222"/>
      <c r="G431" s="222"/>
      <c r="H431" s="222"/>
      <c r="I431" s="222"/>
      <c r="J431" s="222"/>
      <c r="K431" s="222"/>
      <c r="L431" s="222"/>
      <c r="M431" s="222"/>
      <c r="N431" s="222"/>
      <c r="O431" s="223"/>
    </row>
    <row r="432" spans="2:15" hidden="1" outlineLevel="1" x14ac:dyDescent="0.25">
      <c r="B432" s="240"/>
      <c r="C432" s="241"/>
      <c r="D432" s="222"/>
      <c r="E432" s="222"/>
      <c r="F432" s="222"/>
      <c r="G432" s="222"/>
      <c r="H432" s="222"/>
      <c r="I432" s="222"/>
      <c r="J432" s="222"/>
      <c r="K432" s="222"/>
      <c r="L432" s="222"/>
      <c r="M432" s="222"/>
      <c r="N432" s="222"/>
      <c r="O432" s="223"/>
    </row>
    <row r="433" spans="2:15" hidden="1" outlineLevel="1" x14ac:dyDescent="0.25">
      <c r="B433" s="240"/>
      <c r="C433" s="241"/>
      <c r="D433" s="222"/>
      <c r="E433" s="222"/>
      <c r="F433" s="222"/>
      <c r="G433" s="222"/>
      <c r="H433" s="222"/>
      <c r="I433" s="222"/>
      <c r="J433" s="222"/>
      <c r="K433" s="222"/>
      <c r="L433" s="222"/>
      <c r="M433" s="222"/>
      <c r="N433" s="222"/>
      <c r="O433" s="223"/>
    </row>
    <row r="434" spans="2:15" hidden="1" outlineLevel="1" x14ac:dyDescent="0.25">
      <c r="B434" s="240"/>
      <c r="C434" s="241"/>
      <c r="D434" s="222"/>
      <c r="E434" s="222"/>
      <c r="F434" s="222"/>
      <c r="G434" s="222"/>
      <c r="H434" s="222"/>
      <c r="I434" s="222"/>
      <c r="J434" s="222"/>
      <c r="K434" s="222"/>
      <c r="L434" s="222"/>
      <c r="M434" s="222"/>
      <c r="N434" s="222"/>
      <c r="O434" s="223"/>
    </row>
    <row r="435" spans="2:15" hidden="1" outlineLevel="1" x14ac:dyDescent="0.25">
      <c r="B435" s="240"/>
      <c r="C435" s="241"/>
      <c r="D435" s="222"/>
      <c r="E435" s="222"/>
      <c r="F435" s="222"/>
      <c r="G435" s="222"/>
      <c r="H435" s="222"/>
      <c r="I435" s="222"/>
      <c r="J435" s="222"/>
      <c r="K435" s="222"/>
      <c r="L435" s="222"/>
      <c r="M435" s="222"/>
      <c r="N435" s="222"/>
      <c r="O435" s="223"/>
    </row>
    <row r="436" spans="2:15" hidden="1" outlineLevel="1" x14ac:dyDescent="0.25">
      <c r="B436" s="240"/>
      <c r="C436" s="241"/>
      <c r="D436" s="222"/>
      <c r="E436" s="222"/>
      <c r="F436" s="222"/>
      <c r="G436" s="222"/>
      <c r="H436" s="222"/>
      <c r="I436" s="222"/>
      <c r="J436" s="222"/>
      <c r="K436" s="222"/>
      <c r="L436" s="222"/>
      <c r="M436" s="222"/>
      <c r="N436" s="222"/>
      <c r="O436" s="223"/>
    </row>
    <row r="437" spans="2:15" hidden="1" outlineLevel="1" x14ac:dyDescent="0.25">
      <c r="B437" s="240"/>
      <c r="C437" s="241"/>
      <c r="D437" s="222"/>
      <c r="E437" s="222"/>
      <c r="F437" s="222"/>
      <c r="G437" s="222"/>
      <c r="H437" s="222"/>
      <c r="I437" s="222"/>
      <c r="J437" s="222"/>
      <c r="K437" s="222"/>
      <c r="L437" s="222"/>
      <c r="M437" s="222"/>
      <c r="N437" s="222"/>
      <c r="O437" s="223"/>
    </row>
    <row r="438" spans="2:15" hidden="1" outlineLevel="1" x14ac:dyDescent="0.25">
      <c r="B438" s="240"/>
      <c r="C438" s="241"/>
      <c r="D438" s="222"/>
      <c r="E438" s="222"/>
      <c r="F438" s="222"/>
      <c r="G438" s="222"/>
      <c r="H438" s="222"/>
      <c r="I438" s="222"/>
      <c r="J438" s="222"/>
      <c r="K438" s="222"/>
      <c r="L438" s="222"/>
      <c r="M438" s="222"/>
      <c r="N438" s="222"/>
      <c r="O438" s="223"/>
    </row>
    <row r="439" spans="2:15" hidden="1" outlineLevel="1" x14ac:dyDescent="0.25">
      <c r="B439" s="240"/>
      <c r="C439" s="241"/>
      <c r="D439" s="222"/>
      <c r="E439" s="222"/>
      <c r="F439" s="222"/>
      <c r="G439" s="222"/>
      <c r="H439" s="222"/>
      <c r="I439" s="222"/>
      <c r="J439" s="222"/>
      <c r="K439" s="222"/>
      <c r="L439" s="222"/>
      <c r="M439" s="222"/>
      <c r="N439" s="222"/>
      <c r="O439" s="223"/>
    </row>
    <row r="440" spans="2:15" hidden="1" outlineLevel="1" x14ac:dyDescent="0.25">
      <c r="B440" s="240"/>
      <c r="C440" s="241"/>
      <c r="D440" s="222"/>
      <c r="E440" s="222"/>
      <c r="F440" s="222"/>
      <c r="G440" s="222"/>
      <c r="H440" s="222"/>
      <c r="I440" s="222"/>
      <c r="J440" s="222"/>
      <c r="K440" s="222"/>
      <c r="L440" s="222"/>
      <c r="M440" s="222"/>
      <c r="N440" s="222"/>
      <c r="O440" s="223"/>
    </row>
    <row r="441" spans="2:15" hidden="1" outlineLevel="1" x14ac:dyDescent="0.25">
      <c r="B441" s="240"/>
      <c r="C441" s="241"/>
      <c r="D441" s="222"/>
      <c r="E441" s="222"/>
      <c r="F441" s="222"/>
      <c r="G441" s="222"/>
      <c r="H441" s="222"/>
      <c r="I441" s="222"/>
      <c r="J441" s="222"/>
      <c r="K441" s="222"/>
      <c r="L441" s="222"/>
      <c r="M441" s="222"/>
      <c r="N441" s="222"/>
      <c r="O441" s="223"/>
    </row>
    <row r="442" spans="2:15" hidden="1" outlineLevel="1" x14ac:dyDescent="0.25">
      <c r="B442" s="240"/>
      <c r="C442" s="241"/>
      <c r="D442" s="222"/>
      <c r="E442" s="222"/>
      <c r="F442" s="222"/>
      <c r="G442" s="222"/>
      <c r="H442" s="222"/>
      <c r="I442" s="222"/>
      <c r="J442" s="222"/>
      <c r="K442" s="222"/>
      <c r="L442" s="222"/>
      <c r="M442" s="222"/>
      <c r="N442" s="222"/>
      <c r="O442" s="223"/>
    </row>
    <row r="443" spans="2:15" hidden="1" outlineLevel="1" x14ac:dyDescent="0.25">
      <c r="B443" s="240"/>
      <c r="C443" s="241"/>
      <c r="D443" s="222"/>
      <c r="E443" s="222"/>
      <c r="F443" s="222"/>
      <c r="G443" s="222"/>
      <c r="H443" s="222"/>
      <c r="I443" s="222"/>
      <c r="J443" s="222"/>
      <c r="K443" s="222"/>
      <c r="L443" s="222"/>
      <c r="M443" s="222"/>
      <c r="N443" s="222"/>
      <c r="O443" s="223"/>
    </row>
    <row r="444" spans="2:15" hidden="1" outlineLevel="1" x14ac:dyDescent="0.25">
      <c r="B444" s="240"/>
      <c r="C444" s="241"/>
      <c r="D444" s="222"/>
      <c r="E444" s="222"/>
      <c r="F444" s="222"/>
      <c r="G444" s="222"/>
      <c r="H444" s="222"/>
      <c r="I444" s="222"/>
      <c r="J444" s="222"/>
      <c r="K444" s="222"/>
      <c r="L444" s="222"/>
      <c r="M444" s="222"/>
      <c r="N444" s="222"/>
      <c r="O444" s="223"/>
    </row>
    <row r="445" spans="2:15" hidden="1" outlineLevel="1" x14ac:dyDescent="0.25">
      <c r="B445" s="240"/>
      <c r="C445" s="241"/>
      <c r="D445" s="222"/>
      <c r="E445" s="222"/>
      <c r="F445" s="222"/>
      <c r="G445" s="222"/>
      <c r="H445" s="222"/>
      <c r="I445" s="222"/>
      <c r="J445" s="222"/>
      <c r="K445" s="222"/>
      <c r="L445" s="222"/>
      <c r="M445" s="222"/>
      <c r="N445" s="222"/>
      <c r="O445" s="223"/>
    </row>
    <row r="446" spans="2:15" hidden="1" outlineLevel="1" x14ac:dyDescent="0.25">
      <c r="B446" s="240"/>
      <c r="C446" s="241"/>
      <c r="D446" s="222"/>
      <c r="E446" s="222"/>
      <c r="F446" s="222"/>
      <c r="G446" s="222"/>
      <c r="H446" s="222"/>
      <c r="I446" s="222"/>
      <c r="J446" s="222"/>
      <c r="K446" s="222"/>
      <c r="L446" s="222"/>
      <c r="M446" s="222"/>
      <c r="N446" s="222"/>
      <c r="O446" s="223"/>
    </row>
    <row r="447" spans="2:15" hidden="1" outlineLevel="1" x14ac:dyDescent="0.25">
      <c r="B447" s="240"/>
      <c r="C447" s="241"/>
      <c r="D447" s="222"/>
      <c r="E447" s="222"/>
      <c r="F447" s="222"/>
      <c r="G447" s="222"/>
      <c r="H447" s="222"/>
      <c r="I447" s="222"/>
      <c r="J447" s="222"/>
      <c r="K447" s="222"/>
      <c r="L447" s="222"/>
      <c r="M447" s="222"/>
      <c r="N447" s="222"/>
      <c r="O447" s="223"/>
    </row>
    <row r="448" spans="2:15" hidden="1" outlineLevel="1" x14ac:dyDescent="0.25">
      <c r="B448" s="240"/>
      <c r="C448" s="241"/>
      <c r="D448" s="222"/>
      <c r="E448" s="222"/>
      <c r="F448" s="222"/>
      <c r="G448" s="222"/>
      <c r="H448" s="222"/>
      <c r="I448" s="222"/>
      <c r="J448" s="222"/>
      <c r="K448" s="222"/>
      <c r="L448" s="222"/>
      <c r="M448" s="222"/>
      <c r="N448" s="222"/>
      <c r="O448" s="223"/>
    </row>
    <row r="449" spans="2:15" hidden="1" outlineLevel="1" x14ac:dyDescent="0.25">
      <c r="B449" s="240"/>
      <c r="C449" s="241"/>
      <c r="D449" s="222"/>
      <c r="E449" s="222"/>
      <c r="F449" s="222"/>
      <c r="G449" s="222"/>
      <c r="H449" s="222"/>
      <c r="I449" s="222"/>
      <c r="J449" s="222"/>
      <c r="K449" s="222"/>
      <c r="L449" s="222"/>
      <c r="M449" s="222"/>
      <c r="N449" s="222"/>
      <c r="O449" s="223"/>
    </row>
    <row r="450" spans="2:15" hidden="1" outlineLevel="1" x14ac:dyDescent="0.25">
      <c r="B450" s="240"/>
      <c r="C450" s="241"/>
      <c r="D450" s="222"/>
      <c r="E450" s="222"/>
      <c r="F450" s="222"/>
      <c r="G450" s="222"/>
      <c r="H450" s="222"/>
      <c r="I450" s="222"/>
      <c r="J450" s="222"/>
      <c r="K450" s="222"/>
      <c r="L450" s="222"/>
      <c r="M450" s="222"/>
      <c r="N450" s="222"/>
      <c r="O450" s="223"/>
    </row>
    <row r="451" spans="2:15" hidden="1" outlineLevel="1" x14ac:dyDescent="0.25">
      <c r="B451" s="240"/>
      <c r="C451" s="241"/>
      <c r="D451" s="222"/>
      <c r="E451" s="222"/>
      <c r="F451" s="222"/>
      <c r="G451" s="222"/>
      <c r="H451" s="222"/>
      <c r="I451" s="222"/>
      <c r="J451" s="222"/>
      <c r="K451" s="222"/>
      <c r="L451" s="222"/>
      <c r="M451" s="222"/>
      <c r="N451" s="222"/>
      <c r="O451" s="223"/>
    </row>
    <row r="452" spans="2:15" hidden="1" outlineLevel="1" x14ac:dyDescent="0.25">
      <c r="B452" s="240"/>
      <c r="C452" s="241"/>
      <c r="D452" s="222"/>
      <c r="E452" s="222"/>
      <c r="F452" s="222"/>
      <c r="G452" s="222"/>
      <c r="H452" s="222"/>
      <c r="I452" s="222"/>
      <c r="J452" s="222"/>
      <c r="K452" s="222"/>
      <c r="L452" s="222"/>
      <c r="M452" s="222"/>
      <c r="N452" s="222"/>
      <c r="O452" s="223"/>
    </row>
    <row r="453" spans="2:15" hidden="1" outlineLevel="1" x14ac:dyDescent="0.25">
      <c r="B453" s="240"/>
      <c r="C453" s="241"/>
      <c r="D453" s="222"/>
      <c r="E453" s="222"/>
      <c r="F453" s="222"/>
      <c r="G453" s="222"/>
      <c r="H453" s="222"/>
      <c r="I453" s="222"/>
      <c r="J453" s="222"/>
      <c r="K453" s="222"/>
      <c r="L453" s="222"/>
      <c r="M453" s="222"/>
      <c r="N453" s="222"/>
      <c r="O453" s="223"/>
    </row>
    <row r="454" spans="2:15" hidden="1" outlineLevel="1" x14ac:dyDescent="0.25">
      <c r="B454" s="240"/>
      <c r="C454" s="241"/>
      <c r="D454" s="222"/>
      <c r="E454" s="222"/>
      <c r="F454" s="222"/>
      <c r="G454" s="222"/>
      <c r="H454" s="222"/>
      <c r="I454" s="222"/>
      <c r="J454" s="222"/>
      <c r="K454" s="222"/>
      <c r="L454" s="222"/>
      <c r="M454" s="222"/>
      <c r="N454" s="222"/>
      <c r="O454" s="223"/>
    </row>
    <row r="455" spans="2:15" hidden="1" outlineLevel="1" x14ac:dyDescent="0.25">
      <c r="B455" s="240"/>
      <c r="C455" s="241"/>
      <c r="D455" s="222"/>
      <c r="E455" s="222"/>
      <c r="F455" s="222"/>
      <c r="G455" s="222"/>
      <c r="H455" s="222"/>
      <c r="I455" s="222"/>
      <c r="J455" s="222"/>
      <c r="K455" s="222"/>
      <c r="L455" s="222"/>
      <c r="M455" s="222"/>
      <c r="N455" s="222"/>
      <c r="O455" s="223"/>
    </row>
    <row r="456" spans="2:15" hidden="1" outlineLevel="1" x14ac:dyDescent="0.25">
      <c r="B456" s="240"/>
      <c r="C456" s="241"/>
      <c r="D456" s="222"/>
      <c r="E456" s="222"/>
      <c r="F456" s="222"/>
      <c r="G456" s="222"/>
      <c r="H456" s="222"/>
      <c r="I456" s="222"/>
      <c r="J456" s="222"/>
      <c r="K456" s="222"/>
      <c r="L456" s="222"/>
      <c r="M456" s="222"/>
      <c r="N456" s="222"/>
      <c r="O456" s="223"/>
    </row>
    <row r="457" spans="2:15" hidden="1" outlineLevel="1" x14ac:dyDescent="0.25">
      <c r="B457" s="240"/>
      <c r="C457" s="241"/>
      <c r="D457" s="222"/>
      <c r="E457" s="222"/>
      <c r="F457" s="222"/>
      <c r="G457" s="222"/>
      <c r="H457" s="222"/>
      <c r="I457" s="222"/>
      <c r="J457" s="222"/>
      <c r="K457" s="222"/>
      <c r="L457" s="222"/>
      <c r="M457" s="222"/>
      <c r="N457" s="222"/>
      <c r="O457" s="223"/>
    </row>
    <row r="458" spans="2:15" hidden="1" outlineLevel="1" x14ac:dyDescent="0.25">
      <c r="B458" s="240"/>
      <c r="C458" s="241"/>
      <c r="D458" s="222"/>
      <c r="E458" s="222"/>
      <c r="F458" s="222"/>
      <c r="G458" s="222"/>
      <c r="H458" s="222"/>
      <c r="I458" s="222"/>
      <c r="J458" s="222"/>
      <c r="K458" s="222"/>
      <c r="L458" s="222"/>
      <c r="M458" s="222"/>
      <c r="N458" s="222"/>
      <c r="O458" s="223"/>
    </row>
    <row r="459" spans="2:15" hidden="1" outlineLevel="1" x14ac:dyDescent="0.25">
      <c r="B459" s="240"/>
      <c r="C459" s="241"/>
      <c r="D459" s="222"/>
      <c r="E459" s="222"/>
      <c r="F459" s="222"/>
      <c r="G459" s="222"/>
      <c r="H459" s="222"/>
      <c r="I459" s="222"/>
      <c r="J459" s="222"/>
      <c r="K459" s="222"/>
      <c r="L459" s="222"/>
      <c r="M459" s="222"/>
      <c r="N459" s="222"/>
      <c r="O459" s="223"/>
    </row>
    <row r="460" spans="2:15" hidden="1" outlineLevel="1" x14ac:dyDescent="0.25">
      <c r="B460" s="240"/>
      <c r="C460" s="241"/>
      <c r="D460" s="222"/>
      <c r="E460" s="222"/>
      <c r="F460" s="222"/>
      <c r="G460" s="222"/>
      <c r="H460" s="222"/>
      <c r="I460" s="222"/>
      <c r="J460" s="222"/>
      <c r="K460" s="222"/>
      <c r="L460" s="222"/>
      <c r="M460" s="222"/>
      <c r="N460" s="222"/>
      <c r="O460" s="223"/>
    </row>
    <row r="461" spans="2:15" hidden="1" outlineLevel="1" x14ac:dyDescent="0.25">
      <c r="B461" s="240"/>
      <c r="C461" s="241"/>
      <c r="D461" s="222"/>
      <c r="E461" s="222"/>
      <c r="F461" s="222"/>
      <c r="G461" s="222"/>
      <c r="H461" s="222"/>
      <c r="I461" s="222"/>
      <c r="J461" s="222"/>
      <c r="K461" s="222"/>
      <c r="L461" s="222"/>
      <c r="M461" s="222"/>
      <c r="N461" s="222"/>
      <c r="O461" s="223"/>
    </row>
    <row r="462" spans="2:15" hidden="1" outlineLevel="1" x14ac:dyDescent="0.25">
      <c r="B462" s="240"/>
      <c r="C462" s="241"/>
      <c r="D462" s="222"/>
      <c r="E462" s="222"/>
      <c r="F462" s="222"/>
      <c r="G462" s="222"/>
      <c r="H462" s="222"/>
      <c r="I462" s="222"/>
      <c r="J462" s="222"/>
      <c r="K462" s="222"/>
      <c r="L462" s="222"/>
      <c r="M462" s="222"/>
      <c r="N462" s="222"/>
      <c r="O462" s="223"/>
    </row>
    <row r="463" spans="2:15" hidden="1" outlineLevel="1" x14ac:dyDescent="0.25">
      <c r="B463" s="240"/>
      <c r="C463" s="241"/>
      <c r="D463" s="222"/>
      <c r="E463" s="222"/>
      <c r="F463" s="222"/>
      <c r="G463" s="222"/>
      <c r="H463" s="222"/>
      <c r="I463" s="222"/>
      <c r="J463" s="222"/>
      <c r="K463" s="222"/>
      <c r="L463" s="222"/>
      <c r="M463" s="222"/>
      <c r="N463" s="222"/>
      <c r="O463" s="223"/>
    </row>
    <row r="464" spans="2:15" hidden="1" outlineLevel="1" x14ac:dyDescent="0.25">
      <c r="B464" s="240"/>
      <c r="C464" s="241"/>
      <c r="D464" s="222"/>
      <c r="E464" s="222"/>
      <c r="F464" s="222"/>
      <c r="G464" s="222"/>
      <c r="H464" s="222"/>
      <c r="I464" s="222"/>
      <c r="J464" s="222"/>
      <c r="K464" s="222"/>
      <c r="L464" s="222"/>
      <c r="M464" s="222"/>
      <c r="N464" s="222"/>
      <c r="O464" s="223"/>
    </row>
    <row r="465" spans="2:15" hidden="1" outlineLevel="1" x14ac:dyDescent="0.25">
      <c r="B465" s="240"/>
      <c r="C465" s="241"/>
      <c r="D465" s="222"/>
      <c r="E465" s="222"/>
      <c r="F465" s="222"/>
      <c r="G465" s="222"/>
      <c r="H465" s="222"/>
      <c r="I465" s="222"/>
      <c r="J465" s="222"/>
      <c r="K465" s="222"/>
      <c r="L465" s="222"/>
      <c r="M465" s="222"/>
      <c r="N465" s="222"/>
      <c r="O465" s="223"/>
    </row>
    <row r="466" spans="2:15" hidden="1" outlineLevel="1" x14ac:dyDescent="0.25">
      <c r="B466" s="240"/>
      <c r="C466" s="241"/>
      <c r="D466" s="222"/>
      <c r="E466" s="222"/>
      <c r="F466" s="222"/>
      <c r="G466" s="222"/>
      <c r="H466" s="222"/>
      <c r="I466" s="222"/>
      <c r="J466" s="222"/>
      <c r="K466" s="222"/>
      <c r="L466" s="222"/>
      <c r="M466" s="222"/>
      <c r="N466" s="222"/>
      <c r="O466" s="223"/>
    </row>
    <row r="467" spans="2:15" hidden="1" outlineLevel="1" x14ac:dyDescent="0.25">
      <c r="B467" s="240"/>
      <c r="C467" s="241"/>
      <c r="D467" s="222"/>
      <c r="E467" s="222"/>
      <c r="F467" s="222"/>
      <c r="G467" s="222"/>
      <c r="H467" s="222"/>
      <c r="I467" s="222"/>
      <c r="J467" s="222"/>
      <c r="K467" s="222"/>
      <c r="L467" s="222"/>
      <c r="M467" s="222"/>
      <c r="N467" s="222"/>
      <c r="O467" s="223"/>
    </row>
    <row r="468" spans="2:15" hidden="1" outlineLevel="1" x14ac:dyDescent="0.25">
      <c r="B468" s="240"/>
      <c r="C468" s="241"/>
      <c r="D468" s="222"/>
      <c r="E468" s="222"/>
      <c r="F468" s="222"/>
      <c r="G468" s="222"/>
      <c r="H468" s="222"/>
      <c r="I468" s="222"/>
      <c r="J468" s="222"/>
      <c r="K468" s="222"/>
      <c r="L468" s="222"/>
      <c r="M468" s="222"/>
      <c r="N468" s="222"/>
      <c r="O468" s="223"/>
    </row>
    <row r="469" spans="2:15" hidden="1" outlineLevel="1" x14ac:dyDescent="0.25">
      <c r="B469" s="240"/>
      <c r="C469" s="241"/>
      <c r="D469" s="222"/>
      <c r="E469" s="222"/>
      <c r="F469" s="222"/>
      <c r="G469" s="222"/>
      <c r="H469" s="222"/>
      <c r="I469" s="222"/>
      <c r="J469" s="222"/>
      <c r="K469" s="222"/>
      <c r="L469" s="222"/>
      <c r="M469" s="222"/>
      <c r="N469" s="222"/>
      <c r="O469" s="223"/>
    </row>
    <row r="470" spans="2:15" hidden="1" outlineLevel="1" x14ac:dyDescent="0.25">
      <c r="B470" s="240"/>
      <c r="C470" s="241"/>
      <c r="D470" s="222"/>
      <c r="E470" s="222"/>
      <c r="F470" s="222"/>
      <c r="G470" s="222"/>
      <c r="H470" s="222"/>
      <c r="I470" s="222"/>
      <c r="J470" s="222"/>
      <c r="K470" s="222"/>
      <c r="L470" s="222"/>
      <c r="M470" s="222"/>
      <c r="N470" s="222"/>
      <c r="O470" s="223"/>
    </row>
    <row r="471" spans="2:15" hidden="1" outlineLevel="1" x14ac:dyDescent="0.25">
      <c r="B471" s="240"/>
      <c r="C471" s="241"/>
      <c r="D471" s="222"/>
      <c r="E471" s="222"/>
      <c r="F471" s="222"/>
      <c r="G471" s="222"/>
      <c r="H471" s="222"/>
      <c r="I471" s="222"/>
      <c r="J471" s="222"/>
      <c r="K471" s="222"/>
      <c r="L471" s="222"/>
      <c r="M471" s="222"/>
      <c r="N471" s="222"/>
      <c r="O471" s="223"/>
    </row>
    <row r="472" spans="2:15" hidden="1" outlineLevel="1" x14ac:dyDescent="0.25">
      <c r="B472" s="240"/>
      <c r="C472" s="241"/>
      <c r="D472" s="222"/>
      <c r="E472" s="222"/>
      <c r="F472" s="222"/>
      <c r="G472" s="222"/>
      <c r="H472" s="222"/>
      <c r="I472" s="222"/>
      <c r="J472" s="222"/>
      <c r="K472" s="222"/>
      <c r="L472" s="222"/>
      <c r="M472" s="222"/>
      <c r="N472" s="222"/>
      <c r="O472" s="223"/>
    </row>
    <row r="473" spans="2:15" hidden="1" outlineLevel="1" x14ac:dyDescent="0.25">
      <c r="B473" s="240"/>
      <c r="C473" s="241"/>
      <c r="D473" s="222"/>
      <c r="E473" s="222"/>
      <c r="F473" s="222"/>
      <c r="G473" s="222"/>
      <c r="H473" s="222"/>
      <c r="I473" s="222"/>
      <c r="J473" s="222"/>
      <c r="K473" s="222"/>
      <c r="L473" s="222"/>
      <c r="M473" s="222"/>
      <c r="N473" s="222"/>
      <c r="O473" s="223"/>
    </row>
    <row r="474" spans="2:15" hidden="1" outlineLevel="1" x14ac:dyDescent="0.25">
      <c r="B474" s="240"/>
      <c r="C474" s="241"/>
      <c r="D474" s="222"/>
      <c r="E474" s="222"/>
      <c r="F474" s="222"/>
      <c r="G474" s="222"/>
      <c r="H474" s="222"/>
      <c r="I474" s="222"/>
      <c r="J474" s="222"/>
      <c r="K474" s="222"/>
      <c r="L474" s="222"/>
      <c r="M474" s="222"/>
      <c r="N474" s="222"/>
      <c r="O474" s="223"/>
    </row>
    <row r="475" spans="2:15" hidden="1" outlineLevel="1" x14ac:dyDescent="0.25">
      <c r="B475" s="240"/>
      <c r="C475" s="241"/>
      <c r="D475" s="222"/>
      <c r="E475" s="222"/>
      <c r="F475" s="222"/>
      <c r="G475" s="222"/>
      <c r="H475" s="222"/>
      <c r="I475" s="222"/>
      <c r="J475" s="222"/>
      <c r="K475" s="222"/>
      <c r="L475" s="222"/>
      <c r="M475" s="222"/>
      <c r="N475" s="222"/>
      <c r="O475" s="223"/>
    </row>
    <row r="476" spans="2:15" hidden="1" outlineLevel="1" x14ac:dyDescent="0.25">
      <c r="B476" s="240"/>
      <c r="C476" s="241"/>
      <c r="D476" s="222"/>
      <c r="E476" s="222"/>
      <c r="F476" s="222"/>
      <c r="G476" s="222"/>
      <c r="H476" s="222"/>
      <c r="I476" s="222"/>
      <c r="J476" s="222"/>
      <c r="K476" s="222"/>
      <c r="L476" s="222"/>
      <c r="M476" s="222"/>
      <c r="N476" s="222"/>
      <c r="O476" s="223"/>
    </row>
    <row r="477" spans="2:15" hidden="1" outlineLevel="1" x14ac:dyDescent="0.25">
      <c r="B477" s="240"/>
      <c r="C477" s="241"/>
      <c r="D477" s="222"/>
      <c r="E477" s="222"/>
      <c r="F477" s="222"/>
      <c r="G477" s="222"/>
      <c r="H477" s="222"/>
      <c r="I477" s="222"/>
      <c r="J477" s="222"/>
      <c r="K477" s="222"/>
      <c r="L477" s="222"/>
      <c r="M477" s="222"/>
      <c r="N477" s="222"/>
      <c r="O477" s="223"/>
    </row>
    <row r="478" spans="2:15" hidden="1" outlineLevel="1" x14ac:dyDescent="0.25">
      <c r="B478" s="240"/>
      <c r="C478" s="241"/>
      <c r="D478" s="222"/>
      <c r="E478" s="222"/>
      <c r="F478" s="222"/>
      <c r="G478" s="222"/>
      <c r="H478" s="222"/>
      <c r="I478" s="222"/>
      <c r="J478" s="222"/>
      <c r="K478" s="222"/>
      <c r="L478" s="222"/>
      <c r="M478" s="222"/>
      <c r="N478" s="222"/>
      <c r="O478" s="223"/>
    </row>
    <row r="479" spans="2:15" hidden="1" outlineLevel="1" x14ac:dyDescent="0.25">
      <c r="B479" s="240"/>
      <c r="C479" s="241"/>
      <c r="D479" s="222"/>
      <c r="E479" s="222"/>
      <c r="F479" s="222"/>
      <c r="G479" s="222"/>
      <c r="H479" s="222"/>
      <c r="I479" s="222"/>
      <c r="J479" s="222"/>
      <c r="K479" s="222"/>
      <c r="L479" s="222"/>
      <c r="M479" s="222"/>
      <c r="N479" s="222"/>
      <c r="O479" s="223"/>
    </row>
    <row r="480" spans="2:15" hidden="1" outlineLevel="1" x14ac:dyDescent="0.25">
      <c r="B480" s="240"/>
      <c r="C480" s="241"/>
      <c r="D480" s="222"/>
      <c r="E480" s="222"/>
      <c r="F480" s="222"/>
      <c r="G480" s="222"/>
      <c r="H480" s="222"/>
      <c r="I480" s="222"/>
      <c r="J480" s="222"/>
      <c r="K480" s="222"/>
      <c r="L480" s="222"/>
      <c r="M480" s="222"/>
      <c r="N480" s="222"/>
      <c r="O480" s="223"/>
    </row>
    <row r="481" spans="2:15" hidden="1" outlineLevel="1" x14ac:dyDescent="0.25">
      <c r="B481" s="240"/>
      <c r="C481" s="241"/>
      <c r="D481" s="222"/>
      <c r="E481" s="222"/>
      <c r="F481" s="222"/>
      <c r="G481" s="222"/>
      <c r="H481" s="222"/>
      <c r="I481" s="222"/>
      <c r="J481" s="222"/>
      <c r="K481" s="222"/>
      <c r="L481" s="222"/>
      <c r="M481" s="222"/>
      <c r="N481" s="222"/>
      <c r="O481" s="223"/>
    </row>
    <row r="482" spans="2:15" hidden="1" outlineLevel="1" x14ac:dyDescent="0.25">
      <c r="B482" s="240"/>
      <c r="C482" s="241"/>
      <c r="D482" s="222"/>
      <c r="E482" s="222"/>
      <c r="F482" s="222"/>
      <c r="G482" s="222"/>
      <c r="H482" s="222"/>
      <c r="I482" s="222"/>
      <c r="J482" s="222"/>
      <c r="K482" s="222"/>
      <c r="L482" s="222"/>
      <c r="M482" s="222"/>
      <c r="N482" s="222"/>
      <c r="O482" s="223"/>
    </row>
    <row r="483" spans="2:15" hidden="1" outlineLevel="1" x14ac:dyDescent="0.25">
      <c r="B483" s="240"/>
      <c r="C483" s="241"/>
      <c r="D483" s="222"/>
      <c r="E483" s="222"/>
      <c r="F483" s="222"/>
      <c r="G483" s="222"/>
      <c r="H483" s="222"/>
      <c r="I483" s="222"/>
      <c r="J483" s="222"/>
      <c r="K483" s="222"/>
      <c r="L483" s="222"/>
      <c r="M483" s="222"/>
      <c r="N483" s="222"/>
      <c r="O483" s="223"/>
    </row>
    <row r="484" spans="2:15" hidden="1" outlineLevel="1" x14ac:dyDescent="0.25">
      <c r="B484" s="240"/>
      <c r="C484" s="241"/>
      <c r="D484" s="222"/>
      <c r="E484" s="222"/>
      <c r="F484" s="222"/>
      <c r="G484" s="222"/>
      <c r="H484" s="222"/>
      <c r="I484" s="222"/>
      <c r="J484" s="222"/>
      <c r="K484" s="222"/>
      <c r="L484" s="222"/>
      <c r="M484" s="222"/>
      <c r="N484" s="222"/>
      <c r="O484" s="223"/>
    </row>
    <row r="485" spans="2:15" hidden="1" outlineLevel="1" x14ac:dyDescent="0.25">
      <c r="B485" s="240"/>
      <c r="C485" s="241"/>
      <c r="D485" s="222"/>
      <c r="E485" s="222"/>
      <c r="F485" s="222"/>
      <c r="G485" s="222"/>
      <c r="H485" s="222"/>
      <c r="I485" s="222"/>
      <c r="J485" s="222"/>
      <c r="K485" s="222"/>
      <c r="L485" s="222"/>
      <c r="M485" s="222"/>
      <c r="N485" s="222"/>
      <c r="O485" s="223"/>
    </row>
    <row r="486" spans="2:15" hidden="1" outlineLevel="1" x14ac:dyDescent="0.25">
      <c r="B486" s="240"/>
      <c r="C486" s="241"/>
      <c r="D486" s="222"/>
      <c r="E486" s="222"/>
      <c r="F486" s="222"/>
      <c r="G486" s="222"/>
      <c r="H486" s="222"/>
      <c r="I486" s="222"/>
      <c r="J486" s="222"/>
      <c r="K486" s="222"/>
      <c r="L486" s="222"/>
      <c r="M486" s="222"/>
      <c r="N486" s="222"/>
      <c r="O486" s="223"/>
    </row>
    <row r="487" spans="2:15" hidden="1" outlineLevel="1" x14ac:dyDescent="0.25">
      <c r="B487" s="240"/>
      <c r="C487" s="241"/>
      <c r="D487" s="222"/>
      <c r="E487" s="222"/>
      <c r="F487" s="222"/>
      <c r="G487" s="222"/>
      <c r="H487" s="222"/>
      <c r="I487" s="222"/>
      <c r="J487" s="222"/>
      <c r="K487" s="222"/>
      <c r="L487" s="222"/>
      <c r="M487" s="222"/>
      <c r="N487" s="222"/>
      <c r="O487" s="223"/>
    </row>
    <row r="488" spans="2:15" hidden="1" outlineLevel="1" x14ac:dyDescent="0.25">
      <c r="B488" s="240"/>
      <c r="C488" s="241"/>
      <c r="D488" s="222"/>
      <c r="E488" s="222"/>
      <c r="F488" s="222"/>
      <c r="G488" s="222"/>
      <c r="H488" s="222"/>
      <c r="I488" s="222"/>
      <c r="J488" s="222"/>
      <c r="K488" s="222"/>
      <c r="L488" s="222"/>
      <c r="M488" s="222"/>
      <c r="N488" s="222"/>
      <c r="O488" s="223"/>
    </row>
    <row r="489" spans="2:15" hidden="1" outlineLevel="1" x14ac:dyDescent="0.25">
      <c r="B489" s="240"/>
      <c r="C489" s="241"/>
      <c r="D489" s="222"/>
      <c r="E489" s="222"/>
      <c r="F489" s="222"/>
      <c r="G489" s="222"/>
      <c r="H489" s="222"/>
      <c r="I489" s="222"/>
      <c r="J489" s="222"/>
      <c r="K489" s="222"/>
      <c r="L489" s="222"/>
      <c r="M489" s="222"/>
      <c r="N489" s="222"/>
      <c r="O489" s="223"/>
    </row>
    <row r="490" spans="2:15" hidden="1" outlineLevel="1" x14ac:dyDescent="0.25">
      <c r="B490" s="240"/>
      <c r="C490" s="241"/>
      <c r="D490" s="222"/>
      <c r="E490" s="222"/>
      <c r="F490" s="222"/>
      <c r="G490" s="222"/>
      <c r="H490" s="222"/>
      <c r="I490" s="222"/>
      <c r="J490" s="222"/>
      <c r="K490" s="222"/>
      <c r="L490" s="222"/>
      <c r="M490" s="222"/>
      <c r="N490" s="222"/>
      <c r="O490" s="223"/>
    </row>
    <row r="491" spans="2:15" hidden="1" outlineLevel="1" x14ac:dyDescent="0.25">
      <c r="B491" s="240"/>
      <c r="C491" s="241"/>
      <c r="D491" s="222"/>
      <c r="E491" s="222"/>
      <c r="F491" s="222"/>
      <c r="G491" s="222"/>
      <c r="H491" s="222"/>
      <c r="I491" s="222"/>
      <c r="J491" s="222"/>
      <c r="K491" s="222"/>
      <c r="L491" s="222"/>
      <c r="M491" s="222"/>
      <c r="N491" s="222"/>
      <c r="O491" s="223"/>
    </row>
    <row r="492" spans="2:15" hidden="1" outlineLevel="1" x14ac:dyDescent="0.25">
      <c r="B492" s="240"/>
      <c r="C492" s="241"/>
      <c r="D492" s="222"/>
      <c r="E492" s="222"/>
      <c r="F492" s="222"/>
      <c r="G492" s="222"/>
      <c r="H492" s="222"/>
      <c r="I492" s="222"/>
      <c r="J492" s="222"/>
      <c r="K492" s="222"/>
      <c r="L492" s="222"/>
      <c r="M492" s="222"/>
      <c r="N492" s="222"/>
      <c r="O492" s="223"/>
    </row>
    <row r="493" spans="2:15" hidden="1" outlineLevel="1" x14ac:dyDescent="0.25">
      <c r="B493" s="240"/>
      <c r="C493" s="241"/>
      <c r="D493" s="222"/>
      <c r="E493" s="222"/>
      <c r="F493" s="222"/>
      <c r="G493" s="222"/>
      <c r="H493" s="222"/>
      <c r="I493" s="222"/>
      <c r="J493" s="222"/>
      <c r="K493" s="222"/>
      <c r="L493" s="222"/>
      <c r="M493" s="222"/>
      <c r="N493" s="222"/>
      <c r="O493" s="223"/>
    </row>
    <row r="494" spans="2:15" hidden="1" outlineLevel="1" x14ac:dyDescent="0.25">
      <c r="B494" s="240"/>
      <c r="C494" s="241"/>
      <c r="D494" s="222"/>
      <c r="E494" s="222"/>
      <c r="F494" s="222"/>
      <c r="G494" s="222"/>
      <c r="H494" s="222"/>
      <c r="I494" s="222"/>
      <c r="J494" s="222"/>
      <c r="K494" s="222"/>
      <c r="L494" s="222"/>
      <c r="M494" s="222"/>
      <c r="N494" s="222"/>
      <c r="O494" s="223"/>
    </row>
    <row r="495" spans="2:15" hidden="1" outlineLevel="1" x14ac:dyDescent="0.25">
      <c r="B495" s="240"/>
      <c r="C495" s="241"/>
      <c r="D495" s="222"/>
      <c r="E495" s="222"/>
      <c r="F495" s="222"/>
      <c r="G495" s="222"/>
      <c r="H495" s="222"/>
      <c r="I495" s="222"/>
      <c r="J495" s="222"/>
      <c r="K495" s="222"/>
      <c r="L495" s="222"/>
      <c r="M495" s="222"/>
      <c r="N495" s="222"/>
      <c r="O495" s="223"/>
    </row>
    <row r="496" spans="2:15" hidden="1" outlineLevel="1" x14ac:dyDescent="0.25">
      <c r="B496" s="240"/>
      <c r="C496" s="241"/>
      <c r="D496" s="222"/>
      <c r="E496" s="222"/>
      <c r="F496" s="222"/>
      <c r="G496" s="222"/>
      <c r="H496" s="222"/>
      <c r="I496" s="222"/>
      <c r="J496" s="222"/>
      <c r="K496" s="222"/>
      <c r="L496" s="222"/>
      <c r="M496" s="222"/>
      <c r="N496" s="222"/>
      <c r="O496" s="223"/>
    </row>
    <row r="497" spans="2:15" hidden="1" outlineLevel="1" x14ac:dyDescent="0.25">
      <c r="B497" s="240"/>
      <c r="C497" s="241"/>
      <c r="D497" s="222"/>
      <c r="E497" s="222"/>
      <c r="F497" s="222"/>
      <c r="G497" s="222"/>
      <c r="H497" s="222"/>
      <c r="I497" s="222"/>
      <c r="J497" s="222"/>
      <c r="K497" s="222"/>
      <c r="L497" s="222"/>
      <c r="M497" s="222"/>
      <c r="N497" s="222"/>
      <c r="O497" s="223"/>
    </row>
    <row r="498" spans="2:15" hidden="1" outlineLevel="1" x14ac:dyDescent="0.25">
      <c r="B498" s="240"/>
      <c r="C498" s="241"/>
      <c r="D498" s="222"/>
      <c r="E498" s="222"/>
      <c r="F498" s="222"/>
      <c r="G498" s="222"/>
      <c r="H498" s="222"/>
      <c r="I498" s="222"/>
      <c r="J498" s="222"/>
      <c r="K498" s="222"/>
      <c r="L498" s="222"/>
      <c r="M498" s="222"/>
      <c r="N498" s="222"/>
      <c r="O498" s="223"/>
    </row>
    <row r="499" spans="2:15" hidden="1" outlineLevel="1" x14ac:dyDescent="0.25">
      <c r="B499" s="240"/>
      <c r="C499" s="241"/>
      <c r="D499" s="222"/>
      <c r="E499" s="222"/>
      <c r="F499" s="222"/>
      <c r="G499" s="222"/>
      <c r="H499" s="222"/>
      <c r="I499" s="222"/>
      <c r="J499" s="222"/>
      <c r="K499" s="222"/>
      <c r="L499" s="222"/>
      <c r="M499" s="222"/>
      <c r="N499" s="222"/>
      <c r="O499" s="223"/>
    </row>
    <row r="500" spans="2:15" hidden="1" outlineLevel="1" x14ac:dyDescent="0.25">
      <c r="B500" s="240"/>
      <c r="C500" s="241"/>
      <c r="D500" s="222"/>
      <c r="E500" s="222"/>
      <c r="F500" s="222"/>
      <c r="G500" s="222"/>
      <c r="H500" s="222"/>
      <c r="I500" s="222"/>
      <c r="J500" s="222"/>
      <c r="K500" s="222"/>
      <c r="L500" s="222"/>
      <c r="M500" s="222"/>
      <c r="N500" s="222"/>
      <c r="O500" s="223"/>
    </row>
    <row r="501" spans="2:15" hidden="1" outlineLevel="1" x14ac:dyDescent="0.25">
      <c r="B501" s="240"/>
      <c r="C501" s="241"/>
      <c r="D501" s="222"/>
      <c r="E501" s="222"/>
      <c r="F501" s="222"/>
      <c r="G501" s="222"/>
      <c r="H501" s="222"/>
      <c r="I501" s="222"/>
      <c r="J501" s="222"/>
      <c r="K501" s="222"/>
      <c r="L501" s="222"/>
      <c r="M501" s="222"/>
      <c r="N501" s="222"/>
      <c r="O501" s="223"/>
    </row>
    <row r="502" spans="2:15" hidden="1" outlineLevel="1" x14ac:dyDescent="0.25">
      <c r="B502" s="240"/>
      <c r="C502" s="241"/>
      <c r="D502" s="222"/>
      <c r="E502" s="222"/>
      <c r="F502" s="222"/>
      <c r="G502" s="222"/>
      <c r="H502" s="222"/>
      <c r="I502" s="222"/>
      <c r="J502" s="222"/>
      <c r="K502" s="222"/>
      <c r="L502" s="222"/>
      <c r="M502" s="222"/>
      <c r="N502" s="222"/>
      <c r="O502" s="223"/>
    </row>
    <row r="503" spans="2:15" hidden="1" outlineLevel="1" x14ac:dyDescent="0.25">
      <c r="B503" s="240"/>
      <c r="C503" s="241"/>
      <c r="D503" s="222"/>
      <c r="E503" s="222"/>
      <c r="F503" s="222"/>
      <c r="G503" s="222"/>
      <c r="H503" s="222"/>
      <c r="I503" s="222"/>
      <c r="J503" s="222"/>
      <c r="K503" s="222"/>
      <c r="L503" s="222"/>
      <c r="M503" s="222"/>
      <c r="N503" s="222"/>
      <c r="O503" s="223"/>
    </row>
    <row r="504" spans="2:15" hidden="1" outlineLevel="1" x14ac:dyDescent="0.25">
      <c r="B504" s="240"/>
      <c r="C504" s="241"/>
      <c r="D504" s="222"/>
      <c r="E504" s="222"/>
      <c r="F504" s="222"/>
      <c r="G504" s="222"/>
      <c r="H504" s="222"/>
      <c r="I504" s="222"/>
      <c r="J504" s="222"/>
      <c r="K504" s="222"/>
      <c r="L504" s="222"/>
      <c r="M504" s="222"/>
      <c r="N504" s="222"/>
      <c r="O504" s="223"/>
    </row>
    <row r="505" spans="2:15" hidden="1" outlineLevel="1" x14ac:dyDescent="0.25">
      <c r="B505" s="240"/>
      <c r="C505" s="241"/>
      <c r="D505" s="222"/>
      <c r="E505" s="222"/>
      <c r="F505" s="222"/>
      <c r="G505" s="222"/>
      <c r="H505" s="222"/>
      <c r="I505" s="222"/>
      <c r="J505" s="222"/>
      <c r="K505" s="222"/>
      <c r="L505" s="222"/>
      <c r="M505" s="222"/>
      <c r="N505" s="222"/>
      <c r="O505" s="223"/>
    </row>
    <row r="506" spans="2:15" hidden="1" outlineLevel="1" x14ac:dyDescent="0.25">
      <c r="B506" s="240"/>
      <c r="C506" s="241"/>
      <c r="D506" s="222"/>
      <c r="E506" s="222"/>
      <c r="F506" s="222"/>
      <c r="G506" s="222"/>
      <c r="H506" s="222"/>
      <c r="I506" s="222"/>
      <c r="J506" s="222"/>
      <c r="K506" s="222"/>
      <c r="L506" s="222"/>
      <c r="M506" s="222"/>
      <c r="N506" s="222"/>
      <c r="O506" s="223"/>
    </row>
    <row r="507" spans="2:15" hidden="1" outlineLevel="1" x14ac:dyDescent="0.25">
      <c r="B507" s="240"/>
      <c r="C507" s="241"/>
      <c r="D507" s="222"/>
      <c r="E507" s="222"/>
      <c r="F507" s="222"/>
      <c r="G507" s="222"/>
      <c r="H507" s="222"/>
      <c r="I507" s="222"/>
      <c r="J507" s="222"/>
      <c r="K507" s="222"/>
      <c r="L507" s="222"/>
      <c r="M507" s="222"/>
      <c r="N507" s="222"/>
      <c r="O507" s="223"/>
    </row>
    <row r="508" spans="2:15" hidden="1" outlineLevel="1" x14ac:dyDescent="0.25">
      <c r="B508" s="240"/>
      <c r="C508" s="241"/>
      <c r="D508" s="222"/>
      <c r="E508" s="222"/>
      <c r="F508" s="222"/>
      <c r="G508" s="222"/>
      <c r="H508" s="222"/>
      <c r="I508" s="222"/>
      <c r="J508" s="222"/>
      <c r="K508" s="222"/>
      <c r="L508" s="222"/>
      <c r="M508" s="222"/>
      <c r="N508" s="222"/>
      <c r="O508" s="223"/>
    </row>
    <row r="509" spans="2:15" hidden="1" outlineLevel="1" x14ac:dyDescent="0.25">
      <c r="B509" s="240"/>
      <c r="C509" s="241"/>
      <c r="D509" s="222"/>
      <c r="E509" s="222"/>
      <c r="F509" s="222"/>
      <c r="G509" s="222"/>
      <c r="H509" s="222"/>
      <c r="I509" s="222"/>
      <c r="J509" s="222"/>
      <c r="K509" s="222"/>
      <c r="L509" s="222"/>
      <c r="M509" s="222"/>
      <c r="N509" s="222"/>
      <c r="O509" s="223"/>
    </row>
    <row r="510" spans="2:15" hidden="1" outlineLevel="1" x14ac:dyDescent="0.25">
      <c r="B510" s="240"/>
      <c r="C510" s="241"/>
      <c r="D510" s="222"/>
      <c r="E510" s="222"/>
      <c r="F510" s="222"/>
      <c r="G510" s="222"/>
      <c r="H510" s="222"/>
      <c r="I510" s="222"/>
      <c r="J510" s="222"/>
      <c r="K510" s="222"/>
      <c r="L510" s="222"/>
      <c r="M510" s="222"/>
      <c r="N510" s="222"/>
      <c r="O510" s="223"/>
    </row>
    <row r="511" spans="2:15" hidden="1" outlineLevel="1" x14ac:dyDescent="0.25">
      <c r="B511" s="240"/>
      <c r="C511" s="241"/>
      <c r="D511" s="222"/>
      <c r="E511" s="222"/>
      <c r="F511" s="222"/>
      <c r="G511" s="222"/>
      <c r="H511" s="222"/>
      <c r="I511" s="222"/>
      <c r="J511" s="222"/>
      <c r="K511" s="222"/>
      <c r="L511" s="222"/>
      <c r="M511" s="222"/>
      <c r="N511" s="222"/>
      <c r="O511" s="223"/>
    </row>
    <row r="512" spans="2:15" hidden="1" outlineLevel="1" x14ac:dyDescent="0.25">
      <c r="B512" s="240"/>
      <c r="C512" s="241"/>
      <c r="D512" s="222"/>
      <c r="E512" s="222"/>
      <c r="F512" s="222"/>
      <c r="G512" s="222"/>
      <c r="H512" s="222"/>
      <c r="I512" s="222"/>
      <c r="J512" s="222"/>
      <c r="K512" s="222"/>
      <c r="L512" s="222"/>
      <c r="M512" s="222"/>
      <c r="N512" s="222"/>
      <c r="O512" s="223"/>
    </row>
    <row r="513" spans="2:15" hidden="1" outlineLevel="1" x14ac:dyDescent="0.25">
      <c r="B513" s="240"/>
      <c r="C513" s="241"/>
      <c r="D513" s="222"/>
      <c r="E513" s="222"/>
      <c r="F513" s="222"/>
      <c r="G513" s="222"/>
      <c r="H513" s="222"/>
      <c r="I513" s="222"/>
      <c r="J513" s="222"/>
      <c r="K513" s="222"/>
      <c r="L513" s="222"/>
      <c r="M513" s="222"/>
      <c r="N513" s="222"/>
      <c r="O513" s="223"/>
    </row>
    <row r="514" spans="2:15" hidden="1" outlineLevel="1" x14ac:dyDescent="0.25">
      <c r="B514" s="240"/>
      <c r="C514" s="241"/>
      <c r="D514" s="222"/>
      <c r="E514" s="222"/>
      <c r="F514" s="222"/>
      <c r="G514" s="222"/>
      <c r="H514" s="222"/>
      <c r="I514" s="222"/>
      <c r="J514" s="222"/>
      <c r="K514" s="222"/>
      <c r="L514" s="222"/>
      <c r="M514" s="222"/>
      <c r="N514" s="222"/>
      <c r="O514" s="223"/>
    </row>
    <row r="515" spans="2:15" hidden="1" outlineLevel="1" x14ac:dyDescent="0.25">
      <c r="B515" s="240"/>
      <c r="C515" s="241"/>
      <c r="D515" s="222"/>
      <c r="E515" s="222"/>
      <c r="F515" s="222"/>
      <c r="G515" s="222"/>
      <c r="H515" s="222"/>
      <c r="I515" s="222"/>
      <c r="J515" s="222"/>
      <c r="K515" s="222"/>
      <c r="L515" s="222"/>
      <c r="M515" s="222"/>
      <c r="N515" s="222"/>
      <c r="O515" s="223"/>
    </row>
    <row r="516" spans="2:15" hidden="1" outlineLevel="1" x14ac:dyDescent="0.25">
      <c r="B516" s="240"/>
      <c r="C516" s="241"/>
      <c r="D516" s="222"/>
      <c r="E516" s="222"/>
      <c r="F516" s="222"/>
      <c r="G516" s="222"/>
      <c r="H516" s="222"/>
      <c r="I516" s="222"/>
      <c r="J516" s="222"/>
      <c r="K516" s="222"/>
      <c r="L516" s="222"/>
      <c r="M516" s="222"/>
      <c r="N516" s="222"/>
      <c r="O516" s="223"/>
    </row>
    <row r="517" spans="2:15" hidden="1" outlineLevel="1" x14ac:dyDescent="0.25">
      <c r="B517" s="240"/>
      <c r="C517" s="241"/>
      <c r="D517" s="222"/>
      <c r="E517" s="222"/>
      <c r="F517" s="222"/>
      <c r="G517" s="222"/>
      <c r="H517" s="222"/>
      <c r="I517" s="222"/>
      <c r="J517" s="222"/>
      <c r="K517" s="222"/>
      <c r="L517" s="222"/>
      <c r="M517" s="222"/>
      <c r="N517" s="222"/>
      <c r="O517" s="223"/>
    </row>
    <row r="518" spans="2:15" hidden="1" outlineLevel="1" x14ac:dyDescent="0.25">
      <c r="B518" s="240"/>
      <c r="C518" s="241"/>
      <c r="D518" s="222"/>
      <c r="E518" s="222"/>
      <c r="F518" s="222"/>
      <c r="G518" s="222"/>
      <c r="H518" s="222"/>
      <c r="I518" s="222"/>
      <c r="J518" s="222"/>
      <c r="K518" s="222"/>
      <c r="L518" s="222"/>
      <c r="M518" s="222"/>
      <c r="N518" s="222"/>
      <c r="O518" s="223"/>
    </row>
    <row r="519" spans="2:15" hidden="1" outlineLevel="1" x14ac:dyDescent="0.25">
      <c r="B519" s="240"/>
      <c r="C519" s="241"/>
      <c r="D519" s="222"/>
      <c r="E519" s="222"/>
      <c r="F519" s="222"/>
      <c r="G519" s="222"/>
      <c r="H519" s="222"/>
      <c r="I519" s="222"/>
      <c r="J519" s="222"/>
      <c r="K519" s="222"/>
      <c r="L519" s="222"/>
      <c r="M519" s="222"/>
      <c r="N519" s="222"/>
      <c r="O519" s="223"/>
    </row>
    <row r="520" spans="2:15" hidden="1" outlineLevel="1" x14ac:dyDescent="0.25">
      <c r="B520" s="240"/>
      <c r="C520" s="241"/>
      <c r="D520" s="222"/>
      <c r="E520" s="222"/>
      <c r="F520" s="222"/>
      <c r="G520" s="222"/>
      <c r="H520" s="222"/>
      <c r="I520" s="222"/>
      <c r="J520" s="222"/>
      <c r="K520" s="222"/>
      <c r="L520" s="222"/>
      <c r="M520" s="222"/>
      <c r="N520" s="222"/>
      <c r="O520" s="223"/>
    </row>
    <row r="521" spans="2:15" hidden="1" outlineLevel="1" x14ac:dyDescent="0.25">
      <c r="B521" s="240"/>
      <c r="C521" s="241"/>
      <c r="D521" s="222"/>
      <c r="E521" s="222"/>
      <c r="F521" s="222"/>
      <c r="G521" s="222"/>
      <c r="H521" s="222"/>
      <c r="I521" s="222"/>
      <c r="J521" s="222"/>
      <c r="K521" s="222"/>
      <c r="L521" s="222"/>
      <c r="M521" s="222"/>
      <c r="N521" s="222"/>
      <c r="O521" s="223"/>
    </row>
    <row r="522" spans="2:15" hidden="1" outlineLevel="1" x14ac:dyDescent="0.25">
      <c r="B522" s="240"/>
      <c r="C522" s="241"/>
      <c r="D522" s="222"/>
      <c r="E522" s="222"/>
      <c r="F522" s="222"/>
      <c r="G522" s="222"/>
      <c r="H522" s="222"/>
      <c r="I522" s="222"/>
      <c r="J522" s="222"/>
      <c r="K522" s="222"/>
      <c r="L522" s="222"/>
      <c r="M522" s="222"/>
      <c r="N522" s="222"/>
      <c r="O522" s="223"/>
    </row>
    <row r="523" spans="2:15" hidden="1" outlineLevel="1" x14ac:dyDescent="0.25">
      <c r="B523" s="240"/>
      <c r="C523" s="241"/>
      <c r="D523" s="222"/>
      <c r="E523" s="222"/>
      <c r="F523" s="222"/>
      <c r="G523" s="222"/>
      <c r="H523" s="222"/>
      <c r="I523" s="222"/>
      <c r="J523" s="222"/>
      <c r="K523" s="222"/>
      <c r="L523" s="222"/>
      <c r="M523" s="222"/>
      <c r="N523" s="222"/>
      <c r="O523" s="223"/>
    </row>
    <row r="524" spans="2:15" hidden="1" outlineLevel="1" x14ac:dyDescent="0.25">
      <c r="B524" s="240"/>
      <c r="C524" s="241"/>
      <c r="D524" s="222"/>
      <c r="E524" s="222"/>
      <c r="F524" s="222"/>
      <c r="G524" s="222"/>
      <c r="H524" s="222"/>
      <c r="I524" s="222"/>
      <c r="J524" s="222"/>
      <c r="K524" s="222"/>
      <c r="L524" s="222"/>
      <c r="M524" s="222"/>
      <c r="N524" s="222"/>
      <c r="O524" s="223"/>
    </row>
    <row r="525" spans="2:15" hidden="1" outlineLevel="1" x14ac:dyDescent="0.25">
      <c r="B525" s="240"/>
      <c r="C525" s="241"/>
      <c r="D525" s="222"/>
      <c r="E525" s="222"/>
      <c r="F525" s="222"/>
      <c r="G525" s="222"/>
      <c r="H525" s="222"/>
      <c r="I525" s="222"/>
      <c r="J525" s="222"/>
      <c r="K525" s="222"/>
      <c r="L525" s="222"/>
      <c r="M525" s="222"/>
      <c r="N525" s="222"/>
      <c r="O525" s="223"/>
    </row>
    <row r="526" spans="2:15" hidden="1" outlineLevel="1" x14ac:dyDescent="0.25">
      <c r="B526" s="240"/>
      <c r="C526" s="241"/>
      <c r="D526" s="222"/>
      <c r="E526" s="222"/>
      <c r="F526" s="222"/>
      <c r="G526" s="222"/>
      <c r="H526" s="222"/>
      <c r="I526" s="222"/>
      <c r="J526" s="222"/>
      <c r="K526" s="222"/>
      <c r="L526" s="222"/>
      <c r="M526" s="222"/>
      <c r="N526" s="222"/>
      <c r="O526" s="223"/>
    </row>
    <row r="527" spans="2:15" hidden="1" outlineLevel="1" x14ac:dyDescent="0.25">
      <c r="B527" s="240"/>
      <c r="C527" s="241"/>
      <c r="D527" s="222"/>
      <c r="E527" s="222"/>
      <c r="F527" s="222"/>
      <c r="G527" s="222"/>
      <c r="H527" s="222"/>
      <c r="I527" s="222"/>
      <c r="J527" s="222"/>
      <c r="K527" s="222"/>
      <c r="L527" s="222"/>
      <c r="M527" s="222"/>
      <c r="N527" s="222"/>
      <c r="O527" s="223"/>
    </row>
    <row r="528" spans="2:15" hidden="1" outlineLevel="1" x14ac:dyDescent="0.25">
      <c r="B528" s="240"/>
      <c r="C528" s="241"/>
      <c r="D528" s="222"/>
      <c r="E528" s="222"/>
      <c r="F528" s="222"/>
      <c r="G528" s="222"/>
      <c r="H528" s="222"/>
      <c r="I528" s="222"/>
      <c r="J528" s="222"/>
      <c r="K528" s="222"/>
      <c r="L528" s="222"/>
      <c r="M528" s="222"/>
      <c r="N528" s="222"/>
      <c r="O528" s="223"/>
    </row>
    <row r="529" spans="2:15" hidden="1" outlineLevel="1" x14ac:dyDescent="0.25">
      <c r="B529" s="240"/>
      <c r="C529" s="241"/>
      <c r="D529" s="222"/>
      <c r="E529" s="222"/>
      <c r="F529" s="222"/>
      <c r="G529" s="222"/>
      <c r="H529" s="222"/>
      <c r="I529" s="222"/>
      <c r="J529" s="222"/>
      <c r="K529" s="222"/>
      <c r="L529" s="222"/>
      <c r="M529" s="222"/>
      <c r="N529" s="222"/>
      <c r="O529" s="223"/>
    </row>
    <row r="530" spans="2:15" hidden="1" outlineLevel="1" x14ac:dyDescent="0.25">
      <c r="B530" s="240"/>
      <c r="C530" s="241"/>
      <c r="D530" s="222"/>
      <c r="E530" s="222"/>
      <c r="F530" s="222"/>
      <c r="G530" s="222"/>
      <c r="H530" s="222"/>
      <c r="I530" s="222"/>
      <c r="J530" s="222"/>
      <c r="K530" s="222"/>
      <c r="L530" s="222"/>
      <c r="M530" s="222"/>
      <c r="N530" s="222"/>
      <c r="O530" s="223"/>
    </row>
    <row r="531" spans="2:15" hidden="1" outlineLevel="1" x14ac:dyDescent="0.25">
      <c r="B531" s="240"/>
      <c r="C531" s="241"/>
      <c r="D531" s="222"/>
      <c r="E531" s="222"/>
      <c r="F531" s="222"/>
      <c r="G531" s="222"/>
      <c r="H531" s="222"/>
      <c r="I531" s="222"/>
      <c r="J531" s="222"/>
      <c r="K531" s="222"/>
      <c r="L531" s="222"/>
      <c r="M531" s="222"/>
      <c r="N531" s="222"/>
      <c r="O531" s="223"/>
    </row>
    <row r="532" spans="2:15" hidden="1" outlineLevel="1" x14ac:dyDescent="0.25">
      <c r="B532" s="240"/>
      <c r="C532" s="241"/>
      <c r="D532" s="222"/>
      <c r="E532" s="222"/>
      <c r="F532" s="222"/>
      <c r="G532" s="222"/>
      <c r="H532" s="222"/>
      <c r="I532" s="222"/>
      <c r="J532" s="222"/>
      <c r="K532" s="222"/>
      <c r="L532" s="222"/>
      <c r="M532" s="222"/>
      <c r="N532" s="222"/>
      <c r="O532" s="223"/>
    </row>
    <row r="533" spans="2:15" hidden="1" outlineLevel="1" x14ac:dyDescent="0.25">
      <c r="B533" s="240"/>
      <c r="C533" s="241"/>
      <c r="D533" s="222"/>
      <c r="E533" s="222"/>
      <c r="F533" s="222"/>
      <c r="G533" s="222"/>
      <c r="H533" s="222"/>
      <c r="I533" s="222"/>
      <c r="J533" s="222"/>
      <c r="K533" s="222"/>
      <c r="L533" s="222"/>
      <c r="M533" s="222"/>
      <c r="N533" s="222"/>
      <c r="O533" s="223"/>
    </row>
    <row r="534" spans="2:15" hidden="1" outlineLevel="1" x14ac:dyDescent="0.25">
      <c r="B534" s="240"/>
      <c r="C534" s="241"/>
      <c r="D534" s="222"/>
      <c r="E534" s="222"/>
      <c r="F534" s="222"/>
      <c r="G534" s="222"/>
      <c r="H534" s="222"/>
      <c r="I534" s="222"/>
      <c r="J534" s="222"/>
      <c r="K534" s="222"/>
      <c r="L534" s="222"/>
      <c r="M534" s="222"/>
      <c r="N534" s="222"/>
      <c r="O534" s="223"/>
    </row>
    <row r="535" spans="2:15" hidden="1" outlineLevel="1" x14ac:dyDescent="0.25">
      <c r="B535" s="240"/>
      <c r="C535" s="241"/>
      <c r="D535" s="222"/>
      <c r="E535" s="222"/>
      <c r="F535" s="222"/>
      <c r="G535" s="222"/>
      <c r="H535" s="222"/>
      <c r="I535" s="222"/>
      <c r="J535" s="222"/>
      <c r="K535" s="222"/>
      <c r="L535" s="222"/>
      <c r="M535" s="222"/>
      <c r="N535" s="222"/>
      <c r="O535" s="223"/>
    </row>
    <row r="536" spans="2:15" hidden="1" outlineLevel="1" x14ac:dyDescent="0.25">
      <c r="B536" s="240"/>
      <c r="C536" s="241"/>
      <c r="D536" s="222"/>
      <c r="E536" s="222"/>
      <c r="F536" s="222"/>
      <c r="G536" s="222"/>
      <c r="H536" s="222"/>
      <c r="I536" s="222"/>
      <c r="J536" s="222"/>
      <c r="K536" s="222"/>
      <c r="L536" s="222"/>
      <c r="M536" s="222"/>
      <c r="N536" s="222"/>
      <c r="O536" s="223"/>
    </row>
    <row r="537" spans="2:15" hidden="1" outlineLevel="1" x14ac:dyDescent="0.25">
      <c r="B537" s="240"/>
      <c r="C537" s="241"/>
      <c r="D537" s="222"/>
      <c r="E537" s="222"/>
      <c r="F537" s="222"/>
      <c r="G537" s="222"/>
      <c r="H537" s="222"/>
      <c r="I537" s="222"/>
      <c r="J537" s="222"/>
      <c r="K537" s="222"/>
      <c r="L537" s="222"/>
      <c r="M537" s="222"/>
      <c r="N537" s="222"/>
      <c r="O537" s="223"/>
    </row>
    <row r="538" spans="2:15" hidden="1" outlineLevel="1" x14ac:dyDescent="0.25">
      <c r="B538" s="240"/>
      <c r="C538" s="241"/>
      <c r="D538" s="222"/>
      <c r="E538" s="222"/>
      <c r="F538" s="222"/>
      <c r="G538" s="222"/>
      <c r="H538" s="222"/>
      <c r="I538" s="222"/>
      <c r="J538" s="222"/>
      <c r="K538" s="222"/>
      <c r="L538" s="222"/>
      <c r="M538" s="222"/>
      <c r="N538" s="222"/>
      <c r="O538" s="223"/>
    </row>
    <row r="539" spans="2:15" hidden="1" outlineLevel="1" x14ac:dyDescent="0.25">
      <c r="B539" s="240"/>
      <c r="C539" s="241"/>
      <c r="D539" s="222"/>
      <c r="E539" s="222"/>
      <c r="F539" s="222"/>
      <c r="G539" s="222"/>
      <c r="H539" s="222"/>
      <c r="I539" s="222"/>
      <c r="J539" s="222"/>
      <c r="K539" s="222"/>
      <c r="L539" s="222"/>
      <c r="M539" s="222"/>
      <c r="N539" s="222"/>
      <c r="O539" s="223"/>
    </row>
    <row r="540" spans="2:15" hidden="1" outlineLevel="1" x14ac:dyDescent="0.25">
      <c r="B540" s="240"/>
      <c r="C540" s="241"/>
      <c r="D540" s="222"/>
      <c r="E540" s="222"/>
      <c r="F540" s="222"/>
      <c r="G540" s="222"/>
      <c r="H540" s="222"/>
      <c r="I540" s="222"/>
      <c r="J540" s="222"/>
      <c r="K540" s="222"/>
      <c r="L540" s="222"/>
      <c r="M540" s="222"/>
      <c r="N540" s="222"/>
      <c r="O540" s="223"/>
    </row>
    <row r="541" spans="2:15" hidden="1" outlineLevel="1" x14ac:dyDescent="0.25">
      <c r="B541" s="240"/>
      <c r="C541" s="241"/>
      <c r="D541" s="222"/>
      <c r="E541" s="222"/>
      <c r="F541" s="222"/>
      <c r="G541" s="222"/>
      <c r="H541" s="222"/>
      <c r="I541" s="222"/>
      <c r="J541" s="222"/>
      <c r="K541" s="222"/>
      <c r="L541" s="222"/>
      <c r="M541" s="222"/>
      <c r="N541" s="222"/>
      <c r="O541" s="223"/>
    </row>
    <row r="542" spans="2:15" hidden="1" outlineLevel="1" x14ac:dyDescent="0.25">
      <c r="B542" s="240"/>
      <c r="C542" s="241"/>
      <c r="D542" s="222"/>
      <c r="E542" s="222"/>
      <c r="F542" s="222"/>
      <c r="G542" s="222"/>
      <c r="H542" s="222"/>
      <c r="I542" s="222"/>
      <c r="J542" s="222"/>
      <c r="K542" s="222"/>
      <c r="L542" s="222"/>
      <c r="M542" s="222"/>
      <c r="N542" s="222"/>
      <c r="O542" s="223"/>
    </row>
    <row r="543" spans="2:15" hidden="1" outlineLevel="1" x14ac:dyDescent="0.25">
      <c r="B543" s="240"/>
      <c r="C543" s="241"/>
      <c r="D543" s="222"/>
      <c r="E543" s="222"/>
      <c r="F543" s="222"/>
      <c r="G543" s="222"/>
      <c r="H543" s="222"/>
      <c r="I543" s="222"/>
      <c r="J543" s="222"/>
      <c r="K543" s="222"/>
      <c r="L543" s="222"/>
      <c r="M543" s="222"/>
      <c r="N543" s="222"/>
      <c r="O543" s="223"/>
    </row>
    <row r="544" spans="2:15" hidden="1" outlineLevel="1" x14ac:dyDescent="0.25">
      <c r="B544" s="240"/>
      <c r="C544" s="241"/>
      <c r="D544" s="222"/>
      <c r="E544" s="222"/>
      <c r="F544" s="222"/>
      <c r="G544" s="222"/>
      <c r="H544" s="222"/>
      <c r="I544" s="222"/>
      <c r="J544" s="222"/>
      <c r="K544" s="222"/>
      <c r="L544" s="222"/>
      <c r="M544" s="222"/>
      <c r="N544" s="222"/>
      <c r="O544" s="223"/>
    </row>
    <row r="545" spans="2:15" hidden="1" outlineLevel="1" x14ac:dyDescent="0.25">
      <c r="B545" s="240"/>
      <c r="C545" s="241"/>
      <c r="D545" s="222"/>
      <c r="E545" s="222"/>
      <c r="F545" s="222"/>
      <c r="G545" s="222"/>
      <c r="H545" s="222"/>
      <c r="I545" s="222"/>
      <c r="J545" s="222"/>
      <c r="K545" s="222"/>
      <c r="L545" s="222"/>
      <c r="M545" s="222"/>
      <c r="N545" s="222"/>
      <c r="O545" s="223"/>
    </row>
    <row r="546" spans="2:15" hidden="1" outlineLevel="1" x14ac:dyDescent="0.25">
      <c r="B546" s="240"/>
      <c r="C546" s="241"/>
      <c r="D546" s="222"/>
      <c r="E546" s="222"/>
      <c r="F546" s="222"/>
      <c r="G546" s="222"/>
      <c r="H546" s="222"/>
      <c r="I546" s="222"/>
      <c r="J546" s="222"/>
      <c r="K546" s="222"/>
      <c r="L546" s="222"/>
      <c r="M546" s="222"/>
      <c r="N546" s="222"/>
      <c r="O546" s="223"/>
    </row>
    <row r="547" spans="2:15" hidden="1" outlineLevel="1" x14ac:dyDescent="0.25">
      <c r="B547" s="240"/>
      <c r="C547" s="241"/>
      <c r="D547" s="222"/>
      <c r="E547" s="222"/>
      <c r="F547" s="222"/>
      <c r="G547" s="222"/>
      <c r="H547" s="222"/>
      <c r="I547" s="222"/>
      <c r="J547" s="222"/>
      <c r="K547" s="222"/>
      <c r="L547" s="222"/>
      <c r="M547" s="222"/>
      <c r="N547" s="222"/>
      <c r="O547" s="223"/>
    </row>
    <row r="548" spans="2:15" hidden="1" outlineLevel="1" x14ac:dyDescent="0.25">
      <c r="B548" s="240"/>
      <c r="C548" s="241"/>
      <c r="D548" s="222"/>
      <c r="E548" s="222"/>
      <c r="F548" s="222"/>
      <c r="G548" s="222"/>
      <c r="H548" s="222"/>
      <c r="I548" s="222"/>
      <c r="J548" s="222"/>
      <c r="K548" s="222"/>
      <c r="L548" s="222"/>
      <c r="M548" s="222"/>
      <c r="N548" s="222"/>
      <c r="O548" s="223"/>
    </row>
    <row r="549" spans="2:15" hidden="1" outlineLevel="1" x14ac:dyDescent="0.25">
      <c r="B549" s="240"/>
      <c r="C549" s="241"/>
      <c r="D549" s="222"/>
      <c r="E549" s="222"/>
      <c r="F549" s="222"/>
      <c r="G549" s="222"/>
      <c r="H549" s="222"/>
      <c r="I549" s="222"/>
      <c r="J549" s="222"/>
      <c r="K549" s="222"/>
      <c r="L549" s="222"/>
      <c r="M549" s="222"/>
      <c r="N549" s="222"/>
      <c r="O549" s="223"/>
    </row>
    <row r="550" spans="2:15" hidden="1" outlineLevel="1" x14ac:dyDescent="0.25">
      <c r="B550" s="240"/>
      <c r="C550" s="241"/>
      <c r="D550" s="222"/>
      <c r="E550" s="222"/>
      <c r="F550" s="222"/>
      <c r="G550" s="222"/>
      <c r="H550" s="222"/>
      <c r="I550" s="222"/>
      <c r="J550" s="222"/>
      <c r="K550" s="222"/>
      <c r="L550" s="222"/>
      <c r="M550" s="222"/>
      <c r="N550" s="222"/>
      <c r="O550" s="223"/>
    </row>
    <row r="551" spans="2:15" hidden="1" outlineLevel="1" x14ac:dyDescent="0.25">
      <c r="B551" s="240"/>
      <c r="C551" s="241"/>
      <c r="D551" s="222"/>
      <c r="E551" s="222"/>
      <c r="F551" s="222"/>
      <c r="G551" s="222"/>
      <c r="H551" s="222"/>
      <c r="I551" s="222"/>
      <c r="J551" s="222"/>
      <c r="K551" s="222"/>
      <c r="L551" s="222"/>
      <c r="M551" s="222"/>
      <c r="N551" s="222"/>
      <c r="O551" s="223"/>
    </row>
    <row r="552" spans="2:15" hidden="1" outlineLevel="1" x14ac:dyDescent="0.25">
      <c r="B552" s="240"/>
      <c r="C552" s="241"/>
      <c r="D552" s="222"/>
      <c r="E552" s="222"/>
      <c r="F552" s="222"/>
      <c r="G552" s="222"/>
      <c r="H552" s="222"/>
      <c r="I552" s="222"/>
      <c r="J552" s="222"/>
      <c r="K552" s="222"/>
      <c r="L552" s="222"/>
      <c r="M552" s="222"/>
      <c r="N552" s="222"/>
      <c r="O552" s="223"/>
    </row>
    <row r="553" spans="2:15" hidden="1" outlineLevel="1" x14ac:dyDescent="0.25">
      <c r="B553" s="240"/>
      <c r="C553" s="241"/>
      <c r="D553" s="222"/>
      <c r="E553" s="222"/>
      <c r="F553" s="222"/>
      <c r="G553" s="222"/>
      <c r="H553" s="222"/>
      <c r="I553" s="222"/>
      <c r="J553" s="222"/>
      <c r="K553" s="222"/>
      <c r="L553" s="222"/>
      <c r="M553" s="222"/>
      <c r="N553" s="222"/>
      <c r="O553" s="223"/>
    </row>
    <row r="554" spans="2:15" hidden="1" outlineLevel="1" x14ac:dyDescent="0.25">
      <c r="B554" s="240"/>
      <c r="C554" s="241"/>
      <c r="D554" s="222"/>
      <c r="E554" s="222"/>
      <c r="F554" s="222"/>
      <c r="G554" s="222"/>
      <c r="H554" s="222"/>
      <c r="I554" s="222"/>
      <c r="J554" s="222"/>
      <c r="K554" s="222"/>
      <c r="L554" s="222"/>
      <c r="M554" s="222"/>
      <c r="N554" s="222"/>
      <c r="O554" s="223"/>
    </row>
    <row r="555" spans="2:15" hidden="1" outlineLevel="1" x14ac:dyDescent="0.25">
      <c r="B555" s="240"/>
      <c r="C555" s="241"/>
      <c r="D555" s="222"/>
      <c r="E555" s="222"/>
      <c r="F555" s="222"/>
      <c r="G555" s="222"/>
      <c r="H555" s="222"/>
      <c r="I555" s="222"/>
      <c r="J555" s="222"/>
      <c r="K555" s="222"/>
      <c r="L555" s="222"/>
      <c r="M555" s="222"/>
      <c r="N555" s="222"/>
      <c r="O555" s="223"/>
    </row>
    <row r="556" spans="2:15" hidden="1" outlineLevel="1" x14ac:dyDescent="0.25">
      <c r="B556" s="240"/>
      <c r="C556" s="241"/>
      <c r="D556" s="222"/>
      <c r="E556" s="222"/>
      <c r="F556" s="222"/>
      <c r="G556" s="222"/>
      <c r="H556" s="222"/>
      <c r="I556" s="222"/>
      <c r="J556" s="222"/>
      <c r="K556" s="222"/>
      <c r="L556" s="222"/>
      <c r="M556" s="222"/>
      <c r="N556" s="222"/>
      <c r="O556" s="223"/>
    </row>
    <row r="557" spans="2:15" hidden="1" outlineLevel="1" x14ac:dyDescent="0.25">
      <c r="B557" s="240"/>
      <c r="C557" s="241"/>
      <c r="D557" s="222"/>
      <c r="E557" s="222"/>
      <c r="F557" s="222"/>
      <c r="G557" s="222"/>
      <c r="H557" s="222"/>
      <c r="I557" s="222"/>
      <c r="J557" s="222"/>
      <c r="K557" s="222"/>
      <c r="L557" s="222"/>
      <c r="M557" s="222"/>
      <c r="N557" s="222"/>
      <c r="O557" s="223"/>
    </row>
    <row r="558" spans="2:15" hidden="1" outlineLevel="1" x14ac:dyDescent="0.25">
      <c r="B558" s="240"/>
      <c r="C558" s="241"/>
      <c r="D558" s="222"/>
      <c r="E558" s="222"/>
      <c r="F558" s="222"/>
      <c r="G558" s="222"/>
      <c r="H558" s="222"/>
      <c r="I558" s="222"/>
      <c r="J558" s="222"/>
      <c r="K558" s="222"/>
      <c r="L558" s="222"/>
      <c r="M558" s="222"/>
      <c r="N558" s="222"/>
      <c r="O558" s="223"/>
    </row>
    <row r="559" spans="2:15" hidden="1" outlineLevel="1" x14ac:dyDescent="0.25">
      <c r="B559" s="240"/>
      <c r="C559" s="241"/>
      <c r="D559" s="222"/>
      <c r="E559" s="222"/>
      <c r="F559" s="222"/>
      <c r="G559" s="222"/>
      <c r="H559" s="222"/>
      <c r="I559" s="222"/>
      <c r="J559" s="222"/>
      <c r="K559" s="222"/>
      <c r="L559" s="222"/>
      <c r="M559" s="222"/>
      <c r="N559" s="222"/>
      <c r="O559" s="223"/>
    </row>
    <row r="560" spans="2:15" hidden="1" outlineLevel="1" x14ac:dyDescent="0.25">
      <c r="B560" s="240"/>
      <c r="C560" s="241"/>
      <c r="D560" s="222"/>
      <c r="E560" s="222"/>
      <c r="F560" s="222"/>
      <c r="G560" s="222"/>
      <c r="H560" s="222"/>
      <c r="I560" s="222"/>
      <c r="J560" s="222"/>
      <c r="K560" s="222"/>
      <c r="L560" s="222"/>
      <c r="M560" s="222"/>
      <c r="N560" s="222"/>
      <c r="O560" s="223"/>
    </row>
    <row r="561" spans="2:15" hidden="1" outlineLevel="1" x14ac:dyDescent="0.25">
      <c r="B561" s="240"/>
      <c r="C561" s="241"/>
      <c r="D561" s="222"/>
      <c r="E561" s="222"/>
      <c r="F561" s="222"/>
      <c r="G561" s="222"/>
      <c r="H561" s="222"/>
      <c r="I561" s="222"/>
      <c r="J561" s="222"/>
      <c r="K561" s="222"/>
      <c r="L561" s="222"/>
      <c r="M561" s="222"/>
      <c r="N561" s="222"/>
      <c r="O561" s="223"/>
    </row>
    <row r="562" spans="2:15" hidden="1" outlineLevel="1" x14ac:dyDescent="0.25">
      <c r="B562" s="240"/>
      <c r="C562" s="241"/>
      <c r="D562" s="222"/>
      <c r="E562" s="222"/>
      <c r="F562" s="222"/>
      <c r="G562" s="222"/>
      <c r="H562" s="222"/>
      <c r="I562" s="222"/>
      <c r="J562" s="222"/>
      <c r="K562" s="222"/>
      <c r="L562" s="222"/>
      <c r="M562" s="222"/>
      <c r="N562" s="222"/>
      <c r="O562" s="223"/>
    </row>
    <row r="563" spans="2:15" hidden="1" outlineLevel="1" x14ac:dyDescent="0.25">
      <c r="B563" s="240"/>
      <c r="C563" s="241"/>
      <c r="D563" s="222"/>
      <c r="E563" s="222"/>
      <c r="F563" s="222"/>
      <c r="G563" s="222"/>
      <c r="H563" s="222"/>
      <c r="I563" s="222"/>
      <c r="J563" s="222"/>
      <c r="K563" s="222"/>
      <c r="L563" s="222"/>
      <c r="M563" s="222"/>
      <c r="N563" s="222"/>
      <c r="O563" s="223"/>
    </row>
    <row r="564" spans="2:15" hidden="1" outlineLevel="1" x14ac:dyDescent="0.25">
      <c r="B564" s="240"/>
      <c r="C564" s="241"/>
      <c r="D564" s="222"/>
      <c r="E564" s="222"/>
      <c r="F564" s="222"/>
      <c r="G564" s="222"/>
      <c r="H564" s="222"/>
      <c r="I564" s="222"/>
      <c r="J564" s="222"/>
      <c r="K564" s="222"/>
      <c r="L564" s="222"/>
      <c r="M564" s="222"/>
      <c r="N564" s="222"/>
      <c r="O564" s="223"/>
    </row>
    <row r="565" spans="2:15" hidden="1" outlineLevel="1" x14ac:dyDescent="0.25">
      <c r="B565" s="240"/>
      <c r="C565" s="241"/>
      <c r="D565" s="222"/>
      <c r="E565" s="222"/>
      <c r="F565" s="222"/>
      <c r="G565" s="222"/>
      <c r="H565" s="222"/>
      <c r="I565" s="222"/>
      <c r="J565" s="222"/>
      <c r="K565" s="222"/>
      <c r="L565" s="222"/>
      <c r="M565" s="222"/>
      <c r="N565" s="222"/>
      <c r="O565" s="223"/>
    </row>
    <row r="566" spans="2:15" hidden="1" outlineLevel="1" x14ac:dyDescent="0.25">
      <c r="B566" s="240"/>
      <c r="C566" s="241"/>
      <c r="D566" s="222"/>
      <c r="E566" s="222"/>
      <c r="F566" s="222"/>
      <c r="G566" s="222"/>
      <c r="H566" s="222"/>
      <c r="I566" s="222"/>
      <c r="J566" s="222"/>
      <c r="K566" s="222"/>
      <c r="L566" s="222"/>
      <c r="M566" s="222"/>
      <c r="N566" s="222"/>
      <c r="O566" s="223"/>
    </row>
    <row r="567" spans="2:15" hidden="1" outlineLevel="1" x14ac:dyDescent="0.25">
      <c r="B567" s="240"/>
      <c r="C567" s="241"/>
      <c r="D567" s="222"/>
      <c r="E567" s="222"/>
      <c r="F567" s="222"/>
      <c r="G567" s="222"/>
      <c r="H567" s="222"/>
      <c r="I567" s="222"/>
      <c r="J567" s="222"/>
      <c r="K567" s="222"/>
      <c r="L567" s="222"/>
      <c r="M567" s="222"/>
      <c r="N567" s="222"/>
      <c r="O567" s="223"/>
    </row>
    <row r="568" spans="2:15" hidden="1" outlineLevel="1" x14ac:dyDescent="0.25">
      <c r="B568" s="240"/>
      <c r="C568" s="241"/>
      <c r="D568" s="222"/>
      <c r="E568" s="222"/>
      <c r="F568" s="222"/>
      <c r="G568" s="222"/>
      <c r="H568" s="222"/>
      <c r="I568" s="222"/>
      <c r="J568" s="222"/>
      <c r="K568" s="222"/>
      <c r="L568" s="222"/>
      <c r="M568" s="222"/>
      <c r="N568" s="222"/>
      <c r="O568" s="223"/>
    </row>
    <row r="569" spans="2:15" hidden="1" outlineLevel="1" x14ac:dyDescent="0.25">
      <c r="B569" s="240"/>
      <c r="C569" s="241"/>
      <c r="D569" s="222"/>
      <c r="E569" s="222"/>
      <c r="F569" s="222"/>
      <c r="G569" s="222"/>
      <c r="H569" s="222"/>
      <c r="I569" s="222"/>
      <c r="J569" s="222"/>
      <c r="K569" s="222"/>
      <c r="L569" s="222"/>
      <c r="M569" s="222"/>
      <c r="N569" s="222"/>
      <c r="O569" s="223"/>
    </row>
    <row r="570" spans="2:15" hidden="1" outlineLevel="1" x14ac:dyDescent="0.25">
      <c r="B570" s="240"/>
      <c r="C570" s="241"/>
      <c r="D570" s="222"/>
      <c r="E570" s="222"/>
      <c r="F570" s="222"/>
      <c r="G570" s="222"/>
      <c r="H570" s="222"/>
      <c r="I570" s="222"/>
      <c r="J570" s="222"/>
      <c r="K570" s="222"/>
      <c r="L570" s="222"/>
      <c r="M570" s="222"/>
      <c r="N570" s="222"/>
      <c r="O570" s="223"/>
    </row>
    <row r="571" spans="2:15" hidden="1" outlineLevel="1" x14ac:dyDescent="0.25">
      <c r="B571" s="240"/>
      <c r="C571" s="241"/>
      <c r="D571" s="222"/>
      <c r="E571" s="222"/>
      <c r="F571" s="222"/>
      <c r="G571" s="222"/>
      <c r="H571" s="222"/>
      <c r="I571" s="222"/>
      <c r="J571" s="222"/>
      <c r="K571" s="222"/>
      <c r="L571" s="222"/>
      <c r="M571" s="222"/>
      <c r="N571" s="222"/>
      <c r="O571" s="223"/>
    </row>
    <row r="572" spans="2:15" hidden="1" outlineLevel="1" x14ac:dyDescent="0.25">
      <c r="B572" s="240"/>
      <c r="C572" s="241"/>
      <c r="D572" s="222"/>
      <c r="E572" s="222"/>
      <c r="F572" s="222"/>
      <c r="G572" s="222"/>
      <c r="H572" s="222"/>
      <c r="I572" s="222"/>
      <c r="J572" s="222"/>
      <c r="K572" s="222"/>
      <c r="L572" s="222"/>
      <c r="M572" s="222"/>
      <c r="N572" s="222"/>
      <c r="O572" s="223"/>
    </row>
    <row r="573" spans="2:15" hidden="1" outlineLevel="1" x14ac:dyDescent="0.25">
      <c r="B573" s="240"/>
      <c r="C573" s="241"/>
      <c r="D573" s="222"/>
      <c r="E573" s="222"/>
      <c r="F573" s="222"/>
      <c r="G573" s="222"/>
      <c r="H573" s="222"/>
      <c r="I573" s="222"/>
      <c r="J573" s="222"/>
      <c r="K573" s="222"/>
      <c r="L573" s="222"/>
      <c r="M573" s="222"/>
      <c r="N573" s="222"/>
      <c r="O573" s="223"/>
    </row>
    <row r="574" spans="2:15" hidden="1" outlineLevel="1" x14ac:dyDescent="0.25">
      <c r="B574" s="240"/>
      <c r="C574" s="241"/>
      <c r="D574" s="222"/>
      <c r="E574" s="222"/>
      <c r="F574" s="222"/>
      <c r="G574" s="222"/>
      <c r="H574" s="222"/>
      <c r="I574" s="222"/>
      <c r="J574" s="222"/>
      <c r="K574" s="222"/>
      <c r="L574" s="222"/>
      <c r="M574" s="222"/>
      <c r="N574" s="222"/>
      <c r="O574" s="223"/>
    </row>
    <row r="575" spans="2:15" hidden="1" outlineLevel="1" x14ac:dyDescent="0.25">
      <c r="B575" s="240"/>
      <c r="C575" s="241"/>
      <c r="D575" s="222"/>
      <c r="E575" s="222"/>
      <c r="F575" s="222"/>
      <c r="G575" s="222"/>
      <c r="H575" s="222"/>
      <c r="I575" s="222"/>
      <c r="J575" s="222"/>
      <c r="K575" s="222"/>
      <c r="L575" s="222"/>
      <c r="M575" s="222"/>
      <c r="N575" s="222"/>
      <c r="O575" s="223"/>
    </row>
    <row r="576" spans="2:15" hidden="1" outlineLevel="1" x14ac:dyDescent="0.25">
      <c r="B576" s="240"/>
      <c r="C576" s="241"/>
      <c r="D576" s="222"/>
      <c r="E576" s="222"/>
      <c r="F576" s="222"/>
      <c r="G576" s="222"/>
      <c r="H576" s="222"/>
      <c r="I576" s="222"/>
      <c r="J576" s="222"/>
      <c r="K576" s="222"/>
      <c r="L576" s="222"/>
      <c r="M576" s="222"/>
      <c r="N576" s="222"/>
      <c r="O576" s="223"/>
    </row>
    <row r="577" spans="2:15" hidden="1" outlineLevel="1" x14ac:dyDescent="0.25">
      <c r="B577" s="240"/>
      <c r="C577" s="241"/>
      <c r="D577" s="222"/>
      <c r="E577" s="222"/>
      <c r="F577" s="222"/>
      <c r="G577" s="222"/>
      <c r="H577" s="222"/>
      <c r="I577" s="222"/>
      <c r="J577" s="222"/>
      <c r="K577" s="222"/>
      <c r="L577" s="222"/>
      <c r="M577" s="222"/>
      <c r="N577" s="222"/>
      <c r="O577" s="223"/>
    </row>
    <row r="578" spans="2:15" hidden="1" outlineLevel="1" x14ac:dyDescent="0.25">
      <c r="B578" s="240"/>
      <c r="C578" s="241"/>
      <c r="D578" s="222"/>
      <c r="E578" s="222"/>
      <c r="F578" s="222"/>
      <c r="G578" s="222"/>
      <c r="H578" s="222"/>
      <c r="I578" s="222"/>
      <c r="J578" s="222"/>
      <c r="K578" s="222"/>
      <c r="L578" s="222"/>
      <c r="M578" s="222"/>
      <c r="N578" s="222"/>
      <c r="O578" s="223"/>
    </row>
    <row r="579" spans="2:15" hidden="1" outlineLevel="1" x14ac:dyDescent="0.25">
      <c r="B579" s="240"/>
      <c r="C579" s="241"/>
      <c r="D579" s="222"/>
      <c r="E579" s="222"/>
      <c r="F579" s="222"/>
      <c r="G579" s="222"/>
      <c r="H579" s="222"/>
      <c r="I579" s="222"/>
      <c r="J579" s="222"/>
      <c r="K579" s="222"/>
      <c r="L579" s="222"/>
      <c r="M579" s="222"/>
      <c r="N579" s="222"/>
      <c r="O579" s="223"/>
    </row>
    <row r="580" spans="2:15" hidden="1" outlineLevel="1" x14ac:dyDescent="0.25">
      <c r="B580" s="240"/>
      <c r="C580" s="241"/>
      <c r="D580" s="222"/>
      <c r="E580" s="222"/>
      <c r="F580" s="222"/>
      <c r="G580" s="222"/>
      <c r="H580" s="222"/>
      <c r="I580" s="222"/>
      <c r="J580" s="222"/>
      <c r="K580" s="222"/>
      <c r="L580" s="222"/>
      <c r="M580" s="222"/>
      <c r="N580" s="222"/>
      <c r="O580" s="223"/>
    </row>
    <row r="581" spans="2:15" hidden="1" outlineLevel="1" x14ac:dyDescent="0.25">
      <c r="B581" s="240"/>
      <c r="C581" s="241"/>
      <c r="D581" s="222"/>
      <c r="E581" s="222"/>
      <c r="F581" s="222"/>
      <c r="G581" s="222"/>
      <c r="H581" s="222"/>
      <c r="I581" s="222"/>
      <c r="J581" s="222"/>
      <c r="K581" s="222"/>
      <c r="L581" s="222"/>
      <c r="M581" s="222"/>
      <c r="N581" s="222"/>
      <c r="O581" s="223"/>
    </row>
    <row r="582" spans="2:15" hidden="1" outlineLevel="1" x14ac:dyDescent="0.25">
      <c r="B582" s="240"/>
      <c r="C582" s="241"/>
      <c r="D582" s="222"/>
      <c r="E582" s="222"/>
      <c r="F582" s="222"/>
      <c r="G582" s="222"/>
      <c r="H582" s="222"/>
      <c r="I582" s="222"/>
      <c r="J582" s="222"/>
      <c r="K582" s="222"/>
      <c r="L582" s="222"/>
      <c r="M582" s="222"/>
      <c r="N582" s="222"/>
      <c r="O582" s="223"/>
    </row>
    <row r="583" spans="2:15" hidden="1" outlineLevel="1" x14ac:dyDescent="0.25">
      <c r="B583" s="240"/>
      <c r="C583" s="241"/>
      <c r="D583" s="222"/>
      <c r="E583" s="222"/>
      <c r="F583" s="222"/>
      <c r="G583" s="222"/>
      <c r="H583" s="222"/>
      <c r="I583" s="222"/>
      <c r="J583" s="222"/>
      <c r="K583" s="222"/>
      <c r="L583" s="222"/>
      <c r="M583" s="222"/>
      <c r="N583" s="222"/>
      <c r="O583" s="223"/>
    </row>
    <row r="584" spans="2:15" hidden="1" outlineLevel="1" x14ac:dyDescent="0.25">
      <c r="B584" s="240"/>
      <c r="C584" s="241"/>
      <c r="D584" s="222"/>
      <c r="E584" s="222"/>
      <c r="F584" s="222"/>
      <c r="G584" s="222"/>
      <c r="H584" s="222"/>
      <c r="I584" s="222"/>
      <c r="J584" s="222"/>
      <c r="K584" s="222"/>
      <c r="L584" s="222"/>
      <c r="M584" s="222"/>
      <c r="N584" s="222"/>
      <c r="O584" s="223"/>
    </row>
    <row r="585" spans="2:15" hidden="1" outlineLevel="1" x14ac:dyDescent="0.25">
      <c r="B585" s="240"/>
      <c r="C585" s="241"/>
      <c r="D585" s="222"/>
      <c r="E585" s="222"/>
      <c r="F585" s="222"/>
      <c r="G585" s="222"/>
      <c r="H585" s="222"/>
      <c r="I585" s="222"/>
      <c r="J585" s="222"/>
      <c r="K585" s="222"/>
      <c r="L585" s="222"/>
      <c r="M585" s="222"/>
      <c r="N585" s="222"/>
      <c r="O585" s="223"/>
    </row>
    <row r="586" spans="2:15" hidden="1" outlineLevel="1" x14ac:dyDescent="0.25">
      <c r="B586" s="240"/>
      <c r="C586" s="241"/>
      <c r="D586" s="222"/>
      <c r="E586" s="222"/>
      <c r="F586" s="222"/>
      <c r="G586" s="222"/>
      <c r="H586" s="222"/>
      <c r="I586" s="222"/>
      <c r="J586" s="222"/>
      <c r="K586" s="222"/>
      <c r="L586" s="222"/>
      <c r="M586" s="222"/>
      <c r="N586" s="222"/>
      <c r="O586" s="223"/>
    </row>
    <row r="587" spans="2:15" hidden="1" outlineLevel="1" x14ac:dyDescent="0.25">
      <c r="B587" s="240"/>
      <c r="C587" s="241"/>
      <c r="D587" s="222"/>
      <c r="E587" s="222"/>
      <c r="F587" s="222"/>
      <c r="G587" s="222"/>
      <c r="H587" s="222"/>
      <c r="I587" s="222"/>
      <c r="J587" s="222"/>
      <c r="K587" s="222"/>
      <c r="L587" s="222"/>
      <c r="M587" s="222"/>
      <c r="N587" s="222"/>
      <c r="O587" s="223"/>
    </row>
    <row r="588" spans="2:15" hidden="1" outlineLevel="1" x14ac:dyDescent="0.25">
      <c r="B588" s="240"/>
      <c r="C588" s="241"/>
      <c r="D588" s="222"/>
      <c r="E588" s="222"/>
      <c r="F588" s="222"/>
      <c r="G588" s="222"/>
      <c r="H588" s="222"/>
      <c r="I588" s="222"/>
      <c r="J588" s="222"/>
      <c r="K588" s="222"/>
      <c r="L588" s="222"/>
      <c r="M588" s="222"/>
      <c r="N588" s="222"/>
      <c r="O588" s="223"/>
    </row>
    <row r="589" spans="2:15" hidden="1" outlineLevel="1" x14ac:dyDescent="0.25">
      <c r="B589" s="240"/>
      <c r="C589" s="241"/>
      <c r="D589" s="222"/>
      <c r="E589" s="222"/>
      <c r="F589" s="222"/>
      <c r="G589" s="222"/>
      <c r="H589" s="222"/>
      <c r="I589" s="222"/>
      <c r="J589" s="222"/>
      <c r="K589" s="222"/>
      <c r="L589" s="222"/>
      <c r="M589" s="222"/>
      <c r="N589" s="222"/>
      <c r="O589" s="223"/>
    </row>
    <row r="590" spans="2:15" hidden="1" outlineLevel="1" x14ac:dyDescent="0.25">
      <c r="B590" s="240"/>
      <c r="C590" s="241"/>
      <c r="D590" s="222"/>
      <c r="E590" s="222"/>
      <c r="F590" s="222"/>
      <c r="G590" s="222"/>
      <c r="H590" s="222"/>
      <c r="I590" s="222"/>
      <c r="J590" s="222"/>
      <c r="K590" s="222"/>
      <c r="L590" s="222"/>
      <c r="M590" s="222"/>
      <c r="N590" s="222"/>
      <c r="O590" s="223"/>
    </row>
    <row r="591" spans="2:15" hidden="1" outlineLevel="1" x14ac:dyDescent="0.25">
      <c r="B591" s="240"/>
      <c r="C591" s="241"/>
      <c r="D591" s="222"/>
      <c r="E591" s="222"/>
      <c r="F591" s="222"/>
      <c r="G591" s="222"/>
      <c r="H591" s="222"/>
      <c r="I591" s="222"/>
      <c r="J591" s="222"/>
      <c r="K591" s="222"/>
      <c r="L591" s="222"/>
      <c r="M591" s="222"/>
      <c r="N591" s="222"/>
      <c r="O591" s="223"/>
    </row>
    <row r="592" spans="2:15" hidden="1" outlineLevel="1" x14ac:dyDescent="0.25">
      <c r="B592" s="240"/>
      <c r="C592" s="241"/>
      <c r="D592" s="222"/>
      <c r="E592" s="222"/>
      <c r="F592" s="222"/>
      <c r="G592" s="222"/>
      <c r="H592" s="222"/>
      <c r="I592" s="222"/>
      <c r="J592" s="222"/>
      <c r="K592" s="222"/>
      <c r="L592" s="222"/>
      <c r="M592" s="222"/>
      <c r="N592" s="222"/>
      <c r="O592" s="223"/>
    </row>
    <row r="593" spans="2:15" hidden="1" outlineLevel="1" x14ac:dyDescent="0.25">
      <c r="B593" s="240"/>
      <c r="C593" s="241"/>
      <c r="D593" s="222"/>
      <c r="E593" s="222"/>
      <c r="F593" s="222"/>
      <c r="G593" s="222"/>
      <c r="H593" s="222"/>
      <c r="I593" s="222"/>
      <c r="J593" s="222"/>
      <c r="K593" s="222"/>
      <c r="L593" s="222"/>
      <c r="M593" s="222"/>
      <c r="N593" s="222"/>
      <c r="O593" s="223"/>
    </row>
    <row r="594" spans="2:15" hidden="1" outlineLevel="1" x14ac:dyDescent="0.25">
      <c r="B594" s="240"/>
      <c r="C594" s="241"/>
      <c r="D594" s="222"/>
      <c r="E594" s="222"/>
      <c r="F594" s="222"/>
      <c r="G594" s="222"/>
      <c r="H594" s="222"/>
      <c r="I594" s="222"/>
      <c r="J594" s="222"/>
      <c r="K594" s="222"/>
      <c r="L594" s="222"/>
      <c r="M594" s="222"/>
      <c r="N594" s="222"/>
      <c r="O594" s="223"/>
    </row>
    <row r="595" spans="2:15" hidden="1" outlineLevel="1" x14ac:dyDescent="0.25">
      <c r="B595" s="240"/>
      <c r="C595" s="241"/>
      <c r="D595" s="222"/>
      <c r="E595" s="222"/>
      <c r="F595" s="222"/>
      <c r="G595" s="222"/>
      <c r="H595" s="222"/>
      <c r="I595" s="222"/>
      <c r="J595" s="222"/>
      <c r="K595" s="222"/>
      <c r="L595" s="222"/>
      <c r="M595" s="222"/>
      <c r="N595" s="222"/>
      <c r="O595" s="223"/>
    </row>
    <row r="596" spans="2:15" hidden="1" outlineLevel="1" x14ac:dyDescent="0.25">
      <c r="B596" s="240"/>
      <c r="C596" s="241"/>
      <c r="D596" s="222"/>
      <c r="E596" s="222"/>
      <c r="F596" s="222"/>
      <c r="G596" s="222"/>
      <c r="H596" s="222"/>
      <c r="I596" s="222"/>
      <c r="J596" s="222"/>
      <c r="K596" s="222"/>
      <c r="L596" s="222"/>
      <c r="M596" s="222"/>
      <c r="N596" s="222"/>
      <c r="O596" s="223"/>
    </row>
    <row r="597" spans="2:15" hidden="1" outlineLevel="1" x14ac:dyDescent="0.25">
      <c r="B597" s="240"/>
      <c r="C597" s="241"/>
      <c r="D597" s="222"/>
      <c r="E597" s="222"/>
      <c r="F597" s="222"/>
      <c r="G597" s="222"/>
      <c r="H597" s="222"/>
      <c r="I597" s="222"/>
      <c r="J597" s="222"/>
      <c r="K597" s="222"/>
      <c r="L597" s="222"/>
      <c r="M597" s="222"/>
      <c r="N597" s="222"/>
      <c r="O597" s="223"/>
    </row>
    <row r="598" spans="2:15" hidden="1" outlineLevel="1" x14ac:dyDescent="0.25">
      <c r="B598" s="240"/>
      <c r="C598" s="241"/>
      <c r="D598" s="222"/>
      <c r="E598" s="222"/>
      <c r="F598" s="222"/>
      <c r="G598" s="222"/>
      <c r="H598" s="222"/>
      <c r="I598" s="222"/>
      <c r="J598" s="222"/>
      <c r="K598" s="222"/>
      <c r="L598" s="222"/>
      <c r="M598" s="222"/>
      <c r="N598" s="222"/>
      <c r="O598" s="223"/>
    </row>
    <row r="599" spans="2:15" hidden="1" outlineLevel="1" x14ac:dyDescent="0.25">
      <c r="B599" s="240"/>
      <c r="C599" s="241"/>
      <c r="D599" s="222"/>
      <c r="E599" s="222"/>
      <c r="F599" s="222"/>
      <c r="G599" s="222"/>
      <c r="H599" s="222"/>
      <c r="I599" s="222"/>
      <c r="J599" s="222"/>
      <c r="K599" s="222"/>
      <c r="L599" s="222"/>
      <c r="M599" s="222"/>
      <c r="N599" s="222"/>
      <c r="O599" s="223"/>
    </row>
    <row r="600" spans="2:15" hidden="1" outlineLevel="1" x14ac:dyDescent="0.25">
      <c r="B600" s="240"/>
      <c r="C600" s="241"/>
      <c r="D600" s="222"/>
      <c r="E600" s="222"/>
      <c r="F600" s="222"/>
      <c r="G600" s="222"/>
      <c r="H600" s="222"/>
      <c r="I600" s="222"/>
      <c r="J600" s="222"/>
      <c r="K600" s="222"/>
      <c r="L600" s="222"/>
      <c r="M600" s="222"/>
      <c r="N600" s="222"/>
      <c r="O600" s="223"/>
    </row>
    <row r="601" spans="2:15" hidden="1" outlineLevel="1" x14ac:dyDescent="0.25">
      <c r="B601" s="240"/>
      <c r="C601" s="241"/>
      <c r="D601" s="222"/>
      <c r="E601" s="222"/>
      <c r="F601" s="222"/>
      <c r="G601" s="222"/>
      <c r="H601" s="222"/>
      <c r="I601" s="222"/>
      <c r="J601" s="222"/>
      <c r="K601" s="222"/>
      <c r="L601" s="222"/>
      <c r="M601" s="222"/>
      <c r="N601" s="222"/>
      <c r="O601" s="223"/>
    </row>
    <row r="602" spans="2:15" hidden="1" outlineLevel="1" x14ac:dyDescent="0.25">
      <c r="B602" s="240"/>
      <c r="C602" s="241"/>
      <c r="D602" s="222"/>
      <c r="E602" s="222"/>
      <c r="F602" s="222"/>
      <c r="G602" s="222"/>
      <c r="H602" s="222"/>
      <c r="I602" s="222"/>
      <c r="J602" s="222"/>
      <c r="K602" s="222"/>
      <c r="L602" s="222"/>
      <c r="M602" s="222"/>
      <c r="N602" s="222"/>
      <c r="O602" s="223"/>
    </row>
    <row r="603" spans="2:15" hidden="1" outlineLevel="1" x14ac:dyDescent="0.25">
      <c r="B603" s="240"/>
      <c r="C603" s="241"/>
      <c r="D603" s="222"/>
      <c r="E603" s="222"/>
      <c r="F603" s="222"/>
      <c r="G603" s="222"/>
      <c r="H603" s="222"/>
      <c r="I603" s="222"/>
      <c r="J603" s="222"/>
      <c r="K603" s="222"/>
      <c r="L603" s="222"/>
      <c r="M603" s="222"/>
      <c r="N603" s="222"/>
      <c r="O603" s="223"/>
    </row>
    <row r="604" spans="2:15" hidden="1" outlineLevel="1" x14ac:dyDescent="0.25">
      <c r="B604" s="240"/>
      <c r="C604" s="241"/>
      <c r="D604" s="222"/>
      <c r="E604" s="222"/>
      <c r="F604" s="222"/>
      <c r="G604" s="222"/>
      <c r="H604" s="222"/>
      <c r="I604" s="222"/>
      <c r="J604" s="222"/>
      <c r="K604" s="222"/>
      <c r="L604" s="222"/>
      <c r="M604" s="222"/>
      <c r="N604" s="222"/>
      <c r="O604" s="223"/>
    </row>
    <row r="605" spans="2:15" hidden="1" outlineLevel="1" x14ac:dyDescent="0.25">
      <c r="B605" s="240"/>
      <c r="C605" s="241"/>
      <c r="D605" s="222"/>
      <c r="E605" s="222"/>
      <c r="F605" s="222"/>
      <c r="G605" s="222"/>
      <c r="H605" s="222"/>
      <c r="I605" s="222"/>
      <c r="J605" s="222"/>
      <c r="K605" s="222"/>
      <c r="L605" s="222"/>
      <c r="M605" s="222"/>
      <c r="N605" s="222"/>
      <c r="O605" s="223"/>
    </row>
    <row r="606" spans="2:15" hidden="1" outlineLevel="1" x14ac:dyDescent="0.25">
      <c r="B606" s="240"/>
      <c r="C606" s="241"/>
      <c r="D606" s="222"/>
      <c r="E606" s="222"/>
      <c r="F606" s="222"/>
      <c r="G606" s="222"/>
      <c r="H606" s="222"/>
      <c r="I606" s="222"/>
      <c r="J606" s="222"/>
      <c r="K606" s="222"/>
      <c r="L606" s="222"/>
      <c r="M606" s="222"/>
      <c r="N606" s="222"/>
      <c r="O606" s="223"/>
    </row>
    <row r="607" spans="2:15" hidden="1" outlineLevel="1" x14ac:dyDescent="0.25">
      <c r="B607" s="240"/>
      <c r="C607" s="241"/>
      <c r="D607" s="222"/>
      <c r="E607" s="222"/>
      <c r="F607" s="222"/>
      <c r="G607" s="222"/>
      <c r="H607" s="222"/>
      <c r="I607" s="222"/>
      <c r="J607" s="222"/>
      <c r="K607" s="222"/>
      <c r="L607" s="222"/>
      <c r="M607" s="222"/>
      <c r="N607" s="222"/>
      <c r="O607" s="223"/>
    </row>
    <row r="608" spans="2:15" hidden="1" outlineLevel="1" x14ac:dyDescent="0.25">
      <c r="B608" s="240"/>
      <c r="C608" s="241"/>
      <c r="D608" s="222"/>
      <c r="E608" s="222"/>
      <c r="F608" s="222"/>
      <c r="G608" s="222"/>
      <c r="H608" s="222"/>
      <c r="I608" s="222"/>
      <c r="J608" s="222"/>
      <c r="K608" s="222"/>
      <c r="L608" s="222"/>
      <c r="M608" s="222"/>
      <c r="N608" s="222"/>
      <c r="O608" s="223"/>
    </row>
    <row r="609" spans="2:15" hidden="1" outlineLevel="1" x14ac:dyDescent="0.25">
      <c r="B609" s="240"/>
      <c r="C609" s="241"/>
      <c r="D609" s="222"/>
      <c r="E609" s="222"/>
      <c r="F609" s="222"/>
      <c r="G609" s="222"/>
      <c r="H609" s="222"/>
      <c r="I609" s="222"/>
      <c r="J609" s="222"/>
      <c r="K609" s="222"/>
      <c r="L609" s="222"/>
      <c r="M609" s="222"/>
      <c r="N609" s="222"/>
      <c r="O609" s="223"/>
    </row>
    <row r="610" spans="2:15" hidden="1" outlineLevel="1" x14ac:dyDescent="0.25">
      <c r="B610" s="240"/>
      <c r="C610" s="241"/>
      <c r="D610" s="222"/>
      <c r="E610" s="222"/>
      <c r="F610" s="222"/>
      <c r="G610" s="222"/>
      <c r="H610" s="222"/>
      <c r="I610" s="222"/>
      <c r="J610" s="222"/>
      <c r="K610" s="222"/>
      <c r="L610" s="222"/>
      <c r="M610" s="222"/>
      <c r="N610" s="222"/>
      <c r="O610" s="223"/>
    </row>
    <row r="611" spans="2:15" hidden="1" outlineLevel="1" x14ac:dyDescent="0.25">
      <c r="B611" s="240"/>
      <c r="C611" s="241"/>
      <c r="D611" s="222"/>
      <c r="E611" s="222"/>
      <c r="F611" s="222"/>
      <c r="G611" s="222"/>
      <c r="H611" s="222"/>
      <c r="I611" s="222"/>
      <c r="J611" s="222"/>
      <c r="K611" s="222"/>
      <c r="L611" s="222"/>
      <c r="M611" s="222"/>
      <c r="N611" s="222"/>
      <c r="O611" s="223"/>
    </row>
    <row r="612" spans="2:15" hidden="1" outlineLevel="1" x14ac:dyDescent="0.25">
      <c r="B612" s="240"/>
      <c r="C612" s="241"/>
      <c r="D612" s="222"/>
      <c r="E612" s="222"/>
      <c r="F612" s="222"/>
      <c r="G612" s="222"/>
      <c r="H612" s="222"/>
      <c r="I612" s="222"/>
      <c r="J612" s="222"/>
      <c r="K612" s="222"/>
      <c r="L612" s="222"/>
      <c r="M612" s="222"/>
      <c r="N612" s="222"/>
      <c r="O612" s="223"/>
    </row>
    <row r="613" spans="2:15" hidden="1" outlineLevel="1" x14ac:dyDescent="0.25">
      <c r="B613" s="240"/>
      <c r="C613" s="241"/>
      <c r="D613" s="222"/>
      <c r="E613" s="222"/>
      <c r="F613" s="222"/>
      <c r="G613" s="222"/>
      <c r="H613" s="222"/>
      <c r="I613" s="222"/>
      <c r="J613" s="222"/>
      <c r="K613" s="222"/>
      <c r="L613" s="222"/>
      <c r="M613" s="222"/>
      <c r="N613" s="222"/>
      <c r="O613" s="223"/>
    </row>
    <row r="614" spans="2:15" hidden="1" outlineLevel="1" x14ac:dyDescent="0.25">
      <c r="B614" s="240"/>
      <c r="C614" s="241"/>
      <c r="D614" s="222"/>
      <c r="E614" s="222"/>
      <c r="F614" s="222"/>
      <c r="G614" s="222"/>
      <c r="H614" s="222"/>
      <c r="I614" s="222"/>
      <c r="J614" s="222"/>
      <c r="K614" s="222"/>
      <c r="L614" s="222"/>
      <c r="M614" s="222"/>
      <c r="N614" s="222"/>
      <c r="O614" s="223"/>
    </row>
    <row r="615" spans="2:15" hidden="1" outlineLevel="1" x14ac:dyDescent="0.25">
      <c r="B615" s="240"/>
      <c r="C615" s="241"/>
      <c r="D615" s="222"/>
      <c r="E615" s="222"/>
      <c r="F615" s="222"/>
      <c r="G615" s="222"/>
      <c r="H615" s="222"/>
      <c r="I615" s="222"/>
      <c r="J615" s="222"/>
      <c r="K615" s="222"/>
      <c r="L615" s="222"/>
      <c r="M615" s="222"/>
      <c r="N615" s="222"/>
      <c r="O615" s="223"/>
    </row>
    <row r="616" spans="2:15" hidden="1" outlineLevel="1" x14ac:dyDescent="0.25">
      <c r="B616" s="240"/>
      <c r="C616" s="241"/>
      <c r="D616" s="222"/>
      <c r="E616" s="222"/>
      <c r="F616" s="222"/>
      <c r="G616" s="222"/>
      <c r="H616" s="222"/>
      <c r="I616" s="222"/>
      <c r="J616" s="222"/>
      <c r="K616" s="222"/>
      <c r="L616" s="222"/>
      <c r="M616" s="222"/>
      <c r="N616" s="222"/>
      <c r="O616" s="223"/>
    </row>
    <row r="617" spans="2:15" hidden="1" outlineLevel="1" x14ac:dyDescent="0.25">
      <c r="B617" s="240"/>
      <c r="C617" s="241"/>
      <c r="D617" s="222"/>
      <c r="E617" s="222"/>
      <c r="F617" s="222"/>
      <c r="G617" s="222"/>
      <c r="H617" s="222"/>
      <c r="I617" s="222"/>
      <c r="J617" s="222"/>
      <c r="K617" s="222"/>
      <c r="L617" s="222"/>
      <c r="M617" s="222"/>
      <c r="N617" s="222"/>
      <c r="O617" s="223"/>
    </row>
    <row r="618" spans="2:15" hidden="1" outlineLevel="1" x14ac:dyDescent="0.25">
      <c r="B618" s="240"/>
      <c r="C618" s="241"/>
      <c r="D618" s="222"/>
      <c r="E618" s="222"/>
      <c r="F618" s="222"/>
      <c r="G618" s="222"/>
      <c r="H618" s="222"/>
      <c r="I618" s="222"/>
      <c r="J618" s="222"/>
      <c r="K618" s="222"/>
      <c r="L618" s="222"/>
      <c r="M618" s="222"/>
      <c r="N618" s="222"/>
      <c r="O618" s="223"/>
    </row>
    <row r="619" spans="2:15" hidden="1" outlineLevel="1" x14ac:dyDescent="0.25">
      <c r="B619" s="240"/>
      <c r="C619" s="241"/>
      <c r="D619" s="222"/>
      <c r="E619" s="222"/>
      <c r="F619" s="222"/>
      <c r="G619" s="222"/>
      <c r="H619" s="222"/>
      <c r="I619" s="222"/>
      <c r="J619" s="222"/>
      <c r="K619" s="222"/>
      <c r="L619" s="222"/>
      <c r="M619" s="222"/>
      <c r="N619" s="222"/>
      <c r="O619" s="223"/>
    </row>
    <row r="620" spans="2:15" hidden="1" outlineLevel="1" x14ac:dyDescent="0.25">
      <c r="B620" s="240"/>
      <c r="C620" s="241"/>
      <c r="D620" s="222"/>
      <c r="E620" s="222"/>
      <c r="F620" s="222"/>
      <c r="G620" s="222"/>
      <c r="H620" s="222"/>
      <c r="I620" s="222"/>
      <c r="J620" s="222"/>
      <c r="K620" s="222"/>
      <c r="L620" s="222"/>
      <c r="M620" s="222"/>
      <c r="N620" s="222"/>
      <c r="O620" s="223"/>
    </row>
    <row r="621" spans="2:15" hidden="1" outlineLevel="1" x14ac:dyDescent="0.25">
      <c r="B621" s="240"/>
      <c r="C621" s="241"/>
      <c r="D621" s="222"/>
      <c r="E621" s="222"/>
      <c r="F621" s="222"/>
      <c r="G621" s="222"/>
      <c r="H621" s="222"/>
      <c r="I621" s="222"/>
      <c r="J621" s="222"/>
      <c r="K621" s="222"/>
      <c r="L621" s="222"/>
      <c r="M621" s="222"/>
      <c r="N621" s="222"/>
      <c r="O621" s="223"/>
    </row>
    <row r="622" spans="2:15" hidden="1" outlineLevel="1" x14ac:dyDescent="0.25">
      <c r="B622" s="240"/>
      <c r="C622" s="241"/>
      <c r="D622" s="222"/>
      <c r="E622" s="222"/>
      <c r="F622" s="222"/>
      <c r="G622" s="222"/>
      <c r="H622" s="222"/>
      <c r="I622" s="222"/>
      <c r="J622" s="222"/>
      <c r="K622" s="222"/>
      <c r="L622" s="222"/>
      <c r="M622" s="222"/>
      <c r="N622" s="222"/>
      <c r="O622" s="223"/>
    </row>
    <row r="623" spans="2:15" hidden="1" outlineLevel="1" x14ac:dyDescent="0.25">
      <c r="B623" s="240"/>
      <c r="C623" s="241"/>
      <c r="D623" s="222"/>
      <c r="E623" s="222"/>
      <c r="F623" s="222"/>
      <c r="G623" s="222"/>
      <c r="H623" s="222"/>
      <c r="I623" s="222"/>
      <c r="J623" s="222"/>
      <c r="K623" s="222"/>
      <c r="L623" s="222"/>
      <c r="M623" s="222"/>
      <c r="N623" s="222"/>
      <c r="O623" s="223"/>
    </row>
    <row r="624" spans="2:15" hidden="1" outlineLevel="1" x14ac:dyDescent="0.25">
      <c r="B624" s="240"/>
      <c r="C624" s="241"/>
      <c r="D624" s="222"/>
      <c r="E624" s="222"/>
      <c r="F624" s="222"/>
      <c r="G624" s="222"/>
      <c r="H624" s="222"/>
      <c r="I624" s="222"/>
      <c r="J624" s="222"/>
      <c r="K624" s="222"/>
      <c r="L624" s="222"/>
      <c r="M624" s="222"/>
      <c r="N624" s="222"/>
      <c r="O624" s="223"/>
    </row>
    <row r="625" spans="2:15" hidden="1" outlineLevel="1" x14ac:dyDescent="0.25">
      <c r="B625" s="240"/>
      <c r="C625" s="241"/>
      <c r="D625" s="222"/>
      <c r="E625" s="222"/>
      <c r="F625" s="222"/>
      <c r="G625" s="222"/>
      <c r="H625" s="222"/>
      <c r="I625" s="222"/>
      <c r="J625" s="222"/>
      <c r="K625" s="222"/>
      <c r="L625" s="222"/>
      <c r="M625" s="222"/>
      <c r="N625" s="222"/>
      <c r="O625" s="223"/>
    </row>
    <row r="626" spans="2:15" hidden="1" outlineLevel="1" x14ac:dyDescent="0.25">
      <c r="B626" s="240"/>
      <c r="C626" s="241"/>
      <c r="D626" s="222"/>
      <c r="E626" s="222"/>
      <c r="F626" s="222"/>
      <c r="G626" s="222"/>
      <c r="H626" s="222"/>
      <c r="I626" s="222"/>
      <c r="J626" s="222"/>
      <c r="K626" s="222"/>
      <c r="L626" s="222"/>
      <c r="M626" s="222"/>
      <c r="N626" s="222"/>
      <c r="O626" s="223"/>
    </row>
    <row r="627" spans="2:15" hidden="1" outlineLevel="1" x14ac:dyDescent="0.25">
      <c r="B627" s="240"/>
      <c r="C627" s="241"/>
      <c r="D627" s="222"/>
      <c r="E627" s="222"/>
      <c r="F627" s="222"/>
      <c r="G627" s="222"/>
      <c r="H627" s="222"/>
      <c r="I627" s="222"/>
      <c r="J627" s="222"/>
      <c r="K627" s="222"/>
      <c r="L627" s="222"/>
      <c r="M627" s="222"/>
      <c r="N627" s="222"/>
      <c r="O627" s="223"/>
    </row>
    <row r="628" spans="2:15" hidden="1" outlineLevel="1" x14ac:dyDescent="0.25">
      <c r="B628" s="240"/>
      <c r="C628" s="241"/>
      <c r="D628" s="222"/>
      <c r="E628" s="222"/>
      <c r="F628" s="222"/>
      <c r="G628" s="222"/>
      <c r="H628" s="222"/>
      <c r="I628" s="222"/>
      <c r="J628" s="222"/>
      <c r="K628" s="222"/>
      <c r="L628" s="222"/>
      <c r="M628" s="222"/>
      <c r="N628" s="222"/>
      <c r="O628" s="223"/>
    </row>
    <row r="629" spans="2:15" hidden="1" outlineLevel="1" x14ac:dyDescent="0.25">
      <c r="B629" s="240"/>
      <c r="C629" s="241"/>
      <c r="D629" s="222"/>
      <c r="E629" s="222"/>
      <c r="F629" s="222"/>
      <c r="G629" s="222"/>
      <c r="H629" s="222"/>
      <c r="I629" s="222"/>
      <c r="J629" s="222"/>
      <c r="K629" s="222"/>
      <c r="L629" s="222"/>
      <c r="M629" s="222"/>
      <c r="N629" s="222"/>
      <c r="O629" s="223"/>
    </row>
    <row r="630" spans="2:15" hidden="1" outlineLevel="1" x14ac:dyDescent="0.25">
      <c r="B630" s="240"/>
      <c r="C630" s="241"/>
      <c r="D630" s="222"/>
      <c r="E630" s="222"/>
      <c r="F630" s="222"/>
      <c r="G630" s="222"/>
      <c r="H630" s="222"/>
      <c r="I630" s="222"/>
      <c r="J630" s="222"/>
      <c r="K630" s="222"/>
      <c r="L630" s="222"/>
      <c r="M630" s="222"/>
      <c r="N630" s="222"/>
      <c r="O630" s="223"/>
    </row>
    <row r="631" spans="2:15" hidden="1" outlineLevel="1" x14ac:dyDescent="0.25">
      <c r="B631" s="240"/>
      <c r="C631" s="241"/>
      <c r="D631" s="222"/>
      <c r="E631" s="222"/>
      <c r="F631" s="222"/>
      <c r="G631" s="222"/>
      <c r="H631" s="222"/>
      <c r="I631" s="222"/>
      <c r="J631" s="222"/>
      <c r="K631" s="222"/>
      <c r="L631" s="222"/>
      <c r="M631" s="222"/>
      <c r="N631" s="222"/>
      <c r="O631" s="223"/>
    </row>
    <row r="632" spans="2:15" hidden="1" outlineLevel="1" x14ac:dyDescent="0.25">
      <c r="B632" s="240"/>
      <c r="C632" s="241"/>
      <c r="D632" s="222"/>
      <c r="E632" s="222"/>
      <c r="F632" s="222"/>
      <c r="G632" s="222"/>
      <c r="H632" s="222"/>
      <c r="I632" s="222"/>
      <c r="J632" s="222"/>
      <c r="K632" s="222"/>
      <c r="L632" s="222"/>
      <c r="M632" s="222"/>
      <c r="N632" s="222"/>
      <c r="O632" s="223"/>
    </row>
    <row r="633" spans="2:15" hidden="1" outlineLevel="1" x14ac:dyDescent="0.25">
      <c r="B633" s="240"/>
      <c r="C633" s="241"/>
      <c r="D633" s="222"/>
      <c r="E633" s="222"/>
      <c r="F633" s="222"/>
      <c r="G633" s="222"/>
      <c r="H633" s="222"/>
      <c r="I633" s="222"/>
      <c r="J633" s="222"/>
      <c r="K633" s="222"/>
      <c r="L633" s="222"/>
      <c r="M633" s="222"/>
      <c r="N633" s="222"/>
      <c r="O633" s="223"/>
    </row>
    <row r="634" spans="2:15" hidden="1" outlineLevel="1" x14ac:dyDescent="0.25">
      <c r="B634" s="240"/>
      <c r="C634" s="241"/>
      <c r="D634" s="222"/>
      <c r="E634" s="222"/>
      <c r="F634" s="222"/>
      <c r="G634" s="222"/>
      <c r="H634" s="222"/>
      <c r="I634" s="222"/>
      <c r="J634" s="222"/>
      <c r="K634" s="222"/>
      <c r="L634" s="222"/>
      <c r="M634" s="222"/>
      <c r="N634" s="222"/>
      <c r="O634" s="223"/>
    </row>
    <row r="635" spans="2:15" hidden="1" outlineLevel="1" x14ac:dyDescent="0.25">
      <c r="B635" s="240"/>
      <c r="C635" s="241"/>
      <c r="D635" s="222"/>
      <c r="E635" s="222"/>
      <c r="F635" s="222"/>
      <c r="G635" s="222"/>
      <c r="H635" s="222"/>
      <c r="I635" s="222"/>
      <c r="J635" s="222"/>
      <c r="K635" s="222"/>
      <c r="L635" s="222"/>
      <c r="M635" s="222"/>
      <c r="N635" s="222"/>
      <c r="O635" s="223"/>
    </row>
    <row r="636" spans="2:15" hidden="1" outlineLevel="1" x14ac:dyDescent="0.25">
      <c r="B636" s="240"/>
      <c r="C636" s="241"/>
      <c r="D636" s="222"/>
      <c r="E636" s="222"/>
      <c r="F636" s="222"/>
      <c r="G636" s="222"/>
      <c r="H636" s="222"/>
      <c r="I636" s="222"/>
      <c r="J636" s="222"/>
      <c r="K636" s="222"/>
      <c r="L636" s="222"/>
      <c r="M636" s="222"/>
      <c r="N636" s="222"/>
      <c r="O636" s="223"/>
    </row>
    <row r="637" spans="2:15" hidden="1" outlineLevel="1" x14ac:dyDescent="0.25">
      <c r="B637" s="240"/>
      <c r="C637" s="241"/>
      <c r="D637" s="222"/>
      <c r="E637" s="222"/>
      <c r="F637" s="222"/>
      <c r="G637" s="222"/>
      <c r="H637" s="222"/>
      <c r="I637" s="222"/>
      <c r="J637" s="222"/>
      <c r="K637" s="222"/>
      <c r="L637" s="222"/>
      <c r="M637" s="222"/>
      <c r="N637" s="222"/>
      <c r="O637" s="223"/>
    </row>
    <row r="638" spans="2:15" hidden="1" outlineLevel="1" x14ac:dyDescent="0.25">
      <c r="B638" s="240"/>
      <c r="C638" s="241"/>
      <c r="D638" s="222"/>
      <c r="E638" s="222"/>
      <c r="F638" s="222"/>
      <c r="G638" s="222"/>
      <c r="H638" s="222"/>
      <c r="I638" s="222"/>
      <c r="J638" s="222"/>
      <c r="K638" s="222"/>
      <c r="L638" s="222"/>
      <c r="M638" s="222"/>
      <c r="N638" s="222"/>
      <c r="O638" s="223"/>
    </row>
    <row r="639" spans="2:15" hidden="1" outlineLevel="1" x14ac:dyDescent="0.25">
      <c r="B639" s="240"/>
      <c r="C639" s="241"/>
      <c r="D639" s="222"/>
      <c r="E639" s="222"/>
      <c r="F639" s="222"/>
      <c r="G639" s="222"/>
      <c r="H639" s="222"/>
      <c r="I639" s="222"/>
      <c r="J639" s="222"/>
      <c r="K639" s="222"/>
      <c r="L639" s="222"/>
      <c r="M639" s="222"/>
      <c r="N639" s="222"/>
      <c r="O639" s="223"/>
    </row>
    <row r="640" spans="2:15" hidden="1" outlineLevel="1" x14ac:dyDescent="0.25">
      <c r="B640" s="240"/>
      <c r="C640" s="241"/>
      <c r="D640" s="222"/>
      <c r="E640" s="222"/>
      <c r="F640" s="222"/>
      <c r="G640" s="222"/>
      <c r="H640" s="222"/>
      <c r="I640" s="222"/>
      <c r="J640" s="222"/>
      <c r="K640" s="222"/>
      <c r="L640" s="222"/>
      <c r="M640" s="222"/>
      <c r="N640" s="222"/>
      <c r="O640" s="223"/>
    </row>
    <row r="641" spans="2:15" hidden="1" outlineLevel="1" x14ac:dyDescent="0.25">
      <c r="B641" s="240"/>
      <c r="C641" s="241"/>
      <c r="D641" s="222"/>
      <c r="E641" s="222"/>
      <c r="F641" s="222"/>
      <c r="G641" s="222"/>
      <c r="H641" s="222"/>
      <c r="I641" s="222"/>
      <c r="J641" s="222"/>
      <c r="K641" s="222"/>
      <c r="L641" s="222"/>
      <c r="M641" s="222"/>
      <c r="N641" s="222"/>
      <c r="O641" s="223"/>
    </row>
    <row r="642" spans="2:15" hidden="1" outlineLevel="1" x14ac:dyDescent="0.25">
      <c r="B642" s="240"/>
      <c r="C642" s="241"/>
      <c r="D642" s="222"/>
      <c r="E642" s="222"/>
      <c r="F642" s="222"/>
      <c r="G642" s="222"/>
      <c r="H642" s="222"/>
      <c r="I642" s="222"/>
      <c r="J642" s="222"/>
      <c r="K642" s="222"/>
      <c r="L642" s="222"/>
      <c r="M642" s="222"/>
      <c r="N642" s="222"/>
      <c r="O642" s="223"/>
    </row>
    <row r="643" spans="2:15" hidden="1" outlineLevel="1" x14ac:dyDescent="0.25">
      <c r="B643" s="240"/>
      <c r="C643" s="241"/>
      <c r="D643" s="222"/>
      <c r="E643" s="222"/>
      <c r="F643" s="222"/>
      <c r="G643" s="222"/>
      <c r="H643" s="222"/>
      <c r="I643" s="222"/>
      <c r="J643" s="222"/>
      <c r="K643" s="222"/>
      <c r="L643" s="222"/>
      <c r="M643" s="222"/>
      <c r="N643" s="222"/>
      <c r="O643" s="223"/>
    </row>
    <row r="644" spans="2:15" hidden="1" outlineLevel="1" x14ac:dyDescent="0.25">
      <c r="B644" s="240"/>
      <c r="C644" s="241"/>
      <c r="D644" s="222"/>
      <c r="E644" s="222"/>
      <c r="F644" s="222"/>
      <c r="G644" s="222"/>
      <c r="H644" s="222"/>
      <c r="I644" s="222"/>
      <c r="J644" s="222"/>
      <c r="K644" s="222"/>
      <c r="L644" s="222"/>
      <c r="M644" s="222"/>
      <c r="N644" s="222"/>
      <c r="O644" s="223"/>
    </row>
    <row r="645" spans="2:15" hidden="1" outlineLevel="1" x14ac:dyDescent="0.25">
      <c r="B645" s="240"/>
      <c r="C645" s="241"/>
      <c r="D645" s="222"/>
      <c r="E645" s="222"/>
      <c r="F645" s="222"/>
      <c r="G645" s="222"/>
      <c r="H645" s="222"/>
      <c r="I645" s="222"/>
      <c r="J645" s="222"/>
      <c r="K645" s="222"/>
      <c r="L645" s="222"/>
      <c r="M645" s="222"/>
      <c r="N645" s="222"/>
      <c r="O645" s="223"/>
    </row>
    <row r="646" spans="2:15" hidden="1" outlineLevel="1" x14ac:dyDescent="0.25">
      <c r="B646" s="240"/>
      <c r="C646" s="241"/>
      <c r="D646" s="222"/>
      <c r="E646" s="222"/>
      <c r="F646" s="222"/>
      <c r="G646" s="222"/>
      <c r="H646" s="222"/>
      <c r="I646" s="222"/>
      <c r="J646" s="222"/>
      <c r="K646" s="222"/>
      <c r="L646" s="222"/>
      <c r="M646" s="222"/>
      <c r="N646" s="222"/>
      <c r="O646" s="223"/>
    </row>
    <row r="647" spans="2:15" hidden="1" outlineLevel="1" x14ac:dyDescent="0.25">
      <c r="B647" s="240"/>
      <c r="C647" s="241"/>
      <c r="D647" s="222"/>
      <c r="E647" s="222"/>
      <c r="F647" s="222"/>
      <c r="G647" s="222"/>
      <c r="H647" s="222"/>
      <c r="I647" s="222"/>
      <c r="J647" s="222"/>
      <c r="K647" s="222"/>
      <c r="L647" s="222"/>
      <c r="M647" s="222"/>
      <c r="N647" s="222"/>
      <c r="O647" s="223"/>
    </row>
    <row r="648" spans="2:15" hidden="1" outlineLevel="1" x14ac:dyDescent="0.25">
      <c r="B648" s="240"/>
      <c r="C648" s="241"/>
      <c r="D648" s="222"/>
      <c r="E648" s="222"/>
      <c r="F648" s="222"/>
      <c r="G648" s="222"/>
      <c r="H648" s="222"/>
      <c r="I648" s="222"/>
      <c r="J648" s="222"/>
      <c r="K648" s="222"/>
      <c r="L648" s="222"/>
      <c r="M648" s="222"/>
      <c r="N648" s="222"/>
      <c r="O648" s="223"/>
    </row>
    <row r="649" spans="2:15" hidden="1" outlineLevel="1" x14ac:dyDescent="0.25">
      <c r="B649" s="240"/>
      <c r="C649" s="241"/>
      <c r="D649" s="222"/>
      <c r="E649" s="222"/>
      <c r="F649" s="222"/>
      <c r="G649" s="222"/>
      <c r="H649" s="222"/>
      <c r="I649" s="222"/>
      <c r="J649" s="222"/>
      <c r="K649" s="222"/>
      <c r="L649" s="222"/>
      <c r="M649" s="222"/>
      <c r="N649" s="222"/>
      <c r="O649" s="223"/>
    </row>
    <row r="650" spans="2:15" hidden="1" outlineLevel="1" x14ac:dyDescent="0.25">
      <c r="B650" s="240"/>
      <c r="C650" s="241"/>
      <c r="D650" s="222"/>
      <c r="E650" s="222"/>
      <c r="F650" s="222"/>
      <c r="G650" s="222"/>
      <c r="H650" s="222"/>
      <c r="I650" s="222"/>
      <c r="J650" s="222"/>
      <c r="K650" s="222"/>
      <c r="L650" s="222"/>
      <c r="M650" s="222"/>
      <c r="N650" s="222"/>
      <c r="O650" s="223"/>
    </row>
    <row r="651" spans="2:15" hidden="1" outlineLevel="1" x14ac:dyDescent="0.25">
      <c r="B651" s="240"/>
      <c r="C651" s="241"/>
      <c r="D651" s="222"/>
      <c r="E651" s="222"/>
      <c r="F651" s="222"/>
      <c r="G651" s="222"/>
      <c r="H651" s="222"/>
      <c r="I651" s="222"/>
      <c r="J651" s="222"/>
      <c r="K651" s="222"/>
      <c r="L651" s="222"/>
      <c r="M651" s="222"/>
      <c r="N651" s="222"/>
      <c r="O651" s="223"/>
    </row>
    <row r="652" spans="2:15" hidden="1" outlineLevel="1" x14ac:dyDescent="0.25">
      <c r="B652" s="240"/>
      <c r="C652" s="241"/>
      <c r="D652" s="222"/>
      <c r="E652" s="222"/>
      <c r="F652" s="222"/>
      <c r="G652" s="222"/>
      <c r="H652" s="222"/>
      <c r="I652" s="222"/>
      <c r="J652" s="222"/>
      <c r="K652" s="222"/>
      <c r="L652" s="222"/>
      <c r="M652" s="222"/>
      <c r="N652" s="222"/>
      <c r="O652" s="223"/>
    </row>
    <row r="653" spans="2:15" hidden="1" outlineLevel="1" x14ac:dyDescent="0.25">
      <c r="B653" s="240"/>
      <c r="C653" s="241"/>
      <c r="D653" s="222"/>
      <c r="E653" s="222"/>
      <c r="F653" s="222"/>
      <c r="G653" s="222"/>
      <c r="H653" s="222"/>
      <c r="I653" s="222"/>
      <c r="J653" s="222"/>
      <c r="K653" s="222"/>
      <c r="L653" s="222"/>
      <c r="M653" s="222"/>
      <c r="N653" s="222"/>
      <c r="O653" s="223"/>
    </row>
    <row r="654" spans="2:15" hidden="1" outlineLevel="1" x14ac:dyDescent="0.25">
      <c r="B654" s="240"/>
      <c r="C654" s="241"/>
      <c r="D654" s="222"/>
      <c r="E654" s="222"/>
      <c r="F654" s="222"/>
      <c r="G654" s="222"/>
      <c r="H654" s="222"/>
      <c r="I654" s="222"/>
      <c r="J654" s="222"/>
      <c r="K654" s="222"/>
      <c r="L654" s="222"/>
      <c r="M654" s="222"/>
      <c r="N654" s="222"/>
      <c r="O654" s="223"/>
    </row>
    <row r="655" spans="2:15" hidden="1" outlineLevel="1" x14ac:dyDescent="0.25">
      <c r="B655" s="240"/>
      <c r="C655" s="241"/>
      <c r="D655" s="222"/>
      <c r="E655" s="222"/>
      <c r="F655" s="222"/>
      <c r="G655" s="222"/>
      <c r="H655" s="222"/>
      <c r="I655" s="222"/>
      <c r="J655" s="222"/>
      <c r="K655" s="222"/>
      <c r="L655" s="222"/>
      <c r="M655" s="222"/>
      <c r="N655" s="222"/>
      <c r="O655" s="223"/>
    </row>
    <row r="656" spans="2:15" hidden="1" outlineLevel="1" x14ac:dyDescent="0.25">
      <c r="B656" s="240"/>
      <c r="C656" s="241"/>
      <c r="D656" s="222"/>
      <c r="E656" s="222"/>
      <c r="F656" s="222"/>
      <c r="G656" s="222"/>
      <c r="H656" s="222"/>
      <c r="I656" s="222"/>
      <c r="J656" s="222"/>
      <c r="K656" s="222"/>
      <c r="L656" s="222"/>
      <c r="M656" s="222"/>
      <c r="N656" s="222"/>
      <c r="O656" s="223"/>
    </row>
    <row r="657" spans="2:15" hidden="1" outlineLevel="1" x14ac:dyDescent="0.25">
      <c r="B657" s="240"/>
      <c r="C657" s="241"/>
      <c r="D657" s="222"/>
      <c r="E657" s="222"/>
      <c r="F657" s="222"/>
      <c r="G657" s="222"/>
      <c r="H657" s="222"/>
      <c r="I657" s="222"/>
      <c r="J657" s="222"/>
      <c r="K657" s="222"/>
      <c r="L657" s="222"/>
      <c r="M657" s="222"/>
      <c r="N657" s="222"/>
      <c r="O657" s="223"/>
    </row>
    <row r="658" spans="2:15" hidden="1" outlineLevel="1" x14ac:dyDescent="0.25">
      <c r="B658" s="240"/>
      <c r="C658" s="241"/>
      <c r="D658" s="222"/>
      <c r="E658" s="222"/>
      <c r="F658" s="222"/>
      <c r="G658" s="222"/>
      <c r="H658" s="222"/>
      <c r="I658" s="222"/>
      <c r="J658" s="222"/>
      <c r="K658" s="222"/>
      <c r="L658" s="222"/>
      <c r="M658" s="222"/>
      <c r="N658" s="222"/>
      <c r="O658" s="223"/>
    </row>
    <row r="659" spans="2:15" hidden="1" outlineLevel="1" x14ac:dyDescent="0.25">
      <c r="B659" s="240"/>
      <c r="C659" s="241"/>
      <c r="D659" s="222"/>
      <c r="E659" s="222"/>
      <c r="F659" s="222"/>
      <c r="G659" s="222"/>
      <c r="H659" s="222"/>
      <c r="I659" s="222"/>
      <c r="J659" s="222"/>
      <c r="K659" s="222"/>
      <c r="L659" s="222"/>
      <c r="M659" s="222"/>
      <c r="N659" s="222"/>
      <c r="O659" s="223"/>
    </row>
    <row r="660" spans="2:15" hidden="1" outlineLevel="1" x14ac:dyDescent="0.25">
      <c r="B660" s="240"/>
      <c r="C660" s="241"/>
      <c r="D660" s="222"/>
      <c r="E660" s="222"/>
      <c r="F660" s="222"/>
      <c r="G660" s="222"/>
      <c r="H660" s="222"/>
      <c r="I660" s="222"/>
      <c r="J660" s="222"/>
      <c r="K660" s="222"/>
      <c r="L660" s="222"/>
      <c r="M660" s="222"/>
      <c r="N660" s="222"/>
      <c r="O660" s="223"/>
    </row>
    <row r="661" spans="2:15" hidden="1" outlineLevel="1" x14ac:dyDescent="0.25">
      <c r="B661" s="240"/>
      <c r="C661" s="241"/>
      <c r="D661" s="222"/>
      <c r="E661" s="222"/>
      <c r="F661" s="222"/>
      <c r="G661" s="222"/>
      <c r="H661" s="222"/>
      <c r="I661" s="222"/>
      <c r="J661" s="222"/>
      <c r="K661" s="222"/>
      <c r="L661" s="222"/>
      <c r="M661" s="222"/>
      <c r="N661" s="222"/>
      <c r="O661" s="223"/>
    </row>
    <row r="662" spans="2:15" hidden="1" outlineLevel="1" x14ac:dyDescent="0.25">
      <c r="B662" s="240"/>
      <c r="C662" s="241"/>
      <c r="D662" s="222"/>
      <c r="E662" s="222"/>
      <c r="F662" s="222"/>
      <c r="G662" s="222"/>
      <c r="H662" s="222"/>
      <c r="I662" s="222"/>
      <c r="J662" s="222"/>
      <c r="K662" s="222"/>
      <c r="L662" s="222"/>
      <c r="M662" s="222"/>
      <c r="N662" s="222"/>
      <c r="O662" s="223"/>
    </row>
    <row r="663" spans="2:15" hidden="1" outlineLevel="1" x14ac:dyDescent="0.25">
      <c r="B663" s="240"/>
      <c r="C663" s="241"/>
      <c r="D663" s="222"/>
      <c r="E663" s="222"/>
      <c r="F663" s="222"/>
      <c r="G663" s="222"/>
      <c r="H663" s="222"/>
      <c r="I663" s="222"/>
      <c r="J663" s="222"/>
      <c r="K663" s="222"/>
      <c r="L663" s="222"/>
      <c r="M663" s="222"/>
      <c r="N663" s="222"/>
      <c r="O663" s="223"/>
    </row>
    <row r="664" spans="2:15" hidden="1" outlineLevel="1" x14ac:dyDescent="0.25">
      <c r="B664" s="240"/>
      <c r="C664" s="241"/>
      <c r="D664" s="222"/>
      <c r="E664" s="222"/>
      <c r="F664" s="222"/>
      <c r="G664" s="222"/>
      <c r="H664" s="222"/>
      <c r="I664" s="222"/>
      <c r="J664" s="222"/>
      <c r="K664" s="222"/>
      <c r="L664" s="222"/>
      <c r="M664" s="222"/>
      <c r="N664" s="222"/>
      <c r="O664" s="223"/>
    </row>
    <row r="665" spans="2:15" hidden="1" outlineLevel="1" x14ac:dyDescent="0.25">
      <c r="B665" s="240"/>
      <c r="C665" s="241"/>
      <c r="D665" s="222"/>
      <c r="E665" s="222"/>
      <c r="F665" s="222"/>
      <c r="G665" s="222"/>
      <c r="H665" s="222"/>
      <c r="I665" s="222"/>
      <c r="J665" s="222"/>
      <c r="K665" s="222"/>
      <c r="L665" s="222"/>
      <c r="M665" s="222"/>
      <c r="N665" s="222"/>
      <c r="O665" s="223"/>
    </row>
    <row r="666" spans="2:15" hidden="1" outlineLevel="1" x14ac:dyDescent="0.25">
      <c r="B666" s="240"/>
      <c r="C666" s="241"/>
      <c r="D666" s="222"/>
      <c r="E666" s="222"/>
      <c r="F666" s="222"/>
      <c r="G666" s="222"/>
      <c r="H666" s="222"/>
      <c r="I666" s="222"/>
      <c r="J666" s="222"/>
      <c r="K666" s="222"/>
      <c r="L666" s="222"/>
      <c r="M666" s="222"/>
      <c r="N666" s="222"/>
      <c r="O666" s="223"/>
    </row>
    <row r="667" spans="2:15" hidden="1" outlineLevel="1" x14ac:dyDescent="0.25">
      <c r="B667" s="240"/>
      <c r="C667" s="241"/>
      <c r="D667" s="222"/>
      <c r="E667" s="222"/>
      <c r="F667" s="222"/>
      <c r="G667" s="222"/>
      <c r="H667" s="222"/>
      <c r="I667" s="222"/>
      <c r="J667" s="222"/>
      <c r="K667" s="222"/>
      <c r="L667" s="222"/>
      <c r="M667" s="222"/>
      <c r="N667" s="222"/>
      <c r="O667" s="223"/>
    </row>
    <row r="668" spans="2:15" hidden="1" outlineLevel="1" x14ac:dyDescent="0.25">
      <c r="B668" s="240"/>
      <c r="C668" s="241"/>
      <c r="D668" s="222"/>
      <c r="E668" s="222"/>
      <c r="F668" s="222"/>
      <c r="G668" s="222"/>
      <c r="H668" s="222"/>
      <c r="I668" s="222"/>
      <c r="J668" s="222"/>
      <c r="K668" s="222"/>
      <c r="L668" s="222"/>
      <c r="M668" s="222"/>
      <c r="N668" s="222"/>
      <c r="O668" s="223"/>
    </row>
    <row r="669" spans="2:15" hidden="1" outlineLevel="1" x14ac:dyDescent="0.25">
      <c r="B669" s="240"/>
      <c r="C669" s="241"/>
      <c r="D669" s="222"/>
      <c r="E669" s="222"/>
      <c r="F669" s="222"/>
      <c r="G669" s="222"/>
      <c r="H669" s="222"/>
      <c r="I669" s="222"/>
      <c r="J669" s="222"/>
      <c r="K669" s="222"/>
      <c r="L669" s="222"/>
      <c r="M669" s="222"/>
      <c r="N669" s="222"/>
      <c r="O669" s="223"/>
    </row>
    <row r="670" spans="2:15" hidden="1" outlineLevel="1" x14ac:dyDescent="0.25">
      <c r="B670" s="240"/>
      <c r="C670" s="241"/>
      <c r="D670" s="222"/>
      <c r="E670" s="222"/>
      <c r="F670" s="222"/>
      <c r="G670" s="222"/>
      <c r="H670" s="222"/>
      <c r="I670" s="222"/>
      <c r="J670" s="222"/>
      <c r="K670" s="222"/>
      <c r="L670" s="222"/>
      <c r="M670" s="222"/>
      <c r="N670" s="222"/>
      <c r="O670" s="223"/>
    </row>
    <row r="671" spans="2:15" hidden="1" outlineLevel="1" x14ac:dyDescent="0.25">
      <c r="B671" s="240"/>
      <c r="C671" s="241"/>
      <c r="D671" s="222"/>
      <c r="E671" s="222"/>
      <c r="F671" s="222"/>
      <c r="G671" s="222"/>
      <c r="H671" s="222"/>
      <c r="I671" s="222"/>
      <c r="J671" s="222"/>
      <c r="K671" s="222"/>
      <c r="L671" s="222"/>
      <c r="M671" s="222"/>
      <c r="N671" s="222"/>
      <c r="O671" s="223"/>
    </row>
    <row r="672" spans="2:15" hidden="1" outlineLevel="1" x14ac:dyDescent="0.25">
      <c r="B672" s="240"/>
      <c r="C672" s="241"/>
      <c r="D672" s="222"/>
      <c r="E672" s="222"/>
      <c r="F672" s="222"/>
      <c r="G672" s="222"/>
      <c r="H672" s="222"/>
      <c r="I672" s="222"/>
      <c r="J672" s="222"/>
      <c r="K672" s="222"/>
      <c r="L672" s="222"/>
      <c r="M672" s="222"/>
      <c r="N672" s="222"/>
      <c r="O672" s="223"/>
    </row>
    <row r="673" spans="2:15" hidden="1" outlineLevel="1" x14ac:dyDescent="0.25">
      <c r="B673" s="240"/>
      <c r="C673" s="241"/>
      <c r="D673" s="222"/>
      <c r="E673" s="222"/>
      <c r="F673" s="222"/>
      <c r="G673" s="222"/>
      <c r="H673" s="222"/>
      <c r="I673" s="222"/>
      <c r="J673" s="222"/>
      <c r="K673" s="222"/>
      <c r="L673" s="222"/>
      <c r="M673" s="222"/>
      <c r="N673" s="222"/>
      <c r="O673" s="223"/>
    </row>
    <row r="674" spans="2:15" hidden="1" outlineLevel="1" x14ac:dyDescent="0.25">
      <c r="B674" s="240"/>
      <c r="C674" s="241"/>
      <c r="D674" s="222"/>
      <c r="E674" s="222"/>
      <c r="F674" s="222"/>
      <c r="G674" s="222"/>
      <c r="H674" s="222"/>
      <c r="I674" s="222"/>
      <c r="J674" s="222"/>
      <c r="K674" s="222"/>
      <c r="L674" s="222"/>
      <c r="M674" s="222"/>
      <c r="N674" s="222"/>
      <c r="O674" s="223"/>
    </row>
    <row r="675" spans="2:15" hidden="1" outlineLevel="1" x14ac:dyDescent="0.25">
      <c r="B675" s="240"/>
      <c r="C675" s="241"/>
      <c r="D675" s="222"/>
      <c r="E675" s="222"/>
      <c r="F675" s="222"/>
      <c r="G675" s="222"/>
      <c r="H675" s="222"/>
      <c r="I675" s="222"/>
      <c r="J675" s="222"/>
      <c r="K675" s="222"/>
      <c r="L675" s="222"/>
      <c r="M675" s="222"/>
      <c r="N675" s="222"/>
      <c r="O675" s="223"/>
    </row>
    <row r="676" spans="2:15" hidden="1" outlineLevel="1" x14ac:dyDescent="0.25">
      <c r="B676" s="240"/>
      <c r="C676" s="241"/>
      <c r="D676" s="222"/>
      <c r="E676" s="222"/>
      <c r="F676" s="222"/>
      <c r="G676" s="222"/>
      <c r="H676" s="222"/>
      <c r="I676" s="222"/>
      <c r="J676" s="222"/>
      <c r="K676" s="222"/>
      <c r="L676" s="222"/>
      <c r="M676" s="222"/>
      <c r="N676" s="222"/>
      <c r="O676" s="223"/>
    </row>
    <row r="677" spans="2:15" hidden="1" outlineLevel="1" x14ac:dyDescent="0.25">
      <c r="B677" s="240"/>
      <c r="C677" s="241"/>
      <c r="D677" s="222"/>
      <c r="E677" s="222"/>
      <c r="F677" s="222"/>
      <c r="G677" s="222"/>
      <c r="H677" s="222"/>
      <c r="I677" s="222"/>
      <c r="J677" s="222"/>
      <c r="K677" s="222"/>
      <c r="L677" s="222"/>
      <c r="M677" s="222"/>
      <c r="N677" s="222"/>
      <c r="O677" s="223"/>
    </row>
    <row r="678" spans="2:15" hidden="1" outlineLevel="1" x14ac:dyDescent="0.25">
      <c r="B678" s="240"/>
      <c r="C678" s="241"/>
      <c r="D678" s="222"/>
      <c r="E678" s="222"/>
      <c r="F678" s="222"/>
      <c r="G678" s="222"/>
      <c r="H678" s="222"/>
      <c r="I678" s="222"/>
      <c r="J678" s="222"/>
      <c r="K678" s="222"/>
      <c r="L678" s="222"/>
      <c r="M678" s="222"/>
      <c r="N678" s="222"/>
      <c r="O678" s="223"/>
    </row>
    <row r="679" spans="2:15" hidden="1" outlineLevel="1" x14ac:dyDescent="0.25">
      <c r="B679" s="240"/>
      <c r="C679" s="241"/>
      <c r="D679" s="222"/>
      <c r="E679" s="222"/>
      <c r="F679" s="222"/>
      <c r="G679" s="222"/>
      <c r="H679" s="222"/>
      <c r="I679" s="222"/>
      <c r="J679" s="222"/>
      <c r="K679" s="222"/>
      <c r="L679" s="222"/>
      <c r="M679" s="222"/>
      <c r="N679" s="222"/>
      <c r="O679" s="223"/>
    </row>
    <row r="680" spans="2:15" hidden="1" outlineLevel="1" x14ac:dyDescent="0.25">
      <c r="B680" s="240"/>
      <c r="C680" s="241"/>
      <c r="D680" s="222"/>
      <c r="E680" s="222"/>
      <c r="F680" s="222"/>
      <c r="G680" s="222"/>
      <c r="H680" s="222"/>
      <c r="I680" s="222"/>
      <c r="J680" s="222"/>
      <c r="K680" s="222"/>
      <c r="L680" s="222"/>
      <c r="M680" s="222"/>
      <c r="N680" s="222"/>
      <c r="O680" s="223"/>
    </row>
    <row r="681" spans="2:15" hidden="1" outlineLevel="1" x14ac:dyDescent="0.25">
      <c r="B681" s="240"/>
      <c r="C681" s="241"/>
      <c r="D681" s="222"/>
      <c r="E681" s="222"/>
      <c r="F681" s="222"/>
      <c r="G681" s="222"/>
      <c r="H681" s="222"/>
      <c r="I681" s="222"/>
      <c r="J681" s="222"/>
      <c r="K681" s="222"/>
      <c r="L681" s="222"/>
      <c r="M681" s="222"/>
      <c r="N681" s="222"/>
      <c r="O681" s="223"/>
    </row>
    <row r="682" spans="2:15" hidden="1" outlineLevel="1" x14ac:dyDescent="0.25">
      <c r="B682" s="240"/>
      <c r="C682" s="241"/>
      <c r="D682" s="222"/>
      <c r="E682" s="222"/>
      <c r="F682" s="222"/>
      <c r="G682" s="222"/>
      <c r="H682" s="222"/>
      <c r="I682" s="222"/>
      <c r="J682" s="222"/>
      <c r="K682" s="222"/>
      <c r="L682" s="222"/>
      <c r="M682" s="222"/>
      <c r="N682" s="222"/>
      <c r="O682" s="223"/>
    </row>
    <row r="683" spans="2:15" hidden="1" outlineLevel="1" x14ac:dyDescent="0.25">
      <c r="B683" s="240"/>
      <c r="C683" s="241"/>
      <c r="D683" s="222"/>
      <c r="E683" s="222"/>
      <c r="F683" s="222"/>
      <c r="G683" s="222"/>
      <c r="H683" s="222"/>
      <c r="I683" s="222"/>
      <c r="J683" s="222"/>
      <c r="K683" s="222"/>
      <c r="L683" s="222"/>
      <c r="M683" s="222"/>
      <c r="N683" s="222"/>
      <c r="O683" s="223"/>
    </row>
    <row r="684" spans="2:15" hidden="1" outlineLevel="1" x14ac:dyDescent="0.25">
      <c r="B684" s="240"/>
      <c r="C684" s="241"/>
      <c r="D684" s="222"/>
      <c r="E684" s="222"/>
      <c r="F684" s="222"/>
      <c r="G684" s="222"/>
      <c r="H684" s="222"/>
      <c r="I684" s="222"/>
      <c r="J684" s="222"/>
      <c r="K684" s="222"/>
      <c r="L684" s="222"/>
      <c r="M684" s="222"/>
      <c r="N684" s="222"/>
      <c r="O684" s="223"/>
    </row>
    <row r="685" spans="2:15" hidden="1" outlineLevel="1" x14ac:dyDescent="0.25">
      <c r="B685" s="240"/>
      <c r="C685" s="241"/>
      <c r="D685" s="222"/>
      <c r="E685" s="222"/>
      <c r="F685" s="222"/>
      <c r="G685" s="222"/>
      <c r="H685" s="222"/>
      <c r="I685" s="222"/>
      <c r="J685" s="222"/>
      <c r="K685" s="222"/>
      <c r="L685" s="222"/>
      <c r="M685" s="222"/>
      <c r="N685" s="222"/>
      <c r="O685" s="223"/>
    </row>
    <row r="686" spans="2:15" hidden="1" outlineLevel="1" x14ac:dyDescent="0.25">
      <c r="B686" s="240"/>
      <c r="C686" s="241"/>
      <c r="D686" s="222"/>
      <c r="E686" s="222"/>
      <c r="F686" s="222"/>
      <c r="G686" s="222"/>
      <c r="H686" s="222"/>
      <c r="I686" s="222"/>
      <c r="J686" s="222"/>
      <c r="K686" s="222"/>
      <c r="L686" s="222"/>
      <c r="M686" s="222"/>
      <c r="N686" s="222"/>
      <c r="O686" s="223"/>
    </row>
    <row r="687" spans="2:15" hidden="1" outlineLevel="1" x14ac:dyDescent="0.25">
      <c r="B687" s="240"/>
      <c r="C687" s="241"/>
      <c r="D687" s="222"/>
      <c r="E687" s="222"/>
      <c r="F687" s="222"/>
      <c r="G687" s="222"/>
      <c r="H687" s="222"/>
      <c r="I687" s="222"/>
      <c r="J687" s="222"/>
      <c r="K687" s="222"/>
      <c r="L687" s="222"/>
      <c r="M687" s="222"/>
      <c r="N687" s="222"/>
      <c r="O687" s="223"/>
    </row>
    <row r="688" spans="2:15" hidden="1" outlineLevel="1" x14ac:dyDescent="0.25">
      <c r="B688" s="240"/>
      <c r="C688" s="241"/>
      <c r="D688" s="222"/>
      <c r="E688" s="222"/>
      <c r="F688" s="222"/>
      <c r="G688" s="222"/>
      <c r="H688" s="222"/>
      <c r="I688" s="222"/>
      <c r="J688" s="222"/>
      <c r="K688" s="222"/>
      <c r="L688" s="222"/>
      <c r="M688" s="222"/>
      <c r="N688" s="222"/>
      <c r="O688" s="223"/>
    </row>
    <row r="689" spans="2:15" hidden="1" outlineLevel="1" x14ac:dyDescent="0.25">
      <c r="B689" s="240"/>
      <c r="C689" s="241"/>
      <c r="D689" s="222"/>
      <c r="E689" s="222"/>
      <c r="F689" s="222"/>
      <c r="G689" s="222"/>
      <c r="H689" s="222"/>
      <c r="I689" s="222"/>
      <c r="J689" s="222"/>
      <c r="K689" s="222"/>
      <c r="L689" s="222"/>
      <c r="M689" s="222"/>
      <c r="N689" s="222"/>
      <c r="O689" s="223"/>
    </row>
    <row r="690" spans="2:15" hidden="1" outlineLevel="1" x14ac:dyDescent="0.25">
      <c r="B690" s="240"/>
      <c r="C690" s="241"/>
      <c r="D690" s="222"/>
      <c r="E690" s="222"/>
      <c r="F690" s="222"/>
      <c r="G690" s="222"/>
      <c r="H690" s="222"/>
      <c r="I690" s="222"/>
      <c r="J690" s="222"/>
      <c r="K690" s="222"/>
      <c r="L690" s="222"/>
      <c r="M690" s="222"/>
      <c r="N690" s="222"/>
      <c r="O690" s="223"/>
    </row>
    <row r="691" spans="2:15" hidden="1" outlineLevel="1" x14ac:dyDescent="0.25">
      <c r="B691" s="240"/>
      <c r="C691" s="241"/>
      <c r="D691" s="222"/>
      <c r="E691" s="222"/>
      <c r="F691" s="222"/>
      <c r="G691" s="222"/>
      <c r="H691" s="222"/>
      <c r="I691" s="222"/>
      <c r="J691" s="222"/>
      <c r="K691" s="222"/>
      <c r="L691" s="222"/>
      <c r="M691" s="222"/>
      <c r="N691" s="222"/>
      <c r="O691" s="223"/>
    </row>
    <row r="692" spans="2:15" hidden="1" outlineLevel="1" x14ac:dyDescent="0.25">
      <c r="B692" s="240"/>
      <c r="C692" s="241"/>
      <c r="D692" s="222"/>
      <c r="E692" s="222"/>
      <c r="F692" s="222"/>
      <c r="G692" s="222"/>
      <c r="H692" s="222"/>
      <c r="I692" s="222"/>
      <c r="J692" s="222"/>
      <c r="K692" s="222"/>
      <c r="L692" s="222"/>
      <c r="M692" s="222"/>
      <c r="N692" s="222"/>
      <c r="O692" s="223"/>
    </row>
    <row r="693" spans="2:15" hidden="1" outlineLevel="1" x14ac:dyDescent="0.25">
      <c r="B693" s="240"/>
      <c r="C693" s="241"/>
      <c r="D693" s="222"/>
      <c r="E693" s="222"/>
      <c r="F693" s="222"/>
      <c r="G693" s="222"/>
      <c r="H693" s="222"/>
      <c r="I693" s="222"/>
      <c r="J693" s="222"/>
      <c r="K693" s="222"/>
      <c r="L693" s="222"/>
      <c r="M693" s="222"/>
      <c r="N693" s="222"/>
      <c r="O693" s="223"/>
    </row>
    <row r="694" spans="2:15" hidden="1" outlineLevel="1" x14ac:dyDescent="0.25">
      <c r="B694" s="240"/>
      <c r="C694" s="241"/>
      <c r="D694" s="222"/>
      <c r="E694" s="222"/>
      <c r="F694" s="222"/>
      <c r="G694" s="222"/>
      <c r="H694" s="222"/>
      <c r="I694" s="222"/>
      <c r="J694" s="222"/>
      <c r="K694" s="222"/>
      <c r="L694" s="222"/>
      <c r="M694" s="222"/>
      <c r="N694" s="222"/>
      <c r="O694" s="223"/>
    </row>
    <row r="695" spans="2:15" hidden="1" outlineLevel="1" x14ac:dyDescent="0.25">
      <c r="B695" s="240"/>
      <c r="C695" s="241"/>
      <c r="D695" s="222"/>
      <c r="E695" s="222"/>
      <c r="F695" s="222"/>
      <c r="G695" s="222"/>
      <c r="H695" s="222"/>
      <c r="I695" s="222"/>
      <c r="J695" s="222"/>
      <c r="K695" s="222"/>
      <c r="L695" s="222"/>
      <c r="M695" s="222"/>
      <c r="N695" s="222"/>
      <c r="O695" s="223"/>
    </row>
    <row r="696" spans="2:15" hidden="1" outlineLevel="1" x14ac:dyDescent="0.25">
      <c r="B696" s="240"/>
      <c r="C696" s="241"/>
      <c r="D696" s="222"/>
      <c r="E696" s="222"/>
      <c r="F696" s="222"/>
      <c r="G696" s="222"/>
      <c r="H696" s="222"/>
      <c r="I696" s="222"/>
      <c r="J696" s="222"/>
      <c r="K696" s="222"/>
      <c r="L696" s="222"/>
      <c r="M696" s="222"/>
      <c r="N696" s="222"/>
      <c r="O696" s="223"/>
    </row>
    <row r="697" spans="2:15" hidden="1" outlineLevel="1" x14ac:dyDescent="0.25">
      <c r="B697" s="240"/>
      <c r="C697" s="241"/>
      <c r="D697" s="222"/>
      <c r="E697" s="222"/>
      <c r="F697" s="222"/>
      <c r="G697" s="222"/>
      <c r="H697" s="222"/>
      <c r="I697" s="222"/>
      <c r="J697" s="222"/>
      <c r="K697" s="222"/>
      <c r="L697" s="222"/>
      <c r="M697" s="222"/>
      <c r="N697" s="222"/>
      <c r="O697" s="223"/>
    </row>
    <row r="698" spans="2:15" hidden="1" outlineLevel="1" x14ac:dyDescent="0.25">
      <c r="B698" s="240"/>
      <c r="C698" s="241"/>
      <c r="D698" s="222"/>
      <c r="E698" s="222"/>
      <c r="F698" s="222"/>
      <c r="G698" s="222"/>
      <c r="H698" s="222"/>
      <c r="I698" s="222"/>
      <c r="J698" s="222"/>
      <c r="K698" s="222"/>
      <c r="L698" s="222"/>
      <c r="M698" s="222"/>
      <c r="N698" s="222"/>
      <c r="O698" s="223"/>
    </row>
    <row r="699" spans="2:15" hidden="1" outlineLevel="1" x14ac:dyDescent="0.25">
      <c r="B699" s="240"/>
      <c r="C699" s="241"/>
      <c r="D699" s="222"/>
      <c r="E699" s="222"/>
      <c r="F699" s="222"/>
      <c r="G699" s="222"/>
      <c r="H699" s="222"/>
      <c r="I699" s="222"/>
      <c r="J699" s="222"/>
      <c r="K699" s="222"/>
      <c r="L699" s="222"/>
      <c r="M699" s="222"/>
      <c r="N699" s="222"/>
      <c r="O699" s="223"/>
    </row>
    <row r="700" spans="2:15" hidden="1" outlineLevel="1" x14ac:dyDescent="0.25">
      <c r="B700" s="240"/>
      <c r="C700" s="241"/>
      <c r="D700" s="222"/>
      <c r="E700" s="222"/>
      <c r="F700" s="222"/>
      <c r="G700" s="222"/>
      <c r="H700" s="222"/>
      <c r="I700" s="222"/>
      <c r="J700" s="222"/>
      <c r="K700" s="222"/>
      <c r="L700" s="222"/>
      <c r="M700" s="222"/>
      <c r="N700" s="222"/>
      <c r="O700" s="223"/>
    </row>
    <row r="701" spans="2:15" hidden="1" outlineLevel="1" x14ac:dyDescent="0.25">
      <c r="B701" s="240"/>
      <c r="C701" s="241"/>
      <c r="D701" s="222"/>
      <c r="E701" s="222"/>
      <c r="F701" s="222"/>
      <c r="G701" s="222"/>
      <c r="H701" s="222"/>
      <c r="I701" s="222"/>
      <c r="J701" s="222"/>
      <c r="K701" s="222"/>
      <c r="L701" s="222"/>
      <c r="M701" s="222"/>
      <c r="N701" s="222"/>
      <c r="O701" s="223"/>
    </row>
    <row r="702" spans="2:15" hidden="1" outlineLevel="1" x14ac:dyDescent="0.25">
      <c r="B702" s="240"/>
      <c r="C702" s="241"/>
      <c r="D702" s="222"/>
      <c r="E702" s="222"/>
      <c r="F702" s="222"/>
      <c r="G702" s="222"/>
      <c r="H702" s="222"/>
      <c r="I702" s="222"/>
      <c r="J702" s="222"/>
      <c r="K702" s="222"/>
      <c r="L702" s="222"/>
      <c r="M702" s="222"/>
      <c r="N702" s="222"/>
      <c r="O702" s="223"/>
    </row>
    <row r="703" spans="2:15" hidden="1" outlineLevel="1" x14ac:dyDescent="0.25">
      <c r="B703" s="240"/>
      <c r="C703" s="241"/>
      <c r="D703" s="222"/>
      <c r="E703" s="222"/>
      <c r="F703" s="222"/>
      <c r="G703" s="222"/>
      <c r="H703" s="222"/>
      <c r="I703" s="222"/>
      <c r="J703" s="222"/>
      <c r="K703" s="222"/>
      <c r="L703" s="222"/>
      <c r="M703" s="222"/>
      <c r="N703" s="222"/>
      <c r="O703" s="223"/>
    </row>
    <row r="704" spans="2:15" hidden="1" outlineLevel="1" x14ac:dyDescent="0.25">
      <c r="B704" s="240"/>
      <c r="C704" s="241"/>
      <c r="D704" s="222"/>
      <c r="E704" s="222"/>
      <c r="F704" s="222"/>
      <c r="G704" s="222"/>
      <c r="H704" s="222"/>
      <c r="I704" s="222"/>
      <c r="J704" s="222"/>
      <c r="K704" s="222"/>
      <c r="L704" s="222"/>
      <c r="M704" s="222"/>
      <c r="N704" s="222"/>
      <c r="O704" s="223"/>
    </row>
    <row r="705" spans="2:15" hidden="1" outlineLevel="1" x14ac:dyDescent="0.25">
      <c r="B705" s="240"/>
      <c r="C705" s="241"/>
      <c r="D705" s="222"/>
      <c r="E705" s="222"/>
      <c r="F705" s="222"/>
      <c r="G705" s="222"/>
      <c r="H705" s="222"/>
      <c r="I705" s="222"/>
      <c r="J705" s="222"/>
      <c r="K705" s="222"/>
      <c r="L705" s="222"/>
      <c r="M705" s="222"/>
      <c r="N705" s="222"/>
      <c r="O705" s="223"/>
    </row>
    <row r="706" spans="2:15" hidden="1" outlineLevel="1" x14ac:dyDescent="0.25">
      <c r="B706" s="240"/>
      <c r="C706" s="241"/>
      <c r="D706" s="222"/>
      <c r="E706" s="222"/>
      <c r="F706" s="222"/>
      <c r="G706" s="222"/>
      <c r="H706" s="222"/>
      <c r="I706" s="222"/>
      <c r="J706" s="222"/>
      <c r="K706" s="222"/>
      <c r="L706" s="222"/>
      <c r="M706" s="222"/>
      <c r="N706" s="222"/>
      <c r="O706" s="223"/>
    </row>
    <row r="707" spans="2:15" hidden="1" outlineLevel="1" x14ac:dyDescent="0.25">
      <c r="B707" s="240"/>
      <c r="C707" s="241"/>
      <c r="D707" s="222"/>
      <c r="E707" s="222"/>
      <c r="F707" s="222"/>
      <c r="G707" s="222"/>
      <c r="H707" s="222"/>
      <c r="I707" s="222"/>
      <c r="J707" s="222"/>
      <c r="K707" s="222"/>
      <c r="L707" s="222"/>
      <c r="M707" s="222"/>
      <c r="N707" s="222"/>
      <c r="O707" s="223"/>
    </row>
    <row r="708" spans="2:15" hidden="1" outlineLevel="1" x14ac:dyDescent="0.25">
      <c r="B708" s="240"/>
      <c r="C708" s="241"/>
      <c r="D708" s="222"/>
      <c r="E708" s="222"/>
      <c r="F708" s="222"/>
      <c r="G708" s="222"/>
      <c r="H708" s="222"/>
      <c r="I708" s="222"/>
      <c r="J708" s="222"/>
      <c r="K708" s="222"/>
      <c r="L708" s="222"/>
      <c r="M708" s="222"/>
      <c r="N708" s="222"/>
      <c r="O708" s="223"/>
    </row>
    <row r="709" spans="2:15" hidden="1" outlineLevel="1" x14ac:dyDescent="0.25">
      <c r="B709" s="240"/>
      <c r="C709" s="241"/>
      <c r="D709" s="222"/>
      <c r="E709" s="222"/>
      <c r="F709" s="222"/>
      <c r="G709" s="222"/>
      <c r="H709" s="222"/>
      <c r="I709" s="222"/>
      <c r="J709" s="222"/>
      <c r="K709" s="222"/>
      <c r="L709" s="222"/>
      <c r="M709" s="222"/>
      <c r="N709" s="222"/>
      <c r="O709" s="223"/>
    </row>
    <row r="710" spans="2:15" hidden="1" outlineLevel="1" x14ac:dyDescent="0.25">
      <c r="B710" s="240"/>
      <c r="C710" s="241"/>
      <c r="D710" s="222"/>
      <c r="E710" s="222"/>
      <c r="F710" s="222"/>
      <c r="G710" s="222"/>
      <c r="H710" s="222"/>
      <c r="I710" s="222"/>
      <c r="J710" s="222"/>
      <c r="K710" s="222"/>
      <c r="L710" s="222"/>
      <c r="M710" s="222"/>
      <c r="N710" s="222"/>
      <c r="O710" s="223"/>
    </row>
    <row r="711" spans="2:15" hidden="1" outlineLevel="1" x14ac:dyDescent="0.25">
      <c r="B711" s="240"/>
      <c r="C711" s="241"/>
      <c r="D711" s="222"/>
      <c r="E711" s="222"/>
      <c r="F711" s="222"/>
      <c r="G711" s="222"/>
      <c r="H711" s="222"/>
      <c r="I711" s="222"/>
      <c r="J711" s="222"/>
      <c r="K711" s="222"/>
      <c r="L711" s="222"/>
      <c r="M711" s="222"/>
      <c r="N711" s="222"/>
      <c r="O711" s="223"/>
    </row>
    <row r="712" spans="2:15" hidden="1" outlineLevel="1" x14ac:dyDescent="0.25">
      <c r="B712" s="240"/>
      <c r="C712" s="241"/>
      <c r="D712" s="222"/>
      <c r="E712" s="222"/>
      <c r="F712" s="222"/>
      <c r="G712" s="222"/>
      <c r="H712" s="222"/>
      <c r="I712" s="222"/>
      <c r="J712" s="222"/>
      <c r="K712" s="222"/>
      <c r="L712" s="222"/>
      <c r="M712" s="222"/>
      <c r="N712" s="222"/>
      <c r="O712" s="223"/>
    </row>
    <row r="713" spans="2:15" hidden="1" outlineLevel="1" x14ac:dyDescent="0.25">
      <c r="B713" s="240"/>
      <c r="C713" s="241"/>
      <c r="D713" s="222"/>
      <c r="E713" s="222"/>
      <c r="F713" s="222"/>
      <c r="G713" s="222"/>
      <c r="H713" s="222"/>
      <c r="I713" s="222"/>
      <c r="J713" s="222"/>
      <c r="K713" s="222"/>
      <c r="L713" s="222"/>
      <c r="M713" s="222"/>
      <c r="N713" s="222"/>
      <c r="O713" s="223"/>
    </row>
    <row r="714" spans="2:15" hidden="1" outlineLevel="1" x14ac:dyDescent="0.25">
      <c r="B714" s="240"/>
      <c r="C714" s="241"/>
      <c r="D714" s="222"/>
      <c r="E714" s="222"/>
      <c r="F714" s="222"/>
      <c r="G714" s="222"/>
      <c r="H714" s="222"/>
      <c r="I714" s="222"/>
      <c r="J714" s="222"/>
      <c r="K714" s="222"/>
      <c r="L714" s="222"/>
      <c r="M714" s="222"/>
      <c r="N714" s="222"/>
      <c r="O714" s="223"/>
    </row>
    <row r="715" spans="2:15" hidden="1" outlineLevel="1" x14ac:dyDescent="0.25">
      <c r="B715" s="240"/>
      <c r="C715" s="241"/>
      <c r="D715" s="222"/>
      <c r="E715" s="222"/>
      <c r="F715" s="222"/>
      <c r="G715" s="222"/>
      <c r="H715" s="222"/>
      <c r="I715" s="222"/>
      <c r="J715" s="222"/>
      <c r="K715" s="222"/>
      <c r="L715" s="222"/>
      <c r="M715" s="222"/>
      <c r="N715" s="222"/>
      <c r="O715" s="223"/>
    </row>
    <row r="716" spans="2:15" hidden="1" outlineLevel="1" x14ac:dyDescent="0.25">
      <c r="B716" s="240"/>
      <c r="C716" s="241"/>
      <c r="D716" s="222"/>
      <c r="E716" s="222"/>
      <c r="F716" s="222"/>
      <c r="G716" s="222"/>
      <c r="H716" s="222"/>
      <c r="I716" s="222"/>
      <c r="J716" s="222"/>
      <c r="K716" s="222"/>
      <c r="L716" s="222"/>
      <c r="M716" s="222"/>
      <c r="N716" s="222"/>
      <c r="O716" s="223"/>
    </row>
    <row r="717" spans="2:15" hidden="1" outlineLevel="1" x14ac:dyDescent="0.25">
      <c r="B717" s="240"/>
      <c r="C717" s="241"/>
      <c r="D717" s="222"/>
      <c r="E717" s="222"/>
      <c r="F717" s="222"/>
      <c r="G717" s="222"/>
      <c r="H717" s="222"/>
      <c r="I717" s="222"/>
      <c r="J717" s="222"/>
      <c r="K717" s="222"/>
      <c r="L717" s="222"/>
      <c r="M717" s="222"/>
      <c r="N717" s="222"/>
      <c r="O717" s="223"/>
    </row>
    <row r="718" spans="2:15" hidden="1" outlineLevel="1" x14ac:dyDescent="0.25">
      <c r="B718" s="240"/>
      <c r="C718" s="241"/>
      <c r="D718" s="222"/>
      <c r="E718" s="222"/>
      <c r="F718" s="222"/>
      <c r="G718" s="222"/>
      <c r="H718" s="222"/>
      <c r="I718" s="222"/>
      <c r="J718" s="222"/>
      <c r="K718" s="222"/>
      <c r="L718" s="222"/>
      <c r="M718" s="222"/>
      <c r="N718" s="222"/>
      <c r="O718" s="223"/>
    </row>
    <row r="719" spans="2:15" hidden="1" outlineLevel="1" x14ac:dyDescent="0.25">
      <c r="B719" s="240"/>
      <c r="C719" s="241"/>
      <c r="D719" s="222"/>
      <c r="E719" s="222"/>
      <c r="F719" s="222"/>
      <c r="G719" s="222"/>
      <c r="H719" s="222"/>
      <c r="I719" s="222"/>
      <c r="J719" s="222"/>
      <c r="K719" s="222"/>
      <c r="L719" s="222"/>
      <c r="M719" s="222"/>
      <c r="N719" s="222"/>
      <c r="O719" s="223"/>
    </row>
    <row r="720" spans="2:15" hidden="1" outlineLevel="1" x14ac:dyDescent="0.25">
      <c r="B720" s="240"/>
      <c r="C720" s="241"/>
      <c r="D720" s="222"/>
      <c r="E720" s="222"/>
      <c r="F720" s="222"/>
      <c r="G720" s="222"/>
      <c r="H720" s="222"/>
      <c r="I720" s="222"/>
      <c r="J720" s="222"/>
      <c r="K720" s="222"/>
      <c r="L720" s="222"/>
      <c r="M720" s="222"/>
      <c r="N720" s="222"/>
      <c r="O720" s="223"/>
    </row>
    <row r="721" spans="2:15" hidden="1" outlineLevel="1" x14ac:dyDescent="0.25">
      <c r="B721" s="240"/>
      <c r="C721" s="241"/>
      <c r="D721" s="222"/>
      <c r="E721" s="222"/>
      <c r="F721" s="222"/>
      <c r="G721" s="222"/>
      <c r="H721" s="222"/>
      <c r="I721" s="222"/>
      <c r="J721" s="222"/>
      <c r="K721" s="222"/>
      <c r="L721" s="222"/>
      <c r="M721" s="222"/>
      <c r="N721" s="222"/>
      <c r="O721" s="223"/>
    </row>
    <row r="722" spans="2:15" hidden="1" outlineLevel="1" x14ac:dyDescent="0.25">
      <c r="B722" s="240"/>
      <c r="C722" s="241"/>
      <c r="D722" s="222"/>
      <c r="E722" s="222"/>
      <c r="F722" s="222"/>
      <c r="G722" s="222"/>
      <c r="H722" s="222"/>
      <c r="I722" s="222"/>
      <c r="J722" s="222"/>
      <c r="K722" s="222"/>
      <c r="L722" s="222"/>
      <c r="M722" s="222"/>
      <c r="N722" s="222"/>
      <c r="O722" s="223"/>
    </row>
    <row r="723" spans="2:15" hidden="1" outlineLevel="1" x14ac:dyDescent="0.25">
      <c r="B723" s="240"/>
      <c r="C723" s="241"/>
      <c r="D723" s="222"/>
      <c r="E723" s="222"/>
      <c r="F723" s="222"/>
      <c r="G723" s="222"/>
      <c r="H723" s="222"/>
      <c r="I723" s="222"/>
      <c r="J723" s="222"/>
      <c r="K723" s="222"/>
      <c r="L723" s="222"/>
      <c r="M723" s="222"/>
      <c r="N723" s="222"/>
      <c r="O723" s="223"/>
    </row>
    <row r="724" spans="2:15" hidden="1" outlineLevel="1" x14ac:dyDescent="0.25">
      <c r="B724" s="240"/>
      <c r="C724" s="241"/>
      <c r="D724" s="222"/>
      <c r="E724" s="222"/>
      <c r="F724" s="222"/>
      <c r="G724" s="222"/>
      <c r="H724" s="222"/>
      <c r="I724" s="222"/>
      <c r="J724" s="222"/>
      <c r="K724" s="222"/>
      <c r="L724" s="222"/>
      <c r="M724" s="222"/>
      <c r="N724" s="222"/>
      <c r="O724" s="223"/>
    </row>
    <row r="725" spans="2:15" hidden="1" outlineLevel="1" x14ac:dyDescent="0.25">
      <c r="B725" s="240"/>
      <c r="C725" s="241"/>
      <c r="D725" s="222"/>
      <c r="E725" s="222"/>
      <c r="F725" s="222"/>
      <c r="G725" s="222"/>
      <c r="H725" s="222"/>
      <c r="I725" s="222"/>
      <c r="J725" s="222"/>
      <c r="K725" s="222"/>
      <c r="L725" s="222"/>
      <c r="M725" s="222"/>
      <c r="N725" s="222"/>
      <c r="O725" s="223"/>
    </row>
    <row r="726" spans="2:15" hidden="1" outlineLevel="1" x14ac:dyDescent="0.25">
      <c r="B726" s="240"/>
      <c r="C726" s="241"/>
      <c r="D726" s="222"/>
      <c r="E726" s="222"/>
      <c r="F726" s="222"/>
      <c r="G726" s="222"/>
      <c r="H726" s="222"/>
      <c r="I726" s="222"/>
      <c r="J726" s="222"/>
      <c r="K726" s="222"/>
      <c r="L726" s="222"/>
      <c r="M726" s="222"/>
      <c r="N726" s="222"/>
      <c r="O726" s="223"/>
    </row>
    <row r="727" spans="2:15" hidden="1" outlineLevel="1" x14ac:dyDescent="0.25">
      <c r="B727" s="240"/>
      <c r="C727" s="241"/>
      <c r="D727" s="222"/>
      <c r="E727" s="222"/>
      <c r="F727" s="222"/>
      <c r="G727" s="222"/>
      <c r="H727" s="222"/>
      <c r="I727" s="222"/>
      <c r="J727" s="222"/>
      <c r="K727" s="222"/>
      <c r="L727" s="222"/>
      <c r="M727" s="222"/>
      <c r="N727" s="222"/>
      <c r="O727" s="223"/>
    </row>
    <row r="728" spans="2:15" hidden="1" outlineLevel="1" x14ac:dyDescent="0.25">
      <c r="B728" s="240"/>
      <c r="C728" s="241"/>
      <c r="D728" s="222"/>
      <c r="E728" s="222"/>
      <c r="F728" s="222"/>
      <c r="G728" s="222"/>
      <c r="H728" s="222"/>
      <c r="I728" s="222"/>
      <c r="J728" s="222"/>
      <c r="K728" s="222"/>
      <c r="L728" s="222"/>
      <c r="M728" s="222"/>
      <c r="N728" s="222"/>
      <c r="O728" s="223"/>
    </row>
    <row r="729" spans="2:15" hidden="1" outlineLevel="1" x14ac:dyDescent="0.25">
      <c r="B729" s="240"/>
      <c r="C729" s="241"/>
      <c r="D729" s="222"/>
      <c r="E729" s="222"/>
      <c r="F729" s="222"/>
      <c r="G729" s="222"/>
      <c r="H729" s="222"/>
      <c r="I729" s="222"/>
      <c r="J729" s="222"/>
      <c r="K729" s="222"/>
      <c r="L729" s="222"/>
      <c r="M729" s="222"/>
      <c r="N729" s="222"/>
      <c r="O729" s="223"/>
    </row>
    <row r="730" spans="2:15" hidden="1" outlineLevel="1" x14ac:dyDescent="0.25">
      <c r="B730" s="240"/>
      <c r="C730" s="241"/>
      <c r="D730" s="222"/>
      <c r="E730" s="222"/>
      <c r="F730" s="222"/>
      <c r="G730" s="222"/>
      <c r="H730" s="222"/>
      <c r="I730" s="222"/>
      <c r="J730" s="222"/>
      <c r="K730" s="222"/>
      <c r="L730" s="222"/>
      <c r="M730" s="222"/>
      <c r="N730" s="222"/>
      <c r="O730" s="223"/>
    </row>
    <row r="731" spans="2:15" hidden="1" outlineLevel="1" x14ac:dyDescent="0.25">
      <c r="B731" s="240"/>
      <c r="C731" s="241"/>
      <c r="D731" s="222"/>
      <c r="E731" s="222"/>
      <c r="F731" s="222"/>
      <c r="G731" s="222"/>
      <c r="H731" s="222"/>
      <c r="I731" s="222"/>
      <c r="J731" s="222"/>
      <c r="K731" s="222"/>
      <c r="L731" s="222"/>
      <c r="M731" s="222"/>
      <c r="N731" s="222"/>
      <c r="O731" s="223"/>
    </row>
    <row r="732" spans="2:15" hidden="1" outlineLevel="1" x14ac:dyDescent="0.25">
      <c r="B732" s="240"/>
      <c r="C732" s="241"/>
      <c r="D732" s="222"/>
      <c r="E732" s="222"/>
      <c r="F732" s="222"/>
      <c r="G732" s="222"/>
      <c r="H732" s="222"/>
      <c r="I732" s="222"/>
      <c r="J732" s="222"/>
      <c r="K732" s="222"/>
      <c r="L732" s="222"/>
      <c r="M732" s="222"/>
      <c r="N732" s="222"/>
      <c r="O732" s="223"/>
    </row>
    <row r="733" spans="2:15" hidden="1" outlineLevel="1" x14ac:dyDescent="0.25">
      <c r="B733" s="240"/>
      <c r="C733" s="241"/>
      <c r="D733" s="222"/>
      <c r="E733" s="222"/>
      <c r="F733" s="222"/>
      <c r="G733" s="222"/>
      <c r="H733" s="222"/>
      <c r="I733" s="222"/>
      <c r="J733" s="222"/>
      <c r="K733" s="222"/>
      <c r="L733" s="222"/>
      <c r="M733" s="222"/>
      <c r="N733" s="222"/>
      <c r="O733" s="223"/>
    </row>
    <row r="734" spans="2:15" hidden="1" outlineLevel="1" x14ac:dyDescent="0.25">
      <c r="B734" s="240"/>
      <c r="C734" s="241"/>
      <c r="D734" s="222"/>
      <c r="E734" s="222"/>
      <c r="F734" s="222"/>
      <c r="G734" s="222"/>
      <c r="H734" s="222"/>
      <c r="I734" s="222"/>
      <c r="J734" s="222"/>
      <c r="K734" s="222"/>
      <c r="L734" s="222"/>
      <c r="M734" s="222"/>
      <c r="N734" s="222"/>
      <c r="O734" s="223"/>
    </row>
    <row r="735" spans="2:15" hidden="1" outlineLevel="1" x14ac:dyDescent="0.25">
      <c r="B735" s="240"/>
      <c r="C735" s="241"/>
      <c r="D735" s="222"/>
      <c r="E735" s="222"/>
      <c r="F735" s="222"/>
      <c r="G735" s="222"/>
      <c r="H735" s="222"/>
      <c r="I735" s="222"/>
      <c r="J735" s="222"/>
      <c r="K735" s="222"/>
      <c r="L735" s="222"/>
      <c r="M735" s="222"/>
      <c r="N735" s="222"/>
      <c r="O735" s="223"/>
    </row>
    <row r="736" spans="2:15" hidden="1" outlineLevel="1" x14ac:dyDescent="0.25">
      <c r="B736" s="240"/>
      <c r="C736" s="241"/>
      <c r="D736" s="222"/>
      <c r="E736" s="222"/>
      <c r="F736" s="222"/>
      <c r="G736" s="222"/>
      <c r="H736" s="222"/>
      <c r="I736" s="222"/>
      <c r="J736" s="222"/>
      <c r="K736" s="222"/>
      <c r="L736" s="222"/>
      <c r="M736" s="222"/>
      <c r="N736" s="222"/>
      <c r="O736" s="223"/>
    </row>
    <row r="737" spans="2:15" hidden="1" outlineLevel="1" x14ac:dyDescent="0.25">
      <c r="B737" s="240"/>
      <c r="C737" s="241"/>
      <c r="D737" s="222"/>
      <c r="E737" s="222"/>
      <c r="F737" s="222"/>
      <c r="G737" s="222"/>
      <c r="H737" s="222"/>
      <c r="I737" s="222"/>
      <c r="J737" s="222"/>
      <c r="K737" s="222"/>
      <c r="L737" s="222"/>
      <c r="M737" s="222"/>
      <c r="N737" s="222"/>
      <c r="O737" s="223"/>
    </row>
    <row r="738" spans="2:15" hidden="1" outlineLevel="1" x14ac:dyDescent="0.25">
      <c r="B738" s="240"/>
      <c r="C738" s="241"/>
      <c r="D738" s="222"/>
      <c r="E738" s="222"/>
      <c r="F738" s="222"/>
      <c r="G738" s="222"/>
      <c r="H738" s="222"/>
      <c r="I738" s="222"/>
      <c r="J738" s="222"/>
      <c r="K738" s="222"/>
      <c r="L738" s="222"/>
      <c r="M738" s="222"/>
      <c r="N738" s="222"/>
      <c r="O738" s="223"/>
    </row>
    <row r="739" spans="2:15" hidden="1" outlineLevel="1" x14ac:dyDescent="0.25">
      <c r="B739" s="240"/>
      <c r="C739" s="241"/>
      <c r="D739" s="222"/>
      <c r="E739" s="222"/>
      <c r="F739" s="222"/>
      <c r="G739" s="222"/>
      <c r="H739" s="222"/>
      <c r="I739" s="222"/>
      <c r="J739" s="222"/>
      <c r="K739" s="222"/>
      <c r="L739" s="222"/>
      <c r="M739" s="222"/>
      <c r="N739" s="222"/>
      <c r="O739" s="223"/>
    </row>
    <row r="740" spans="2:15" hidden="1" outlineLevel="1" x14ac:dyDescent="0.25">
      <c r="B740" s="240"/>
      <c r="C740" s="241"/>
      <c r="D740" s="222"/>
      <c r="E740" s="222"/>
      <c r="F740" s="222"/>
      <c r="G740" s="222"/>
      <c r="H740" s="222"/>
      <c r="I740" s="222"/>
      <c r="J740" s="222"/>
      <c r="K740" s="222"/>
      <c r="L740" s="222"/>
      <c r="M740" s="222"/>
      <c r="N740" s="222"/>
      <c r="O740" s="223"/>
    </row>
    <row r="741" spans="2:15" hidden="1" outlineLevel="1" x14ac:dyDescent="0.25">
      <c r="B741" s="240"/>
      <c r="C741" s="241"/>
      <c r="D741" s="222"/>
      <c r="E741" s="222"/>
      <c r="F741" s="222"/>
      <c r="G741" s="222"/>
      <c r="H741" s="222"/>
      <c r="I741" s="222"/>
      <c r="J741" s="222"/>
      <c r="K741" s="222"/>
      <c r="L741" s="222"/>
      <c r="M741" s="222"/>
      <c r="N741" s="222"/>
      <c r="O741" s="223"/>
    </row>
    <row r="742" spans="2:15" hidden="1" outlineLevel="1" x14ac:dyDescent="0.25">
      <c r="B742" s="240"/>
      <c r="C742" s="241"/>
      <c r="D742" s="222"/>
      <c r="E742" s="222"/>
      <c r="F742" s="222"/>
      <c r="G742" s="222"/>
      <c r="H742" s="222"/>
      <c r="I742" s="222"/>
      <c r="J742" s="222"/>
      <c r="K742" s="222"/>
      <c r="L742" s="222"/>
      <c r="M742" s="222"/>
      <c r="N742" s="222"/>
      <c r="O742" s="223"/>
    </row>
    <row r="743" spans="2:15" hidden="1" outlineLevel="1" x14ac:dyDescent="0.25">
      <c r="B743" s="240"/>
      <c r="C743" s="241"/>
      <c r="D743" s="222"/>
      <c r="E743" s="222"/>
      <c r="F743" s="222"/>
      <c r="G743" s="222"/>
      <c r="H743" s="222"/>
      <c r="I743" s="222"/>
      <c r="J743" s="222"/>
      <c r="K743" s="222"/>
      <c r="L743" s="222"/>
      <c r="M743" s="222"/>
      <c r="N743" s="222"/>
      <c r="O743" s="223"/>
    </row>
    <row r="744" spans="2:15" hidden="1" outlineLevel="1" x14ac:dyDescent="0.25">
      <c r="B744" s="240"/>
      <c r="C744" s="241"/>
      <c r="D744" s="222"/>
      <c r="E744" s="222"/>
      <c r="F744" s="222"/>
      <c r="G744" s="222"/>
      <c r="H744" s="222"/>
      <c r="I744" s="222"/>
      <c r="J744" s="222"/>
      <c r="K744" s="222"/>
      <c r="L744" s="222"/>
      <c r="M744" s="222"/>
      <c r="N744" s="222"/>
      <c r="O744" s="223"/>
    </row>
    <row r="745" spans="2:15" hidden="1" outlineLevel="1" x14ac:dyDescent="0.25">
      <c r="B745" s="240"/>
      <c r="C745" s="241"/>
      <c r="D745" s="222"/>
      <c r="E745" s="222"/>
      <c r="F745" s="222"/>
      <c r="G745" s="222"/>
      <c r="H745" s="222"/>
      <c r="I745" s="222"/>
      <c r="J745" s="222"/>
      <c r="K745" s="222"/>
      <c r="L745" s="222"/>
      <c r="M745" s="222"/>
      <c r="N745" s="222"/>
      <c r="O745" s="223"/>
    </row>
    <row r="746" spans="2:15" hidden="1" outlineLevel="1" x14ac:dyDescent="0.25">
      <c r="B746" s="240"/>
      <c r="C746" s="241"/>
      <c r="D746" s="222"/>
      <c r="E746" s="222"/>
      <c r="F746" s="222"/>
      <c r="G746" s="222"/>
      <c r="H746" s="222"/>
      <c r="I746" s="222"/>
      <c r="J746" s="222"/>
      <c r="K746" s="222"/>
      <c r="L746" s="222"/>
      <c r="M746" s="222"/>
      <c r="N746" s="222"/>
      <c r="O746" s="223"/>
    </row>
    <row r="747" spans="2:15" hidden="1" outlineLevel="1" x14ac:dyDescent="0.25">
      <c r="B747" s="240"/>
      <c r="C747" s="241"/>
      <c r="D747" s="222"/>
      <c r="E747" s="222"/>
      <c r="F747" s="222"/>
      <c r="G747" s="222"/>
      <c r="H747" s="222"/>
      <c r="I747" s="222"/>
      <c r="J747" s="222"/>
      <c r="K747" s="222"/>
      <c r="L747" s="222"/>
      <c r="M747" s="222"/>
      <c r="N747" s="222"/>
      <c r="O747" s="223"/>
    </row>
    <row r="748" spans="2:15" hidden="1" outlineLevel="1" x14ac:dyDescent="0.25">
      <c r="B748" s="240"/>
      <c r="C748" s="241"/>
      <c r="D748" s="222"/>
      <c r="E748" s="222"/>
      <c r="F748" s="222"/>
      <c r="G748" s="222"/>
      <c r="H748" s="222"/>
      <c r="I748" s="222"/>
      <c r="J748" s="222"/>
      <c r="K748" s="222"/>
      <c r="L748" s="222"/>
      <c r="M748" s="222"/>
      <c r="N748" s="222"/>
      <c r="O748" s="223"/>
    </row>
    <row r="749" spans="2:15" hidden="1" outlineLevel="1" x14ac:dyDescent="0.25">
      <c r="B749" s="240"/>
      <c r="C749" s="241"/>
      <c r="D749" s="222"/>
      <c r="E749" s="222"/>
      <c r="F749" s="222"/>
      <c r="G749" s="222"/>
      <c r="H749" s="222"/>
      <c r="I749" s="222"/>
      <c r="J749" s="222"/>
      <c r="K749" s="222"/>
      <c r="L749" s="222"/>
      <c r="M749" s="222"/>
      <c r="N749" s="222"/>
      <c r="O749" s="223"/>
    </row>
    <row r="750" spans="2:15" hidden="1" outlineLevel="1" x14ac:dyDescent="0.25">
      <c r="B750" s="240"/>
      <c r="C750" s="241"/>
      <c r="D750" s="222"/>
      <c r="E750" s="222"/>
      <c r="F750" s="222"/>
      <c r="G750" s="222"/>
      <c r="H750" s="222"/>
      <c r="I750" s="222"/>
      <c r="J750" s="222"/>
      <c r="K750" s="222"/>
      <c r="L750" s="222"/>
      <c r="M750" s="222"/>
      <c r="N750" s="222"/>
      <c r="O750" s="223"/>
    </row>
    <row r="751" spans="2:15" hidden="1" outlineLevel="1" x14ac:dyDescent="0.25">
      <c r="B751" s="240"/>
      <c r="C751" s="241"/>
      <c r="D751" s="222"/>
      <c r="E751" s="222"/>
      <c r="F751" s="222"/>
      <c r="G751" s="222"/>
      <c r="H751" s="222"/>
      <c r="I751" s="222"/>
      <c r="J751" s="222"/>
      <c r="K751" s="222"/>
      <c r="L751" s="222"/>
      <c r="M751" s="222"/>
      <c r="N751" s="222"/>
      <c r="O751" s="223"/>
    </row>
    <row r="752" spans="2:15" hidden="1" outlineLevel="1" x14ac:dyDescent="0.25">
      <c r="B752" s="240"/>
      <c r="C752" s="241"/>
      <c r="D752" s="222"/>
      <c r="E752" s="222"/>
      <c r="F752" s="222"/>
      <c r="G752" s="222"/>
      <c r="H752" s="222"/>
      <c r="I752" s="222"/>
      <c r="J752" s="222"/>
      <c r="K752" s="222"/>
      <c r="L752" s="222"/>
      <c r="M752" s="222"/>
      <c r="N752" s="222"/>
      <c r="O752" s="223"/>
    </row>
    <row r="753" spans="2:15" hidden="1" outlineLevel="1" x14ac:dyDescent="0.25">
      <c r="B753" s="240"/>
      <c r="C753" s="241"/>
      <c r="D753" s="222"/>
      <c r="E753" s="222"/>
      <c r="F753" s="222"/>
      <c r="G753" s="222"/>
      <c r="H753" s="222"/>
      <c r="I753" s="222"/>
      <c r="J753" s="222"/>
      <c r="K753" s="222"/>
      <c r="L753" s="222"/>
      <c r="M753" s="222"/>
      <c r="N753" s="222"/>
      <c r="O753" s="223"/>
    </row>
    <row r="754" spans="2:15" hidden="1" outlineLevel="1" x14ac:dyDescent="0.25">
      <c r="B754" s="240"/>
      <c r="C754" s="241"/>
      <c r="D754" s="222"/>
      <c r="E754" s="222"/>
      <c r="F754" s="222"/>
      <c r="G754" s="222"/>
      <c r="H754" s="222"/>
      <c r="I754" s="222"/>
      <c r="J754" s="222"/>
      <c r="K754" s="222"/>
      <c r="L754" s="222"/>
      <c r="M754" s="222"/>
      <c r="N754" s="222"/>
      <c r="O754" s="223"/>
    </row>
    <row r="755" spans="2:15" hidden="1" outlineLevel="1" x14ac:dyDescent="0.25">
      <c r="B755" s="240"/>
      <c r="C755" s="241"/>
      <c r="D755" s="222"/>
      <c r="E755" s="222"/>
      <c r="F755" s="222"/>
      <c r="G755" s="222"/>
      <c r="H755" s="222"/>
      <c r="I755" s="222"/>
      <c r="J755" s="222"/>
      <c r="K755" s="222"/>
      <c r="L755" s="222"/>
      <c r="M755" s="222"/>
      <c r="N755" s="222"/>
      <c r="O755" s="223"/>
    </row>
    <row r="756" spans="2:15" hidden="1" outlineLevel="1" x14ac:dyDescent="0.25">
      <c r="B756" s="240"/>
      <c r="C756" s="241"/>
      <c r="D756" s="222"/>
      <c r="E756" s="222"/>
      <c r="F756" s="222"/>
      <c r="G756" s="222"/>
      <c r="H756" s="222"/>
      <c r="I756" s="222"/>
      <c r="J756" s="222"/>
      <c r="K756" s="222"/>
      <c r="L756" s="222"/>
      <c r="M756" s="222"/>
      <c r="N756" s="222"/>
      <c r="O756" s="223"/>
    </row>
    <row r="757" spans="2:15" hidden="1" outlineLevel="1" x14ac:dyDescent="0.25">
      <c r="B757" s="240"/>
      <c r="C757" s="241"/>
      <c r="D757" s="222"/>
      <c r="E757" s="222"/>
      <c r="F757" s="222"/>
      <c r="G757" s="222"/>
      <c r="H757" s="222"/>
      <c r="I757" s="222"/>
      <c r="J757" s="222"/>
      <c r="K757" s="222"/>
      <c r="L757" s="222"/>
      <c r="M757" s="222"/>
      <c r="N757" s="222"/>
      <c r="O757" s="223"/>
    </row>
    <row r="758" spans="2:15" hidden="1" outlineLevel="1" x14ac:dyDescent="0.25">
      <c r="B758" s="240"/>
      <c r="C758" s="241"/>
      <c r="D758" s="222"/>
      <c r="E758" s="222"/>
      <c r="F758" s="222"/>
      <c r="G758" s="222"/>
      <c r="H758" s="222"/>
      <c r="I758" s="222"/>
      <c r="J758" s="222"/>
      <c r="K758" s="222"/>
      <c r="L758" s="222"/>
      <c r="M758" s="222"/>
      <c r="N758" s="222"/>
      <c r="O758" s="223"/>
    </row>
    <row r="759" spans="2:15" hidden="1" outlineLevel="1" x14ac:dyDescent="0.25">
      <c r="B759" s="240"/>
      <c r="C759" s="241"/>
      <c r="D759" s="222"/>
      <c r="E759" s="222"/>
      <c r="F759" s="222"/>
      <c r="G759" s="222"/>
      <c r="H759" s="222"/>
      <c r="I759" s="222"/>
      <c r="J759" s="222"/>
      <c r="K759" s="222"/>
      <c r="L759" s="222"/>
      <c r="M759" s="222"/>
      <c r="N759" s="222"/>
      <c r="O759" s="223"/>
    </row>
    <row r="760" spans="2:15" hidden="1" outlineLevel="1" x14ac:dyDescent="0.25">
      <c r="B760" s="240"/>
      <c r="C760" s="241"/>
      <c r="D760" s="222"/>
      <c r="E760" s="222"/>
      <c r="F760" s="222"/>
      <c r="G760" s="222"/>
      <c r="H760" s="222"/>
      <c r="I760" s="222"/>
      <c r="J760" s="222"/>
      <c r="K760" s="222"/>
      <c r="L760" s="222"/>
      <c r="M760" s="222"/>
      <c r="N760" s="222"/>
      <c r="O760" s="223"/>
    </row>
    <row r="761" spans="2:15" hidden="1" outlineLevel="1" x14ac:dyDescent="0.25">
      <c r="B761" s="240"/>
      <c r="C761" s="241"/>
      <c r="D761" s="222"/>
      <c r="E761" s="222"/>
      <c r="F761" s="222"/>
      <c r="G761" s="222"/>
      <c r="H761" s="222"/>
      <c r="I761" s="222"/>
      <c r="J761" s="222"/>
      <c r="K761" s="222"/>
      <c r="L761" s="222"/>
      <c r="M761" s="222"/>
      <c r="N761" s="222"/>
      <c r="O761" s="223"/>
    </row>
    <row r="762" spans="2:15" hidden="1" outlineLevel="1" x14ac:dyDescent="0.25">
      <c r="B762" s="240"/>
      <c r="C762" s="241"/>
      <c r="D762" s="222"/>
      <c r="E762" s="222"/>
      <c r="F762" s="222"/>
      <c r="G762" s="222"/>
      <c r="H762" s="222"/>
      <c r="I762" s="222"/>
      <c r="J762" s="222"/>
      <c r="K762" s="222"/>
      <c r="L762" s="222"/>
      <c r="M762" s="222"/>
      <c r="N762" s="222"/>
      <c r="O762" s="223"/>
    </row>
    <row r="763" spans="2:15" hidden="1" outlineLevel="1" x14ac:dyDescent="0.25">
      <c r="B763" s="240"/>
      <c r="C763" s="241"/>
      <c r="D763" s="222"/>
      <c r="E763" s="222"/>
      <c r="F763" s="222"/>
      <c r="G763" s="222"/>
      <c r="H763" s="222"/>
      <c r="I763" s="222"/>
      <c r="J763" s="222"/>
      <c r="K763" s="222"/>
      <c r="L763" s="222"/>
      <c r="M763" s="222"/>
      <c r="N763" s="222"/>
      <c r="O763" s="223"/>
    </row>
    <row r="764" spans="2:15" hidden="1" outlineLevel="1" x14ac:dyDescent="0.25">
      <c r="B764" s="240"/>
      <c r="C764" s="241"/>
      <c r="D764" s="222"/>
      <c r="E764" s="222"/>
      <c r="F764" s="222"/>
      <c r="G764" s="222"/>
      <c r="H764" s="222"/>
      <c r="I764" s="222"/>
      <c r="J764" s="222"/>
      <c r="K764" s="222"/>
      <c r="L764" s="222"/>
      <c r="M764" s="222"/>
      <c r="N764" s="222"/>
      <c r="O764" s="223"/>
    </row>
    <row r="765" spans="2:15" hidden="1" outlineLevel="1" x14ac:dyDescent="0.25">
      <c r="B765" s="240"/>
      <c r="C765" s="241"/>
      <c r="D765" s="222"/>
      <c r="E765" s="222"/>
      <c r="F765" s="222"/>
      <c r="G765" s="222"/>
      <c r="H765" s="222"/>
      <c r="I765" s="222"/>
      <c r="J765" s="222"/>
      <c r="K765" s="222"/>
      <c r="L765" s="222"/>
      <c r="M765" s="222"/>
      <c r="N765" s="222"/>
      <c r="O765" s="223"/>
    </row>
    <row r="766" spans="2:15" hidden="1" outlineLevel="1" x14ac:dyDescent="0.25">
      <c r="B766" s="240"/>
      <c r="C766" s="241"/>
      <c r="D766" s="222"/>
      <c r="E766" s="222"/>
      <c r="F766" s="222"/>
      <c r="G766" s="222"/>
      <c r="H766" s="222"/>
      <c r="I766" s="222"/>
      <c r="J766" s="222"/>
      <c r="K766" s="222"/>
      <c r="L766" s="222"/>
      <c r="M766" s="222"/>
      <c r="N766" s="222"/>
      <c r="O766" s="223"/>
    </row>
    <row r="767" spans="2:15" hidden="1" outlineLevel="1" x14ac:dyDescent="0.25">
      <c r="B767" s="240"/>
      <c r="C767" s="241"/>
      <c r="D767" s="222"/>
      <c r="E767" s="222"/>
      <c r="F767" s="222"/>
      <c r="G767" s="222"/>
      <c r="H767" s="222"/>
      <c r="I767" s="222"/>
      <c r="J767" s="222"/>
      <c r="K767" s="222"/>
      <c r="L767" s="222"/>
      <c r="M767" s="222"/>
      <c r="N767" s="222"/>
      <c r="O767" s="223"/>
    </row>
    <row r="768" spans="2:15" hidden="1" outlineLevel="1" x14ac:dyDescent="0.25">
      <c r="B768" s="240"/>
      <c r="C768" s="241"/>
      <c r="D768" s="222"/>
      <c r="E768" s="222"/>
      <c r="F768" s="222"/>
      <c r="G768" s="222"/>
      <c r="H768" s="222"/>
      <c r="I768" s="222"/>
      <c r="J768" s="222"/>
      <c r="K768" s="222"/>
      <c r="L768" s="222"/>
      <c r="M768" s="222"/>
      <c r="N768" s="222"/>
      <c r="O768" s="223"/>
    </row>
    <row r="769" spans="2:15" hidden="1" outlineLevel="1" x14ac:dyDescent="0.25">
      <c r="B769" s="240"/>
      <c r="C769" s="241"/>
      <c r="D769" s="222"/>
      <c r="E769" s="222"/>
      <c r="F769" s="222"/>
      <c r="G769" s="222"/>
      <c r="H769" s="222"/>
      <c r="I769" s="222"/>
      <c r="J769" s="222"/>
      <c r="K769" s="222"/>
      <c r="L769" s="222"/>
      <c r="M769" s="222"/>
      <c r="N769" s="222"/>
      <c r="O769" s="223"/>
    </row>
    <row r="770" spans="2:15" hidden="1" outlineLevel="1" x14ac:dyDescent="0.25">
      <c r="B770" s="240"/>
      <c r="C770" s="241"/>
      <c r="D770" s="222"/>
      <c r="E770" s="222"/>
      <c r="F770" s="222"/>
      <c r="G770" s="222"/>
      <c r="H770" s="222"/>
      <c r="I770" s="222"/>
      <c r="J770" s="222"/>
      <c r="K770" s="222"/>
      <c r="L770" s="222"/>
      <c r="M770" s="222"/>
      <c r="N770" s="222"/>
      <c r="O770" s="223"/>
    </row>
    <row r="771" spans="2:15" hidden="1" outlineLevel="1" x14ac:dyDescent="0.25">
      <c r="B771" s="240"/>
      <c r="C771" s="241"/>
      <c r="D771" s="222"/>
      <c r="E771" s="222"/>
      <c r="F771" s="222"/>
      <c r="G771" s="222"/>
      <c r="H771" s="222"/>
      <c r="I771" s="222"/>
      <c r="J771" s="222"/>
      <c r="K771" s="222"/>
      <c r="L771" s="222"/>
      <c r="M771" s="222"/>
      <c r="N771" s="222"/>
      <c r="O771" s="223"/>
    </row>
    <row r="772" spans="2:15" hidden="1" outlineLevel="1" x14ac:dyDescent="0.25">
      <c r="B772" s="240"/>
      <c r="C772" s="241"/>
      <c r="D772" s="222"/>
      <c r="E772" s="222"/>
      <c r="F772" s="222"/>
      <c r="G772" s="222"/>
      <c r="H772" s="222"/>
      <c r="I772" s="222"/>
      <c r="J772" s="222"/>
      <c r="K772" s="222"/>
      <c r="L772" s="222"/>
      <c r="M772" s="222"/>
      <c r="N772" s="222"/>
      <c r="O772" s="223"/>
    </row>
    <row r="773" spans="2:15" hidden="1" outlineLevel="1" x14ac:dyDescent="0.25">
      <c r="B773" s="240"/>
      <c r="C773" s="241"/>
      <c r="D773" s="222"/>
      <c r="E773" s="222"/>
      <c r="F773" s="222"/>
      <c r="G773" s="222"/>
      <c r="H773" s="222"/>
      <c r="I773" s="222"/>
      <c r="J773" s="222"/>
      <c r="K773" s="222"/>
      <c r="L773" s="222"/>
      <c r="M773" s="222"/>
      <c r="N773" s="222"/>
      <c r="O773" s="223"/>
    </row>
    <row r="774" spans="2:15" hidden="1" outlineLevel="1" x14ac:dyDescent="0.25">
      <c r="B774" s="240"/>
      <c r="C774" s="241"/>
      <c r="D774" s="222"/>
      <c r="E774" s="222"/>
      <c r="F774" s="222"/>
      <c r="G774" s="222"/>
      <c r="H774" s="222"/>
      <c r="I774" s="222"/>
      <c r="J774" s="222"/>
      <c r="K774" s="222"/>
      <c r="L774" s="222"/>
      <c r="M774" s="222"/>
      <c r="N774" s="222"/>
      <c r="O774" s="223"/>
    </row>
    <row r="775" spans="2:15" hidden="1" outlineLevel="1" x14ac:dyDescent="0.25">
      <c r="B775" s="240"/>
      <c r="C775" s="241"/>
      <c r="D775" s="222"/>
      <c r="E775" s="222"/>
      <c r="F775" s="222"/>
      <c r="G775" s="222"/>
      <c r="H775" s="222"/>
      <c r="I775" s="222"/>
      <c r="J775" s="222"/>
      <c r="K775" s="222"/>
      <c r="L775" s="222"/>
      <c r="M775" s="222"/>
      <c r="N775" s="222"/>
      <c r="O775" s="223"/>
    </row>
    <row r="776" spans="2:15" hidden="1" outlineLevel="1" x14ac:dyDescent="0.25">
      <c r="B776" s="240"/>
      <c r="C776" s="241"/>
      <c r="D776" s="222"/>
      <c r="E776" s="222"/>
      <c r="F776" s="222"/>
      <c r="G776" s="222"/>
      <c r="H776" s="222"/>
      <c r="I776" s="222"/>
      <c r="J776" s="222"/>
      <c r="K776" s="222"/>
      <c r="L776" s="222"/>
      <c r="M776" s="222"/>
      <c r="N776" s="222"/>
      <c r="O776" s="223"/>
    </row>
    <row r="777" spans="2:15" hidden="1" outlineLevel="1" x14ac:dyDescent="0.25">
      <c r="B777" s="240"/>
      <c r="C777" s="241"/>
      <c r="D777" s="222"/>
      <c r="E777" s="222"/>
      <c r="F777" s="222"/>
      <c r="G777" s="222"/>
      <c r="H777" s="222"/>
      <c r="I777" s="222"/>
      <c r="J777" s="222"/>
      <c r="K777" s="222"/>
      <c r="L777" s="222"/>
      <c r="M777" s="222"/>
      <c r="N777" s="222"/>
      <c r="O777" s="223"/>
    </row>
    <row r="778" spans="2:15" hidden="1" outlineLevel="1" x14ac:dyDescent="0.25">
      <c r="B778" s="240"/>
      <c r="C778" s="241"/>
      <c r="D778" s="222"/>
      <c r="E778" s="222"/>
      <c r="F778" s="222"/>
      <c r="G778" s="222"/>
      <c r="H778" s="222"/>
      <c r="I778" s="222"/>
      <c r="J778" s="222"/>
      <c r="K778" s="222"/>
      <c r="L778" s="222"/>
      <c r="M778" s="222"/>
      <c r="N778" s="222"/>
      <c r="O778" s="223"/>
    </row>
    <row r="779" spans="2:15" hidden="1" outlineLevel="1" x14ac:dyDescent="0.25">
      <c r="B779" s="240"/>
      <c r="C779" s="241"/>
      <c r="D779" s="222"/>
      <c r="E779" s="222"/>
      <c r="F779" s="222"/>
      <c r="G779" s="222"/>
      <c r="H779" s="222"/>
      <c r="I779" s="222"/>
      <c r="J779" s="222"/>
      <c r="K779" s="222"/>
      <c r="L779" s="222"/>
      <c r="M779" s="222"/>
      <c r="N779" s="222"/>
      <c r="O779" s="223"/>
    </row>
    <row r="780" spans="2:15" hidden="1" outlineLevel="1" x14ac:dyDescent="0.25">
      <c r="B780" s="240"/>
      <c r="C780" s="241"/>
      <c r="D780" s="222"/>
      <c r="E780" s="222"/>
      <c r="F780" s="222"/>
      <c r="G780" s="222"/>
      <c r="H780" s="222"/>
      <c r="I780" s="222"/>
      <c r="J780" s="222"/>
      <c r="K780" s="222"/>
      <c r="L780" s="222"/>
      <c r="M780" s="222"/>
      <c r="N780" s="222"/>
      <c r="O780" s="223"/>
    </row>
    <row r="781" spans="2:15" hidden="1" outlineLevel="1" x14ac:dyDescent="0.25">
      <c r="B781" s="240"/>
      <c r="C781" s="241"/>
      <c r="D781" s="222"/>
      <c r="E781" s="222"/>
      <c r="F781" s="222"/>
      <c r="G781" s="222"/>
      <c r="H781" s="222"/>
      <c r="I781" s="222"/>
      <c r="J781" s="222"/>
      <c r="K781" s="222"/>
      <c r="L781" s="222"/>
      <c r="M781" s="222"/>
      <c r="N781" s="222"/>
      <c r="O781" s="223"/>
    </row>
    <row r="782" spans="2:15" hidden="1" outlineLevel="1" x14ac:dyDescent="0.25">
      <c r="B782" s="240"/>
      <c r="C782" s="241"/>
      <c r="D782" s="222"/>
      <c r="E782" s="222"/>
      <c r="F782" s="222"/>
      <c r="G782" s="222"/>
      <c r="H782" s="222"/>
      <c r="I782" s="222"/>
      <c r="J782" s="222"/>
      <c r="K782" s="222"/>
      <c r="L782" s="222"/>
      <c r="M782" s="222"/>
      <c r="N782" s="222"/>
      <c r="O782" s="223"/>
    </row>
    <row r="783" spans="2:15" hidden="1" outlineLevel="1" x14ac:dyDescent="0.25">
      <c r="B783" s="240"/>
      <c r="C783" s="241"/>
      <c r="D783" s="222"/>
      <c r="E783" s="222"/>
      <c r="F783" s="222"/>
      <c r="G783" s="222"/>
      <c r="H783" s="222"/>
      <c r="I783" s="222"/>
      <c r="J783" s="222"/>
      <c r="K783" s="222"/>
      <c r="L783" s="222"/>
      <c r="M783" s="222"/>
      <c r="N783" s="222"/>
      <c r="O783" s="223"/>
    </row>
    <row r="784" spans="2:15" hidden="1" outlineLevel="1" x14ac:dyDescent="0.25">
      <c r="B784" s="240"/>
      <c r="C784" s="241"/>
      <c r="D784" s="222"/>
      <c r="E784" s="222"/>
      <c r="F784" s="222"/>
      <c r="G784" s="222"/>
      <c r="H784" s="222"/>
      <c r="I784" s="222"/>
      <c r="J784" s="222"/>
      <c r="K784" s="222"/>
      <c r="L784" s="222"/>
      <c r="M784" s="222"/>
      <c r="N784" s="222"/>
      <c r="O784" s="223"/>
    </row>
    <row r="785" spans="2:15" hidden="1" outlineLevel="1" x14ac:dyDescent="0.25">
      <c r="B785" s="240"/>
      <c r="C785" s="241"/>
      <c r="D785" s="222"/>
      <c r="E785" s="222"/>
      <c r="F785" s="222"/>
      <c r="G785" s="222"/>
      <c r="H785" s="222"/>
      <c r="I785" s="222"/>
      <c r="J785" s="222"/>
      <c r="K785" s="222"/>
      <c r="L785" s="222"/>
      <c r="M785" s="222"/>
      <c r="N785" s="222"/>
      <c r="O785" s="223"/>
    </row>
    <row r="786" spans="2:15" hidden="1" outlineLevel="1" x14ac:dyDescent="0.25">
      <c r="B786" s="240"/>
      <c r="C786" s="241"/>
      <c r="D786" s="222"/>
      <c r="E786" s="222"/>
      <c r="F786" s="222"/>
      <c r="G786" s="222"/>
      <c r="H786" s="222"/>
      <c r="I786" s="222"/>
      <c r="J786" s="222"/>
      <c r="K786" s="222"/>
      <c r="L786" s="222"/>
      <c r="M786" s="222"/>
      <c r="N786" s="222"/>
      <c r="O786" s="223"/>
    </row>
    <row r="787" spans="2:15" hidden="1" outlineLevel="1" x14ac:dyDescent="0.25">
      <c r="B787" s="240"/>
      <c r="C787" s="241"/>
      <c r="D787" s="222"/>
      <c r="E787" s="222"/>
      <c r="F787" s="222"/>
      <c r="G787" s="222"/>
      <c r="H787" s="222"/>
      <c r="I787" s="222"/>
      <c r="J787" s="222"/>
      <c r="K787" s="222"/>
      <c r="L787" s="222"/>
      <c r="M787" s="222"/>
      <c r="N787" s="222"/>
      <c r="O787" s="223"/>
    </row>
    <row r="788" spans="2:15" hidden="1" outlineLevel="1" x14ac:dyDescent="0.25">
      <c r="B788" s="240"/>
      <c r="C788" s="241"/>
      <c r="D788" s="222"/>
      <c r="E788" s="222"/>
      <c r="F788" s="222"/>
      <c r="G788" s="222"/>
      <c r="H788" s="222"/>
      <c r="I788" s="222"/>
      <c r="J788" s="222"/>
      <c r="K788" s="222"/>
      <c r="L788" s="222"/>
      <c r="M788" s="222"/>
      <c r="N788" s="222"/>
      <c r="O788" s="223"/>
    </row>
    <row r="789" spans="2:15" hidden="1" outlineLevel="1" x14ac:dyDescent="0.25">
      <c r="B789" s="240"/>
      <c r="C789" s="241"/>
      <c r="D789" s="222"/>
      <c r="E789" s="222"/>
      <c r="F789" s="222"/>
      <c r="G789" s="222"/>
      <c r="H789" s="222"/>
      <c r="I789" s="222"/>
      <c r="J789" s="222"/>
      <c r="K789" s="222"/>
      <c r="L789" s="222"/>
      <c r="M789" s="222"/>
      <c r="N789" s="222"/>
      <c r="O789" s="223"/>
    </row>
    <row r="790" spans="2:15" hidden="1" outlineLevel="1" x14ac:dyDescent="0.25">
      <c r="B790" s="240"/>
      <c r="C790" s="241"/>
      <c r="D790" s="222"/>
      <c r="E790" s="222"/>
      <c r="F790" s="222"/>
      <c r="G790" s="222"/>
      <c r="H790" s="222"/>
      <c r="I790" s="222"/>
      <c r="J790" s="222"/>
      <c r="K790" s="222"/>
      <c r="L790" s="222"/>
      <c r="M790" s="222"/>
      <c r="N790" s="222"/>
      <c r="O790" s="223"/>
    </row>
    <row r="791" spans="2:15" hidden="1" outlineLevel="1" x14ac:dyDescent="0.25">
      <c r="B791" s="240"/>
      <c r="C791" s="241"/>
      <c r="D791" s="222"/>
      <c r="E791" s="222"/>
      <c r="F791" s="222"/>
      <c r="G791" s="222"/>
      <c r="H791" s="222"/>
      <c r="I791" s="222"/>
      <c r="J791" s="222"/>
      <c r="K791" s="222"/>
      <c r="L791" s="222"/>
      <c r="M791" s="222"/>
      <c r="N791" s="222"/>
      <c r="O791" s="223"/>
    </row>
    <row r="792" spans="2:15" hidden="1" outlineLevel="1" x14ac:dyDescent="0.25">
      <c r="B792" s="240"/>
      <c r="C792" s="241"/>
      <c r="D792" s="222"/>
      <c r="E792" s="222"/>
      <c r="F792" s="222"/>
      <c r="G792" s="222"/>
      <c r="H792" s="222"/>
      <c r="I792" s="222"/>
      <c r="J792" s="222"/>
      <c r="K792" s="222"/>
      <c r="L792" s="222"/>
      <c r="M792" s="222"/>
      <c r="N792" s="222"/>
      <c r="O792" s="223"/>
    </row>
    <row r="793" spans="2:15" hidden="1" outlineLevel="1" x14ac:dyDescent="0.25">
      <c r="B793" s="240"/>
      <c r="C793" s="241"/>
      <c r="D793" s="222"/>
      <c r="E793" s="222"/>
      <c r="F793" s="222"/>
      <c r="G793" s="222"/>
      <c r="H793" s="222"/>
      <c r="I793" s="222"/>
      <c r="J793" s="222"/>
      <c r="K793" s="222"/>
      <c r="L793" s="222"/>
      <c r="M793" s="222"/>
      <c r="N793" s="222"/>
      <c r="O793" s="223"/>
    </row>
    <row r="794" spans="2:15" hidden="1" outlineLevel="1" x14ac:dyDescent="0.25">
      <c r="B794" s="240"/>
      <c r="C794" s="241"/>
      <c r="D794" s="222"/>
      <c r="E794" s="222"/>
      <c r="F794" s="222"/>
      <c r="G794" s="222"/>
      <c r="H794" s="222"/>
      <c r="I794" s="222"/>
      <c r="J794" s="222"/>
      <c r="K794" s="222"/>
      <c r="L794" s="222"/>
      <c r="M794" s="222"/>
      <c r="N794" s="222"/>
      <c r="O794" s="223"/>
    </row>
    <row r="795" spans="2:15" hidden="1" outlineLevel="1" x14ac:dyDescent="0.25">
      <c r="B795" s="240"/>
      <c r="C795" s="241"/>
      <c r="D795" s="222"/>
      <c r="E795" s="222"/>
      <c r="F795" s="222"/>
      <c r="G795" s="222"/>
      <c r="H795" s="222"/>
      <c r="I795" s="222"/>
      <c r="J795" s="222"/>
      <c r="K795" s="222"/>
      <c r="L795" s="222"/>
      <c r="M795" s="222"/>
      <c r="N795" s="222"/>
      <c r="O795" s="223"/>
    </row>
    <row r="796" spans="2:15" hidden="1" outlineLevel="1" x14ac:dyDescent="0.25">
      <c r="B796" s="240"/>
      <c r="C796" s="241"/>
      <c r="D796" s="222"/>
      <c r="E796" s="222"/>
      <c r="F796" s="222"/>
      <c r="G796" s="222"/>
      <c r="H796" s="222"/>
      <c r="I796" s="222"/>
      <c r="J796" s="222"/>
      <c r="K796" s="222"/>
      <c r="L796" s="222"/>
      <c r="M796" s="222"/>
      <c r="N796" s="222"/>
      <c r="O796" s="223"/>
    </row>
    <row r="797" spans="2:15" hidden="1" outlineLevel="1" x14ac:dyDescent="0.25">
      <c r="B797" s="240"/>
      <c r="C797" s="241"/>
      <c r="D797" s="222"/>
      <c r="E797" s="222"/>
      <c r="F797" s="222"/>
      <c r="G797" s="222"/>
      <c r="H797" s="222"/>
      <c r="I797" s="222"/>
      <c r="J797" s="222"/>
      <c r="K797" s="222"/>
      <c r="L797" s="222"/>
      <c r="M797" s="222"/>
      <c r="N797" s="222"/>
      <c r="O797" s="223"/>
    </row>
    <row r="798" spans="2:15" hidden="1" outlineLevel="1" x14ac:dyDescent="0.25">
      <c r="B798" s="240"/>
      <c r="C798" s="241"/>
      <c r="D798" s="222"/>
      <c r="E798" s="222"/>
      <c r="F798" s="222"/>
      <c r="G798" s="222"/>
      <c r="H798" s="222"/>
      <c r="I798" s="222"/>
      <c r="J798" s="222"/>
      <c r="K798" s="222"/>
      <c r="L798" s="222"/>
      <c r="M798" s="222"/>
      <c r="N798" s="222"/>
      <c r="O798" s="223"/>
    </row>
    <row r="799" spans="2:15" hidden="1" outlineLevel="1" x14ac:dyDescent="0.25">
      <c r="B799" s="240"/>
      <c r="C799" s="241"/>
      <c r="D799" s="222"/>
      <c r="E799" s="222"/>
      <c r="F799" s="222"/>
      <c r="G799" s="222"/>
      <c r="H799" s="222"/>
      <c r="I799" s="222"/>
      <c r="J799" s="222"/>
      <c r="K799" s="222"/>
      <c r="L799" s="222"/>
      <c r="M799" s="222"/>
      <c r="N799" s="222"/>
      <c r="O799" s="223"/>
    </row>
    <row r="800" spans="2:15" hidden="1" outlineLevel="1" x14ac:dyDescent="0.25">
      <c r="B800" s="240"/>
      <c r="C800" s="241"/>
      <c r="D800" s="222"/>
      <c r="E800" s="222"/>
      <c r="F800" s="222"/>
      <c r="G800" s="222"/>
      <c r="H800" s="222"/>
      <c r="I800" s="222"/>
      <c r="J800" s="222"/>
      <c r="K800" s="222"/>
      <c r="L800" s="222"/>
      <c r="M800" s="222"/>
      <c r="N800" s="222"/>
      <c r="O800" s="223"/>
    </row>
    <row r="801" spans="2:15" hidden="1" outlineLevel="1" x14ac:dyDescent="0.25">
      <c r="B801" s="240"/>
      <c r="C801" s="241"/>
      <c r="D801" s="222"/>
      <c r="E801" s="222"/>
      <c r="F801" s="222"/>
      <c r="G801" s="222"/>
      <c r="H801" s="222"/>
      <c r="I801" s="222"/>
      <c r="J801" s="222"/>
      <c r="K801" s="222"/>
      <c r="L801" s="222"/>
      <c r="M801" s="222"/>
      <c r="N801" s="222"/>
      <c r="O801" s="223"/>
    </row>
    <row r="802" spans="2:15" hidden="1" outlineLevel="1" x14ac:dyDescent="0.25">
      <c r="B802" s="240"/>
      <c r="C802" s="241"/>
      <c r="D802" s="222"/>
      <c r="E802" s="222"/>
      <c r="F802" s="222"/>
      <c r="G802" s="222"/>
      <c r="H802" s="222"/>
      <c r="I802" s="222"/>
      <c r="J802" s="222"/>
      <c r="K802" s="222"/>
      <c r="L802" s="222"/>
      <c r="M802" s="222"/>
      <c r="N802" s="222"/>
      <c r="O802" s="223"/>
    </row>
    <row r="803" spans="2:15" hidden="1" outlineLevel="1" x14ac:dyDescent="0.25">
      <c r="B803" s="240"/>
      <c r="C803" s="241"/>
      <c r="D803" s="222"/>
      <c r="E803" s="222"/>
      <c r="F803" s="222"/>
      <c r="G803" s="222"/>
      <c r="H803" s="222"/>
      <c r="I803" s="222"/>
      <c r="J803" s="222"/>
      <c r="K803" s="222"/>
      <c r="L803" s="222"/>
      <c r="M803" s="222"/>
      <c r="N803" s="222"/>
      <c r="O803" s="223"/>
    </row>
    <row r="804" spans="2:15" hidden="1" outlineLevel="1" x14ac:dyDescent="0.25">
      <c r="B804" s="240"/>
      <c r="C804" s="241"/>
      <c r="D804" s="222"/>
      <c r="E804" s="222"/>
      <c r="F804" s="222"/>
      <c r="G804" s="222"/>
      <c r="H804" s="222"/>
      <c r="I804" s="222"/>
      <c r="J804" s="222"/>
      <c r="K804" s="222"/>
      <c r="L804" s="222"/>
      <c r="M804" s="222"/>
      <c r="N804" s="222"/>
      <c r="O804" s="223"/>
    </row>
    <row r="805" spans="2:15" hidden="1" outlineLevel="1" x14ac:dyDescent="0.25">
      <c r="B805" s="240"/>
      <c r="C805" s="241"/>
      <c r="D805" s="222"/>
      <c r="E805" s="222"/>
      <c r="F805" s="222"/>
      <c r="G805" s="222"/>
      <c r="H805" s="222"/>
      <c r="I805" s="222"/>
      <c r="J805" s="222"/>
      <c r="K805" s="222"/>
      <c r="L805" s="222"/>
      <c r="M805" s="222"/>
      <c r="N805" s="222"/>
      <c r="O805" s="223"/>
    </row>
    <row r="806" spans="2:15" hidden="1" outlineLevel="1" x14ac:dyDescent="0.25">
      <c r="B806" s="240"/>
      <c r="C806" s="241"/>
      <c r="D806" s="222"/>
      <c r="E806" s="222"/>
      <c r="F806" s="222"/>
      <c r="G806" s="222"/>
      <c r="H806" s="222"/>
      <c r="I806" s="222"/>
      <c r="J806" s="222"/>
      <c r="K806" s="222"/>
      <c r="L806" s="222"/>
      <c r="M806" s="222"/>
      <c r="N806" s="222"/>
      <c r="O806" s="223"/>
    </row>
    <row r="807" spans="2:15" hidden="1" outlineLevel="1" x14ac:dyDescent="0.25">
      <c r="B807" s="240"/>
      <c r="C807" s="241"/>
      <c r="D807" s="222"/>
      <c r="E807" s="222"/>
      <c r="F807" s="222"/>
      <c r="G807" s="222"/>
      <c r="H807" s="222"/>
      <c r="I807" s="222"/>
      <c r="J807" s="222"/>
      <c r="K807" s="222"/>
      <c r="L807" s="222"/>
      <c r="M807" s="222"/>
      <c r="N807" s="222"/>
      <c r="O807" s="223"/>
    </row>
    <row r="808" spans="2:15" hidden="1" outlineLevel="1" x14ac:dyDescent="0.25">
      <c r="B808" s="240"/>
      <c r="C808" s="241"/>
      <c r="D808" s="222"/>
      <c r="E808" s="222"/>
      <c r="F808" s="222"/>
      <c r="G808" s="222"/>
      <c r="H808" s="222"/>
      <c r="I808" s="222"/>
      <c r="J808" s="222"/>
      <c r="K808" s="222"/>
      <c r="L808" s="222"/>
      <c r="M808" s="222"/>
      <c r="N808" s="222"/>
      <c r="O808" s="223"/>
    </row>
    <row r="809" spans="2:15" hidden="1" outlineLevel="1" x14ac:dyDescent="0.25">
      <c r="B809" s="240"/>
      <c r="C809" s="241"/>
      <c r="D809" s="222"/>
      <c r="E809" s="222"/>
      <c r="F809" s="222"/>
      <c r="G809" s="222"/>
      <c r="H809" s="222"/>
      <c r="I809" s="222"/>
      <c r="J809" s="222"/>
      <c r="K809" s="222"/>
      <c r="L809" s="222"/>
      <c r="M809" s="222"/>
      <c r="N809" s="222"/>
      <c r="O809" s="223"/>
    </row>
    <row r="810" spans="2:15" hidden="1" outlineLevel="1" x14ac:dyDescent="0.25">
      <c r="B810" s="242"/>
      <c r="C810" s="243"/>
      <c r="D810" s="235"/>
      <c r="E810" s="235"/>
      <c r="F810" s="235"/>
      <c r="G810" s="235"/>
      <c r="H810" s="235"/>
      <c r="I810" s="235"/>
      <c r="J810" s="235"/>
      <c r="K810" s="235"/>
      <c r="L810" s="235"/>
      <c r="M810" s="235"/>
      <c r="N810" s="235"/>
      <c r="O810" s="236"/>
    </row>
    <row r="811" spans="2:15" collapsed="1" x14ac:dyDescent="0.25">
      <c r="B811" s="62"/>
      <c r="C811" s="62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</row>
    <row r="812" spans="2:15" s="19" customFormat="1" ht="22.9" customHeight="1" x14ac:dyDescent="0.25">
      <c r="B812" s="20"/>
      <c r="C812" s="20"/>
      <c r="D812" s="22"/>
      <c r="E812" s="38"/>
      <c r="F812" s="22"/>
      <c r="G812" s="22"/>
      <c r="H812" s="22"/>
      <c r="I812" s="22"/>
      <c r="J812" s="22"/>
      <c r="K812" s="22"/>
      <c r="L812" s="22"/>
      <c r="M812" s="22"/>
      <c r="N812" s="22"/>
      <c r="O812" s="22"/>
    </row>
  </sheetData>
  <sheetProtection algorithmName="SHA-512" hashValue="XnjRF4B3jeICvKgEM3kU2dQMj9PJnWkpP78m+Z6Js9JA1U7sGC1AU+xn+zQoDTiGu6H7+U6NNUNEbkI7KQfp/w==" saltValue="svAlYZAiFAeMwD9h8wokIg==" spinCount="100000" sheet="1" objects="1" scenarios="1"/>
  <mergeCells count="2">
    <mergeCell ref="B6:O6"/>
    <mergeCell ref="B409:O409"/>
  </mergeCells>
  <phoneticPr fontId="32" type="noConversion"/>
  <dataValidations count="4">
    <dataValidation type="list" allowBlank="1" showInputMessage="1" showErrorMessage="1" sqref="B8:B17" xr:uid="{20AB8381-6360-4D04-90B7-D10B3DA5E0F8}">
      <formula1>brokerlist</formula1>
    </dataValidation>
    <dataValidation type="list" allowBlank="1" showInputMessage="1" showErrorMessage="1" sqref="C8:C17" xr:uid="{8261A8EE-D2B5-4BE0-A82E-7BC910E6E9A4}">
      <formula1>yearlist</formula1>
    </dataValidation>
    <dataValidation type="whole" operator="greaterThanOrEqual" allowBlank="1" showErrorMessage="1" errorTitle="Input Problem" error="Input must be numeric value and greater than 0!" sqref="D411:O810 D8:O17" xr:uid="{C411594E-09F6-4BE7-8113-7477179F6F76}">
      <formula1>0</formula1>
    </dataValidation>
    <dataValidation type="list" allowBlank="1" showInputMessage="1" showErrorMessage="1" sqref="B6:O6" xr:uid="{0998164C-FDEB-40E4-8A3E-7BF4724F84EF}">
      <formula1>brokerheaderlist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7C15-AE6B-445E-A917-507274B866DA}">
  <sheetPr>
    <pageSetUpPr autoPageBreaks="0" fitToPage="1"/>
  </sheetPr>
  <dimension ref="A1:J10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0" customWidth="1"/>
    <col min="2" max="2" width="18.7109375" style="10" customWidth="1"/>
    <col min="3" max="4" width="24.7109375" style="10" customWidth="1"/>
    <col min="5" max="5" width="30.7109375" style="10" customWidth="1"/>
    <col min="6" max="6" width="24.7109375" style="10" customWidth="1"/>
    <col min="7" max="7" width="40.7109375" style="10" customWidth="1"/>
    <col min="8" max="9" width="18.7109375" style="10" customWidth="1"/>
    <col min="10" max="10" width="3.7109375" style="10" customWidth="1"/>
    <col min="11" max="11" width="8.85546875" style="10"/>
    <col min="12" max="12" width="18" style="10" bestFit="1" customWidth="1"/>
    <col min="13" max="16384" width="8.85546875" style="10"/>
  </cols>
  <sheetData>
    <row r="1" spans="1:10" s="1" customFormat="1" ht="6.75" customHeight="1" x14ac:dyDescent="0.25">
      <c r="B1" s="2"/>
      <c r="C1" s="2"/>
      <c r="D1" s="2"/>
      <c r="E1" s="2"/>
      <c r="F1" s="2"/>
      <c r="G1" s="2"/>
      <c r="H1" s="3"/>
      <c r="I1" s="3"/>
    </row>
    <row r="2" spans="1:10" s="25" customFormat="1" ht="20.100000000000001" customHeight="1" x14ac:dyDescent="0.25">
      <c r="B2" s="118" t="s">
        <v>247</v>
      </c>
      <c r="C2" s="24"/>
      <c r="D2" s="24"/>
      <c r="E2" s="24"/>
      <c r="F2" s="24"/>
      <c r="G2" s="24"/>
      <c r="H2" s="26"/>
      <c r="I2" s="26"/>
      <c r="J2" s="27"/>
    </row>
    <row r="3" spans="1:10" s="4" customFormat="1" ht="24" customHeight="1" x14ac:dyDescent="0.25">
      <c r="B3" s="121" t="s">
        <v>241</v>
      </c>
      <c r="C3" s="5"/>
      <c r="D3" s="5"/>
      <c r="E3" s="5"/>
      <c r="F3" s="5"/>
      <c r="G3" s="5"/>
      <c r="H3" s="7"/>
      <c r="I3" s="7"/>
      <c r="J3" s="8"/>
    </row>
    <row r="4" spans="1:10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s="3" customFormat="1" ht="30" customHeight="1" x14ac:dyDescent="0.25">
      <c r="A5" s="31"/>
      <c r="B5" s="166" t="s">
        <v>61</v>
      </c>
      <c r="C5" s="166" t="s">
        <v>62</v>
      </c>
      <c r="D5" s="166" t="s">
        <v>63</v>
      </c>
      <c r="E5" s="166" t="s">
        <v>64</v>
      </c>
      <c r="F5" s="166" t="s">
        <v>51</v>
      </c>
      <c r="G5" s="166" t="s">
        <v>258</v>
      </c>
      <c r="H5" s="194" t="str">
        <f>IF(LEN(currency)=0,"RENT PRICE","RENT PRICE "&amp;"("&amp;currency&amp;")")</f>
        <v>RENT PRICE (USD)</v>
      </c>
      <c r="I5" s="194" t="str">
        <f>IF(LEN(currency)=0,"SELLING PRICE","SELLING PRICE "&amp;"("&amp;currency&amp;")")</f>
        <v>SELLING PRICE (USD)</v>
      </c>
      <c r="J5" s="31"/>
    </row>
    <row r="6" spans="1:10" x14ac:dyDescent="0.25">
      <c r="B6" s="58">
        <v>101</v>
      </c>
      <c r="C6" s="110" t="s">
        <v>134</v>
      </c>
      <c r="D6" s="110" t="s">
        <v>104</v>
      </c>
      <c r="E6" s="110" t="s">
        <v>105</v>
      </c>
      <c r="F6" s="110" t="s">
        <v>85</v>
      </c>
      <c r="G6" s="110" t="s">
        <v>89</v>
      </c>
      <c r="H6" s="188">
        <v>500</v>
      </c>
      <c r="I6" s="192">
        <v>125000</v>
      </c>
    </row>
    <row r="7" spans="1:10" x14ac:dyDescent="0.25">
      <c r="B7" s="60">
        <v>102</v>
      </c>
      <c r="C7" s="111" t="s">
        <v>135</v>
      </c>
      <c r="D7" s="111" t="s">
        <v>106</v>
      </c>
      <c r="E7" s="111" t="s">
        <v>107</v>
      </c>
      <c r="F7" s="111" t="s">
        <v>257</v>
      </c>
      <c r="G7" s="111" t="s">
        <v>90</v>
      </c>
      <c r="H7" s="189">
        <v>1500</v>
      </c>
      <c r="I7" s="193">
        <v>375000</v>
      </c>
    </row>
    <row r="8" spans="1:10" x14ac:dyDescent="0.25">
      <c r="B8" s="60">
        <v>103</v>
      </c>
      <c r="C8" s="111" t="s">
        <v>136</v>
      </c>
      <c r="D8" s="111" t="s">
        <v>108</v>
      </c>
      <c r="E8" s="111" t="s">
        <v>109</v>
      </c>
      <c r="F8" s="111" t="s">
        <v>87</v>
      </c>
      <c r="G8" s="111" t="s">
        <v>91</v>
      </c>
      <c r="H8" s="189">
        <v>1250</v>
      </c>
      <c r="I8" s="193">
        <v>500000</v>
      </c>
    </row>
    <row r="9" spans="1:10" x14ac:dyDescent="0.25">
      <c r="B9" s="60">
        <v>104</v>
      </c>
      <c r="C9" s="111" t="s">
        <v>137</v>
      </c>
      <c r="D9" s="111" t="s">
        <v>110</v>
      </c>
      <c r="E9" s="111" t="s">
        <v>111</v>
      </c>
      <c r="F9" s="111" t="s">
        <v>257</v>
      </c>
      <c r="G9" s="111" t="s">
        <v>92</v>
      </c>
      <c r="H9" s="189">
        <v>750</v>
      </c>
      <c r="I9" s="193">
        <v>450000</v>
      </c>
    </row>
    <row r="10" spans="1:10" x14ac:dyDescent="0.25">
      <c r="B10" s="60">
        <v>105</v>
      </c>
      <c r="C10" s="111" t="s">
        <v>138</v>
      </c>
      <c r="D10" s="111" t="s">
        <v>112</v>
      </c>
      <c r="E10" s="111" t="s">
        <v>113</v>
      </c>
      <c r="F10" s="111" t="s">
        <v>87</v>
      </c>
      <c r="G10" s="111" t="s">
        <v>93</v>
      </c>
      <c r="H10" s="189"/>
      <c r="I10" s="193"/>
    </row>
    <row r="11" spans="1:10" x14ac:dyDescent="0.25">
      <c r="B11" s="60">
        <v>106</v>
      </c>
      <c r="C11" s="111" t="s">
        <v>139</v>
      </c>
      <c r="D11" s="111" t="s">
        <v>114</v>
      </c>
      <c r="E11" s="111" t="s">
        <v>115</v>
      </c>
      <c r="F11" s="111" t="s">
        <v>257</v>
      </c>
      <c r="G11" s="111" t="s">
        <v>94</v>
      </c>
      <c r="H11" s="189"/>
      <c r="I11" s="193"/>
    </row>
    <row r="12" spans="1:10" x14ac:dyDescent="0.25">
      <c r="B12" s="60">
        <v>107</v>
      </c>
      <c r="C12" s="111" t="s">
        <v>140</v>
      </c>
      <c r="D12" s="111" t="s">
        <v>116</v>
      </c>
      <c r="E12" s="111" t="s">
        <v>117</v>
      </c>
      <c r="F12" s="111" t="s">
        <v>87</v>
      </c>
      <c r="G12" s="111" t="s">
        <v>95</v>
      </c>
      <c r="H12" s="189"/>
      <c r="I12" s="193"/>
    </row>
    <row r="13" spans="1:10" x14ac:dyDescent="0.25">
      <c r="B13" s="60">
        <v>108</v>
      </c>
      <c r="C13" s="111" t="s">
        <v>141</v>
      </c>
      <c r="D13" s="111" t="s">
        <v>118</v>
      </c>
      <c r="E13" s="111" t="s">
        <v>119</v>
      </c>
      <c r="F13" s="111" t="s">
        <v>88</v>
      </c>
      <c r="G13" s="111" t="s">
        <v>96</v>
      </c>
      <c r="H13" s="189"/>
      <c r="I13" s="193"/>
    </row>
    <row r="14" spans="1:10" x14ac:dyDescent="0.25">
      <c r="B14" s="60">
        <v>109</v>
      </c>
      <c r="C14" s="111" t="s">
        <v>142</v>
      </c>
      <c r="D14" s="111" t="s">
        <v>120</v>
      </c>
      <c r="E14" s="111" t="s">
        <v>121</v>
      </c>
      <c r="F14" s="111" t="s">
        <v>87</v>
      </c>
      <c r="G14" s="111" t="s">
        <v>97</v>
      </c>
      <c r="H14" s="189"/>
      <c r="I14" s="193"/>
    </row>
    <row r="15" spans="1:10" x14ac:dyDescent="0.25">
      <c r="B15" s="60">
        <v>110</v>
      </c>
      <c r="C15" s="111" t="s">
        <v>143</v>
      </c>
      <c r="D15" s="111" t="s">
        <v>122</v>
      </c>
      <c r="E15" s="111" t="s">
        <v>123</v>
      </c>
      <c r="F15" s="111" t="s">
        <v>257</v>
      </c>
      <c r="G15" s="111" t="s">
        <v>98</v>
      </c>
      <c r="H15" s="189"/>
      <c r="I15" s="193"/>
    </row>
    <row r="16" spans="1:10" x14ac:dyDescent="0.25">
      <c r="B16" s="60">
        <v>111</v>
      </c>
      <c r="C16" s="111" t="s">
        <v>144</v>
      </c>
      <c r="D16" s="111" t="s">
        <v>124</v>
      </c>
      <c r="E16" s="111" t="s">
        <v>125</v>
      </c>
      <c r="F16" s="111" t="s">
        <v>87</v>
      </c>
      <c r="G16" s="111" t="s">
        <v>99</v>
      </c>
      <c r="H16" s="189"/>
      <c r="I16" s="193"/>
    </row>
    <row r="17" spans="2:9" x14ac:dyDescent="0.25">
      <c r="B17" s="60">
        <v>112</v>
      </c>
      <c r="C17" s="111" t="s">
        <v>145</v>
      </c>
      <c r="D17" s="111" t="s">
        <v>126</v>
      </c>
      <c r="E17" s="111" t="s">
        <v>127</v>
      </c>
      <c r="F17" s="111" t="s">
        <v>88</v>
      </c>
      <c r="G17" s="111" t="s">
        <v>100</v>
      </c>
      <c r="H17" s="189"/>
      <c r="I17" s="193"/>
    </row>
    <row r="18" spans="2:9" x14ac:dyDescent="0.25">
      <c r="B18" s="60">
        <v>113</v>
      </c>
      <c r="C18" s="111" t="s">
        <v>146</v>
      </c>
      <c r="D18" s="111" t="s">
        <v>128</v>
      </c>
      <c r="E18" s="111" t="s">
        <v>129</v>
      </c>
      <c r="F18" s="111" t="s">
        <v>87</v>
      </c>
      <c r="G18" s="111" t="s">
        <v>101</v>
      </c>
      <c r="H18" s="189"/>
      <c r="I18" s="193"/>
    </row>
    <row r="19" spans="2:9" x14ac:dyDescent="0.25">
      <c r="B19" s="60">
        <v>114</v>
      </c>
      <c r="C19" s="111" t="s">
        <v>147</v>
      </c>
      <c r="D19" s="111" t="s">
        <v>130</v>
      </c>
      <c r="E19" s="111" t="s">
        <v>131</v>
      </c>
      <c r="F19" s="111" t="s">
        <v>88</v>
      </c>
      <c r="G19" s="111" t="s">
        <v>102</v>
      </c>
      <c r="H19" s="189"/>
      <c r="I19" s="193"/>
    </row>
    <row r="20" spans="2:9" x14ac:dyDescent="0.25">
      <c r="B20" s="60">
        <v>115</v>
      </c>
      <c r="C20" s="111" t="s">
        <v>148</v>
      </c>
      <c r="D20" s="111" t="s">
        <v>132</v>
      </c>
      <c r="E20" s="111" t="s">
        <v>133</v>
      </c>
      <c r="F20" s="111" t="s">
        <v>87</v>
      </c>
      <c r="G20" s="111" t="s">
        <v>103</v>
      </c>
      <c r="H20" s="189"/>
      <c r="I20" s="193"/>
    </row>
    <row r="21" spans="2:9" x14ac:dyDescent="0.25">
      <c r="B21" s="60"/>
      <c r="C21" s="111"/>
      <c r="D21" s="111"/>
      <c r="E21" s="111"/>
      <c r="F21" s="111"/>
      <c r="G21" s="111"/>
      <c r="H21" s="189"/>
      <c r="I21" s="193"/>
    </row>
    <row r="22" spans="2:9" x14ac:dyDescent="0.25">
      <c r="B22" s="60"/>
      <c r="C22" s="111"/>
      <c r="D22" s="111"/>
      <c r="E22" s="111"/>
      <c r="F22" s="111"/>
      <c r="G22" s="111"/>
      <c r="H22" s="189"/>
      <c r="I22" s="193"/>
    </row>
    <row r="23" spans="2:9" x14ac:dyDescent="0.25">
      <c r="B23" s="60"/>
      <c r="C23" s="111"/>
      <c r="D23" s="111"/>
      <c r="E23" s="111"/>
      <c r="F23" s="111"/>
      <c r="G23" s="111"/>
      <c r="H23" s="189"/>
      <c r="I23" s="193"/>
    </row>
    <row r="24" spans="2:9" x14ac:dyDescent="0.25">
      <c r="B24" s="60"/>
      <c r="C24" s="111"/>
      <c r="D24" s="111"/>
      <c r="E24" s="111"/>
      <c r="F24" s="111"/>
      <c r="G24" s="111"/>
      <c r="H24" s="189"/>
      <c r="I24" s="193"/>
    </row>
    <row r="25" spans="2:9" x14ac:dyDescent="0.25">
      <c r="B25" s="244"/>
      <c r="C25" s="245"/>
      <c r="D25" s="245"/>
      <c r="E25" s="245"/>
      <c r="F25" s="245"/>
      <c r="G25" s="245"/>
      <c r="H25" s="246"/>
      <c r="I25" s="247"/>
    </row>
    <row r="26" spans="2:9" x14ac:dyDescent="0.25">
      <c r="B26" s="248"/>
      <c r="C26" s="249"/>
      <c r="D26" s="249"/>
      <c r="E26" s="249"/>
      <c r="F26" s="249"/>
      <c r="G26" s="249"/>
      <c r="H26" s="250"/>
      <c r="I26" s="251"/>
    </row>
    <row r="27" spans="2:9" x14ac:dyDescent="0.25">
      <c r="B27" s="248"/>
      <c r="C27" s="249"/>
      <c r="D27" s="249"/>
      <c r="E27" s="249"/>
      <c r="F27" s="249"/>
      <c r="G27" s="249"/>
      <c r="H27" s="250"/>
      <c r="I27" s="251"/>
    </row>
    <row r="28" spans="2:9" x14ac:dyDescent="0.25">
      <c r="B28" s="248"/>
      <c r="C28" s="249"/>
      <c r="D28" s="249"/>
      <c r="E28" s="249"/>
      <c r="F28" s="249"/>
      <c r="G28" s="249"/>
      <c r="H28" s="250"/>
      <c r="I28" s="251"/>
    </row>
    <row r="29" spans="2:9" x14ac:dyDescent="0.25">
      <c r="B29" s="248"/>
      <c r="C29" s="249"/>
      <c r="D29" s="249"/>
      <c r="E29" s="249"/>
      <c r="F29" s="249"/>
      <c r="G29" s="249"/>
      <c r="H29" s="250"/>
      <c r="I29" s="251"/>
    </row>
    <row r="30" spans="2:9" x14ac:dyDescent="0.25">
      <c r="B30" s="248"/>
      <c r="C30" s="249"/>
      <c r="D30" s="249"/>
      <c r="E30" s="249"/>
      <c r="F30" s="249"/>
      <c r="G30" s="249"/>
      <c r="H30" s="250"/>
      <c r="I30" s="251"/>
    </row>
    <row r="31" spans="2:9" x14ac:dyDescent="0.25">
      <c r="B31" s="248"/>
      <c r="C31" s="249"/>
      <c r="D31" s="249"/>
      <c r="E31" s="249"/>
      <c r="F31" s="249"/>
      <c r="G31" s="249"/>
      <c r="H31" s="250"/>
      <c r="I31" s="251"/>
    </row>
    <row r="32" spans="2:9" x14ac:dyDescent="0.25">
      <c r="B32" s="248"/>
      <c r="C32" s="249"/>
      <c r="D32" s="249"/>
      <c r="E32" s="249"/>
      <c r="F32" s="249"/>
      <c r="G32" s="249"/>
      <c r="H32" s="250"/>
      <c r="I32" s="251"/>
    </row>
    <row r="33" spans="2:9" x14ac:dyDescent="0.25">
      <c r="B33" s="248"/>
      <c r="C33" s="249"/>
      <c r="D33" s="249"/>
      <c r="E33" s="249"/>
      <c r="F33" s="249"/>
      <c r="G33" s="249"/>
      <c r="H33" s="250"/>
      <c r="I33" s="251"/>
    </row>
    <row r="34" spans="2:9" x14ac:dyDescent="0.25">
      <c r="B34" s="248"/>
      <c r="C34" s="249"/>
      <c r="D34" s="249"/>
      <c r="E34" s="249"/>
      <c r="F34" s="249"/>
      <c r="G34" s="249"/>
      <c r="H34" s="250"/>
      <c r="I34" s="251"/>
    </row>
    <row r="35" spans="2:9" x14ac:dyDescent="0.25">
      <c r="B35" s="248"/>
      <c r="C35" s="249"/>
      <c r="D35" s="249"/>
      <c r="E35" s="249"/>
      <c r="F35" s="249"/>
      <c r="G35" s="249"/>
      <c r="H35" s="250"/>
      <c r="I35" s="251"/>
    </row>
    <row r="36" spans="2:9" x14ac:dyDescent="0.25">
      <c r="B36" s="248"/>
      <c r="C36" s="249"/>
      <c r="D36" s="249"/>
      <c r="E36" s="249"/>
      <c r="F36" s="249"/>
      <c r="G36" s="249"/>
      <c r="H36" s="250"/>
      <c r="I36" s="251"/>
    </row>
    <row r="37" spans="2:9" x14ac:dyDescent="0.25">
      <c r="B37" s="248"/>
      <c r="C37" s="249"/>
      <c r="D37" s="249"/>
      <c r="E37" s="249"/>
      <c r="F37" s="249"/>
      <c r="G37" s="249"/>
      <c r="H37" s="250"/>
      <c r="I37" s="251"/>
    </row>
    <row r="38" spans="2:9" x14ac:dyDescent="0.25">
      <c r="B38" s="248"/>
      <c r="C38" s="249"/>
      <c r="D38" s="249"/>
      <c r="E38" s="249"/>
      <c r="F38" s="249"/>
      <c r="G38" s="249"/>
      <c r="H38" s="250"/>
      <c r="I38" s="251"/>
    </row>
    <row r="39" spans="2:9" x14ac:dyDescent="0.25">
      <c r="B39" s="248"/>
      <c r="C39" s="249"/>
      <c r="D39" s="249"/>
      <c r="E39" s="249"/>
      <c r="F39" s="249"/>
      <c r="G39" s="249"/>
      <c r="H39" s="250"/>
      <c r="I39" s="251"/>
    </row>
    <row r="40" spans="2:9" x14ac:dyDescent="0.25">
      <c r="B40" s="248"/>
      <c r="C40" s="249"/>
      <c r="D40" s="249"/>
      <c r="E40" s="249"/>
      <c r="F40" s="249"/>
      <c r="G40" s="249"/>
      <c r="H40" s="250"/>
      <c r="I40" s="251"/>
    </row>
    <row r="41" spans="2:9" x14ac:dyDescent="0.25">
      <c r="B41" s="248"/>
      <c r="C41" s="249"/>
      <c r="D41" s="249"/>
      <c r="E41" s="249"/>
      <c r="F41" s="249"/>
      <c r="G41" s="249"/>
      <c r="H41" s="250"/>
      <c r="I41" s="251"/>
    </row>
    <row r="42" spans="2:9" x14ac:dyDescent="0.25">
      <c r="B42" s="248"/>
      <c r="C42" s="249"/>
      <c r="D42" s="249"/>
      <c r="E42" s="249"/>
      <c r="F42" s="249"/>
      <c r="G42" s="249"/>
      <c r="H42" s="250"/>
      <c r="I42" s="251"/>
    </row>
    <row r="43" spans="2:9" x14ac:dyDescent="0.25">
      <c r="B43" s="248"/>
      <c r="C43" s="249"/>
      <c r="D43" s="249"/>
      <c r="E43" s="249"/>
      <c r="F43" s="249"/>
      <c r="G43" s="249"/>
      <c r="H43" s="250"/>
      <c r="I43" s="251"/>
    </row>
    <row r="44" spans="2:9" x14ac:dyDescent="0.25">
      <c r="B44" s="248"/>
      <c r="C44" s="249"/>
      <c r="D44" s="249"/>
      <c r="E44" s="249"/>
      <c r="F44" s="249"/>
      <c r="G44" s="249"/>
      <c r="H44" s="250"/>
      <c r="I44" s="251"/>
    </row>
    <row r="45" spans="2:9" x14ac:dyDescent="0.25">
      <c r="B45" s="248"/>
      <c r="C45" s="249"/>
      <c r="D45" s="249"/>
      <c r="E45" s="249"/>
      <c r="F45" s="249"/>
      <c r="G45" s="249"/>
      <c r="H45" s="250"/>
      <c r="I45" s="251"/>
    </row>
    <row r="46" spans="2:9" x14ac:dyDescent="0.25">
      <c r="B46" s="248"/>
      <c r="C46" s="249"/>
      <c r="D46" s="249"/>
      <c r="E46" s="249"/>
      <c r="F46" s="249"/>
      <c r="G46" s="249"/>
      <c r="H46" s="250"/>
      <c r="I46" s="251"/>
    </row>
    <row r="47" spans="2:9" x14ac:dyDescent="0.25">
      <c r="B47" s="248"/>
      <c r="C47" s="249"/>
      <c r="D47" s="249"/>
      <c r="E47" s="249"/>
      <c r="F47" s="249"/>
      <c r="G47" s="249"/>
      <c r="H47" s="250"/>
      <c r="I47" s="251"/>
    </row>
    <row r="48" spans="2:9" x14ac:dyDescent="0.25">
      <c r="B48" s="248"/>
      <c r="C48" s="249"/>
      <c r="D48" s="249"/>
      <c r="E48" s="249"/>
      <c r="F48" s="249"/>
      <c r="G48" s="249"/>
      <c r="H48" s="250"/>
      <c r="I48" s="251"/>
    </row>
    <row r="49" spans="2:9" x14ac:dyDescent="0.25">
      <c r="B49" s="248"/>
      <c r="C49" s="249"/>
      <c r="D49" s="249"/>
      <c r="E49" s="249"/>
      <c r="F49" s="249"/>
      <c r="G49" s="249"/>
      <c r="H49" s="250"/>
      <c r="I49" s="251"/>
    </row>
    <row r="50" spans="2:9" x14ac:dyDescent="0.25">
      <c r="B50" s="248"/>
      <c r="C50" s="249"/>
      <c r="D50" s="249"/>
      <c r="E50" s="249"/>
      <c r="F50" s="249"/>
      <c r="G50" s="249"/>
      <c r="H50" s="250"/>
      <c r="I50" s="251"/>
    </row>
    <row r="51" spans="2:9" x14ac:dyDescent="0.25">
      <c r="B51" s="248"/>
      <c r="C51" s="249"/>
      <c r="D51" s="249"/>
      <c r="E51" s="249"/>
      <c r="F51" s="249"/>
      <c r="G51" s="249"/>
      <c r="H51" s="250"/>
      <c r="I51" s="251"/>
    </row>
    <row r="52" spans="2:9" x14ac:dyDescent="0.25">
      <c r="B52" s="248"/>
      <c r="C52" s="249"/>
      <c r="D52" s="249"/>
      <c r="E52" s="249"/>
      <c r="F52" s="249"/>
      <c r="G52" s="249"/>
      <c r="H52" s="250"/>
      <c r="I52" s="251"/>
    </row>
    <row r="53" spans="2:9" x14ac:dyDescent="0.25">
      <c r="B53" s="248"/>
      <c r="C53" s="249"/>
      <c r="D53" s="249"/>
      <c r="E53" s="249"/>
      <c r="F53" s="249"/>
      <c r="G53" s="249"/>
      <c r="H53" s="250"/>
      <c r="I53" s="251"/>
    </row>
    <row r="54" spans="2:9" x14ac:dyDescent="0.25">
      <c r="B54" s="248"/>
      <c r="C54" s="249"/>
      <c r="D54" s="249"/>
      <c r="E54" s="249"/>
      <c r="F54" s="249"/>
      <c r="G54" s="249"/>
      <c r="H54" s="250"/>
      <c r="I54" s="251"/>
    </row>
    <row r="55" spans="2:9" x14ac:dyDescent="0.25">
      <c r="B55" s="248"/>
      <c r="C55" s="249"/>
      <c r="D55" s="249"/>
      <c r="E55" s="249"/>
      <c r="F55" s="249"/>
      <c r="G55" s="249"/>
      <c r="H55" s="250"/>
      <c r="I55" s="251"/>
    </row>
    <row r="56" spans="2:9" x14ac:dyDescent="0.25">
      <c r="B56" s="248"/>
      <c r="C56" s="249"/>
      <c r="D56" s="249"/>
      <c r="E56" s="249"/>
      <c r="F56" s="249"/>
      <c r="G56" s="249"/>
      <c r="H56" s="250"/>
      <c r="I56" s="251"/>
    </row>
    <row r="57" spans="2:9" x14ac:dyDescent="0.25">
      <c r="B57" s="248"/>
      <c r="C57" s="249"/>
      <c r="D57" s="249"/>
      <c r="E57" s="249"/>
      <c r="F57" s="249"/>
      <c r="G57" s="249"/>
      <c r="H57" s="250"/>
      <c r="I57" s="251"/>
    </row>
    <row r="58" spans="2:9" x14ac:dyDescent="0.25">
      <c r="B58" s="248"/>
      <c r="C58" s="249"/>
      <c r="D58" s="249"/>
      <c r="E58" s="249"/>
      <c r="F58" s="249"/>
      <c r="G58" s="249"/>
      <c r="H58" s="250"/>
      <c r="I58" s="251"/>
    </row>
    <row r="59" spans="2:9" x14ac:dyDescent="0.25">
      <c r="B59" s="248"/>
      <c r="C59" s="249"/>
      <c r="D59" s="249"/>
      <c r="E59" s="249"/>
      <c r="F59" s="249"/>
      <c r="G59" s="249"/>
      <c r="H59" s="250"/>
      <c r="I59" s="251"/>
    </row>
    <row r="60" spans="2:9" x14ac:dyDescent="0.25">
      <c r="B60" s="248"/>
      <c r="C60" s="249"/>
      <c r="D60" s="249"/>
      <c r="E60" s="249"/>
      <c r="F60" s="249"/>
      <c r="G60" s="249"/>
      <c r="H60" s="250"/>
      <c r="I60" s="251"/>
    </row>
    <row r="61" spans="2:9" x14ac:dyDescent="0.25">
      <c r="B61" s="248"/>
      <c r="C61" s="249"/>
      <c r="D61" s="249"/>
      <c r="E61" s="249"/>
      <c r="F61" s="249"/>
      <c r="G61" s="249"/>
      <c r="H61" s="250"/>
      <c r="I61" s="251"/>
    </row>
    <row r="62" spans="2:9" x14ac:dyDescent="0.25">
      <c r="B62" s="248"/>
      <c r="C62" s="249"/>
      <c r="D62" s="249"/>
      <c r="E62" s="249"/>
      <c r="F62" s="249"/>
      <c r="G62" s="249"/>
      <c r="H62" s="250"/>
      <c r="I62" s="251"/>
    </row>
    <row r="63" spans="2:9" x14ac:dyDescent="0.25">
      <c r="B63" s="248"/>
      <c r="C63" s="249"/>
      <c r="D63" s="249"/>
      <c r="E63" s="249"/>
      <c r="F63" s="249"/>
      <c r="G63" s="249"/>
      <c r="H63" s="250"/>
      <c r="I63" s="251"/>
    </row>
    <row r="64" spans="2:9" x14ac:dyDescent="0.25">
      <c r="B64" s="248"/>
      <c r="C64" s="249"/>
      <c r="D64" s="249"/>
      <c r="E64" s="249"/>
      <c r="F64" s="249"/>
      <c r="G64" s="249"/>
      <c r="H64" s="250"/>
      <c r="I64" s="251"/>
    </row>
    <row r="65" spans="2:9" x14ac:dyDescent="0.25">
      <c r="B65" s="248"/>
      <c r="C65" s="249"/>
      <c r="D65" s="249"/>
      <c r="E65" s="249"/>
      <c r="F65" s="249"/>
      <c r="G65" s="249"/>
      <c r="H65" s="250"/>
      <c r="I65" s="251"/>
    </row>
    <row r="66" spans="2:9" x14ac:dyDescent="0.25">
      <c r="B66" s="248"/>
      <c r="C66" s="249"/>
      <c r="D66" s="249"/>
      <c r="E66" s="249"/>
      <c r="F66" s="249"/>
      <c r="G66" s="249"/>
      <c r="H66" s="250"/>
      <c r="I66" s="251"/>
    </row>
    <row r="67" spans="2:9" x14ac:dyDescent="0.25">
      <c r="B67" s="248"/>
      <c r="C67" s="249"/>
      <c r="D67" s="249"/>
      <c r="E67" s="249"/>
      <c r="F67" s="249"/>
      <c r="G67" s="249"/>
      <c r="H67" s="250"/>
      <c r="I67" s="251"/>
    </row>
    <row r="68" spans="2:9" x14ac:dyDescent="0.25">
      <c r="B68" s="248"/>
      <c r="C68" s="249"/>
      <c r="D68" s="249"/>
      <c r="E68" s="249"/>
      <c r="F68" s="249"/>
      <c r="G68" s="249"/>
      <c r="H68" s="250"/>
      <c r="I68" s="251"/>
    </row>
    <row r="69" spans="2:9" x14ac:dyDescent="0.25">
      <c r="B69" s="248"/>
      <c r="C69" s="249"/>
      <c r="D69" s="249"/>
      <c r="E69" s="249"/>
      <c r="F69" s="249"/>
      <c r="G69" s="249"/>
      <c r="H69" s="250"/>
      <c r="I69" s="251"/>
    </row>
    <row r="70" spans="2:9" x14ac:dyDescent="0.25">
      <c r="B70" s="248"/>
      <c r="C70" s="249"/>
      <c r="D70" s="249"/>
      <c r="E70" s="249"/>
      <c r="F70" s="249"/>
      <c r="G70" s="249"/>
      <c r="H70" s="250"/>
      <c r="I70" s="251"/>
    </row>
    <row r="71" spans="2:9" x14ac:dyDescent="0.25">
      <c r="B71" s="248"/>
      <c r="C71" s="249"/>
      <c r="D71" s="249"/>
      <c r="E71" s="249"/>
      <c r="F71" s="249"/>
      <c r="G71" s="249"/>
      <c r="H71" s="250"/>
      <c r="I71" s="251"/>
    </row>
    <row r="72" spans="2:9" x14ac:dyDescent="0.25">
      <c r="B72" s="248"/>
      <c r="C72" s="249"/>
      <c r="D72" s="249"/>
      <c r="E72" s="249"/>
      <c r="F72" s="249"/>
      <c r="G72" s="249"/>
      <c r="H72" s="250"/>
      <c r="I72" s="251"/>
    </row>
    <row r="73" spans="2:9" x14ac:dyDescent="0.25">
      <c r="B73" s="248"/>
      <c r="C73" s="249"/>
      <c r="D73" s="249"/>
      <c r="E73" s="249"/>
      <c r="F73" s="249"/>
      <c r="G73" s="249"/>
      <c r="H73" s="250"/>
      <c r="I73" s="251"/>
    </row>
    <row r="74" spans="2:9" x14ac:dyDescent="0.25">
      <c r="B74" s="248"/>
      <c r="C74" s="249"/>
      <c r="D74" s="249"/>
      <c r="E74" s="249"/>
      <c r="F74" s="249"/>
      <c r="G74" s="249"/>
      <c r="H74" s="250"/>
      <c r="I74" s="251"/>
    </row>
    <row r="75" spans="2:9" x14ac:dyDescent="0.25">
      <c r="B75" s="248"/>
      <c r="C75" s="249"/>
      <c r="D75" s="249"/>
      <c r="E75" s="249"/>
      <c r="F75" s="249"/>
      <c r="G75" s="249"/>
      <c r="H75" s="250"/>
      <c r="I75" s="251"/>
    </row>
    <row r="76" spans="2:9" x14ac:dyDescent="0.25">
      <c r="B76" s="248"/>
      <c r="C76" s="249"/>
      <c r="D76" s="249"/>
      <c r="E76" s="249"/>
      <c r="F76" s="249"/>
      <c r="G76" s="249"/>
      <c r="H76" s="250"/>
      <c r="I76" s="251"/>
    </row>
    <row r="77" spans="2:9" x14ac:dyDescent="0.25">
      <c r="B77" s="248"/>
      <c r="C77" s="249"/>
      <c r="D77" s="249"/>
      <c r="E77" s="249"/>
      <c r="F77" s="249"/>
      <c r="G77" s="249"/>
      <c r="H77" s="250"/>
      <c r="I77" s="251"/>
    </row>
    <row r="78" spans="2:9" x14ac:dyDescent="0.25">
      <c r="B78" s="248"/>
      <c r="C78" s="249"/>
      <c r="D78" s="249"/>
      <c r="E78" s="249"/>
      <c r="F78" s="249"/>
      <c r="G78" s="249"/>
      <c r="H78" s="250"/>
      <c r="I78" s="251"/>
    </row>
    <row r="79" spans="2:9" x14ac:dyDescent="0.25">
      <c r="B79" s="248"/>
      <c r="C79" s="249"/>
      <c r="D79" s="249"/>
      <c r="E79" s="249"/>
      <c r="F79" s="249"/>
      <c r="G79" s="249"/>
      <c r="H79" s="250"/>
      <c r="I79" s="251"/>
    </row>
    <row r="80" spans="2:9" x14ac:dyDescent="0.25">
      <c r="B80" s="248"/>
      <c r="C80" s="249"/>
      <c r="D80" s="249"/>
      <c r="E80" s="249"/>
      <c r="F80" s="249"/>
      <c r="G80" s="249"/>
      <c r="H80" s="250"/>
      <c r="I80" s="251"/>
    </row>
    <row r="81" spans="2:9" x14ac:dyDescent="0.25">
      <c r="B81" s="248"/>
      <c r="C81" s="249"/>
      <c r="D81" s="249"/>
      <c r="E81" s="249"/>
      <c r="F81" s="249"/>
      <c r="G81" s="249"/>
      <c r="H81" s="250"/>
      <c r="I81" s="251"/>
    </row>
    <row r="82" spans="2:9" x14ac:dyDescent="0.25">
      <c r="B82" s="248"/>
      <c r="C82" s="249"/>
      <c r="D82" s="249"/>
      <c r="E82" s="249"/>
      <c r="F82" s="249"/>
      <c r="G82" s="249"/>
      <c r="H82" s="250"/>
      <c r="I82" s="251"/>
    </row>
    <row r="83" spans="2:9" x14ac:dyDescent="0.25">
      <c r="B83" s="248"/>
      <c r="C83" s="249"/>
      <c r="D83" s="249"/>
      <c r="E83" s="249"/>
      <c r="F83" s="249"/>
      <c r="G83" s="249"/>
      <c r="H83" s="250"/>
      <c r="I83" s="251"/>
    </row>
    <row r="84" spans="2:9" x14ac:dyDescent="0.25">
      <c r="B84" s="248"/>
      <c r="C84" s="249"/>
      <c r="D84" s="249"/>
      <c r="E84" s="249"/>
      <c r="F84" s="249"/>
      <c r="G84" s="249"/>
      <c r="H84" s="250"/>
      <c r="I84" s="251"/>
    </row>
    <row r="85" spans="2:9" x14ac:dyDescent="0.25">
      <c r="B85" s="248"/>
      <c r="C85" s="249"/>
      <c r="D85" s="249"/>
      <c r="E85" s="249"/>
      <c r="F85" s="249"/>
      <c r="G85" s="249"/>
      <c r="H85" s="250"/>
      <c r="I85" s="251"/>
    </row>
    <row r="86" spans="2:9" x14ac:dyDescent="0.25">
      <c r="B86" s="248"/>
      <c r="C86" s="249"/>
      <c r="D86" s="249"/>
      <c r="E86" s="249"/>
      <c r="F86" s="249"/>
      <c r="G86" s="249"/>
      <c r="H86" s="250"/>
      <c r="I86" s="251"/>
    </row>
    <row r="87" spans="2:9" x14ac:dyDescent="0.25">
      <c r="B87" s="248"/>
      <c r="C87" s="249"/>
      <c r="D87" s="249"/>
      <c r="E87" s="249"/>
      <c r="F87" s="249"/>
      <c r="G87" s="249"/>
      <c r="H87" s="250"/>
      <c r="I87" s="251"/>
    </row>
    <row r="88" spans="2:9" x14ac:dyDescent="0.25">
      <c r="B88" s="248"/>
      <c r="C88" s="249"/>
      <c r="D88" s="249"/>
      <c r="E88" s="249"/>
      <c r="F88" s="249"/>
      <c r="G88" s="249"/>
      <c r="H88" s="250"/>
      <c r="I88" s="251"/>
    </row>
    <row r="89" spans="2:9" x14ac:dyDescent="0.25">
      <c r="B89" s="248"/>
      <c r="C89" s="249"/>
      <c r="D89" s="249"/>
      <c r="E89" s="249"/>
      <c r="F89" s="249"/>
      <c r="G89" s="249"/>
      <c r="H89" s="250"/>
      <c r="I89" s="251"/>
    </row>
    <row r="90" spans="2:9" x14ac:dyDescent="0.25">
      <c r="B90" s="248"/>
      <c r="C90" s="249"/>
      <c r="D90" s="249"/>
      <c r="E90" s="249"/>
      <c r="F90" s="249"/>
      <c r="G90" s="249"/>
      <c r="H90" s="250"/>
      <c r="I90" s="251"/>
    </row>
    <row r="91" spans="2:9" x14ac:dyDescent="0.25">
      <c r="B91" s="248"/>
      <c r="C91" s="249"/>
      <c r="D91" s="249"/>
      <c r="E91" s="249"/>
      <c r="F91" s="249"/>
      <c r="G91" s="249"/>
      <c r="H91" s="250"/>
      <c r="I91" s="251"/>
    </row>
    <row r="92" spans="2:9" x14ac:dyDescent="0.25">
      <c r="B92" s="248"/>
      <c r="C92" s="249"/>
      <c r="D92" s="249"/>
      <c r="E92" s="249"/>
      <c r="F92" s="249"/>
      <c r="G92" s="249"/>
      <c r="H92" s="250"/>
      <c r="I92" s="251"/>
    </row>
    <row r="93" spans="2:9" x14ac:dyDescent="0.25">
      <c r="B93" s="248"/>
      <c r="C93" s="249"/>
      <c r="D93" s="249"/>
      <c r="E93" s="249"/>
      <c r="F93" s="249"/>
      <c r="G93" s="249"/>
      <c r="H93" s="250"/>
      <c r="I93" s="251"/>
    </row>
    <row r="94" spans="2:9" x14ac:dyDescent="0.25">
      <c r="B94" s="248"/>
      <c r="C94" s="249"/>
      <c r="D94" s="249"/>
      <c r="E94" s="249"/>
      <c r="F94" s="249"/>
      <c r="G94" s="249"/>
      <c r="H94" s="250"/>
      <c r="I94" s="251"/>
    </row>
    <row r="95" spans="2:9" x14ac:dyDescent="0.25">
      <c r="B95" s="248"/>
      <c r="C95" s="249"/>
      <c r="D95" s="249"/>
      <c r="E95" s="249"/>
      <c r="F95" s="249"/>
      <c r="G95" s="249"/>
      <c r="H95" s="250"/>
      <c r="I95" s="251"/>
    </row>
    <row r="96" spans="2:9" x14ac:dyDescent="0.25">
      <c r="B96" s="248"/>
      <c r="C96" s="249"/>
      <c r="D96" s="249"/>
      <c r="E96" s="249"/>
      <c r="F96" s="249"/>
      <c r="G96" s="249"/>
      <c r="H96" s="250"/>
      <c r="I96" s="251"/>
    </row>
    <row r="97" spans="2:9" x14ac:dyDescent="0.25">
      <c r="B97" s="248"/>
      <c r="C97" s="249"/>
      <c r="D97" s="249"/>
      <c r="E97" s="249"/>
      <c r="F97" s="249"/>
      <c r="G97" s="249"/>
      <c r="H97" s="250"/>
      <c r="I97" s="251"/>
    </row>
    <row r="98" spans="2:9" x14ac:dyDescent="0.25">
      <c r="B98" s="248"/>
      <c r="C98" s="249"/>
      <c r="D98" s="249"/>
      <c r="E98" s="249"/>
      <c r="F98" s="249"/>
      <c r="G98" s="249"/>
      <c r="H98" s="250"/>
      <c r="I98" s="251"/>
    </row>
    <row r="99" spans="2:9" x14ac:dyDescent="0.25">
      <c r="B99" s="248"/>
      <c r="C99" s="249"/>
      <c r="D99" s="249"/>
      <c r="E99" s="249"/>
      <c r="F99" s="249"/>
      <c r="G99" s="249"/>
      <c r="H99" s="250"/>
      <c r="I99" s="251"/>
    </row>
    <row r="100" spans="2:9" x14ac:dyDescent="0.25">
      <c r="B100" s="248"/>
      <c r="C100" s="249"/>
      <c r="D100" s="249"/>
      <c r="E100" s="249"/>
      <c r="F100" s="249"/>
      <c r="G100" s="249"/>
      <c r="H100" s="250"/>
      <c r="I100" s="251"/>
    </row>
    <row r="101" spans="2:9" x14ac:dyDescent="0.25">
      <c r="B101" s="248"/>
      <c r="C101" s="249"/>
      <c r="D101" s="249"/>
      <c r="E101" s="249"/>
      <c r="F101" s="249"/>
      <c r="G101" s="249"/>
      <c r="H101" s="250"/>
      <c r="I101" s="251"/>
    </row>
    <row r="102" spans="2:9" x14ac:dyDescent="0.25">
      <c r="B102" s="248"/>
      <c r="C102" s="249"/>
      <c r="D102" s="249"/>
      <c r="E102" s="249"/>
      <c r="F102" s="249"/>
      <c r="G102" s="249"/>
      <c r="H102" s="250"/>
      <c r="I102" s="251"/>
    </row>
    <row r="103" spans="2:9" x14ac:dyDescent="0.25">
      <c r="B103" s="248"/>
      <c r="C103" s="249"/>
      <c r="D103" s="249"/>
      <c r="E103" s="249"/>
      <c r="F103" s="249"/>
      <c r="G103" s="249"/>
      <c r="H103" s="250"/>
      <c r="I103" s="251"/>
    </row>
    <row r="104" spans="2:9" x14ac:dyDescent="0.25">
      <c r="B104" s="248"/>
      <c r="C104" s="249"/>
      <c r="D104" s="249"/>
      <c r="E104" s="249"/>
      <c r="F104" s="249"/>
      <c r="G104" s="249"/>
      <c r="H104" s="250"/>
      <c r="I104" s="251"/>
    </row>
    <row r="105" spans="2:9" x14ac:dyDescent="0.25">
      <c r="B105" s="248"/>
      <c r="C105" s="249"/>
      <c r="D105" s="249"/>
      <c r="E105" s="249"/>
      <c r="F105" s="249"/>
      <c r="G105" s="249"/>
      <c r="H105" s="250"/>
      <c r="I105" s="251"/>
    </row>
    <row r="106" spans="2:9" x14ac:dyDescent="0.25">
      <c r="B106" s="248"/>
      <c r="C106" s="249"/>
      <c r="D106" s="249"/>
      <c r="E106" s="249"/>
      <c r="F106" s="249"/>
      <c r="G106" s="249"/>
      <c r="H106" s="250"/>
      <c r="I106" s="251"/>
    </row>
    <row r="107" spans="2:9" x14ac:dyDescent="0.25">
      <c r="B107" s="248"/>
      <c r="C107" s="249"/>
      <c r="D107" s="249"/>
      <c r="E107" s="249"/>
      <c r="F107" s="249"/>
      <c r="G107" s="249"/>
      <c r="H107" s="250"/>
      <c r="I107" s="251"/>
    </row>
    <row r="108" spans="2:9" x14ac:dyDescent="0.25">
      <c r="B108" s="248"/>
      <c r="C108" s="249"/>
      <c r="D108" s="249"/>
      <c r="E108" s="249"/>
      <c r="F108" s="249"/>
      <c r="G108" s="249"/>
      <c r="H108" s="250"/>
      <c r="I108" s="251"/>
    </row>
    <row r="109" spans="2:9" x14ac:dyDescent="0.25">
      <c r="B109" s="248"/>
      <c r="C109" s="249"/>
      <c r="D109" s="249"/>
      <c r="E109" s="249"/>
      <c r="F109" s="249"/>
      <c r="G109" s="249"/>
      <c r="H109" s="250"/>
      <c r="I109" s="251"/>
    </row>
    <row r="110" spans="2:9" x14ac:dyDescent="0.25">
      <c r="B110" s="248"/>
      <c r="C110" s="249"/>
      <c r="D110" s="249"/>
      <c r="E110" s="249"/>
      <c r="F110" s="249"/>
      <c r="G110" s="249"/>
      <c r="H110" s="250"/>
      <c r="I110" s="251"/>
    </row>
    <row r="111" spans="2:9" x14ac:dyDescent="0.25">
      <c r="B111" s="248"/>
      <c r="C111" s="249"/>
      <c r="D111" s="249"/>
      <c r="E111" s="249"/>
      <c r="F111" s="249"/>
      <c r="G111" s="249"/>
      <c r="H111" s="250"/>
      <c r="I111" s="251"/>
    </row>
    <row r="112" spans="2:9" x14ac:dyDescent="0.25">
      <c r="B112" s="248"/>
      <c r="C112" s="249"/>
      <c r="D112" s="249"/>
      <c r="E112" s="249"/>
      <c r="F112" s="249"/>
      <c r="G112" s="249"/>
      <c r="H112" s="250"/>
      <c r="I112" s="251"/>
    </row>
    <row r="113" spans="2:9" x14ac:dyDescent="0.25">
      <c r="B113" s="248"/>
      <c r="C113" s="249"/>
      <c r="D113" s="249"/>
      <c r="E113" s="249"/>
      <c r="F113" s="249"/>
      <c r="G113" s="249"/>
      <c r="H113" s="250"/>
      <c r="I113" s="251"/>
    </row>
    <row r="114" spans="2:9" x14ac:dyDescent="0.25">
      <c r="B114" s="248"/>
      <c r="C114" s="249"/>
      <c r="D114" s="249"/>
      <c r="E114" s="249"/>
      <c r="F114" s="249"/>
      <c r="G114" s="249"/>
      <c r="H114" s="250"/>
      <c r="I114" s="251"/>
    </row>
    <row r="115" spans="2:9" x14ac:dyDescent="0.25">
      <c r="B115" s="248"/>
      <c r="C115" s="249"/>
      <c r="D115" s="249"/>
      <c r="E115" s="249"/>
      <c r="F115" s="249"/>
      <c r="G115" s="249"/>
      <c r="H115" s="250"/>
      <c r="I115" s="251"/>
    </row>
    <row r="116" spans="2:9" x14ac:dyDescent="0.25">
      <c r="B116" s="248"/>
      <c r="C116" s="249"/>
      <c r="D116" s="249"/>
      <c r="E116" s="249"/>
      <c r="F116" s="249"/>
      <c r="G116" s="249"/>
      <c r="H116" s="250"/>
      <c r="I116" s="251"/>
    </row>
    <row r="117" spans="2:9" x14ac:dyDescent="0.25">
      <c r="B117" s="248"/>
      <c r="C117" s="249"/>
      <c r="D117" s="249"/>
      <c r="E117" s="249"/>
      <c r="F117" s="249"/>
      <c r="G117" s="249"/>
      <c r="H117" s="250"/>
      <c r="I117" s="251"/>
    </row>
    <row r="118" spans="2:9" x14ac:dyDescent="0.25">
      <c r="B118" s="248"/>
      <c r="C118" s="249"/>
      <c r="D118" s="249"/>
      <c r="E118" s="249"/>
      <c r="F118" s="249"/>
      <c r="G118" s="249"/>
      <c r="H118" s="250"/>
      <c r="I118" s="251"/>
    </row>
    <row r="119" spans="2:9" x14ac:dyDescent="0.25">
      <c r="B119" s="248"/>
      <c r="C119" s="249"/>
      <c r="D119" s="249"/>
      <c r="E119" s="249"/>
      <c r="F119" s="249"/>
      <c r="G119" s="249"/>
      <c r="H119" s="250"/>
      <c r="I119" s="251"/>
    </row>
    <row r="120" spans="2:9" x14ac:dyDescent="0.25">
      <c r="B120" s="248"/>
      <c r="C120" s="249"/>
      <c r="D120" s="249"/>
      <c r="E120" s="249"/>
      <c r="F120" s="249"/>
      <c r="G120" s="249"/>
      <c r="H120" s="250"/>
      <c r="I120" s="251"/>
    </row>
    <row r="121" spans="2:9" x14ac:dyDescent="0.25">
      <c r="B121" s="248"/>
      <c r="C121" s="249"/>
      <c r="D121" s="249"/>
      <c r="E121" s="249"/>
      <c r="F121" s="249"/>
      <c r="G121" s="249"/>
      <c r="H121" s="250"/>
      <c r="I121" s="251"/>
    </row>
    <row r="122" spans="2:9" x14ac:dyDescent="0.25">
      <c r="B122" s="248"/>
      <c r="C122" s="249"/>
      <c r="D122" s="249"/>
      <c r="E122" s="249"/>
      <c r="F122" s="249"/>
      <c r="G122" s="249"/>
      <c r="H122" s="250"/>
      <c r="I122" s="251"/>
    </row>
    <row r="123" spans="2:9" x14ac:dyDescent="0.25">
      <c r="B123" s="248"/>
      <c r="C123" s="249"/>
      <c r="D123" s="249"/>
      <c r="E123" s="249"/>
      <c r="F123" s="249"/>
      <c r="G123" s="249"/>
      <c r="H123" s="250"/>
      <c r="I123" s="251"/>
    </row>
    <row r="124" spans="2:9" x14ac:dyDescent="0.25">
      <c r="B124" s="248"/>
      <c r="C124" s="249"/>
      <c r="D124" s="249"/>
      <c r="E124" s="249"/>
      <c r="F124" s="249"/>
      <c r="G124" s="249"/>
      <c r="H124" s="250"/>
      <c r="I124" s="251"/>
    </row>
    <row r="125" spans="2:9" x14ac:dyDescent="0.25">
      <c r="B125" s="248"/>
      <c r="C125" s="249"/>
      <c r="D125" s="249"/>
      <c r="E125" s="249"/>
      <c r="F125" s="249"/>
      <c r="G125" s="249"/>
      <c r="H125" s="250"/>
      <c r="I125" s="251"/>
    </row>
    <row r="126" spans="2:9" x14ac:dyDescent="0.25">
      <c r="B126" s="248"/>
      <c r="C126" s="249"/>
      <c r="D126" s="249"/>
      <c r="E126" s="249"/>
      <c r="F126" s="249"/>
      <c r="G126" s="249"/>
      <c r="H126" s="250"/>
      <c r="I126" s="251"/>
    </row>
    <row r="127" spans="2:9" x14ac:dyDescent="0.25">
      <c r="B127" s="248"/>
      <c r="C127" s="249"/>
      <c r="D127" s="249"/>
      <c r="E127" s="249"/>
      <c r="F127" s="249"/>
      <c r="G127" s="249"/>
      <c r="H127" s="250"/>
      <c r="I127" s="251"/>
    </row>
    <row r="128" spans="2:9" x14ac:dyDescent="0.25">
      <c r="B128" s="248"/>
      <c r="C128" s="249"/>
      <c r="D128" s="249"/>
      <c r="E128" s="249"/>
      <c r="F128" s="249"/>
      <c r="G128" s="249"/>
      <c r="H128" s="250"/>
      <c r="I128" s="251"/>
    </row>
    <row r="129" spans="2:9" x14ac:dyDescent="0.25">
      <c r="B129" s="248"/>
      <c r="C129" s="249"/>
      <c r="D129" s="249"/>
      <c r="E129" s="249"/>
      <c r="F129" s="249"/>
      <c r="G129" s="249"/>
      <c r="H129" s="250"/>
      <c r="I129" s="251"/>
    </row>
    <row r="130" spans="2:9" x14ac:dyDescent="0.25">
      <c r="B130" s="248"/>
      <c r="C130" s="249"/>
      <c r="D130" s="249"/>
      <c r="E130" s="249"/>
      <c r="F130" s="249"/>
      <c r="G130" s="249"/>
      <c r="H130" s="250"/>
      <c r="I130" s="251"/>
    </row>
    <row r="131" spans="2:9" x14ac:dyDescent="0.25">
      <c r="B131" s="248"/>
      <c r="C131" s="249"/>
      <c r="D131" s="249"/>
      <c r="E131" s="249"/>
      <c r="F131" s="249"/>
      <c r="G131" s="249"/>
      <c r="H131" s="250"/>
      <c r="I131" s="251"/>
    </row>
    <row r="132" spans="2:9" x14ac:dyDescent="0.25">
      <c r="B132" s="248"/>
      <c r="C132" s="249"/>
      <c r="D132" s="249"/>
      <c r="E132" s="249"/>
      <c r="F132" s="249"/>
      <c r="G132" s="249"/>
      <c r="H132" s="250"/>
      <c r="I132" s="251"/>
    </row>
    <row r="133" spans="2:9" x14ac:dyDescent="0.25">
      <c r="B133" s="248"/>
      <c r="C133" s="249"/>
      <c r="D133" s="249"/>
      <c r="E133" s="249"/>
      <c r="F133" s="249"/>
      <c r="G133" s="249"/>
      <c r="H133" s="250"/>
      <c r="I133" s="251"/>
    </row>
    <row r="134" spans="2:9" x14ac:dyDescent="0.25">
      <c r="B134" s="248"/>
      <c r="C134" s="249"/>
      <c r="D134" s="249"/>
      <c r="E134" s="249"/>
      <c r="F134" s="249"/>
      <c r="G134" s="249"/>
      <c r="H134" s="250"/>
      <c r="I134" s="251"/>
    </row>
    <row r="135" spans="2:9" x14ac:dyDescent="0.25">
      <c r="B135" s="248"/>
      <c r="C135" s="249"/>
      <c r="D135" s="249"/>
      <c r="E135" s="249"/>
      <c r="F135" s="249"/>
      <c r="G135" s="249"/>
      <c r="H135" s="250"/>
      <c r="I135" s="251"/>
    </row>
    <row r="136" spans="2:9" x14ac:dyDescent="0.25">
      <c r="B136" s="248"/>
      <c r="C136" s="249"/>
      <c r="D136" s="249"/>
      <c r="E136" s="249"/>
      <c r="F136" s="249"/>
      <c r="G136" s="249"/>
      <c r="H136" s="250"/>
      <c r="I136" s="251"/>
    </row>
    <row r="137" spans="2:9" x14ac:dyDescent="0.25">
      <c r="B137" s="248"/>
      <c r="C137" s="249"/>
      <c r="D137" s="249"/>
      <c r="E137" s="249"/>
      <c r="F137" s="249"/>
      <c r="G137" s="249"/>
      <c r="H137" s="250"/>
      <c r="I137" s="251"/>
    </row>
    <row r="138" spans="2:9" x14ac:dyDescent="0.25">
      <c r="B138" s="248"/>
      <c r="C138" s="249"/>
      <c r="D138" s="249"/>
      <c r="E138" s="249"/>
      <c r="F138" s="249"/>
      <c r="G138" s="249"/>
      <c r="H138" s="250"/>
      <c r="I138" s="251"/>
    </row>
    <row r="139" spans="2:9" x14ac:dyDescent="0.25">
      <c r="B139" s="248"/>
      <c r="C139" s="249"/>
      <c r="D139" s="249"/>
      <c r="E139" s="249"/>
      <c r="F139" s="249"/>
      <c r="G139" s="249"/>
      <c r="H139" s="250"/>
      <c r="I139" s="251"/>
    </row>
    <row r="140" spans="2:9" x14ac:dyDescent="0.25">
      <c r="B140" s="248"/>
      <c r="C140" s="249"/>
      <c r="D140" s="249"/>
      <c r="E140" s="249"/>
      <c r="F140" s="249"/>
      <c r="G140" s="249"/>
      <c r="H140" s="250"/>
      <c r="I140" s="251"/>
    </row>
    <row r="141" spans="2:9" x14ac:dyDescent="0.25">
      <c r="B141" s="248"/>
      <c r="C141" s="249"/>
      <c r="D141" s="249"/>
      <c r="E141" s="249"/>
      <c r="F141" s="249"/>
      <c r="G141" s="249"/>
      <c r="H141" s="250"/>
      <c r="I141" s="251"/>
    </row>
    <row r="142" spans="2:9" x14ac:dyDescent="0.25">
      <c r="B142" s="248"/>
      <c r="C142" s="249"/>
      <c r="D142" s="249"/>
      <c r="E142" s="249"/>
      <c r="F142" s="249"/>
      <c r="G142" s="249"/>
      <c r="H142" s="250"/>
      <c r="I142" s="251"/>
    </row>
    <row r="143" spans="2:9" x14ac:dyDescent="0.25">
      <c r="B143" s="248"/>
      <c r="C143" s="249"/>
      <c r="D143" s="249"/>
      <c r="E143" s="249"/>
      <c r="F143" s="249"/>
      <c r="G143" s="249"/>
      <c r="H143" s="250"/>
      <c r="I143" s="251"/>
    </row>
    <row r="144" spans="2:9" x14ac:dyDescent="0.25">
      <c r="B144" s="248"/>
      <c r="C144" s="249"/>
      <c r="D144" s="249"/>
      <c r="E144" s="249"/>
      <c r="F144" s="249"/>
      <c r="G144" s="249"/>
      <c r="H144" s="250"/>
      <c r="I144" s="251"/>
    </row>
    <row r="145" spans="2:9" x14ac:dyDescent="0.25">
      <c r="B145" s="248"/>
      <c r="C145" s="249"/>
      <c r="D145" s="249"/>
      <c r="E145" s="249"/>
      <c r="F145" s="249"/>
      <c r="G145" s="249"/>
      <c r="H145" s="250"/>
      <c r="I145" s="251"/>
    </row>
    <row r="146" spans="2:9" x14ac:dyDescent="0.25">
      <c r="B146" s="248"/>
      <c r="C146" s="249"/>
      <c r="D146" s="249"/>
      <c r="E146" s="249"/>
      <c r="F146" s="249"/>
      <c r="G146" s="249"/>
      <c r="H146" s="250"/>
      <c r="I146" s="251"/>
    </row>
    <row r="147" spans="2:9" x14ac:dyDescent="0.25">
      <c r="B147" s="248"/>
      <c r="C147" s="249"/>
      <c r="D147" s="249"/>
      <c r="E147" s="249"/>
      <c r="F147" s="249"/>
      <c r="G147" s="249"/>
      <c r="H147" s="250"/>
      <c r="I147" s="251"/>
    </row>
    <row r="148" spans="2:9" x14ac:dyDescent="0.25">
      <c r="B148" s="248"/>
      <c r="C148" s="249"/>
      <c r="D148" s="249"/>
      <c r="E148" s="249"/>
      <c r="F148" s="249"/>
      <c r="G148" s="249"/>
      <c r="H148" s="250"/>
      <c r="I148" s="251"/>
    </row>
    <row r="149" spans="2:9" x14ac:dyDescent="0.25">
      <c r="B149" s="248"/>
      <c r="C149" s="249"/>
      <c r="D149" s="249"/>
      <c r="E149" s="249"/>
      <c r="F149" s="249"/>
      <c r="G149" s="249"/>
      <c r="H149" s="250"/>
      <c r="I149" s="251"/>
    </row>
    <row r="150" spans="2:9" x14ac:dyDescent="0.25">
      <c r="B150" s="248"/>
      <c r="C150" s="249"/>
      <c r="D150" s="249"/>
      <c r="E150" s="249"/>
      <c r="F150" s="249"/>
      <c r="G150" s="249"/>
      <c r="H150" s="250"/>
      <c r="I150" s="251"/>
    </row>
    <row r="151" spans="2:9" x14ac:dyDescent="0.25">
      <c r="B151" s="248"/>
      <c r="C151" s="249"/>
      <c r="D151" s="249"/>
      <c r="E151" s="249"/>
      <c r="F151" s="249"/>
      <c r="G151" s="249"/>
      <c r="H151" s="250"/>
      <c r="I151" s="251"/>
    </row>
    <row r="152" spans="2:9" x14ac:dyDescent="0.25">
      <c r="B152" s="248"/>
      <c r="C152" s="249"/>
      <c r="D152" s="249"/>
      <c r="E152" s="249"/>
      <c r="F152" s="249"/>
      <c r="G152" s="249"/>
      <c r="H152" s="250"/>
      <c r="I152" s="251"/>
    </row>
    <row r="153" spans="2:9" x14ac:dyDescent="0.25">
      <c r="B153" s="248"/>
      <c r="C153" s="249"/>
      <c r="D153" s="249"/>
      <c r="E153" s="249"/>
      <c r="F153" s="249"/>
      <c r="G153" s="249"/>
      <c r="H153" s="250"/>
      <c r="I153" s="251"/>
    </row>
    <row r="154" spans="2:9" x14ac:dyDescent="0.25">
      <c r="B154" s="248"/>
      <c r="C154" s="249"/>
      <c r="D154" s="249"/>
      <c r="E154" s="249"/>
      <c r="F154" s="249"/>
      <c r="G154" s="249"/>
      <c r="H154" s="250"/>
      <c r="I154" s="251"/>
    </row>
    <row r="155" spans="2:9" x14ac:dyDescent="0.25">
      <c r="B155" s="248"/>
      <c r="C155" s="249"/>
      <c r="D155" s="249"/>
      <c r="E155" s="249"/>
      <c r="F155" s="249"/>
      <c r="G155" s="249"/>
      <c r="H155" s="250"/>
      <c r="I155" s="251"/>
    </row>
    <row r="156" spans="2:9" x14ac:dyDescent="0.25">
      <c r="B156" s="248"/>
      <c r="C156" s="249"/>
      <c r="D156" s="249"/>
      <c r="E156" s="249"/>
      <c r="F156" s="249"/>
      <c r="G156" s="249"/>
      <c r="H156" s="250"/>
      <c r="I156" s="251"/>
    </row>
    <row r="157" spans="2:9" x14ac:dyDescent="0.25">
      <c r="B157" s="248"/>
      <c r="C157" s="249"/>
      <c r="D157" s="249"/>
      <c r="E157" s="249"/>
      <c r="F157" s="249"/>
      <c r="G157" s="249"/>
      <c r="H157" s="250"/>
      <c r="I157" s="251"/>
    </row>
    <row r="158" spans="2:9" x14ac:dyDescent="0.25">
      <c r="B158" s="248"/>
      <c r="C158" s="249"/>
      <c r="D158" s="249"/>
      <c r="E158" s="249"/>
      <c r="F158" s="249"/>
      <c r="G158" s="249"/>
      <c r="H158" s="250"/>
      <c r="I158" s="251"/>
    </row>
    <row r="159" spans="2:9" x14ac:dyDescent="0.25">
      <c r="B159" s="248"/>
      <c r="C159" s="249"/>
      <c r="D159" s="249"/>
      <c r="E159" s="249"/>
      <c r="F159" s="249"/>
      <c r="G159" s="249"/>
      <c r="H159" s="250"/>
      <c r="I159" s="251"/>
    </row>
    <row r="160" spans="2:9" x14ac:dyDescent="0.25">
      <c r="B160" s="248"/>
      <c r="C160" s="249"/>
      <c r="D160" s="249"/>
      <c r="E160" s="249"/>
      <c r="F160" s="249"/>
      <c r="G160" s="249"/>
      <c r="H160" s="250"/>
      <c r="I160" s="251"/>
    </row>
    <row r="161" spans="2:9" x14ac:dyDescent="0.25">
      <c r="B161" s="248"/>
      <c r="C161" s="249"/>
      <c r="D161" s="249"/>
      <c r="E161" s="249"/>
      <c r="F161" s="249"/>
      <c r="G161" s="249"/>
      <c r="H161" s="250"/>
      <c r="I161" s="251"/>
    </row>
    <row r="162" spans="2:9" x14ac:dyDescent="0.25">
      <c r="B162" s="248"/>
      <c r="C162" s="249"/>
      <c r="D162" s="249"/>
      <c r="E162" s="249"/>
      <c r="F162" s="249"/>
      <c r="G162" s="249"/>
      <c r="H162" s="250"/>
      <c r="I162" s="251"/>
    </row>
    <row r="163" spans="2:9" x14ac:dyDescent="0.25">
      <c r="B163" s="248"/>
      <c r="C163" s="249"/>
      <c r="D163" s="249"/>
      <c r="E163" s="249"/>
      <c r="F163" s="249"/>
      <c r="G163" s="249"/>
      <c r="H163" s="250"/>
      <c r="I163" s="251"/>
    </row>
    <row r="164" spans="2:9" x14ac:dyDescent="0.25">
      <c r="B164" s="248"/>
      <c r="C164" s="249"/>
      <c r="D164" s="249"/>
      <c r="E164" s="249"/>
      <c r="F164" s="249"/>
      <c r="G164" s="249"/>
      <c r="H164" s="250"/>
      <c r="I164" s="251"/>
    </row>
    <row r="165" spans="2:9" x14ac:dyDescent="0.25">
      <c r="B165" s="248"/>
      <c r="C165" s="249"/>
      <c r="D165" s="249"/>
      <c r="E165" s="249"/>
      <c r="F165" s="249"/>
      <c r="G165" s="249"/>
      <c r="H165" s="250"/>
      <c r="I165" s="251"/>
    </row>
    <row r="166" spans="2:9" x14ac:dyDescent="0.25">
      <c r="B166" s="248"/>
      <c r="C166" s="249"/>
      <c r="D166" s="249"/>
      <c r="E166" s="249"/>
      <c r="F166" s="249"/>
      <c r="G166" s="249"/>
      <c r="H166" s="250"/>
      <c r="I166" s="251"/>
    </row>
    <row r="167" spans="2:9" x14ac:dyDescent="0.25">
      <c r="B167" s="248"/>
      <c r="C167" s="249"/>
      <c r="D167" s="249"/>
      <c r="E167" s="249"/>
      <c r="F167" s="249"/>
      <c r="G167" s="249"/>
      <c r="H167" s="250"/>
      <c r="I167" s="251"/>
    </row>
    <row r="168" spans="2:9" x14ac:dyDescent="0.25">
      <c r="B168" s="248"/>
      <c r="C168" s="249"/>
      <c r="D168" s="249"/>
      <c r="E168" s="249"/>
      <c r="F168" s="249"/>
      <c r="G168" s="249"/>
      <c r="H168" s="250"/>
      <c r="I168" s="251"/>
    </row>
    <row r="169" spans="2:9" x14ac:dyDescent="0.25">
      <c r="B169" s="248"/>
      <c r="C169" s="249"/>
      <c r="D169" s="249"/>
      <c r="E169" s="249"/>
      <c r="F169" s="249"/>
      <c r="G169" s="249"/>
      <c r="H169" s="250"/>
      <c r="I169" s="251"/>
    </row>
    <row r="170" spans="2:9" x14ac:dyDescent="0.25">
      <c r="B170" s="248"/>
      <c r="C170" s="249"/>
      <c r="D170" s="249"/>
      <c r="E170" s="249"/>
      <c r="F170" s="249"/>
      <c r="G170" s="249"/>
      <c r="H170" s="250"/>
      <c r="I170" s="251"/>
    </row>
    <row r="171" spans="2:9" x14ac:dyDescent="0.25">
      <c r="B171" s="248"/>
      <c r="C171" s="249"/>
      <c r="D171" s="249"/>
      <c r="E171" s="249"/>
      <c r="F171" s="249"/>
      <c r="G171" s="249"/>
      <c r="H171" s="250"/>
      <c r="I171" s="251"/>
    </row>
    <row r="172" spans="2:9" x14ac:dyDescent="0.25">
      <c r="B172" s="248"/>
      <c r="C172" s="249"/>
      <c r="D172" s="249"/>
      <c r="E172" s="249"/>
      <c r="F172" s="249"/>
      <c r="G172" s="249"/>
      <c r="H172" s="250"/>
      <c r="I172" s="251"/>
    </row>
    <row r="173" spans="2:9" x14ac:dyDescent="0.25">
      <c r="B173" s="248"/>
      <c r="C173" s="249"/>
      <c r="D173" s="249"/>
      <c r="E173" s="249"/>
      <c r="F173" s="249"/>
      <c r="G173" s="249"/>
      <c r="H173" s="250"/>
      <c r="I173" s="251"/>
    </row>
    <row r="174" spans="2:9" x14ac:dyDescent="0.25">
      <c r="B174" s="248"/>
      <c r="C174" s="249"/>
      <c r="D174" s="249"/>
      <c r="E174" s="249"/>
      <c r="F174" s="249"/>
      <c r="G174" s="249"/>
      <c r="H174" s="250"/>
      <c r="I174" s="251"/>
    </row>
    <row r="175" spans="2:9" x14ac:dyDescent="0.25">
      <c r="B175" s="248"/>
      <c r="C175" s="249"/>
      <c r="D175" s="249"/>
      <c r="E175" s="249"/>
      <c r="F175" s="249"/>
      <c r="G175" s="249"/>
      <c r="H175" s="250"/>
      <c r="I175" s="251"/>
    </row>
    <row r="176" spans="2:9" x14ac:dyDescent="0.25">
      <c r="B176" s="248"/>
      <c r="C176" s="249"/>
      <c r="D176" s="249"/>
      <c r="E176" s="249"/>
      <c r="F176" s="249"/>
      <c r="G176" s="249"/>
      <c r="H176" s="250"/>
      <c r="I176" s="251"/>
    </row>
    <row r="177" spans="2:9" x14ac:dyDescent="0.25">
      <c r="B177" s="248"/>
      <c r="C177" s="249"/>
      <c r="D177" s="249"/>
      <c r="E177" s="249"/>
      <c r="F177" s="249"/>
      <c r="G177" s="249"/>
      <c r="H177" s="250"/>
      <c r="I177" s="251"/>
    </row>
    <row r="178" spans="2:9" x14ac:dyDescent="0.25">
      <c r="B178" s="248"/>
      <c r="C178" s="249"/>
      <c r="D178" s="249"/>
      <c r="E178" s="249"/>
      <c r="F178" s="249"/>
      <c r="G178" s="249"/>
      <c r="H178" s="250"/>
      <c r="I178" s="251"/>
    </row>
    <row r="179" spans="2:9" x14ac:dyDescent="0.25">
      <c r="B179" s="248"/>
      <c r="C179" s="249"/>
      <c r="D179" s="249"/>
      <c r="E179" s="249"/>
      <c r="F179" s="249"/>
      <c r="G179" s="249"/>
      <c r="H179" s="250"/>
      <c r="I179" s="251"/>
    </row>
    <row r="180" spans="2:9" x14ac:dyDescent="0.25">
      <c r="B180" s="248"/>
      <c r="C180" s="249"/>
      <c r="D180" s="249"/>
      <c r="E180" s="249"/>
      <c r="F180" s="249"/>
      <c r="G180" s="249"/>
      <c r="H180" s="250"/>
      <c r="I180" s="251"/>
    </row>
    <row r="181" spans="2:9" x14ac:dyDescent="0.25">
      <c r="B181" s="248"/>
      <c r="C181" s="249"/>
      <c r="D181" s="249"/>
      <c r="E181" s="249"/>
      <c r="F181" s="249"/>
      <c r="G181" s="249"/>
      <c r="H181" s="250"/>
      <c r="I181" s="251"/>
    </row>
    <row r="182" spans="2:9" x14ac:dyDescent="0.25">
      <c r="B182" s="248"/>
      <c r="C182" s="249"/>
      <c r="D182" s="249"/>
      <c r="E182" s="249"/>
      <c r="F182" s="249"/>
      <c r="G182" s="249"/>
      <c r="H182" s="250"/>
      <c r="I182" s="251"/>
    </row>
    <row r="183" spans="2:9" x14ac:dyDescent="0.25">
      <c r="B183" s="248"/>
      <c r="C183" s="249"/>
      <c r="D183" s="249"/>
      <c r="E183" s="249"/>
      <c r="F183" s="249"/>
      <c r="G183" s="249"/>
      <c r="H183" s="250"/>
      <c r="I183" s="251"/>
    </row>
    <row r="184" spans="2:9" x14ac:dyDescent="0.25">
      <c r="B184" s="248"/>
      <c r="C184" s="249"/>
      <c r="D184" s="249"/>
      <c r="E184" s="249"/>
      <c r="F184" s="249"/>
      <c r="G184" s="249"/>
      <c r="H184" s="250"/>
      <c r="I184" s="251"/>
    </row>
    <row r="185" spans="2:9" x14ac:dyDescent="0.25">
      <c r="B185" s="248"/>
      <c r="C185" s="249"/>
      <c r="D185" s="249"/>
      <c r="E185" s="249"/>
      <c r="F185" s="249"/>
      <c r="G185" s="249"/>
      <c r="H185" s="250"/>
      <c r="I185" s="251"/>
    </row>
    <row r="186" spans="2:9" x14ac:dyDescent="0.25">
      <c r="B186" s="248"/>
      <c r="C186" s="249"/>
      <c r="D186" s="249"/>
      <c r="E186" s="249"/>
      <c r="F186" s="249"/>
      <c r="G186" s="249"/>
      <c r="H186" s="250"/>
      <c r="I186" s="251"/>
    </row>
    <row r="187" spans="2:9" x14ac:dyDescent="0.25">
      <c r="B187" s="248"/>
      <c r="C187" s="249"/>
      <c r="D187" s="249"/>
      <c r="E187" s="249"/>
      <c r="F187" s="249"/>
      <c r="G187" s="249"/>
      <c r="H187" s="250"/>
      <c r="I187" s="251"/>
    </row>
    <row r="188" spans="2:9" x14ac:dyDescent="0.25">
      <c r="B188" s="248"/>
      <c r="C188" s="249"/>
      <c r="D188" s="249"/>
      <c r="E188" s="249"/>
      <c r="F188" s="249"/>
      <c r="G188" s="249"/>
      <c r="H188" s="250"/>
      <c r="I188" s="251"/>
    </row>
    <row r="189" spans="2:9" x14ac:dyDescent="0.25">
      <c r="B189" s="248"/>
      <c r="C189" s="249"/>
      <c r="D189" s="249"/>
      <c r="E189" s="249"/>
      <c r="F189" s="249"/>
      <c r="G189" s="249"/>
      <c r="H189" s="250"/>
      <c r="I189" s="251"/>
    </row>
    <row r="190" spans="2:9" x14ac:dyDescent="0.25">
      <c r="B190" s="248"/>
      <c r="C190" s="249"/>
      <c r="D190" s="249"/>
      <c r="E190" s="249"/>
      <c r="F190" s="249"/>
      <c r="G190" s="249"/>
      <c r="H190" s="250"/>
      <c r="I190" s="251"/>
    </row>
    <row r="191" spans="2:9" x14ac:dyDescent="0.25">
      <c r="B191" s="248"/>
      <c r="C191" s="249"/>
      <c r="D191" s="249"/>
      <c r="E191" s="249"/>
      <c r="F191" s="249"/>
      <c r="G191" s="249"/>
      <c r="H191" s="250"/>
      <c r="I191" s="251"/>
    </row>
    <row r="192" spans="2:9" x14ac:dyDescent="0.25">
      <c r="B192" s="248"/>
      <c r="C192" s="249"/>
      <c r="D192" s="249"/>
      <c r="E192" s="249"/>
      <c r="F192" s="249"/>
      <c r="G192" s="249"/>
      <c r="H192" s="250"/>
      <c r="I192" s="251"/>
    </row>
    <row r="193" spans="2:9" x14ac:dyDescent="0.25">
      <c r="B193" s="248"/>
      <c r="C193" s="249"/>
      <c r="D193" s="249"/>
      <c r="E193" s="249"/>
      <c r="F193" s="249"/>
      <c r="G193" s="249"/>
      <c r="H193" s="250"/>
      <c r="I193" s="251"/>
    </row>
    <row r="194" spans="2:9" x14ac:dyDescent="0.25">
      <c r="B194" s="248"/>
      <c r="C194" s="249"/>
      <c r="D194" s="249"/>
      <c r="E194" s="249"/>
      <c r="F194" s="249"/>
      <c r="G194" s="249"/>
      <c r="H194" s="250"/>
      <c r="I194" s="251"/>
    </row>
    <row r="195" spans="2:9" x14ac:dyDescent="0.25">
      <c r="B195" s="248"/>
      <c r="C195" s="249"/>
      <c r="D195" s="249"/>
      <c r="E195" s="249"/>
      <c r="F195" s="249"/>
      <c r="G195" s="249"/>
      <c r="H195" s="250"/>
      <c r="I195" s="251"/>
    </row>
    <row r="196" spans="2:9" x14ac:dyDescent="0.25">
      <c r="B196" s="248"/>
      <c r="C196" s="249"/>
      <c r="D196" s="249"/>
      <c r="E196" s="249"/>
      <c r="F196" s="249"/>
      <c r="G196" s="249"/>
      <c r="H196" s="250"/>
      <c r="I196" s="251"/>
    </row>
    <row r="197" spans="2:9" x14ac:dyDescent="0.25">
      <c r="B197" s="248"/>
      <c r="C197" s="249"/>
      <c r="D197" s="249"/>
      <c r="E197" s="249"/>
      <c r="F197" s="249"/>
      <c r="G197" s="249"/>
      <c r="H197" s="250"/>
      <c r="I197" s="251"/>
    </row>
    <row r="198" spans="2:9" x14ac:dyDescent="0.25">
      <c r="B198" s="248"/>
      <c r="C198" s="249"/>
      <c r="D198" s="249"/>
      <c r="E198" s="249"/>
      <c r="F198" s="249"/>
      <c r="G198" s="249"/>
      <c r="H198" s="250"/>
      <c r="I198" s="251"/>
    </row>
    <row r="199" spans="2:9" x14ac:dyDescent="0.25">
      <c r="B199" s="248"/>
      <c r="C199" s="249"/>
      <c r="D199" s="249"/>
      <c r="E199" s="249"/>
      <c r="F199" s="249"/>
      <c r="G199" s="249"/>
      <c r="H199" s="250"/>
      <c r="I199" s="251"/>
    </row>
    <row r="200" spans="2:9" x14ac:dyDescent="0.25">
      <c r="B200" s="248"/>
      <c r="C200" s="249"/>
      <c r="D200" s="249"/>
      <c r="E200" s="249"/>
      <c r="F200" s="249"/>
      <c r="G200" s="249"/>
      <c r="H200" s="250"/>
      <c r="I200" s="251"/>
    </row>
    <row r="201" spans="2:9" x14ac:dyDescent="0.25">
      <c r="B201" s="248"/>
      <c r="C201" s="249"/>
      <c r="D201" s="249"/>
      <c r="E201" s="249"/>
      <c r="F201" s="249"/>
      <c r="G201" s="249"/>
      <c r="H201" s="250"/>
      <c r="I201" s="251"/>
    </row>
    <row r="202" spans="2:9" x14ac:dyDescent="0.25">
      <c r="B202" s="248"/>
      <c r="C202" s="249"/>
      <c r="D202" s="249"/>
      <c r="E202" s="249"/>
      <c r="F202" s="249"/>
      <c r="G202" s="249"/>
      <c r="H202" s="250"/>
      <c r="I202" s="251"/>
    </row>
    <row r="203" spans="2:9" x14ac:dyDescent="0.25">
      <c r="B203" s="248"/>
      <c r="C203" s="249"/>
      <c r="D203" s="249"/>
      <c r="E203" s="249"/>
      <c r="F203" s="249"/>
      <c r="G203" s="249"/>
      <c r="H203" s="250"/>
      <c r="I203" s="251"/>
    </row>
    <row r="204" spans="2:9" x14ac:dyDescent="0.25">
      <c r="B204" s="248"/>
      <c r="C204" s="249"/>
      <c r="D204" s="249"/>
      <c r="E204" s="249"/>
      <c r="F204" s="249"/>
      <c r="G204" s="249"/>
      <c r="H204" s="250"/>
      <c r="I204" s="251"/>
    </row>
    <row r="205" spans="2:9" x14ac:dyDescent="0.25">
      <c r="B205" s="248"/>
      <c r="C205" s="249"/>
      <c r="D205" s="249"/>
      <c r="E205" s="249"/>
      <c r="F205" s="249"/>
      <c r="G205" s="249"/>
      <c r="H205" s="250"/>
      <c r="I205" s="251"/>
    </row>
    <row r="206" spans="2:9" x14ac:dyDescent="0.25">
      <c r="B206" s="248"/>
      <c r="C206" s="249"/>
      <c r="D206" s="249"/>
      <c r="E206" s="249"/>
      <c r="F206" s="249"/>
      <c r="G206" s="249"/>
      <c r="H206" s="250"/>
      <c r="I206" s="251"/>
    </row>
    <row r="207" spans="2:9" x14ac:dyDescent="0.25">
      <c r="B207" s="248"/>
      <c r="C207" s="249"/>
      <c r="D207" s="249"/>
      <c r="E207" s="249"/>
      <c r="F207" s="249"/>
      <c r="G207" s="249"/>
      <c r="H207" s="250"/>
      <c r="I207" s="251"/>
    </row>
    <row r="208" spans="2:9" x14ac:dyDescent="0.25">
      <c r="B208" s="248"/>
      <c r="C208" s="249"/>
      <c r="D208" s="249"/>
      <c r="E208" s="249"/>
      <c r="F208" s="249"/>
      <c r="G208" s="249"/>
      <c r="H208" s="250"/>
      <c r="I208" s="251"/>
    </row>
    <row r="209" spans="2:9" x14ac:dyDescent="0.25">
      <c r="B209" s="248"/>
      <c r="C209" s="249"/>
      <c r="D209" s="249"/>
      <c r="E209" s="249"/>
      <c r="F209" s="249"/>
      <c r="G209" s="249"/>
      <c r="H209" s="250"/>
      <c r="I209" s="251"/>
    </row>
    <row r="210" spans="2:9" x14ac:dyDescent="0.25">
      <c r="B210" s="248"/>
      <c r="C210" s="249"/>
      <c r="D210" s="249"/>
      <c r="E210" s="249"/>
      <c r="F210" s="249"/>
      <c r="G210" s="249"/>
      <c r="H210" s="250"/>
      <c r="I210" s="251"/>
    </row>
    <row r="211" spans="2:9" x14ac:dyDescent="0.25">
      <c r="B211" s="248"/>
      <c r="C211" s="249"/>
      <c r="D211" s="249"/>
      <c r="E211" s="249"/>
      <c r="F211" s="249"/>
      <c r="G211" s="249"/>
      <c r="H211" s="250"/>
      <c r="I211" s="251"/>
    </row>
    <row r="212" spans="2:9" x14ac:dyDescent="0.25">
      <c r="B212" s="248"/>
      <c r="C212" s="249"/>
      <c r="D212" s="249"/>
      <c r="E212" s="249"/>
      <c r="F212" s="249"/>
      <c r="G212" s="249"/>
      <c r="H212" s="250"/>
      <c r="I212" s="251"/>
    </row>
    <row r="213" spans="2:9" x14ac:dyDescent="0.25">
      <c r="B213" s="248"/>
      <c r="C213" s="249"/>
      <c r="D213" s="249"/>
      <c r="E213" s="249"/>
      <c r="F213" s="249"/>
      <c r="G213" s="249"/>
      <c r="H213" s="250"/>
      <c r="I213" s="251"/>
    </row>
    <row r="214" spans="2:9" x14ac:dyDescent="0.25">
      <c r="B214" s="248"/>
      <c r="C214" s="249"/>
      <c r="D214" s="249"/>
      <c r="E214" s="249"/>
      <c r="F214" s="249"/>
      <c r="G214" s="249"/>
      <c r="H214" s="250"/>
      <c r="I214" s="251"/>
    </row>
    <row r="215" spans="2:9" x14ac:dyDescent="0.25">
      <c r="B215" s="248"/>
      <c r="C215" s="249"/>
      <c r="D215" s="249"/>
      <c r="E215" s="249"/>
      <c r="F215" s="249"/>
      <c r="G215" s="249"/>
      <c r="H215" s="250"/>
      <c r="I215" s="251"/>
    </row>
    <row r="216" spans="2:9" x14ac:dyDescent="0.25">
      <c r="B216" s="248"/>
      <c r="C216" s="249"/>
      <c r="D216" s="249"/>
      <c r="E216" s="249"/>
      <c r="F216" s="249"/>
      <c r="G216" s="249"/>
      <c r="H216" s="250"/>
      <c r="I216" s="251"/>
    </row>
    <row r="217" spans="2:9" x14ac:dyDescent="0.25">
      <c r="B217" s="248"/>
      <c r="C217" s="249"/>
      <c r="D217" s="249"/>
      <c r="E217" s="249"/>
      <c r="F217" s="249"/>
      <c r="G217" s="249"/>
      <c r="H217" s="250"/>
      <c r="I217" s="251"/>
    </row>
    <row r="218" spans="2:9" x14ac:dyDescent="0.25">
      <c r="B218" s="248"/>
      <c r="C218" s="249"/>
      <c r="D218" s="249"/>
      <c r="E218" s="249"/>
      <c r="F218" s="249"/>
      <c r="G218" s="249"/>
      <c r="H218" s="250"/>
      <c r="I218" s="251"/>
    </row>
    <row r="219" spans="2:9" x14ac:dyDescent="0.25">
      <c r="B219" s="248"/>
      <c r="C219" s="249"/>
      <c r="D219" s="249"/>
      <c r="E219" s="249"/>
      <c r="F219" s="249"/>
      <c r="G219" s="249"/>
      <c r="H219" s="250"/>
      <c r="I219" s="251"/>
    </row>
    <row r="220" spans="2:9" x14ac:dyDescent="0.25">
      <c r="B220" s="248"/>
      <c r="C220" s="249"/>
      <c r="D220" s="249"/>
      <c r="E220" s="249"/>
      <c r="F220" s="249"/>
      <c r="G220" s="249"/>
      <c r="H220" s="250"/>
      <c r="I220" s="251"/>
    </row>
    <row r="221" spans="2:9" x14ac:dyDescent="0.25">
      <c r="B221" s="248"/>
      <c r="C221" s="249"/>
      <c r="D221" s="249"/>
      <c r="E221" s="249"/>
      <c r="F221" s="249"/>
      <c r="G221" s="249"/>
      <c r="H221" s="250"/>
      <c r="I221" s="251"/>
    </row>
    <row r="222" spans="2:9" x14ac:dyDescent="0.25">
      <c r="B222" s="248"/>
      <c r="C222" s="249"/>
      <c r="D222" s="249"/>
      <c r="E222" s="249"/>
      <c r="F222" s="249"/>
      <c r="G222" s="249"/>
      <c r="H222" s="250"/>
      <c r="I222" s="251"/>
    </row>
    <row r="223" spans="2:9" x14ac:dyDescent="0.25">
      <c r="B223" s="248"/>
      <c r="C223" s="249"/>
      <c r="D223" s="249"/>
      <c r="E223" s="249"/>
      <c r="F223" s="249"/>
      <c r="G223" s="249"/>
      <c r="H223" s="250"/>
      <c r="I223" s="251"/>
    </row>
    <row r="224" spans="2:9" x14ac:dyDescent="0.25">
      <c r="B224" s="248"/>
      <c r="C224" s="249"/>
      <c r="D224" s="249"/>
      <c r="E224" s="249"/>
      <c r="F224" s="249"/>
      <c r="G224" s="249"/>
      <c r="H224" s="250"/>
      <c r="I224" s="251"/>
    </row>
    <row r="225" spans="2:9" x14ac:dyDescent="0.25">
      <c r="B225" s="248"/>
      <c r="C225" s="249"/>
      <c r="D225" s="249"/>
      <c r="E225" s="249"/>
      <c r="F225" s="249"/>
      <c r="G225" s="249"/>
      <c r="H225" s="250"/>
      <c r="I225" s="251"/>
    </row>
    <row r="226" spans="2:9" x14ac:dyDescent="0.25">
      <c r="B226" s="248"/>
      <c r="C226" s="249"/>
      <c r="D226" s="249"/>
      <c r="E226" s="249"/>
      <c r="F226" s="249"/>
      <c r="G226" s="249"/>
      <c r="H226" s="250"/>
      <c r="I226" s="251"/>
    </row>
    <row r="227" spans="2:9" x14ac:dyDescent="0.25">
      <c r="B227" s="248"/>
      <c r="C227" s="249"/>
      <c r="D227" s="249"/>
      <c r="E227" s="249"/>
      <c r="F227" s="249"/>
      <c r="G227" s="249"/>
      <c r="H227" s="250"/>
      <c r="I227" s="251"/>
    </row>
    <row r="228" spans="2:9" x14ac:dyDescent="0.25">
      <c r="B228" s="248"/>
      <c r="C228" s="249"/>
      <c r="D228" s="249"/>
      <c r="E228" s="249"/>
      <c r="F228" s="249"/>
      <c r="G228" s="249"/>
      <c r="H228" s="250"/>
      <c r="I228" s="251"/>
    </row>
    <row r="229" spans="2:9" x14ac:dyDescent="0.25">
      <c r="B229" s="248"/>
      <c r="C229" s="249"/>
      <c r="D229" s="249"/>
      <c r="E229" s="249"/>
      <c r="F229" s="249"/>
      <c r="G229" s="249"/>
      <c r="H229" s="250"/>
      <c r="I229" s="251"/>
    </row>
    <row r="230" spans="2:9" x14ac:dyDescent="0.25">
      <c r="B230" s="248"/>
      <c r="C230" s="249"/>
      <c r="D230" s="249"/>
      <c r="E230" s="249"/>
      <c r="F230" s="249"/>
      <c r="G230" s="249"/>
      <c r="H230" s="250"/>
      <c r="I230" s="251"/>
    </row>
    <row r="231" spans="2:9" x14ac:dyDescent="0.25">
      <c r="B231" s="248"/>
      <c r="C231" s="249"/>
      <c r="D231" s="249"/>
      <c r="E231" s="249"/>
      <c r="F231" s="249"/>
      <c r="G231" s="249"/>
      <c r="H231" s="250"/>
      <c r="I231" s="251"/>
    </row>
    <row r="232" spans="2:9" x14ac:dyDescent="0.25">
      <c r="B232" s="248"/>
      <c r="C232" s="249"/>
      <c r="D232" s="249"/>
      <c r="E232" s="249"/>
      <c r="F232" s="249"/>
      <c r="G232" s="249"/>
      <c r="H232" s="250"/>
      <c r="I232" s="251"/>
    </row>
    <row r="233" spans="2:9" x14ac:dyDescent="0.25">
      <c r="B233" s="248"/>
      <c r="C233" s="249"/>
      <c r="D233" s="249"/>
      <c r="E233" s="249"/>
      <c r="F233" s="249"/>
      <c r="G233" s="249"/>
      <c r="H233" s="250"/>
      <c r="I233" s="251"/>
    </row>
    <row r="234" spans="2:9" x14ac:dyDescent="0.25">
      <c r="B234" s="248"/>
      <c r="C234" s="249"/>
      <c r="D234" s="249"/>
      <c r="E234" s="249"/>
      <c r="F234" s="249"/>
      <c r="G234" s="249"/>
      <c r="H234" s="250"/>
      <c r="I234" s="251"/>
    </row>
    <row r="235" spans="2:9" x14ac:dyDescent="0.25">
      <c r="B235" s="248"/>
      <c r="C235" s="249"/>
      <c r="D235" s="249"/>
      <c r="E235" s="249"/>
      <c r="F235" s="249"/>
      <c r="G235" s="249"/>
      <c r="H235" s="250"/>
      <c r="I235" s="251"/>
    </row>
    <row r="236" spans="2:9" x14ac:dyDescent="0.25">
      <c r="B236" s="248"/>
      <c r="C236" s="249"/>
      <c r="D236" s="249"/>
      <c r="E236" s="249"/>
      <c r="F236" s="249"/>
      <c r="G236" s="249"/>
      <c r="H236" s="250"/>
      <c r="I236" s="251"/>
    </row>
    <row r="237" spans="2:9" x14ac:dyDescent="0.25">
      <c r="B237" s="248"/>
      <c r="C237" s="249"/>
      <c r="D237" s="249"/>
      <c r="E237" s="249"/>
      <c r="F237" s="249"/>
      <c r="G237" s="249"/>
      <c r="H237" s="250"/>
      <c r="I237" s="251"/>
    </row>
    <row r="238" spans="2:9" x14ac:dyDescent="0.25">
      <c r="B238" s="248"/>
      <c r="C238" s="249"/>
      <c r="D238" s="249"/>
      <c r="E238" s="249"/>
      <c r="F238" s="249"/>
      <c r="G238" s="249"/>
      <c r="H238" s="250"/>
      <c r="I238" s="251"/>
    </row>
    <row r="239" spans="2:9" x14ac:dyDescent="0.25">
      <c r="B239" s="248"/>
      <c r="C239" s="249"/>
      <c r="D239" s="249"/>
      <c r="E239" s="249"/>
      <c r="F239" s="249"/>
      <c r="G239" s="249"/>
      <c r="H239" s="250"/>
      <c r="I239" s="251"/>
    </row>
    <row r="240" spans="2:9" x14ac:dyDescent="0.25">
      <c r="B240" s="248"/>
      <c r="C240" s="249"/>
      <c r="D240" s="249"/>
      <c r="E240" s="249"/>
      <c r="F240" s="249"/>
      <c r="G240" s="249"/>
      <c r="H240" s="250"/>
      <c r="I240" s="251"/>
    </row>
    <row r="241" spans="2:9" x14ac:dyDescent="0.25">
      <c r="B241" s="248"/>
      <c r="C241" s="249"/>
      <c r="D241" s="249"/>
      <c r="E241" s="249"/>
      <c r="F241" s="249"/>
      <c r="G241" s="249"/>
      <c r="H241" s="250"/>
      <c r="I241" s="251"/>
    </row>
    <row r="242" spans="2:9" x14ac:dyDescent="0.25">
      <c r="B242" s="248"/>
      <c r="C242" s="249"/>
      <c r="D242" s="249"/>
      <c r="E242" s="249"/>
      <c r="F242" s="249"/>
      <c r="G242" s="249"/>
      <c r="H242" s="250"/>
      <c r="I242" s="251"/>
    </row>
    <row r="243" spans="2:9" x14ac:dyDescent="0.25">
      <c r="B243" s="248"/>
      <c r="C243" s="249"/>
      <c r="D243" s="249"/>
      <c r="E243" s="249"/>
      <c r="F243" s="249"/>
      <c r="G243" s="249"/>
      <c r="H243" s="250"/>
      <c r="I243" s="251"/>
    </row>
    <row r="244" spans="2:9" x14ac:dyDescent="0.25">
      <c r="B244" s="248"/>
      <c r="C244" s="249"/>
      <c r="D244" s="249"/>
      <c r="E244" s="249"/>
      <c r="F244" s="249"/>
      <c r="G244" s="249"/>
      <c r="H244" s="250"/>
      <c r="I244" s="251"/>
    </row>
    <row r="245" spans="2:9" x14ac:dyDescent="0.25">
      <c r="B245" s="248"/>
      <c r="C245" s="249"/>
      <c r="D245" s="249"/>
      <c r="E245" s="249"/>
      <c r="F245" s="249"/>
      <c r="G245" s="249"/>
      <c r="H245" s="250"/>
      <c r="I245" s="251"/>
    </row>
    <row r="246" spans="2:9" x14ac:dyDescent="0.25">
      <c r="B246" s="248"/>
      <c r="C246" s="249"/>
      <c r="D246" s="249"/>
      <c r="E246" s="249"/>
      <c r="F246" s="249"/>
      <c r="G246" s="249"/>
      <c r="H246" s="250"/>
      <c r="I246" s="251"/>
    </row>
    <row r="247" spans="2:9" x14ac:dyDescent="0.25">
      <c r="B247" s="248"/>
      <c r="C247" s="249"/>
      <c r="D247" s="249"/>
      <c r="E247" s="249"/>
      <c r="F247" s="249"/>
      <c r="G247" s="249"/>
      <c r="H247" s="250"/>
      <c r="I247" s="251"/>
    </row>
    <row r="248" spans="2:9" x14ac:dyDescent="0.25">
      <c r="B248" s="248"/>
      <c r="C248" s="249"/>
      <c r="D248" s="249"/>
      <c r="E248" s="249"/>
      <c r="F248" s="249"/>
      <c r="G248" s="249"/>
      <c r="H248" s="250"/>
      <c r="I248" s="251"/>
    </row>
    <row r="249" spans="2:9" x14ac:dyDescent="0.25">
      <c r="B249" s="248"/>
      <c r="C249" s="249"/>
      <c r="D249" s="249"/>
      <c r="E249" s="249"/>
      <c r="F249" s="249"/>
      <c r="G249" s="249"/>
      <c r="H249" s="250"/>
      <c r="I249" s="251"/>
    </row>
    <row r="250" spans="2:9" x14ac:dyDescent="0.25">
      <c r="B250" s="248"/>
      <c r="C250" s="249"/>
      <c r="D250" s="249"/>
      <c r="E250" s="249"/>
      <c r="F250" s="249"/>
      <c r="G250" s="249"/>
      <c r="H250" s="250"/>
      <c r="I250" s="251"/>
    </row>
    <row r="251" spans="2:9" x14ac:dyDescent="0.25">
      <c r="B251" s="248"/>
      <c r="C251" s="249"/>
      <c r="D251" s="249"/>
      <c r="E251" s="249"/>
      <c r="F251" s="249"/>
      <c r="G251" s="249"/>
      <c r="H251" s="250"/>
      <c r="I251" s="251"/>
    </row>
    <row r="252" spans="2:9" x14ac:dyDescent="0.25">
      <c r="B252" s="248"/>
      <c r="C252" s="249"/>
      <c r="D252" s="249"/>
      <c r="E252" s="249"/>
      <c r="F252" s="249"/>
      <c r="G252" s="249"/>
      <c r="H252" s="250"/>
      <c r="I252" s="251"/>
    </row>
    <row r="253" spans="2:9" x14ac:dyDescent="0.25">
      <c r="B253" s="248"/>
      <c r="C253" s="249"/>
      <c r="D253" s="249"/>
      <c r="E253" s="249"/>
      <c r="F253" s="249"/>
      <c r="G253" s="249"/>
      <c r="H253" s="250"/>
      <c r="I253" s="251"/>
    </row>
    <row r="254" spans="2:9" x14ac:dyDescent="0.25">
      <c r="B254" s="248"/>
      <c r="C254" s="249"/>
      <c r="D254" s="249"/>
      <c r="E254" s="249"/>
      <c r="F254" s="249"/>
      <c r="G254" s="249"/>
      <c r="H254" s="250"/>
      <c r="I254" s="251"/>
    </row>
    <row r="255" spans="2:9" x14ac:dyDescent="0.25">
      <c r="B255" s="248"/>
      <c r="C255" s="249"/>
      <c r="D255" s="249"/>
      <c r="E255" s="249"/>
      <c r="F255" s="249"/>
      <c r="G255" s="249"/>
      <c r="H255" s="250"/>
      <c r="I255" s="251"/>
    </row>
    <row r="256" spans="2:9" x14ac:dyDescent="0.25">
      <c r="B256" s="248"/>
      <c r="C256" s="249"/>
      <c r="D256" s="249"/>
      <c r="E256" s="249"/>
      <c r="F256" s="249"/>
      <c r="G256" s="249"/>
      <c r="H256" s="250"/>
      <c r="I256" s="251"/>
    </row>
    <row r="257" spans="2:9" x14ac:dyDescent="0.25">
      <c r="B257" s="248"/>
      <c r="C257" s="249"/>
      <c r="D257" s="249"/>
      <c r="E257" s="249"/>
      <c r="F257" s="249"/>
      <c r="G257" s="249"/>
      <c r="H257" s="250"/>
      <c r="I257" s="251"/>
    </row>
    <row r="258" spans="2:9" x14ac:dyDescent="0.25">
      <c r="B258" s="248"/>
      <c r="C258" s="249"/>
      <c r="D258" s="249"/>
      <c r="E258" s="249"/>
      <c r="F258" s="249"/>
      <c r="G258" s="249"/>
      <c r="H258" s="250"/>
      <c r="I258" s="251"/>
    </row>
    <row r="259" spans="2:9" x14ac:dyDescent="0.25">
      <c r="B259" s="248"/>
      <c r="C259" s="249"/>
      <c r="D259" s="249"/>
      <c r="E259" s="249"/>
      <c r="F259" s="249"/>
      <c r="G259" s="249"/>
      <c r="H259" s="250"/>
      <c r="I259" s="251"/>
    </row>
    <row r="260" spans="2:9" x14ac:dyDescent="0.25">
      <c r="B260" s="248"/>
      <c r="C260" s="249"/>
      <c r="D260" s="249"/>
      <c r="E260" s="249"/>
      <c r="F260" s="249"/>
      <c r="G260" s="249"/>
      <c r="H260" s="250"/>
      <c r="I260" s="251"/>
    </row>
    <row r="261" spans="2:9" x14ac:dyDescent="0.25">
      <c r="B261" s="248"/>
      <c r="C261" s="249"/>
      <c r="D261" s="249"/>
      <c r="E261" s="249"/>
      <c r="F261" s="249"/>
      <c r="G261" s="249"/>
      <c r="H261" s="250"/>
      <c r="I261" s="251"/>
    </row>
    <row r="262" spans="2:9" x14ac:dyDescent="0.25">
      <c r="B262" s="248"/>
      <c r="C262" s="249"/>
      <c r="D262" s="249"/>
      <c r="E262" s="249"/>
      <c r="F262" s="249"/>
      <c r="G262" s="249"/>
      <c r="H262" s="250"/>
      <c r="I262" s="251"/>
    </row>
    <row r="263" spans="2:9" x14ac:dyDescent="0.25">
      <c r="B263" s="248"/>
      <c r="C263" s="249"/>
      <c r="D263" s="249"/>
      <c r="E263" s="249"/>
      <c r="F263" s="249"/>
      <c r="G263" s="249"/>
      <c r="H263" s="250"/>
      <c r="I263" s="251"/>
    </row>
    <row r="264" spans="2:9" x14ac:dyDescent="0.25">
      <c r="B264" s="248"/>
      <c r="C264" s="249"/>
      <c r="D264" s="249"/>
      <c r="E264" s="249"/>
      <c r="F264" s="249"/>
      <c r="G264" s="249"/>
      <c r="H264" s="250"/>
      <c r="I264" s="251"/>
    </row>
    <row r="265" spans="2:9" x14ac:dyDescent="0.25">
      <c r="B265" s="248"/>
      <c r="C265" s="249"/>
      <c r="D265" s="249"/>
      <c r="E265" s="249"/>
      <c r="F265" s="249"/>
      <c r="G265" s="249"/>
      <c r="H265" s="250"/>
      <c r="I265" s="251"/>
    </row>
    <row r="266" spans="2:9" x14ac:dyDescent="0.25">
      <c r="B266" s="248"/>
      <c r="C266" s="249"/>
      <c r="D266" s="249"/>
      <c r="E266" s="249"/>
      <c r="F266" s="249"/>
      <c r="G266" s="249"/>
      <c r="H266" s="250"/>
      <c r="I266" s="251"/>
    </row>
    <row r="267" spans="2:9" x14ac:dyDescent="0.25">
      <c r="B267" s="248"/>
      <c r="C267" s="249"/>
      <c r="D267" s="249"/>
      <c r="E267" s="249"/>
      <c r="F267" s="249"/>
      <c r="G267" s="249"/>
      <c r="H267" s="250"/>
      <c r="I267" s="251"/>
    </row>
    <row r="268" spans="2:9" x14ac:dyDescent="0.25">
      <c r="B268" s="248"/>
      <c r="C268" s="249"/>
      <c r="D268" s="249"/>
      <c r="E268" s="249"/>
      <c r="F268" s="249"/>
      <c r="G268" s="249"/>
      <c r="H268" s="250"/>
      <c r="I268" s="251"/>
    </row>
    <row r="269" spans="2:9" x14ac:dyDescent="0.25">
      <c r="B269" s="248"/>
      <c r="C269" s="249"/>
      <c r="D269" s="249"/>
      <c r="E269" s="249"/>
      <c r="F269" s="249"/>
      <c r="G269" s="249"/>
      <c r="H269" s="250"/>
      <c r="I269" s="251"/>
    </row>
    <row r="270" spans="2:9" x14ac:dyDescent="0.25">
      <c r="B270" s="248"/>
      <c r="C270" s="249"/>
      <c r="D270" s="249"/>
      <c r="E270" s="249"/>
      <c r="F270" s="249"/>
      <c r="G270" s="249"/>
      <c r="H270" s="250"/>
      <c r="I270" s="251"/>
    </row>
    <row r="271" spans="2:9" x14ac:dyDescent="0.25">
      <c r="B271" s="248"/>
      <c r="C271" s="249"/>
      <c r="D271" s="249"/>
      <c r="E271" s="249"/>
      <c r="F271" s="249"/>
      <c r="G271" s="249"/>
      <c r="H271" s="250"/>
      <c r="I271" s="251"/>
    </row>
    <row r="272" spans="2:9" x14ac:dyDescent="0.25">
      <c r="B272" s="248"/>
      <c r="C272" s="249"/>
      <c r="D272" s="249"/>
      <c r="E272" s="249"/>
      <c r="F272" s="249"/>
      <c r="G272" s="249"/>
      <c r="H272" s="250"/>
      <c r="I272" s="251"/>
    </row>
    <row r="273" spans="2:9" x14ac:dyDescent="0.25">
      <c r="B273" s="248"/>
      <c r="C273" s="249"/>
      <c r="D273" s="249"/>
      <c r="E273" s="249"/>
      <c r="F273" s="249"/>
      <c r="G273" s="249"/>
      <c r="H273" s="250"/>
      <c r="I273" s="251"/>
    </row>
    <row r="274" spans="2:9" x14ac:dyDescent="0.25">
      <c r="B274" s="248"/>
      <c r="C274" s="249"/>
      <c r="D274" s="249"/>
      <c r="E274" s="249"/>
      <c r="F274" s="249"/>
      <c r="G274" s="249"/>
      <c r="H274" s="250"/>
      <c r="I274" s="251"/>
    </row>
    <row r="275" spans="2:9" x14ac:dyDescent="0.25">
      <c r="B275" s="248"/>
      <c r="C275" s="249"/>
      <c r="D275" s="249"/>
      <c r="E275" s="249"/>
      <c r="F275" s="249"/>
      <c r="G275" s="249"/>
      <c r="H275" s="250"/>
      <c r="I275" s="251"/>
    </row>
    <row r="276" spans="2:9" x14ac:dyDescent="0.25">
      <c r="B276" s="248"/>
      <c r="C276" s="249"/>
      <c r="D276" s="249"/>
      <c r="E276" s="249"/>
      <c r="F276" s="249"/>
      <c r="G276" s="249"/>
      <c r="H276" s="250"/>
      <c r="I276" s="251"/>
    </row>
    <row r="277" spans="2:9" x14ac:dyDescent="0.25">
      <c r="B277" s="248"/>
      <c r="C277" s="249"/>
      <c r="D277" s="249"/>
      <c r="E277" s="249"/>
      <c r="F277" s="249"/>
      <c r="G277" s="249"/>
      <c r="H277" s="250"/>
      <c r="I277" s="251"/>
    </row>
    <row r="278" spans="2:9" x14ac:dyDescent="0.25">
      <c r="B278" s="248"/>
      <c r="C278" s="249"/>
      <c r="D278" s="249"/>
      <c r="E278" s="249"/>
      <c r="F278" s="249"/>
      <c r="G278" s="249"/>
      <c r="H278" s="250"/>
      <c r="I278" s="251"/>
    </row>
    <row r="279" spans="2:9" x14ac:dyDescent="0.25">
      <c r="B279" s="248"/>
      <c r="C279" s="249"/>
      <c r="D279" s="249"/>
      <c r="E279" s="249"/>
      <c r="F279" s="249"/>
      <c r="G279" s="249"/>
      <c r="H279" s="250"/>
      <c r="I279" s="251"/>
    </row>
    <row r="280" spans="2:9" x14ac:dyDescent="0.25">
      <c r="B280" s="248"/>
      <c r="C280" s="249"/>
      <c r="D280" s="249"/>
      <c r="E280" s="249"/>
      <c r="F280" s="249"/>
      <c r="G280" s="249"/>
      <c r="H280" s="250"/>
      <c r="I280" s="251"/>
    </row>
    <row r="281" spans="2:9" x14ac:dyDescent="0.25">
      <c r="B281" s="248"/>
      <c r="C281" s="249"/>
      <c r="D281" s="249"/>
      <c r="E281" s="249"/>
      <c r="F281" s="249"/>
      <c r="G281" s="249"/>
      <c r="H281" s="250"/>
      <c r="I281" s="251"/>
    </row>
    <row r="282" spans="2:9" x14ac:dyDescent="0.25">
      <c r="B282" s="248"/>
      <c r="C282" s="249"/>
      <c r="D282" s="249"/>
      <c r="E282" s="249"/>
      <c r="F282" s="249"/>
      <c r="G282" s="249"/>
      <c r="H282" s="250"/>
      <c r="I282" s="251"/>
    </row>
    <row r="283" spans="2:9" x14ac:dyDescent="0.25">
      <c r="B283" s="248"/>
      <c r="C283" s="249"/>
      <c r="D283" s="249"/>
      <c r="E283" s="249"/>
      <c r="F283" s="249"/>
      <c r="G283" s="249"/>
      <c r="H283" s="250"/>
      <c r="I283" s="251"/>
    </row>
    <row r="284" spans="2:9" x14ac:dyDescent="0.25">
      <c r="B284" s="248"/>
      <c r="C284" s="249"/>
      <c r="D284" s="249"/>
      <c r="E284" s="249"/>
      <c r="F284" s="249"/>
      <c r="G284" s="249"/>
      <c r="H284" s="250"/>
      <c r="I284" s="251"/>
    </row>
    <row r="285" spans="2:9" x14ac:dyDescent="0.25">
      <c r="B285" s="248"/>
      <c r="C285" s="249"/>
      <c r="D285" s="249"/>
      <c r="E285" s="249"/>
      <c r="F285" s="249"/>
      <c r="G285" s="249"/>
      <c r="H285" s="250"/>
      <c r="I285" s="251"/>
    </row>
    <row r="286" spans="2:9" x14ac:dyDescent="0.25">
      <c r="B286" s="248"/>
      <c r="C286" s="249"/>
      <c r="D286" s="249"/>
      <c r="E286" s="249"/>
      <c r="F286" s="249"/>
      <c r="G286" s="249"/>
      <c r="H286" s="250"/>
      <c r="I286" s="251"/>
    </row>
    <row r="287" spans="2:9" x14ac:dyDescent="0.25">
      <c r="B287" s="248"/>
      <c r="C287" s="249"/>
      <c r="D287" s="249"/>
      <c r="E287" s="249"/>
      <c r="F287" s="249"/>
      <c r="G287" s="249"/>
      <c r="H287" s="250"/>
      <c r="I287" s="251"/>
    </row>
    <row r="288" spans="2:9" x14ac:dyDescent="0.25">
      <c r="B288" s="248"/>
      <c r="C288" s="249"/>
      <c r="D288" s="249"/>
      <c r="E288" s="249"/>
      <c r="F288" s="249"/>
      <c r="G288" s="249"/>
      <c r="H288" s="250"/>
      <c r="I288" s="251"/>
    </row>
    <row r="289" spans="2:9" x14ac:dyDescent="0.25">
      <c r="B289" s="248"/>
      <c r="C289" s="249"/>
      <c r="D289" s="249"/>
      <c r="E289" s="249"/>
      <c r="F289" s="249"/>
      <c r="G289" s="249"/>
      <c r="H289" s="250"/>
      <c r="I289" s="251"/>
    </row>
    <row r="290" spans="2:9" x14ac:dyDescent="0.25">
      <c r="B290" s="248"/>
      <c r="C290" s="249"/>
      <c r="D290" s="249"/>
      <c r="E290" s="249"/>
      <c r="F290" s="249"/>
      <c r="G290" s="249"/>
      <c r="H290" s="250"/>
      <c r="I290" s="251"/>
    </row>
    <row r="291" spans="2:9" x14ac:dyDescent="0.25">
      <c r="B291" s="248"/>
      <c r="C291" s="249"/>
      <c r="D291" s="249"/>
      <c r="E291" s="249"/>
      <c r="F291" s="249"/>
      <c r="G291" s="249"/>
      <c r="H291" s="250"/>
      <c r="I291" s="251"/>
    </row>
    <row r="292" spans="2:9" x14ac:dyDescent="0.25">
      <c r="B292" s="248"/>
      <c r="C292" s="249"/>
      <c r="D292" s="249"/>
      <c r="E292" s="249"/>
      <c r="F292" s="249"/>
      <c r="G292" s="249"/>
      <c r="H292" s="250"/>
      <c r="I292" s="251"/>
    </row>
    <row r="293" spans="2:9" x14ac:dyDescent="0.25">
      <c r="B293" s="248"/>
      <c r="C293" s="249"/>
      <c r="D293" s="249"/>
      <c r="E293" s="249"/>
      <c r="F293" s="249"/>
      <c r="G293" s="249"/>
      <c r="H293" s="250"/>
      <c r="I293" s="251"/>
    </row>
    <row r="294" spans="2:9" x14ac:dyDescent="0.25">
      <c r="B294" s="248"/>
      <c r="C294" s="249"/>
      <c r="D294" s="249"/>
      <c r="E294" s="249"/>
      <c r="F294" s="249"/>
      <c r="G294" s="249"/>
      <c r="H294" s="250"/>
      <c r="I294" s="251"/>
    </row>
    <row r="295" spans="2:9" x14ac:dyDescent="0.25">
      <c r="B295" s="248"/>
      <c r="C295" s="249"/>
      <c r="D295" s="249"/>
      <c r="E295" s="249"/>
      <c r="F295" s="249"/>
      <c r="G295" s="249"/>
      <c r="H295" s="250"/>
      <c r="I295" s="251"/>
    </row>
    <row r="296" spans="2:9" x14ac:dyDescent="0.25">
      <c r="B296" s="248"/>
      <c r="C296" s="249"/>
      <c r="D296" s="249"/>
      <c r="E296" s="249"/>
      <c r="F296" s="249"/>
      <c r="G296" s="249"/>
      <c r="H296" s="250"/>
      <c r="I296" s="251"/>
    </row>
    <row r="297" spans="2:9" x14ac:dyDescent="0.25">
      <c r="B297" s="248"/>
      <c r="C297" s="249"/>
      <c r="D297" s="249"/>
      <c r="E297" s="249"/>
      <c r="F297" s="249"/>
      <c r="G297" s="249"/>
      <c r="H297" s="250"/>
      <c r="I297" s="251"/>
    </row>
    <row r="298" spans="2:9" x14ac:dyDescent="0.25">
      <c r="B298" s="248"/>
      <c r="C298" s="249"/>
      <c r="D298" s="249"/>
      <c r="E298" s="249"/>
      <c r="F298" s="249"/>
      <c r="G298" s="249"/>
      <c r="H298" s="250"/>
      <c r="I298" s="251"/>
    </row>
    <row r="299" spans="2:9" x14ac:dyDescent="0.25">
      <c r="B299" s="248"/>
      <c r="C299" s="249"/>
      <c r="D299" s="249"/>
      <c r="E299" s="249"/>
      <c r="F299" s="249"/>
      <c r="G299" s="249"/>
      <c r="H299" s="250"/>
      <c r="I299" s="251"/>
    </row>
    <row r="300" spans="2:9" x14ac:dyDescent="0.25">
      <c r="B300" s="248"/>
      <c r="C300" s="249"/>
      <c r="D300" s="249"/>
      <c r="E300" s="249"/>
      <c r="F300" s="249"/>
      <c r="G300" s="249"/>
      <c r="H300" s="250"/>
      <c r="I300" s="251"/>
    </row>
    <row r="301" spans="2:9" x14ac:dyDescent="0.25">
      <c r="B301" s="248"/>
      <c r="C301" s="249"/>
      <c r="D301" s="249"/>
      <c r="E301" s="249"/>
      <c r="F301" s="249"/>
      <c r="G301" s="249"/>
      <c r="H301" s="250"/>
      <c r="I301" s="251"/>
    </row>
    <row r="302" spans="2:9" x14ac:dyDescent="0.25">
      <c r="B302" s="248"/>
      <c r="C302" s="249"/>
      <c r="D302" s="249"/>
      <c r="E302" s="249"/>
      <c r="F302" s="249"/>
      <c r="G302" s="249"/>
      <c r="H302" s="250"/>
      <c r="I302" s="251"/>
    </row>
    <row r="303" spans="2:9" x14ac:dyDescent="0.25">
      <c r="B303" s="248"/>
      <c r="C303" s="249"/>
      <c r="D303" s="249"/>
      <c r="E303" s="249"/>
      <c r="F303" s="249"/>
      <c r="G303" s="249"/>
      <c r="H303" s="250"/>
      <c r="I303" s="251"/>
    </row>
    <row r="304" spans="2:9" x14ac:dyDescent="0.25">
      <c r="B304" s="248"/>
      <c r="C304" s="249"/>
      <c r="D304" s="249"/>
      <c r="E304" s="249"/>
      <c r="F304" s="249"/>
      <c r="G304" s="249"/>
      <c r="H304" s="250"/>
      <c r="I304" s="251"/>
    </row>
    <row r="305" spans="2:9" x14ac:dyDescent="0.25">
      <c r="B305" s="248"/>
      <c r="C305" s="249"/>
      <c r="D305" s="249"/>
      <c r="E305" s="249"/>
      <c r="F305" s="249"/>
      <c r="G305" s="249"/>
      <c r="H305" s="250"/>
      <c r="I305" s="251"/>
    </row>
    <row r="306" spans="2:9" x14ac:dyDescent="0.25">
      <c r="B306" s="248"/>
      <c r="C306" s="249"/>
      <c r="D306" s="249"/>
      <c r="E306" s="249"/>
      <c r="F306" s="249"/>
      <c r="G306" s="249"/>
      <c r="H306" s="250"/>
      <c r="I306" s="251"/>
    </row>
    <row r="307" spans="2:9" x14ac:dyDescent="0.25">
      <c r="B307" s="248"/>
      <c r="C307" s="249"/>
      <c r="D307" s="249"/>
      <c r="E307" s="249"/>
      <c r="F307" s="249"/>
      <c r="G307" s="249"/>
      <c r="H307" s="250"/>
      <c r="I307" s="251"/>
    </row>
    <row r="308" spans="2:9" x14ac:dyDescent="0.25">
      <c r="B308" s="248"/>
      <c r="C308" s="249"/>
      <c r="D308" s="249"/>
      <c r="E308" s="249"/>
      <c r="F308" s="249"/>
      <c r="G308" s="249"/>
      <c r="H308" s="250"/>
      <c r="I308" s="251"/>
    </row>
    <row r="309" spans="2:9" x14ac:dyDescent="0.25">
      <c r="B309" s="248"/>
      <c r="C309" s="249"/>
      <c r="D309" s="249"/>
      <c r="E309" s="249"/>
      <c r="F309" s="249"/>
      <c r="G309" s="249"/>
      <c r="H309" s="250"/>
      <c r="I309" s="251"/>
    </row>
    <row r="310" spans="2:9" x14ac:dyDescent="0.25">
      <c r="B310" s="248"/>
      <c r="C310" s="249"/>
      <c r="D310" s="249"/>
      <c r="E310" s="249"/>
      <c r="F310" s="249"/>
      <c r="G310" s="249"/>
      <c r="H310" s="250"/>
      <c r="I310" s="251"/>
    </row>
    <row r="311" spans="2:9" x14ac:dyDescent="0.25">
      <c r="B311" s="248"/>
      <c r="C311" s="249"/>
      <c r="D311" s="249"/>
      <c r="E311" s="249"/>
      <c r="F311" s="249"/>
      <c r="G311" s="249"/>
      <c r="H311" s="250"/>
      <c r="I311" s="251"/>
    </row>
    <row r="312" spans="2:9" x14ac:dyDescent="0.25">
      <c r="B312" s="248"/>
      <c r="C312" s="249"/>
      <c r="D312" s="249"/>
      <c r="E312" s="249"/>
      <c r="F312" s="249"/>
      <c r="G312" s="249"/>
      <c r="H312" s="250"/>
      <c r="I312" s="251"/>
    </row>
    <row r="313" spans="2:9" x14ac:dyDescent="0.25">
      <c r="B313" s="248"/>
      <c r="C313" s="249"/>
      <c r="D313" s="249"/>
      <c r="E313" s="249"/>
      <c r="F313" s="249"/>
      <c r="G313" s="249"/>
      <c r="H313" s="250"/>
      <c r="I313" s="251"/>
    </row>
    <row r="314" spans="2:9" x14ac:dyDescent="0.25">
      <c r="B314" s="248"/>
      <c r="C314" s="249"/>
      <c r="D314" s="249"/>
      <c r="E314" s="249"/>
      <c r="F314" s="249"/>
      <c r="G314" s="249"/>
      <c r="H314" s="250"/>
      <c r="I314" s="251"/>
    </row>
    <row r="315" spans="2:9" x14ac:dyDescent="0.25">
      <c r="B315" s="248"/>
      <c r="C315" s="249"/>
      <c r="D315" s="249"/>
      <c r="E315" s="249"/>
      <c r="F315" s="249"/>
      <c r="G315" s="249"/>
      <c r="H315" s="250"/>
      <c r="I315" s="251"/>
    </row>
    <row r="316" spans="2:9" x14ac:dyDescent="0.25">
      <c r="B316" s="248"/>
      <c r="C316" s="249"/>
      <c r="D316" s="249"/>
      <c r="E316" s="249"/>
      <c r="F316" s="249"/>
      <c r="G316" s="249"/>
      <c r="H316" s="250"/>
      <c r="I316" s="251"/>
    </row>
    <row r="317" spans="2:9" x14ac:dyDescent="0.25">
      <c r="B317" s="248"/>
      <c r="C317" s="249"/>
      <c r="D317" s="249"/>
      <c r="E317" s="249"/>
      <c r="F317" s="249"/>
      <c r="G317" s="249"/>
      <c r="H317" s="250"/>
      <c r="I317" s="251"/>
    </row>
    <row r="318" spans="2:9" x14ac:dyDescent="0.25">
      <c r="B318" s="248"/>
      <c r="C318" s="249"/>
      <c r="D318" s="249"/>
      <c r="E318" s="249"/>
      <c r="F318" s="249"/>
      <c r="G318" s="249"/>
      <c r="H318" s="250"/>
      <c r="I318" s="251"/>
    </row>
    <row r="319" spans="2:9" x14ac:dyDescent="0.25">
      <c r="B319" s="248"/>
      <c r="C319" s="249"/>
      <c r="D319" s="249"/>
      <c r="E319" s="249"/>
      <c r="F319" s="249"/>
      <c r="G319" s="249"/>
      <c r="H319" s="250"/>
      <c r="I319" s="251"/>
    </row>
    <row r="320" spans="2:9" x14ac:dyDescent="0.25">
      <c r="B320" s="248"/>
      <c r="C320" s="249"/>
      <c r="D320" s="249"/>
      <c r="E320" s="249"/>
      <c r="F320" s="249"/>
      <c r="G320" s="249"/>
      <c r="H320" s="250"/>
      <c r="I320" s="251"/>
    </row>
    <row r="321" spans="2:9" x14ac:dyDescent="0.25">
      <c r="B321" s="248"/>
      <c r="C321" s="249"/>
      <c r="D321" s="249"/>
      <c r="E321" s="249"/>
      <c r="F321" s="249"/>
      <c r="G321" s="249"/>
      <c r="H321" s="250"/>
      <c r="I321" s="251"/>
    </row>
    <row r="322" spans="2:9" x14ac:dyDescent="0.25">
      <c r="B322" s="248"/>
      <c r="C322" s="249"/>
      <c r="D322" s="249"/>
      <c r="E322" s="249"/>
      <c r="F322" s="249"/>
      <c r="G322" s="249"/>
      <c r="H322" s="250"/>
      <c r="I322" s="251"/>
    </row>
    <row r="323" spans="2:9" x14ac:dyDescent="0.25">
      <c r="B323" s="248"/>
      <c r="C323" s="249"/>
      <c r="D323" s="249"/>
      <c r="E323" s="249"/>
      <c r="F323" s="249"/>
      <c r="G323" s="249"/>
      <c r="H323" s="250"/>
      <c r="I323" s="251"/>
    </row>
    <row r="324" spans="2:9" x14ac:dyDescent="0.25">
      <c r="B324" s="248"/>
      <c r="C324" s="249"/>
      <c r="D324" s="249"/>
      <c r="E324" s="249"/>
      <c r="F324" s="249"/>
      <c r="G324" s="249"/>
      <c r="H324" s="250"/>
      <c r="I324" s="251"/>
    </row>
    <row r="325" spans="2:9" x14ac:dyDescent="0.25">
      <c r="B325" s="248"/>
      <c r="C325" s="249"/>
      <c r="D325" s="249"/>
      <c r="E325" s="249"/>
      <c r="F325" s="249"/>
      <c r="G325" s="249"/>
      <c r="H325" s="250"/>
      <c r="I325" s="251"/>
    </row>
    <row r="326" spans="2:9" x14ac:dyDescent="0.25">
      <c r="B326" s="248"/>
      <c r="C326" s="249"/>
      <c r="D326" s="249"/>
      <c r="E326" s="249"/>
      <c r="F326" s="249"/>
      <c r="G326" s="249"/>
      <c r="H326" s="250"/>
      <c r="I326" s="251"/>
    </row>
    <row r="327" spans="2:9" x14ac:dyDescent="0.25">
      <c r="B327" s="248"/>
      <c r="C327" s="249"/>
      <c r="D327" s="249"/>
      <c r="E327" s="249"/>
      <c r="F327" s="249"/>
      <c r="G327" s="249"/>
      <c r="H327" s="250"/>
      <c r="I327" s="251"/>
    </row>
    <row r="328" spans="2:9" x14ac:dyDescent="0.25">
      <c r="B328" s="248"/>
      <c r="C328" s="249"/>
      <c r="D328" s="249"/>
      <c r="E328" s="249"/>
      <c r="F328" s="249"/>
      <c r="G328" s="249"/>
      <c r="H328" s="250"/>
      <c r="I328" s="251"/>
    </row>
    <row r="329" spans="2:9" x14ac:dyDescent="0.25">
      <c r="B329" s="248"/>
      <c r="C329" s="249"/>
      <c r="D329" s="249"/>
      <c r="E329" s="249"/>
      <c r="F329" s="249"/>
      <c r="G329" s="249"/>
      <c r="H329" s="250"/>
      <c r="I329" s="251"/>
    </row>
    <row r="330" spans="2:9" x14ac:dyDescent="0.25">
      <c r="B330" s="248"/>
      <c r="C330" s="249"/>
      <c r="D330" s="249"/>
      <c r="E330" s="249"/>
      <c r="F330" s="249"/>
      <c r="G330" s="249"/>
      <c r="H330" s="250"/>
      <c r="I330" s="251"/>
    </row>
    <row r="331" spans="2:9" x14ac:dyDescent="0.25">
      <c r="B331" s="248"/>
      <c r="C331" s="249"/>
      <c r="D331" s="249"/>
      <c r="E331" s="249"/>
      <c r="F331" s="249"/>
      <c r="G331" s="249"/>
      <c r="H331" s="250"/>
      <c r="I331" s="251"/>
    </row>
    <row r="332" spans="2:9" x14ac:dyDescent="0.25">
      <c r="B332" s="248"/>
      <c r="C332" s="249"/>
      <c r="D332" s="249"/>
      <c r="E332" s="249"/>
      <c r="F332" s="249"/>
      <c r="G332" s="249"/>
      <c r="H332" s="250"/>
      <c r="I332" s="251"/>
    </row>
    <row r="333" spans="2:9" x14ac:dyDescent="0.25">
      <c r="B333" s="248"/>
      <c r="C333" s="249"/>
      <c r="D333" s="249"/>
      <c r="E333" s="249"/>
      <c r="F333" s="249"/>
      <c r="G333" s="249"/>
      <c r="H333" s="250"/>
      <c r="I333" s="251"/>
    </row>
    <row r="334" spans="2:9" x14ac:dyDescent="0.25">
      <c r="B334" s="248"/>
      <c r="C334" s="249"/>
      <c r="D334" s="249"/>
      <c r="E334" s="249"/>
      <c r="F334" s="249"/>
      <c r="G334" s="249"/>
      <c r="H334" s="250"/>
      <c r="I334" s="251"/>
    </row>
    <row r="335" spans="2:9" x14ac:dyDescent="0.25">
      <c r="B335" s="248"/>
      <c r="C335" s="249"/>
      <c r="D335" s="249"/>
      <c r="E335" s="249"/>
      <c r="F335" s="249"/>
      <c r="G335" s="249"/>
      <c r="H335" s="250"/>
      <c r="I335" s="251"/>
    </row>
    <row r="336" spans="2:9" x14ac:dyDescent="0.25">
      <c r="B336" s="248"/>
      <c r="C336" s="249"/>
      <c r="D336" s="249"/>
      <c r="E336" s="249"/>
      <c r="F336" s="249"/>
      <c r="G336" s="249"/>
      <c r="H336" s="250"/>
      <c r="I336" s="251"/>
    </row>
    <row r="337" spans="2:9" x14ac:dyDescent="0.25">
      <c r="B337" s="248"/>
      <c r="C337" s="249"/>
      <c r="D337" s="249"/>
      <c r="E337" s="249"/>
      <c r="F337" s="249"/>
      <c r="G337" s="249"/>
      <c r="H337" s="250"/>
      <c r="I337" s="251"/>
    </row>
    <row r="338" spans="2:9" x14ac:dyDescent="0.25">
      <c r="B338" s="248"/>
      <c r="C338" s="249"/>
      <c r="D338" s="249"/>
      <c r="E338" s="249"/>
      <c r="F338" s="249"/>
      <c r="G338" s="249"/>
      <c r="H338" s="250"/>
      <c r="I338" s="251"/>
    </row>
    <row r="339" spans="2:9" x14ac:dyDescent="0.25">
      <c r="B339" s="248"/>
      <c r="C339" s="249"/>
      <c r="D339" s="249"/>
      <c r="E339" s="249"/>
      <c r="F339" s="249"/>
      <c r="G339" s="249"/>
      <c r="H339" s="250"/>
      <c r="I339" s="251"/>
    </row>
    <row r="340" spans="2:9" x14ac:dyDescent="0.25">
      <c r="B340" s="248"/>
      <c r="C340" s="249"/>
      <c r="D340" s="249"/>
      <c r="E340" s="249"/>
      <c r="F340" s="249"/>
      <c r="G340" s="249"/>
      <c r="H340" s="250"/>
      <c r="I340" s="251"/>
    </row>
    <row r="341" spans="2:9" x14ac:dyDescent="0.25">
      <c r="B341" s="248"/>
      <c r="C341" s="249"/>
      <c r="D341" s="249"/>
      <c r="E341" s="249"/>
      <c r="F341" s="249"/>
      <c r="G341" s="249"/>
      <c r="H341" s="250"/>
      <c r="I341" s="251"/>
    </row>
    <row r="342" spans="2:9" x14ac:dyDescent="0.25">
      <c r="B342" s="248"/>
      <c r="C342" s="249"/>
      <c r="D342" s="249"/>
      <c r="E342" s="249"/>
      <c r="F342" s="249"/>
      <c r="G342" s="249"/>
      <c r="H342" s="250"/>
      <c r="I342" s="251"/>
    </row>
    <row r="343" spans="2:9" x14ac:dyDescent="0.25">
      <c r="B343" s="248"/>
      <c r="C343" s="249"/>
      <c r="D343" s="249"/>
      <c r="E343" s="249"/>
      <c r="F343" s="249"/>
      <c r="G343" s="249"/>
      <c r="H343" s="250"/>
      <c r="I343" s="251"/>
    </row>
    <row r="344" spans="2:9" x14ac:dyDescent="0.25">
      <c r="B344" s="248"/>
      <c r="C344" s="249"/>
      <c r="D344" s="249"/>
      <c r="E344" s="249"/>
      <c r="F344" s="249"/>
      <c r="G344" s="249"/>
      <c r="H344" s="250"/>
      <c r="I344" s="251"/>
    </row>
    <row r="345" spans="2:9" x14ac:dyDescent="0.25">
      <c r="B345" s="248"/>
      <c r="C345" s="249"/>
      <c r="D345" s="249"/>
      <c r="E345" s="249"/>
      <c r="F345" s="249"/>
      <c r="G345" s="249"/>
      <c r="H345" s="250"/>
      <c r="I345" s="251"/>
    </row>
    <row r="346" spans="2:9" x14ac:dyDescent="0.25">
      <c r="B346" s="248"/>
      <c r="C346" s="249"/>
      <c r="D346" s="249"/>
      <c r="E346" s="249"/>
      <c r="F346" s="249"/>
      <c r="G346" s="249"/>
      <c r="H346" s="250"/>
      <c r="I346" s="251"/>
    </row>
    <row r="347" spans="2:9" x14ac:dyDescent="0.25">
      <c r="B347" s="248"/>
      <c r="C347" s="249"/>
      <c r="D347" s="249"/>
      <c r="E347" s="249"/>
      <c r="F347" s="249"/>
      <c r="G347" s="249"/>
      <c r="H347" s="250"/>
      <c r="I347" s="251"/>
    </row>
    <row r="348" spans="2:9" x14ac:dyDescent="0.25">
      <c r="B348" s="248"/>
      <c r="C348" s="249"/>
      <c r="D348" s="249"/>
      <c r="E348" s="249"/>
      <c r="F348" s="249"/>
      <c r="G348" s="249"/>
      <c r="H348" s="250"/>
      <c r="I348" s="251"/>
    </row>
    <row r="349" spans="2:9" x14ac:dyDescent="0.25">
      <c r="B349" s="248"/>
      <c r="C349" s="249"/>
      <c r="D349" s="249"/>
      <c r="E349" s="249"/>
      <c r="F349" s="249"/>
      <c r="G349" s="249"/>
      <c r="H349" s="250"/>
      <c r="I349" s="251"/>
    </row>
    <row r="350" spans="2:9" x14ac:dyDescent="0.25">
      <c r="B350" s="248"/>
      <c r="C350" s="249"/>
      <c r="D350" s="249"/>
      <c r="E350" s="249"/>
      <c r="F350" s="249"/>
      <c r="G350" s="249"/>
      <c r="H350" s="250"/>
      <c r="I350" s="251"/>
    </row>
    <row r="351" spans="2:9" x14ac:dyDescent="0.25">
      <c r="B351" s="248"/>
      <c r="C351" s="249"/>
      <c r="D351" s="249"/>
      <c r="E351" s="249"/>
      <c r="F351" s="249"/>
      <c r="G351" s="249"/>
      <c r="H351" s="250"/>
      <c r="I351" s="251"/>
    </row>
    <row r="352" spans="2:9" x14ac:dyDescent="0.25">
      <c r="B352" s="248"/>
      <c r="C352" s="249"/>
      <c r="D352" s="249"/>
      <c r="E352" s="249"/>
      <c r="F352" s="249"/>
      <c r="G352" s="249"/>
      <c r="H352" s="250"/>
      <c r="I352" s="251"/>
    </row>
    <row r="353" spans="2:9" x14ac:dyDescent="0.25">
      <c r="B353" s="248"/>
      <c r="C353" s="249"/>
      <c r="D353" s="249"/>
      <c r="E353" s="249"/>
      <c r="F353" s="249"/>
      <c r="G353" s="249"/>
      <c r="H353" s="250"/>
      <c r="I353" s="251"/>
    </row>
    <row r="354" spans="2:9" x14ac:dyDescent="0.25">
      <c r="B354" s="248"/>
      <c r="C354" s="249"/>
      <c r="D354" s="249"/>
      <c r="E354" s="249"/>
      <c r="F354" s="249"/>
      <c r="G354" s="249"/>
      <c r="H354" s="250"/>
      <c r="I354" s="251"/>
    </row>
    <row r="355" spans="2:9" x14ac:dyDescent="0.25">
      <c r="B355" s="248"/>
      <c r="C355" s="249"/>
      <c r="D355" s="249"/>
      <c r="E355" s="249"/>
      <c r="F355" s="249"/>
      <c r="G355" s="249"/>
      <c r="H355" s="250"/>
      <c r="I355" s="251"/>
    </row>
    <row r="356" spans="2:9" x14ac:dyDescent="0.25">
      <c r="B356" s="248"/>
      <c r="C356" s="249"/>
      <c r="D356" s="249"/>
      <c r="E356" s="249"/>
      <c r="F356" s="249"/>
      <c r="G356" s="249"/>
      <c r="H356" s="250"/>
      <c r="I356" s="251"/>
    </row>
    <row r="357" spans="2:9" x14ac:dyDescent="0.25">
      <c r="B357" s="248"/>
      <c r="C357" s="249"/>
      <c r="D357" s="249"/>
      <c r="E357" s="249"/>
      <c r="F357" s="249"/>
      <c r="G357" s="249"/>
      <c r="H357" s="250"/>
      <c r="I357" s="251"/>
    </row>
    <row r="358" spans="2:9" x14ac:dyDescent="0.25">
      <c r="B358" s="248"/>
      <c r="C358" s="249"/>
      <c r="D358" s="249"/>
      <c r="E358" s="249"/>
      <c r="F358" s="249"/>
      <c r="G358" s="249"/>
      <c r="H358" s="250"/>
      <c r="I358" s="251"/>
    </row>
    <row r="359" spans="2:9" x14ac:dyDescent="0.25">
      <c r="B359" s="248"/>
      <c r="C359" s="249"/>
      <c r="D359" s="249"/>
      <c r="E359" s="249"/>
      <c r="F359" s="249"/>
      <c r="G359" s="249"/>
      <c r="H359" s="250"/>
      <c r="I359" s="251"/>
    </row>
    <row r="360" spans="2:9" x14ac:dyDescent="0.25">
      <c r="B360" s="248"/>
      <c r="C360" s="249"/>
      <c r="D360" s="249"/>
      <c r="E360" s="249"/>
      <c r="F360" s="249"/>
      <c r="G360" s="249"/>
      <c r="H360" s="250"/>
      <c r="I360" s="251"/>
    </row>
    <row r="361" spans="2:9" x14ac:dyDescent="0.25">
      <c r="B361" s="248"/>
      <c r="C361" s="249"/>
      <c r="D361" s="249"/>
      <c r="E361" s="249"/>
      <c r="F361" s="249"/>
      <c r="G361" s="249"/>
      <c r="H361" s="250"/>
      <c r="I361" s="251"/>
    </row>
    <row r="362" spans="2:9" x14ac:dyDescent="0.25">
      <c r="B362" s="248"/>
      <c r="C362" s="249"/>
      <c r="D362" s="249"/>
      <c r="E362" s="249"/>
      <c r="F362" s="249"/>
      <c r="G362" s="249"/>
      <c r="H362" s="250"/>
      <c r="I362" s="251"/>
    </row>
    <row r="363" spans="2:9" x14ac:dyDescent="0.25">
      <c r="B363" s="248"/>
      <c r="C363" s="249"/>
      <c r="D363" s="249"/>
      <c r="E363" s="249"/>
      <c r="F363" s="249"/>
      <c r="G363" s="249"/>
      <c r="H363" s="250"/>
      <c r="I363" s="251"/>
    </row>
    <row r="364" spans="2:9" x14ac:dyDescent="0.25">
      <c r="B364" s="248"/>
      <c r="C364" s="249"/>
      <c r="D364" s="249"/>
      <c r="E364" s="249"/>
      <c r="F364" s="249"/>
      <c r="G364" s="249"/>
      <c r="H364" s="250"/>
      <c r="I364" s="251"/>
    </row>
    <row r="365" spans="2:9" x14ac:dyDescent="0.25">
      <c r="B365" s="248"/>
      <c r="C365" s="249"/>
      <c r="D365" s="249"/>
      <c r="E365" s="249"/>
      <c r="F365" s="249"/>
      <c r="G365" s="249"/>
      <c r="H365" s="250"/>
      <c r="I365" s="251"/>
    </row>
    <row r="366" spans="2:9" x14ac:dyDescent="0.25">
      <c r="B366" s="248"/>
      <c r="C366" s="249"/>
      <c r="D366" s="249"/>
      <c r="E366" s="249"/>
      <c r="F366" s="249"/>
      <c r="G366" s="249"/>
      <c r="H366" s="250"/>
      <c r="I366" s="251"/>
    </row>
    <row r="367" spans="2:9" x14ac:dyDescent="0.25">
      <c r="B367" s="248"/>
      <c r="C367" s="249"/>
      <c r="D367" s="249"/>
      <c r="E367" s="249"/>
      <c r="F367" s="249"/>
      <c r="G367" s="249"/>
      <c r="H367" s="250"/>
      <c r="I367" s="251"/>
    </row>
    <row r="368" spans="2:9" x14ac:dyDescent="0.25">
      <c r="B368" s="248"/>
      <c r="C368" s="249"/>
      <c r="D368" s="249"/>
      <c r="E368" s="249"/>
      <c r="F368" s="249"/>
      <c r="G368" s="249"/>
      <c r="H368" s="250"/>
      <c r="I368" s="251"/>
    </row>
    <row r="369" spans="2:9" x14ac:dyDescent="0.25">
      <c r="B369" s="248"/>
      <c r="C369" s="249"/>
      <c r="D369" s="249"/>
      <c r="E369" s="249"/>
      <c r="F369" s="249"/>
      <c r="G369" s="249"/>
      <c r="H369" s="250"/>
      <c r="I369" s="251"/>
    </row>
    <row r="370" spans="2:9" x14ac:dyDescent="0.25">
      <c r="B370" s="248"/>
      <c r="C370" s="249"/>
      <c r="D370" s="249"/>
      <c r="E370" s="249"/>
      <c r="F370" s="249"/>
      <c r="G370" s="249"/>
      <c r="H370" s="250"/>
      <c r="I370" s="251"/>
    </row>
    <row r="371" spans="2:9" x14ac:dyDescent="0.25">
      <c r="B371" s="248"/>
      <c r="C371" s="249"/>
      <c r="D371" s="249"/>
      <c r="E371" s="249"/>
      <c r="F371" s="249"/>
      <c r="G371" s="249"/>
      <c r="H371" s="250"/>
      <c r="I371" s="251"/>
    </row>
    <row r="372" spans="2:9" x14ac:dyDescent="0.25">
      <c r="B372" s="248"/>
      <c r="C372" s="249"/>
      <c r="D372" s="249"/>
      <c r="E372" s="249"/>
      <c r="F372" s="249"/>
      <c r="G372" s="249"/>
      <c r="H372" s="250"/>
      <c r="I372" s="251"/>
    </row>
    <row r="373" spans="2:9" x14ac:dyDescent="0.25">
      <c r="B373" s="248"/>
      <c r="C373" s="249"/>
      <c r="D373" s="249"/>
      <c r="E373" s="249"/>
      <c r="F373" s="249"/>
      <c r="G373" s="249"/>
      <c r="H373" s="250"/>
      <c r="I373" s="251"/>
    </row>
    <row r="374" spans="2:9" x14ac:dyDescent="0.25">
      <c r="B374" s="248"/>
      <c r="C374" s="249"/>
      <c r="D374" s="249"/>
      <c r="E374" s="249"/>
      <c r="F374" s="249"/>
      <c r="G374" s="249"/>
      <c r="H374" s="250"/>
      <c r="I374" s="251"/>
    </row>
    <row r="375" spans="2:9" x14ac:dyDescent="0.25">
      <c r="B375" s="248"/>
      <c r="C375" s="249"/>
      <c r="D375" s="249"/>
      <c r="E375" s="249"/>
      <c r="F375" s="249"/>
      <c r="G375" s="249"/>
      <c r="H375" s="250"/>
      <c r="I375" s="251"/>
    </row>
    <row r="376" spans="2:9" x14ac:dyDescent="0.25">
      <c r="B376" s="248"/>
      <c r="C376" s="249"/>
      <c r="D376" s="249"/>
      <c r="E376" s="249"/>
      <c r="F376" s="249"/>
      <c r="G376" s="249"/>
      <c r="H376" s="250"/>
      <c r="I376" s="251"/>
    </row>
    <row r="377" spans="2:9" x14ac:dyDescent="0.25">
      <c r="B377" s="248"/>
      <c r="C377" s="249"/>
      <c r="D377" s="249"/>
      <c r="E377" s="249"/>
      <c r="F377" s="249"/>
      <c r="G377" s="249"/>
      <c r="H377" s="250"/>
      <c r="I377" s="251"/>
    </row>
    <row r="378" spans="2:9" x14ac:dyDescent="0.25">
      <c r="B378" s="248"/>
      <c r="C378" s="249"/>
      <c r="D378" s="249"/>
      <c r="E378" s="249"/>
      <c r="F378" s="249"/>
      <c r="G378" s="249"/>
      <c r="H378" s="250"/>
      <c r="I378" s="251"/>
    </row>
    <row r="379" spans="2:9" x14ac:dyDescent="0.25">
      <c r="B379" s="248"/>
      <c r="C379" s="249"/>
      <c r="D379" s="249"/>
      <c r="E379" s="249"/>
      <c r="F379" s="249"/>
      <c r="G379" s="249"/>
      <c r="H379" s="250"/>
      <c r="I379" s="251"/>
    </row>
    <row r="380" spans="2:9" x14ac:dyDescent="0.25">
      <c r="B380" s="248"/>
      <c r="C380" s="249"/>
      <c r="D380" s="249"/>
      <c r="E380" s="249"/>
      <c r="F380" s="249"/>
      <c r="G380" s="249"/>
      <c r="H380" s="250"/>
      <c r="I380" s="251"/>
    </row>
    <row r="381" spans="2:9" x14ac:dyDescent="0.25">
      <c r="B381" s="248"/>
      <c r="C381" s="249"/>
      <c r="D381" s="249"/>
      <c r="E381" s="249"/>
      <c r="F381" s="249"/>
      <c r="G381" s="249"/>
      <c r="H381" s="250"/>
      <c r="I381" s="251"/>
    </row>
    <row r="382" spans="2:9" x14ac:dyDescent="0.25">
      <c r="B382" s="248"/>
      <c r="C382" s="249"/>
      <c r="D382" s="249"/>
      <c r="E382" s="249"/>
      <c r="F382" s="249"/>
      <c r="G382" s="249"/>
      <c r="H382" s="250"/>
      <c r="I382" s="251"/>
    </row>
    <row r="383" spans="2:9" x14ac:dyDescent="0.25">
      <c r="B383" s="248"/>
      <c r="C383" s="249"/>
      <c r="D383" s="249"/>
      <c r="E383" s="249"/>
      <c r="F383" s="249"/>
      <c r="G383" s="249"/>
      <c r="H383" s="250"/>
      <c r="I383" s="251"/>
    </row>
    <row r="384" spans="2:9" x14ac:dyDescent="0.25">
      <c r="B384" s="248"/>
      <c r="C384" s="249"/>
      <c r="D384" s="249"/>
      <c r="E384" s="249"/>
      <c r="F384" s="249"/>
      <c r="G384" s="249"/>
      <c r="H384" s="250"/>
      <c r="I384" s="251"/>
    </row>
    <row r="385" spans="2:9" x14ac:dyDescent="0.25">
      <c r="B385" s="248"/>
      <c r="C385" s="249"/>
      <c r="D385" s="249"/>
      <c r="E385" s="249"/>
      <c r="F385" s="249"/>
      <c r="G385" s="249"/>
      <c r="H385" s="250"/>
      <c r="I385" s="251"/>
    </row>
    <row r="386" spans="2:9" x14ac:dyDescent="0.25">
      <c r="B386" s="248"/>
      <c r="C386" s="249"/>
      <c r="D386" s="249"/>
      <c r="E386" s="249"/>
      <c r="F386" s="249"/>
      <c r="G386" s="249"/>
      <c r="H386" s="250"/>
      <c r="I386" s="251"/>
    </row>
    <row r="387" spans="2:9" x14ac:dyDescent="0.25">
      <c r="B387" s="248"/>
      <c r="C387" s="249"/>
      <c r="D387" s="249"/>
      <c r="E387" s="249"/>
      <c r="F387" s="249"/>
      <c r="G387" s="249"/>
      <c r="H387" s="250"/>
      <c r="I387" s="251"/>
    </row>
    <row r="388" spans="2:9" x14ac:dyDescent="0.25">
      <c r="B388" s="248"/>
      <c r="C388" s="249"/>
      <c r="D388" s="249"/>
      <c r="E388" s="249"/>
      <c r="F388" s="249"/>
      <c r="G388" s="249"/>
      <c r="H388" s="250"/>
      <c r="I388" s="251"/>
    </row>
    <row r="389" spans="2:9" x14ac:dyDescent="0.25">
      <c r="B389" s="248"/>
      <c r="C389" s="249"/>
      <c r="D389" s="249"/>
      <c r="E389" s="249"/>
      <c r="F389" s="249"/>
      <c r="G389" s="249"/>
      <c r="H389" s="250"/>
      <c r="I389" s="251"/>
    </row>
    <row r="390" spans="2:9" x14ac:dyDescent="0.25">
      <c r="B390" s="248"/>
      <c r="C390" s="249"/>
      <c r="D390" s="249"/>
      <c r="E390" s="249"/>
      <c r="F390" s="249"/>
      <c r="G390" s="249"/>
      <c r="H390" s="250"/>
      <c r="I390" s="251"/>
    </row>
    <row r="391" spans="2:9" x14ac:dyDescent="0.25">
      <c r="B391" s="248"/>
      <c r="C391" s="249"/>
      <c r="D391" s="249"/>
      <c r="E391" s="249"/>
      <c r="F391" s="249"/>
      <c r="G391" s="249"/>
      <c r="H391" s="250"/>
      <c r="I391" s="251"/>
    </row>
    <row r="392" spans="2:9" x14ac:dyDescent="0.25">
      <c r="B392" s="248"/>
      <c r="C392" s="249"/>
      <c r="D392" s="249"/>
      <c r="E392" s="249"/>
      <c r="F392" s="249"/>
      <c r="G392" s="249"/>
      <c r="H392" s="250"/>
      <c r="I392" s="251"/>
    </row>
    <row r="393" spans="2:9" x14ac:dyDescent="0.25">
      <c r="B393" s="248"/>
      <c r="C393" s="249"/>
      <c r="D393" s="249"/>
      <c r="E393" s="249"/>
      <c r="F393" s="249"/>
      <c r="G393" s="249"/>
      <c r="H393" s="250"/>
      <c r="I393" s="251"/>
    </row>
    <row r="394" spans="2:9" x14ac:dyDescent="0.25">
      <c r="B394" s="248"/>
      <c r="C394" s="249"/>
      <c r="D394" s="249"/>
      <c r="E394" s="249"/>
      <c r="F394" s="249"/>
      <c r="G394" s="249"/>
      <c r="H394" s="250"/>
      <c r="I394" s="251"/>
    </row>
    <row r="395" spans="2:9" x14ac:dyDescent="0.25">
      <c r="B395" s="248"/>
      <c r="C395" s="249"/>
      <c r="D395" s="249"/>
      <c r="E395" s="249"/>
      <c r="F395" s="249"/>
      <c r="G395" s="249"/>
      <c r="H395" s="250"/>
      <c r="I395" s="251"/>
    </row>
    <row r="396" spans="2:9" x14ac:dyDescent="0.25">
      <c r="B396" s="248"/>
      <c r="C396" s="249"/>
      <c r="D396" s="249"/>
      <c r="E396" s="249"/>
      <c r="F396" s="249"/>
      <c r="G396" s="249"/>
      <c r="H396" s="250"/>
      <c r="I396" s="251"/>
    </row>
    <row r="397" spans="2:9" x14ac:dyDescent="0.25">
      <c r="B397" s="248"/>
      <c r="C397" s="249"/>
      <c r="D397" s="249"/>
      <c r="E397" s="249"/>
      <c r="F397" s="249"/>
      <c r="G397" s="249"/>
      <c r="H397" s="250"/>
      <c r="I397" s="251"/>
    </row>
    <row r="398" spans="2:9" x14ac:dyDescent="0.25">
      <c r="B398" s="248"/>
      <c r="C398" s="249"/>
      <c r="D398" s="249"/>
      <c r="E398" s="249"/>
      <c r="F398" s="249"/>
      <c r="G398" s="249"/>
      <c r="H398" s="250"/>
      <c r="I398" s="251"/>
    </row>
    <row r="399" spans="2:9" x14ac:dyDescent="0.25">
      <c r="B399" s="248"/>
      <c r="C399" s="249"/>
      <c r="D399" s="249"/>
      <c r="E399" s="249"/>
      <c r="F399" s="249"/>
      <c r="G399" s="249"/>
      <c r="H399" s="250"/>
      <c r="I399" s="251"/>
    </row>
    <row r="400" spans="2:9" x14ac:dyDescent="0.25">
      <c r="B400" s="248"/>
      <c r="C400" s="249"/>
      <c r="D400" s="249"/>
      <c r="E400" s="249"/>
      <c r="F400" s="249"/>
      <c r="G400" s="249"/>
      <c r="H400" s="250"/>
      <c r="I400" s="251"/>
    </row>
    <row r="401" spans="2:9" x14ac:dyDescent="0.25">
      <c r="B401" s="248"/>
      <c r="C401" s="249"/>
      <c r="D401" s="249"/>
      <c r="E401" s="249"/>
      <c r="F401" s="249"/>
      <c r="G401" s="249"/>
      <c r="H401" s="250"/>
      <c r="I401" s="251"/>
    </row>
    <row r="402" spans="2:9" x14ac:dyDescent="0.25">
      <c r="B402" s="248"/>
      <c r="C402" s="249"/>
      <c r="D402" s="249"/>
      <c r="E402" s="249"/>
      <c r="F402" s="249"/>
      <c r="G402" s="249"/>
      <c r="H402" s="250"/>
      <c r="I402" s="251"/>
    </row>
    <row r="403" spans="2:9" x14ac:dyDescent="0.25">
      <c r="B403" s="248"/>
      <c r="C403" s="249"/>
      <c r="D403" s="249"/>
      <c r="E403" s="249"/>
      <c r="F403" s="249"/>
      <c r="G403" s="249"/>
      <c r="H403" s="250"/>
      <c r="I403" s="251"/>
    </row>
    <row r="404" spans="2:9" x14ac:dyDescent="0.25">
      <c r="B404" s="248"/>
      <c r="C404" s="249"/>
      <c r="D404" s="249"/>
      <c r="E404" s="249"/>
      <c r="F404" s="249"/>
      <c r="G404" s="249"/>
      <c r="H404" s="250"/>
      <c r="I404" s="251"/>
    </row>
    <row r="405" spans="2:9" x14ac:dyDescent="0.25">
      <c r="B405" s="248"/>
      <c r="C405" s="249"/>
      <c r="D405" s="249"/>
      <c r="E405" s="249"/>
      <c r="F405" s="249"/>
      <c r="G405" s="249"/>
      <c r="H405" s="250"/>
      <c r="I405" s="251"/>
    </row>
    <row r="406" spans="2:9" x14ac:dyDescent="0.25">
      <c r="B406" s="248"/>
      <c r="C406" s="249"/>
      <c r="D406" s="249"/>
      <c r="E406" s="249"/>
      <c r="F406" s="249"/>
      <c r="G406" s="249"/>
      <c r="H406" s="250"/>
      <c r="I406" s="251"/>
    </row>
    <row r="407" spans="2:9" x14ac:dyDescent="0.25">
      <c r="B407" s="248"/>
      <c r="C407" s="249"/>
      <c r="D407" s="249"/>
      <c r="E407" s="249"/>
      <c r="F407" s="249"/>
      <c r="G407" s="249"/>
      <c r="H407" s="250"/>
      <c r="I407" s="251"/>
    </row>
    <row r="408" spans="2:9" x14ac:dyDescent="0.25">
      <c r="B408" s="248"/>
      <c r="C408" s="249"/>
      <c r="D408" s="249"/>
      <c r="E408" s="249"/>
      <c r="F408" s="249"/>
      <c r="G408" s="249"/>
      <c r="H408" s="250"/>
      <c r="I408" s="251"/>
    </row>
    <row r="409" spans="2:9" x14ac:dyDescent="0.25">
      <c r="B409" s="248"/>
      <c r="C409" s="249"/>
      <c r="D409" s="249"/>
      <c r="E409" s="249"/>
      <c r="F409" s="249"/>
      <c r="G409" s="249"/>
      <c r="H409" s="250"/>
      <c r="I409" s="251"/>
    </row>
    <row r="410" spans="2:9" x14ac:dyDescent="0.25">
      <c r="B410" s="248"/>
      <c r="C410" s="249"/>
      <c r="D410" s="249"/>
      <c r="E410" s="249"/>
      <c r="F410" s="249"/>
      <c r="G410" s="249"/>
      <c r="H410" s="250"/>
      <c r="I410" s="251"/>
    </row>
    <row r="411" spans="2:9" x14ac:dyDescent="0.25">
      <c r="B411" s="248"/>
      <c r="C411" s="249"/>
      <c r="D411" s="249"/>
      <c r="E411" s="249"/>
      <c r="F411" s="249"/>
      <c r="G411" s="249"/>
      <c r="H411" s="250"/>
      <c r="I411" s="251"/>
    </row>
    <row r="412" spans="2:9" x14ac:dyDescent="0.25">
      <c r="B412" s="248"/>
      <c r="C412" s="249"/>
      <c r="D412" s="249"/>
      <c r="E412" s="249"/>
      <c r="F412" s="249"/>
      <c r="G412" s="249"/>
      <c r="H412" s="250"/>
      <c r="I412" s="251"/>
    </row>
    <row r="413" spans="2:9" x14ac:dyDescent="0.25">
      <c r="B413" s="248"/>
      <c r="C413" s="249"/>
      <c r="D413" s="249"/>
      <c r="E413" s="249"/>
      <c r="F413" s="249"/>
      <c r="G413" s="249"/>
      <c r="H413" s="250"/>
      <c r="I413" s="251"/>
    </row>
    <row r="414" spans="2:9" x14ac:dyDescent="0.25">
      <c r="B414" s="248"/>
      <c r="C414" s="249"/>
      <c r="D414" s="249"/>
      <c r="E414" s="249"/>
      <c r="F414" s="249"/>
      <c r="G414" s="249"/>
      <c r="H414" s="250"/>
      <c r="I414" s="251"/>
    </row>
    <row r="415" spans="2:9" x14ac:dyDescent="0.25">
      <c r="B415" s="248"/>
      <c r="C415" s="249"/>
      <c r="D415" s="249"/>
      <c r="E415" s="249"/>
      <c r="F415" s="249"/>
      <c r="G415" s="249"/>
      <c r="H415" s="250"/>
      <c r="I415" s="251"/>
    </row>
    <row r="416" spans="2:9" x14ac:dyDescent="0.25">
      <c r="B416" s="248"/>
      <c r="C416" s="249"/>
      <c r="D416" s="249"/>
      <c r="E416" s="249"/>
      <c r="F416" s="249"/>
      <c r="G416" s="249"/>
      <c r="H416" s="250"/>
      <c r="I416" s="251"/>
    </row>
    <row r="417" spans="2:9" x14ac:dyDescent="0.25">
      <c r="B417" s="248"/>
      <c r="C417" s="249"/>
      <c r="D417" s="249"/>
      <c r="E417" s="249"/>
      <c r="F417" s="249"/>
      <c r="G417" s="249"/>
      <c r="H417" s="250"/>
      <c r="I417" s="251"/>
    </row>
    <row r="418" spans="2:9" x14ac:dyDescent="0.25">
      <c r="B418" s="248"/>
      <c r="C418" s="249"/>
      <c r="D418" s="249"/>
      <c r="E418" s="249"/>
      <c r="F418" s="249"/>
      <c r="G418" s="249"/>
      <c r="H418" s="250"/>
      <c r="I418" s="251"/>
    </row>
    <row r="419" spans="2:9" x14ac:dyDescent="0.25">
      <c r="B419" s="248"/>
      <c r="C419" s="249"/>
      <c r="D419" s="249"/>
      <c r="E419" s="249"/>
      <c r="F419" s="249"/>
      <c r="G419" s="249"/>
      <c r="H419" s="250"/>
      <c r="I419" s="251"/>
    </row>
    <row r="420" spans="2:9" x14ac:dyDescent="0.25">
      <c r="B420" s="248"/>
      <c r="C420" s="249"/>
      <c r="D420" s="249"/>
      <c r="E420" s="249"/>
      <c r="F420" s="249"/>
      <c r="G420" s="249"/>
      <c r="H420" s="250"/>
      <c r="I420" s="251"/>
    </row>
    <row r="421" spans="2:9" x14ac:dyDescent="0.25">
      <c r="B421" s="248"/>
      <c r="C421" s="249"/>
      <c r="D421" s="249"/>
      <c r="E421" s="249"/>
      <c r="F421" s="249"/>
      <c r="G421" s="249"/>
      <c r="H421" s="250"/>
      <c r="I421" s="251"/>
    </row>
    <row r="422" spans="2:9" x14ac:dyDescent="0.25">
      <c r="B422" s="248"/>
      <c r="C422" s="249"/>
      <c r="D422" s="249"/>
      <c r="E422" s="249"/>
      <c r="F422" s="249"/>
      <c r="G422" s="249"/>
      <c r="H422" s="250"/>
      <c r="I422" s="251"/>
    </row>
    <row r="423" spans="2:9" x14ac:dyDescent="0.25">
      <c r="B423" s="248"/>
      <c r="C423" s="249"/>
      <c r="D423" s="249"/>
      <c r="E423" s="249"/>
      <c r="F423" s="249"/>
      <c r="G423" s="249"/>
      <c r="H423" s="250"/>
      <c r="I423" s="251"/>
    </row>
    <row r="424" spans="2:9" x14ac:dyDescent="0.25">
      <c r="B424" s="248"/>
      <c r="C424" s="249"/>
      <c r="D424" s="249"/>
      <c r="E424" s="249"/>
      <c r="F424" s="249"/>
      <c r="G424" s="249"/>
      <c r="H424" s="250"/>
      <c r="I424" s="251"/>
    </row>
    <row r="425" spans="2:9" x14ac:dyDescent="0.25">
      <c r="B425" s="248"/>
      <c r="C425" s="249"/>
      <c r="D425" s="249"/>
      <c r="E425" s="249"/>
      <c r="F425" s="249"/>
      <c r="G425" s="249"/>
      <c r="H425" s="250"/>
      <c r="I425" s="251"/>
    </row>
    <row r="426" spans="2:9" x14ac:dyDescent="0.25">
      <c r="B426" s="248"/>
      <c r="C426" s="249"/>
      <c r="D426" s="249"/>
      <c r="E426" s="249"/>
      <c r="F426" s="249"/>
      <c r="G426" s="249"/>
      <c r="H426" s="250"/>
      <c r="I426" s="251"/>
    </row>
    <row r="427" spans="2:9" x14ac:dyDescent="0.25">
      <c r="B427" s="248"/>
      <c r="C427" s="249"/>
      <c r="D427" s="249"/>
      <c r="E427" s="249"/>
      <c r="F427" s="249"/>
      <c r="G427" s="249"/>
      <c r="H427" s="250"/>
      <c r="I427" s="251"/>
    </row>
    <row r="428" spans="2:9" x14ac:dyDescent="0.25">
      <c r="B428" s="248"/>
      <c r="C428" s="249"/>
      <c r="D428" s="249"/>
      <c r="E428" s="249"/>
      <c r="F428" s="249"/>
      <c r="G428" s="249"/>
      <c r="H428" s="250"/>
      <c r="I428" s="251"/>
    </row>
    <row r="429" spans="2:9" x14ac:dyDescent="0.25">
      <c r="B429" s="248"/>
      <c r="C429" s="249"/>
      <c r="D429" s="249"/>
      <c r="E429" s="249"/>
      <c r="F429" s="249"/>
      <c r="G429" s="249"/>
      <c r="H429" s="250"/>
      <c r="I429" s="251"/>
    </row>
    <row r="430" spans="2:9" x14ac:dyDescent="0.25">
      <c r="B430" s="248"/>
      <c r="C430" s="249"/>
      <c r="D430" s="249"/>
      <c r="E430" s="249"/>
      <c r="F430" s="249"/>
      <c r="G430" s="249"/>
      <c r="H430" s="250"/>
      <c r="I430" s="251"/>
    </row>
    <row r="431" spans="2:9" x14ac:dyDescent="0.25">
      <c r="B431" s="248"/>
      <c r="C431" s="249"/>
      <c r="D431" s="249"/>
      <c r="E431" s="249"/>
      <c r="F431" s="249"/>
      <c r="G431" s="249"/>
      <c r="H431" s="250"/>
      <c r="I431" s="251"/>
    </row>
    <row r="432" spans="2:9" x14ac:dyDescent="0.25">
      <c r="B432" s="248"/>
      <c r="C432" s="249"/>
      <c r="D432" s="249"/>
      <c r="E432" s="249"/>
      <c r="F432" s="249"/>
      <c r="G432" s="249"/>
      <c r="H432" s="250"/>
      <c r="I432" s="251"/>
    </row>
    <row r="433" spans="2:9" x14ac:dyDescent="0.25">
      <c r="B433" s="248"/>
      <c r="C433" s="249"/>
      <c r="D433" s="249"/>
      <c r="E433" s="249"/>
      <c r="F433" s="249"/>
      <c r="G433" s="249"/>
      <c r="H433" s="250"/>
      <c r="I433" s="251"/>
    </row>
    <row r="434" spans="2:9" x14ac:dyDescent="0.25">
      <c r="B434" s="248"/>
      <c r="C434" s="249"/>
      <c r="D434" s="249"/>
      <c r="E434" s="249"/>
      <c r="F434" s="249"/>
      <c r="G434" s="249"/>
      <c r="H434" s="250"/>
      <c r="I434" s="251"/>
    </row>
    <row r="435" spans="2:9" x14ac:dyDescent="0.25">
      <c r="B435" s="248"/>
      <c r="C435" s="249"/>
      <c r="D435" s="249"/>
      <c r="E435" s="249"/>
      <c r="F435" s="249"/>
      <c r="G435" s="249"/>
      <c r="H435" s="250"/>
      <c r="I435" s="251"/>
    </row>
    <row r="436" spans="2:9" x14ac:dyDescent="0.25">
      <c r="B436" s="248"/>
      <c r="C436" s="249"/>
      <c r="D436" s="249"/>
      <c r="E436" s="249"/>
      <c r="F436" s="249"/>
      <c r="G436" s="249"/>
      <c r="H436" s="250"/>
      <c r="I436" s="251"/>
    </row>
    <row r="437" spans="2:9" x14ac:dyDescent="0.25">
      <c r="B437" s="248"/>
      <c r="C437" s="249"/>
      <c r="D437" s="249"/>
      <c r="E437" s="249"/>
      <c r="F437" s="249"/>
      <c r="G437" s="249"/>
      <c r="H437" s="250"/>
      <c r="I437" s="251"/>
    </row>
    <row r="438" spans="2:9" x14ac:dyDescent="0.25">
      <c r="B438" s="248"/>
      <c r="C438" s="249"/>
      <c r="D438" s="249"/>
      <c r="E438" s="249"/>
      <c r="F438" s="249"/>
      <c r="G438" s="249"/>
      <c r="H438" s="250"/>
      <c r="I438" s="251"/>
    </row>
    <row r="439" spans="2:9" x14ac:dyDescent="0.25">
      <c r="B439" s="248"/>
      <c r="C439" s="249"/>
      <c r="D439" s="249"/>
      <c r="E439" s="249"/>
      <c r="F439" s="249"/>
      <c r="G439" s="249"/>
      <c r="H439" s="250"/>
      <c r="I439" s="251"/>
    </row>
    <row r="440" spans="2:9" x14ac:dyDescent="0.25">
      <c r="B440" s="248"/>
      <c r="C440" s="249"/>
      <c r="D440" s="249"/>
      <c r="E440" s="249"/>
      <c r="F440" s="249"/>
      <c r="G440" s="249"/>
      <c r="H440" s="250"/>
      <c r="I440" s="251"/>
    </row>
    <row r="441" spans="2:9" x14ac:dyDescent="0.25">
      <c r="B441" s="248"/>
      <c r="C441" s="249"/>
      <c r="D441" s="249"/>
      <c r="E441" s="249"/>
      <c r="F441" s="249"/>
      <c r="G441" s="249"/>
      <c r="H441" s="250"/>
      <c r="I441" s="251"/>
    </row>
    <row r="442" spans="2:9" x14ac:dyDescent="0.25">
      <c r="B442" s="248"/>
      <c r="C442" s="249"/>
      <c r="D442" s="249"/>
      <c r="E442" s="249"/>
      <c r="F442" s="249"/>
      <c r="G442" s="249"/>
      <c r="H442" s="250"/>
      <c r="I442" s="251"/>
    </row>
    <row r="443" spans="2:9" x14ac:dyDescent="0.25">
      <c r="B443" s="248"/>
      <c r="C443" s="249"/>
      <c r="D443" s="249"/>
      <c r="E443" s="249"/>
      <c r="F443" s="249"/>
      <c r="G443" s="249"/>
      <c r="H443" s="250"/>
      <c r="I443" s="251"/>
    </row>
    <row r="444" spans="2:9" x14ac:dyDescent="0.25">
      <c r="B444" s="248"/>
      <c r="C444" s="249"/>
      <c r="D444" s="249"/>
      <c r="E444" s="249"/>
      <c r="F444" s="249"/>
      <c r="G444" s="249"/>
      <c r="H444" s="250"/>
      <c r="I444" s="251"/>
    </row>
    <row r="445" spans="2:9" x14ac:dyDescent="0.25">
      <c r="B445" s="248"/>
      <c r="C445" s="249"/>
      <c r="D445" s="249"/>
      <c r="E445" s="249"/>
      <c r="F445" s="249"/>
      <c r="G445" s="249"/>
      <c r="H445" s="250"/>
      <c r="I445" s="251"/>
    </row>
    <row r="446" spans="2:9" x14ac:dyDescent="0.25">
      <c r="B446" s="248"/>
      <c r="C446" s="249"/>
      <c r="D446" s="249"/>
      <c r="E446" s="249"/>
      <c r="F446" s="249"/>
      <c r="G446" s="249"/>
      <c r="H446" s="250"/>
      <c r="I446" s="251"/>
    </row>
    <row r="447" spans="2:9" x14ac:dyDescent="0.25">
      <c r="B447" s="248"/>
      <c r="C447" s="249"/>
      <c r="D447" s="249"/>
      <c r="E447" s="249"/>
      <c r="F447" s="249"/>
      <c r="G447" s="249"/>
      <c r="H447" s="250"/>
      <c r="I447" s="251"/>
    </row>
    <row r="448" spans="2:9" x14ac:dyDescent="0.25">
      <c r="B448" s="248"/>
      <c r="C448" s="249"/>
      <c r="D448" s="249"/>
      <c r="E448" s="249"/>
      <c r="F448" s="249"/>
      <c r="G448" s="249"/>
      <c r="H448" s="250"/>
      <c r="I448" s="251"/>
    </row>
    <row r="449" spans="2:9" x14ac:dyDescent="0.25">
      <c r="B449" s="248"/>
      <c r="C449" s="249"/>
      <c r="D449" s="249"/>
      <c r="E449" s="249"/>
      <c r="F449" s="249"/>
      <c r="G449" s="249"/>
      <c r="H449" s="250"/>
      <c r="I449" s="251"/>
    </row>
    <row r="450" spans="2:9" x14ac:dyDescent="0.25">
      <c r="B450" s="248"/>
      <c r="C450" s="249"/>
      <c r="D450" s="249"/>
      <c r="E450" s="249"/>
      <c r="F450" s="249"/>
      <c r="G450" s="249"/>
      <c r="H450" s="250"/>
      <c r="I450" s="251"/>
    </row>
    <row r="451" spans="2:9" x14ac:dyDescent="0.25">
      <c r="B451" s="248"/>
      <c r="C451" s="249"/>
      <c r="D451" s="249"/>
      <c r="E451" s="249"/>
      <c r="F451" s="249"/>
      <c r="G451" s="249"/>
      <c r="H451" s="250"/>
      <c r="I451" s="251"/>
    </row>
    <row r="452" spans="2:9" x14ac:dyDescent="0.25">
      <c r="B452" s="248"/>
      <c r="C452" s="249"/>
      <c r="D452" s="249"/>
      <c r="E452" s="249"/>
      <c r="F452" s="249"/>
      <c r="G452" s="249"/>
      <c r="H452" s="250"/>
      <c r="I452" s="251"/>
    </row>
    <row r="453" spans="2:9" x14ac:dyDescent="0.25">
      <c r="B453" s="248"/>
      <c r="C453" s="249"/>
      <c r="D453" s="249"/>
      <c r="E453" s="249"/>
      <c r="F453" s="249"/>
      <c r="G453" s="249"/>
      <c r="H453" s="250"/>
      <c r="I453" s="251"/>
    </row>
    <row r="454" spans="2:9" x14ac:dyDescent="0.25">
      <c r="B454" s="248"/>
      <c r="C454" s="249"/>
      <c r="D454" s="249"/>
      <c r="E454" s="249"/>
      <c r="F454" s="249"/>
      <c r="G454" s="249"/>
      <c r="H454" s="250"/>
      <c r="I454" s="251"/>
    </row>
    <row r="455" spans="2:9" x14ac:dyDescent="0.25">
      <c r="B455" s="248"/>
      <c r="C455" s="249"/>
      <c r="D455" s="249"/>
      <c r="E455" s="249"/>
      <c r="F455" s="249"/>
      <c r="G455" s="249"/>
      <c r="H455" s="250"/>
      <c r="I455" s="251"/>
    </row>
    <row r="456" spans="2:9" x14ac:dyDescent="0.25">
      <c r="B456" s="248"/>
      <c r="C456" s="249"/>
      <c r="D456" s="249"/>
      <c r="E456" s="249"/>
      <c r="F456" s="249"/>
      <c r="G456" s="249"/>
      <c r="H456" s="250"/>
      <c r="I456" s="251"/>
    </row>
    <row r="457" spans="2:9" x14ac:dyDescent="0.25">
      <c r="B457" s="248"/>
      <c r="C457" s="249"/>
      <c r="D457" s="249"/>
      <c r="E457" s="249"/>
      <c r="F457" s="249"/>
      <c r="G457" s="249"/>
      <c r="H457" s="250"/>
      <c r="I457" s="251"/>
    </row>
    <row r="458" spans="2:9" x14ac:dyDescent="0.25">
      <c r="B458" s="248"/>
      <c r="C458" s="249"/>
      <c r="D458" s="249"/>
      <c r="E458" s="249"/>
      <c r="F458" s="249"/>
      <c r="G458" s="249"/>
      <c r="H458" s="250"/>
      <c r="I458" s="251"/>
    </row>
    <row r="459" spans="2:9" x14ac:dyDescent="0.25">
      <c r="B459" s="248"/>
      <c r="C459" s="249"/>
      <c r="D459" s="249"/>
      <c r="E459" s="249"/>
      <c r="F459" s="249"/>
      <c r="G459" s="249"/>
      <c r="H459" s="250"/>
      <c r="I459" s="251"/>
    </row>
    <row r="460" spans="2:9" x14ac:dyDescent="0.25">
      <c r="B460" s="248"/>
      <c r="C460" s="249"/>
      <c r="D460" s="249"/>
      <c r="E460" s="249"/>
      <c r="F460" s="249"/>
      <c r="G460" s="249"/>
      <c r="H460" s="250"/>
      <c r="I460" s="251"/>
    </row>
    <row r="461" spans="2:9" x14ac:dyDescent="0.25">
      <c r="B461" s="248"/>
      <c r="C461" s="249"/>
      <c r="D461" s="249"/>
      <c r="E461" s="249"/>
      <c r="F461" s="249"/>
      <c r="G461" s="249"/>
      <c r="H461" s="250"/>
      <c r="I461" s="251"/>
    </row>
    <row r="462" spans="2:9" x14ac:dyDescent="0.25">
      <c r="B462" s="248"/>
      <c r="C462" s="249"/>
      <c r="D462" s="249"/>
      <c r="E462" s="249"/>
      <c r="F462" s="249"/>
      <c r="G462" s="249"/>
      <c r="H462" s="250"/>
      <c r="I462" s="251"/>
    </row>
    <row r="463" spans="2:9" x14ac:dyDescent="0.25">
      <c r="B463" s="248"/>
      <c r="C463" s="249"/>
      <c r="D463" s="249"/>
      <c r="E463" s="249"/>
      <c r="F463" s="249"/>
      <c r="G463" s="249"/>
      <c r="H463" s="250"/>
      <c r="I463" s="251"/>
    </row>
    <row r="464" spans="2:9" x14ac:dyDescent="0.25">
      <c r="B464" s="248"/>
      <c r="C464" s="249"/>
      <c r="D464" s="249"/>
      <c r="E464" s="249"/>
      <c r="F464" s="249"/>
      <c r="G464" s="249"/>
      <c r="H464" s="250"/>
      <c r="I464" s="251"/>
    </row>
    <row r="465" spans="2:9" x14ac:dyDescent="0.25">
      <c r="B465" s="248"/>
      <c r="C465" s="249"/>
      <c r="D465" s="249"/>
      <c r="E465" s="249"/>
      <c r="F465" s="249"/>
      <c r="G465" s="249"/>
      <c r="H465" s="250"/>
      <c r="I465" s="251"/>
    </row>
    <row r="466" spans="2:9" x14ac:dyDescent="0.25">
      <c r="B466" s="248"/>
      <c r="C466" s="249"/>
      <c r="D466" s="249"/>
      <c r="E466" s="249"/>
      <c r="F466" s="249"/>
      <c r="G466" s="249"/>
      <c r="H466" s="250"/>
      <c r="I466" s="251"/>
    </row>
    <row r="467" spans="2:9" x14ac:dyDescent="0.25">
      <c r="B467" s="248"/>
      <c r="C467" s="249"/>
      <c r="D467" s="249"/>
      <c r="E467" s="249"/>
      <c r="F467" s="249"/>
      <c r="G467" s="249"/>
      <c r="H467" s="250"/>
      <c r="I467" s="251"/>
    </row>
    <row r="468" spans="2:9" x14ac:dyDescent="0.25">
      <c r="B468" s="248"/>
      <c r="C468" s="249"/>
      <c r="D468" s="249"/>
      <c r="E468" s="249"/>
      <c r="F468" s="249"/>
      <c r="G468" s="249"/>
      <c r="H468" s="250"/>
      <c r="I468" s="251"/>
    </row>
    <row r="469" spans="2:9" x14ac:dyDescent="0.25">
      <c r="B469" s="248"/>
      <c r="C469" s="249"/>
      <c r="D469" s="249"/>
      <c r="E469" s="249"/>
      <c r="F469" s="249"/>
      <c r="G469" s="249"/>
      <c r="H469" s="250"/>
      <c r="I469" s="251"/>
    </row>
    <row r="470" spans="2:9" x14ac:dyDescent="0.25">
      <c r="B470" s="248"/>
      <c r="C470" s="249"/>
      <c r="D470" s="249"/>
      <c r="E470" s="249"/>
      <c r="F470" s="249"/>
      <c r="G470" s="249"/>
      <c r="H470" s="250"/>
      <c r="I470" s="251"/>
    </row>
    <row r="471" spans="2:9" x14ac:dyDescent="0.25">
      <c r="B471" s="248"/>
      <c r="C471" s="249"/>
      <c r="D471" s="249"/>
      <c r="E471" s="249"/>
      <c r="F471" s="249"/>
      <c r="G471" s="249"/>
      <c r="H471" s="250"/>
      <c r="I471" s="251"/>
    </row>
    <row r="472" spans="2:9" x14ac:dyDescent="0.25">
      <c r="B472" s="248"/>
      <c r="C472" s="249"/>
      <c r="D472" s="249"/>
      <c r="E472" s="249"/>
      <c r="F472" s="249"/>
      <c r="G472" s="249"/>
      <c r="H472" s="250"/>
      <c r="I472" s="251"/>
    </row>
    <row r="473" spans="2:9" x14ac:dyDescent="0.25">
      <c r="B473" s="248"/>
      <c r="C473" s="249"/>
      <c r="D473" s="249"/>
      <c r="E473" s="249"/>
      <c r="F473" s="249"/>
      <c r="G473" s="249"/>
      <c r="H473" s="250"/>
      <c r="I473" s="251"/>
    </row>
    <row r="474" spans="2:9" x14ac:dyDescent="0.25">
      <c r="B474" s="248"/>
      <c r="C474" s="249"/>
      <c r="D474" s="249"/>
      <c r="E474" s="249"/>
      <c r="F474" s="249"/>
      <c r="G474" s="249"/>
      <c r="H474" s="250"/>
      <c r="I474" s="251"/>
    </row>
    <row r="475" spans="2:9" x14ac:dyDescent="0.25">
      <c r="B475" s="248"/>
      <c r="C475" s="249"/>
      <c r="D475" s="249"/>
      <c r="E475" s="249"/>
      <c r="F475" s="249"/>
      <c r="G475" s="249"/>
      <c r="H475" s="250"/>
      <c r="I475" s="251"/>
    </row>
    <row r="476" spans="2:9" x14ac:dyDescent="0.25">
      <c r="B476" s="248"/>
      <c r="C476" s="249"/>
      <c r="D476" s="249"/>
      <c r="E476" s="249"/>
      <c r="F476" s="249"/>
      <c r="G476" s="249"/>
      <c r="H476" s="250"/>
      <c r="I476" s="251"/>
    </row>
    <row r="477" spans="2:9" x14ac:dyDescent="0.25">
      <c r="B477" s="248"/>
      <c r="C477" s="249"/>
      <c r="D477" s="249"/>
      <c r="E477" s="249"/>
      <c r="F477" s="249"/>
      <c r="G477" s="249"/>
      <c r="H477" s="250"/>
      <c r="I477" s="251"/>
    </row>
    <row r="478" spans="2:9" x14ac:dyDescent="0.25">
      <c r="B478" s="248"/>
      <c r="C478" s="249"/>
      <c r="D478" s="249"/>
      <c r="E478" s="249"/>
      <c r="F478" s="249"/>
      <c r="G478" s="249"/>
      <c r="H478" s="250"/>
      <c r="I478" s="251"/>
    </row>
    <row r="479" spans="2:9" x14ac:dyDescent="0.25">
      <c r="B479" s="248"/>
      <c r="C479" s="249"/>
      <c r="D479" s="249"/>
      <c r="E479" s="249"/>
      <c r="F479" s="249"/>
      <c r="G479" s="249"/>
      <c r="H479" s="250"/>
      <c r="I479" s="251"/>
    </row>
    <row r="480" spans="2:9" x14ac:dyDescent="0.25">
      <c r="B480" s="248"/>
      <c r="C480" s="249"/>
      <c r="D480" s="249"/>
      <c r="E480" s="249"/>
      <c r="F480" s="249"/>
      <c r="G480" s="249"/>
      <c r="H480" s="250"/>
      <c r="I480" s="251"/>
    </row>
    <row r="481" spans="2:9" x14ac:dyDescent="0.25">
      <c r="B481" s="248"/>
      <c r="C481" s="249"/>
      <c r="D481" s="249"/>
      <c r="E481" s="249"/>
      <c r="F481" s="249"/>
      <c r="G481" s="249"/>
      <c r="H481" s="250"/>
      <c r="I481" s="251"/>
    </row>
    <row r="482" spans="2:9" x14ac:dyDescent="0.25">
      <c r="B482" s="248"/>
      <c r="C482" s="249"/>
      <c r="D482" s="249"/>
      <c r="E482" s="249"/>
      <c r="F482" s="249"/>
      <c r="G482" s="249"/>
      <c r="H482" s="250"/>
      <c r="I482" s="251"/>
    </row>
    <row r="483" spans="2:9" x14ac:dyDescent="0.25">
      <c r="B483" s="248"/>
      <c r="C483" s="249"/>
      <c r="D483" s="249"/>
      <c r="E483" s="249"/>
      <c r="F483" s="249"/>
      <c r="G483" s="249"/>
      <c r="H483" s="250"/>
      <c r="I483" s="251"/>
    </row>
    <row r="484" spans="2:9" x14ac:dyDescent="0.25">
      <c r="B484" s="248"/>
      <c r="C484" s="249"/>
      <c r="D484" s="249"/>
      <c r="E484" s="249"/>
      <c r="F484" s="249"/>
      <c r="G484" s="249"/>
      <c r="H484" s="250"/>
      <c r="I484" s="251"/>
    </row>
    <row r="485" spans="2:9" x14ac:dyDescent="0.25">
      <c r="B485" s="248"/>
      <c r="C485" s="249"/>
      <c r="D485" s="249"/>
      <c r="E485" s="249"/>
      <c r="F485" s="249"/>
      <c r="G485" s="249"/>
      <c r="H485" s="250"/>
      <c r="I485" s="251"/>
    </row>
    <row r="486" spans="2:9" x14ac:dyDescent="0.25">
      <c r="B486" s="248"/>
      <c r="C486" s="249"/>
      <c r="D486" s="249"/>
      <c r="E486" s="249"/>
      <c r="F486" s="249"/>
      <c r="G486" s="249"/>
      <c r="H486" s="250"/>
      <c r="I486" s="251"/>
    </row>
    <row r="487" spans="2:9" x14ac:dyDescent="0.25">
      <c r="B487" s="248"/>
      <c r="C487" s="249"/>
      <c r="D487" s="249"/>
      <c r="E487" s="249"/>
      <c r="F487" s="249"/>
      <c r="G487" s="249"/>
      <c r="H487" s="250"/>
      <c r="I487" s="251"/>
    </row>
    <row r="488" spans="2:9" x14ac:dyDescent="0.25">
      <c r="B488" s="248"/>
      <c r="C488" s="249"/>
      <c r="D488" s="249"/>
      <c r="E488" s="249"/>
      <c r="F488" s="249"/>
      <c r="G488" s="249"/>
      <c r="H488" s="250"/>
      <c r="I488" s="251"/>
    </row>
    <row r="489" spans="2:9" x14ac:dyDescent="0.25">
      <c r="B489" s="248"/>
      <c r="C489" s="249"/>
      <c r="D489" s="249"/>
      <c r="E489" s="249"/>
      <c r="F489" s="249"/>
      <c r="G489" s="249"/>
      <c r="H489" s="250"/>
      <c r="I489" s="251"/>
    </row>
    <row r="490" spans="2:9" x14ac:dyDescent="0.25">
      <c r="B490" s="248"/>
      <c r="C490" s="249"/>
      <c r="D490" s="249"/>
      <c r="E490" s="249"/>
      <c r="F490" s="249"/>
      <c r="G490" s="249"/>
      <c r="H490" s="250"/>
      <c r="I490" s="251"/>
    </row>
    <row r="491" spans="2:9" x14ac:dyDescent="0.25">
      <c r="B491" s="248"/>
      <c r="C491" s="249"/>
      <c r="D491" s="249"/>
      <c r="E491" s="249"/>
      <c r="F491" s="249"/>
      <c r="G491" s="249"/>
      <c r="H491" s="250"/>
      <c r="I491" s="251"/>
    </row>
    <row r="492" spans="2:9" x14ac:dyDescent="0.25">
      <c r="B492" s="248"/>
      <c r="C492" s="249"/>
      <c r="D492" s="249"/>
      <c r="E492" s="249"/>
      <c r="F492" s="249"/>
      <c r="G492" s="249"/>
      <c r="H492" s="250"/>
      <c r="I492" s="251"/>
    </row>
    <row r="493" spans="2:9" x14ac:dyDescent="0.25">
      <c r="B493" s="248"/>
      <c r="C493" s="249"/>
      <c r="D493" s="249"/>
      <c r="E493" s="249"/>
      <c r="F493" s="249"/>
      <c r="G493" s="249"/>
      <c r="H493" s="250"/>
      <c r="I493" s="251"/>
    </row>
    <row r="494" spans="2:9" x14ac:dyDescent="0.25">
      <c r="B494" s="248"/>
      <c r="C494" s="249"/>
      <c r="D494" s="249"/>
      <c r="E494" s="249"/>
      <c r="F494" s="249"/>
      <c r="G494" s="249"/>
      <c r="H494" s="250"/>
      <c r="I494" s="251"/>
    </row>
    <row r="495" spans="2:9" x14ac:dyDescent="0.25">
      <c r="B495" s="248"/>
      <c r="C495" s="249"/>
      <c r="D495" s="249"/>
      <c r="E495" s="249"/>
      <c r="F495" s="249"/>
      <c r="G495" s="249"/>
      <c r="H495" s="250"/>
      <c r="I495" s="251"/>
    </row>
    <row r="496" spans="2:9" x14ac:dyDescent="0.25">
      <c r="B496" s="248"/>
      <c r="C496" s="249"/>
      <c r="D496" s="249"/>
      <c r="E496" s="249"/>
      <c r="F496" s="249"/>
      <c r="G496" s="249"/>
      <c r="H496" s="250"/>
      <c r="I496" s="251"/>
    </row>
    <row r="497" spans="2:9" x14ac:dyDescent="0.25">
      <c r="B497" s="248"/>
      <c r="C497" s="249"/>
      <c r="D497" s="249"/>
      <c r="E497" s="249"/>
      <c r="F497" s="249"/>
      <c r="G497" s="249"/>
      <c r="H497" s="250"/>
      <c r="I497" s="251"/>
    </row>
    <row r="498" spans="2:9" x14ac:dyDescent="0.25">
      <c r="B498" s="248"/>
      <c r="C498" s="249"/>
      <c r="D498" s="249"/>
      <c r="E498" s="249"/>
      <c r="F498" s="249"/>
      <c r="G498" s="249"/>
      <c r="H498" s="250"/>
      <c r="I498" s="251"/>
    </row>
    <row r="499" spans="2:9" x14ac:dyDescent="0.25">
      <c r="B499" s="248"/>
      <c r="C499" s="249"/>
      <c r="D499" s="249"/>
      <c r="E499" s="249"/>
      <c r="F499" s="249"/>
      <c r="G499" s="249"/>
      <c r="H499" s="250"/>
      <c r="I499" s="251"/>
    </row>
    <row r="500" spans="2:9" x14ac:dyDescent="0.25">
      <c r="B500" s="248"/>
      <c r="C500" s="249"/>
      <c r="D500" s="249"/>
      <c r="E500" s="249"/>
      <c r="F500" s="249"/>
      <c r="G500" s="249"/>
      <c r="H500" s="250"/>
      <c r="I500" s="251"/>
    </row>
    <row r="501" spans="2:9" x14ac:dyDescent="0.25">
      <c r="B501" s="248"/>
      <c r="C501" s="249"/>
      <c r="D501" s="249"/>
      <c r="E501" s="249"/>
      <c r="F501" s="249"/>
      <c r="G501" s="249"/>
      <c r="H501" s="250"/>
      <c r="I501" s="251"/>
    </row>
    <row r="502" spans="2:9" x14ac:dyDescent="0.25">
      <c r="B502" s="248"/>
      <c r="C502" s="249"/>
      <c r="D502" s="249"/>
      <c r="E502" s="249"/>
      <c r="F502" s="249"/>
      <c r="G502" s="249"/>
      <c r="H502" s="250"/>
      <c r="I502" s="251"/>
    </row>
    <row r="503" spans="2:9" x14ac:dyDescent="0.25">
      <c r="B503" s="248"/>
      <c r="C503" s="249"/>
      <c r="D503" s="249"/>
      <c r="E503" s="249"/>
      <c r="F503" s="249"/>
      <c r="G503" s="249"/>
      <c r="H503" s="250"/>
      <c r="I503" s="251"/>
    </row>
    <row r="504" spans="2:9" x14ac:dyDescent="0.25">
      <c r="B504" s="248"/>
      <c r="C504" s="249"/>
      <c r="D504" s="249"/>
      <c r="E504" s="249"/>
      <c r="F504" s="249"/>
      <c r="G504" s="249"/>
      <c r="H504" s="250"/>
      <c r="I504" s="251"/>
    </row>
    <row r="505" spans="2:9" x14ac:dyDescent="0.25">
      <c r="B505" s="248"/>
      <c r="C505" s="249"/>
      <c r="D505" s="249"/>
      <c r="E505" s="249"/>
      <c r="F505" s="249"/>
      <c r="G505" s="249"/>
      <c r="H505" s="250"/>
      <c r="I505" s="251"/>
    </row>
    <row r="506" spans="2:9" x14ac:dyDescent="0.25">
      <c r="B506" s="248"/>
      <c r="C506" s="249"/>
      <c r="D506" s="249"/>
      <c r="E506" s="249"/>
      <c r="F506" s="249"/>
      <c r="G506" s="249"/>
      <c r="H506" s="250"/>
      <c r="I506" s="251"/>
    </row>
    <row r="507" spans="2:9" x14ac:dyDescent="0.25">
      <c r="B507" s="248"/>
      <c r="C507" s="249"/>
      <c r="D507" s="249"/>
      <c r="E507" s="249"/>
      <c r="F507" s="249"/>
      <c r="G507" s="249"/>
      <c r="H507" s="250"/>
      <c r="I507" s="251"/>
    </row>
    <row r="508" spans="2:9" x14ac:dyDescent="0.25">
      <c r="B508" s="248"/>
      <c r="C508" s="249"/>
      <c r="D508" s="249"/>
      <c r="E508" s="249"/>
      <c r="F508" s="249"/>
      <c r="G508" s="249"/>
      <c r="H508" s="250"/>
      <c r="I508" s="251"/>
    </row>
    <row r="509" spans="2:9" x14ac:dyDescent="0.25">
      <c r="B509" s="248"/>
      <c r="C509" s="249"/>
      <c r="D509" s="249"/>
      <c r="E509" s="249"/>
      <c r="F509" s="249"/>
      <c r="G509" s="249"/>
      <c r="H509" s="250"/>
      <c r="I509" s="251"/>
    </row>
    <row r="510" spans="2:9" x14ac:dyDescent="0.25">
      <c r="B510" s="248"/>
      <c r="C510" s="249"/>
      <c r="D510" s="249"/>
      <c r="E510" s="249"/>
      <c r="F510" s="249"/>
      <c r="G510" s="249"/>
      <c r="H510" s="250"/>
      <c r="I510" s="251"/>
    </row>
    <row r="511" spans="2:9" x14ac:dyDescent="0.25">
      <c r="B511" s="248"/>
      <c r="C511" s="249"/>
      <c r="D511" s="249"/>
      <c r="E511" s="249"/>
      <c r="F511" s="249"/>
      <c r="G511" s="249"/>
      <c r="H511" s="250"/>
      <c r="I511" s="251"/>
    </row>
    <row r="512" spans="2:9" x14ac:dyDescent="0.25">
      <c r="B512" s="248"/>
      <c r="C512" s="249"/>
      <c r="D512" s="249"/>
      <c r="E512" s="249"/>
      <c r="F512" s="249"/>
      <c r="G512" s="249"/>
      <c r="H512" s="250"/>
      <c r="I512" s="251"/>
    </row>
    <row r="513" spans="2:9" x14ac:dyDescent="0.25">
      <c r="B513" s="248"/>
      <c r="C513" s="249"/>
      <c r="D513" s="249"/>
      <c r="E513" s="249"/>
      <c r="F513" s="249"/>
      <c r="G513" s="249"/>
      <c r="H513" s="250"/>
      <c r="I513" s="251"/>
    </row>
    <row r="514" spans="2:9" x14ac:dyDescent="0.25">
      <c r="B514" s="248"/>
      <c r="C514" s="249"/>
      <c r="D514" s="249"/>
      <c r="E514" s="249"/>
      <c r="F514" s="249"/>
      <c r="G514" s="249"/>
      <c r="H514" s="250"/>
      <c r="I514" s="251"/>
    </row>
    <row r="515" spans="2:9" x14ac:dyDescent="0.25">
      <c r="B515" s="248"/>
      <c r="C515" s="249"/>
      <c r="D515" s="249"/>
      <c r="E515" s="249"/>
      <c r="F515" s="249"/>
      <c r="G515" s="249"/>
      <c r="H515" s="250"/>
      <c r="I515" s="251"/>
    </row>
    <row r="516" spans="2:9" x14ac:dyDescent="0.25">
      <c r="B516" s="248"/>
      <c r="C516" s="249"/>
      <c r="D516" s="249"/>
      <c r="E516" s="249"/>
      <c r="F516" s="249"/>
      <c r="G516" s="249"/>
      <c r="H516" s="250"/>
      <c r="I516" s="251"/>
    </row>
    <row r="517" spans="2:9" x14ac:dyDescent="0.25">
      <c r="B517" s="248"/>
      <c r="C517" s="249"/>
      <c r="D517" s="249"/>
      <c r="E517" s="249"/>
      <c r="F517" s="249"/>
      <c r="G517" s="249"/>
      <c r="H517" s="250"/>
      <c r="I517" s="251"/>
    </row>
    <row r="518" spans="2:9" x14ac:dyDescent="0.25">
      <c r="B518" s="248"/>
      <c r="C518" s="249"/>
      <c r="D518" s="249"/>
      <c r="E518" s="249"/>
      <c r="F518" s="249"/>
      <c r="G518" s="249"/>
      <c r="H518" s="250"/>
      <c r="I518" s="251"/>
    </row>
    <row r="519" spans="2:9" x14ac:dyDescent="0.25">
      <c r="B519" s="248"/>
      <c r="C519" s="249"/>
      <c r="D519" s="249"/>
      <c r="E519" s="249"/>
      <c r="F519" s="249"/>
      <c r="G519" s="249"/>
      <c r="H519" s="250"/>
      <c r="I519" s="251"/>
    </row>
    <row r="520" spans="2:9" x14ac:dyDescent="0.25">
      <c r="B520" s="248"/>
      <c r="C520" s="249"/>
      <c r="D520" s="249"/>
      <c r="E520" s="249"/>
      <c r="F520" s="249"/>
      <c r="G520" s="249"/>
      <c r="H520" s="250"/>
      <c r="I520" s="251"/>
    </row>
    <row r="521" spans="2:9" x14ac:dyDescent="0.25">
      <c r="B521" s="248"/>
      <c r="C521" s="249"/>
      <c r="D521" s="249"/>
      <c r="E521" s="249"/>
      <c r="F521" s="249"/>
      <c r="G521" s="249"/>
      <c r="H521" s="250"/>
      <c r="I521" s="251"/>
    </row>
    <row r="522" spans="2:9" x14ac:dyDescent="0.25">
      <c r="B522" s="248"/>
      <c r="C522" s="249"/>
      <c r="D522" s="249"/>
      <c r="E522" s="249"/>
      <c r="F522" s="249"/>
      <c r="G522" s="249"/>
      <c r="H522" s="250"/>
      <c r="I522" s="251"/>
    </row>
    <row r="523" spans="2:9" x14ac:dyDescent="0.25">
      <c r="B523" s="248"/>
      <c r="C523" s="249"/>
      <c r="D523" s="249"/>
      <c r="E523" s="249"/>
      <c r="F523" s="249"/>
      <c r="G523" s="249"/>
      <c r="H523" s="250"/>
      <c r="I523" s="251"/>
    </row>
    <row r="524" spans="2:9" x14ac:dyDescent="0.25">
      <c r="B524" s="248"/>
      <c r="C524" s="249"/>
      <c r="D524" s="249"/>
      <c r="E524" s="249"/>
      <c r="F524" s="249"/>
      <c r="G524" s="249"/>
      <c r="H524" s="250"/>
      <c r="I524" s="251"/>
    </row>
    <row r="525" spans="2:9" x14ac:dyDescent="0.25">
      <c r="B525" s="248"/>
      <c r="C525" s="249"/>
      <c r="D525" s="249"/>
      <c r="E525" s="249"/>
      <c r="F525" s="249"/>
      <c r="G525" s="249"/>
      <c r="H525" s="250"/>
      <c r="I525" s="251"/>
    </row>
    <row r="526" spans="2:9" x14ac:dyDescent="0.25">
      <c r="B526" s="248"/>
      <c r="C526" s="249"/>
      <c r="D526" s="249"/>
      <c r="E526" s="249"/>
      <c r="F526" s="249"/>
      <c r="G526" s="249"/>
      <c r="H526" s="250"/>
      <c r="I526" s="251"/>
    </row>
    <row r="527" spans="2:9" x14ac:dyDescent="0.25">
      <c r="B527" s="248"/>
      <c r="C527" s="249"/>
      <c r="D527" s="249"/>
      <c r="E527" s="249"/>
      <c r="F527" s="249"/>
      <c r="G527" s="249"/>
      <c r="H527" s="250"/>
      <c r="I527" s="251"/>
    </row>
    <row r="528" spans="2:9" x14ac:dyDescent="0.25">
      <c r="B528" s="248"/>
      <c r="C528" s="249"/>
      <c r="D528" s="249"/>
      <c r="E528" s="249"/>
      <c r="F528" s="249"/>
      <c r="G528" s="249"/>
      <c r="H528" s="250"/>
      <c r="I528" s="251"/>
    </row>
    <row r="529" spans="2:9" x14ac:dyDescent="0.25">
      <c r="B529" s="248"/>
      <c r="C529" s="249"/>
      <c r="D529" s="249"/>
      <c r="E529" s="249"/>
      <c r="F529" s="249"/>
      <c r="G529" s="249"/>
      <c r="H529" s="250"/>
      <c r="I529" s="251"/>
    </row>
    <row r="530" spans="2:9" x14ac:dyDescent="0.25">
      <c r="B530" s="248"/>
      <c r="C530" s="249"/>
      <c r="D530" s="249"/>
      <c r="E530" s="249"/>
      <c r="F530" s="249"/>
      <c r="G530" s="249"/>
      <c r="H530" s="250"/>
      <c r="I530" s="251"/>
    </row>
    <row r="531" spans="2:9" x14ac:dyDescent="0.25">
      <c r="B531" s="248"/>
      <c r="C531" s="249"/>
      <c r="D531" s="249"/>
      <c r="E531" s="249"/>
      <c r="F531" s="249"/>
      <c r="G531" s="249"/>
      <c r="H531" s="250"/>
      <c r="I531" s="251"/>
    </row>
    <row r="532" spans="2:9" x14ac:dyDescent="0.25">
      <c r="B532" s="248"/>
      <c r="C532" s="249"/>
      <c r="D532" s="249"/>
      <c r="E532" s="249"/>
      <c r="F532" s="249"/>
      <c r="G532" s="249"/>
      <c r="H532" s="250"/>
      <c r="I532" s="251"/>
    </row>
    <row r="533" spans="2:9" x14ac:dyDescent="0.25">
      <c r="B533" s="248"/>
      <c r="C533" s="249"/>
      <c r="D533" s="249"/>
      <c r="E533" s="249"/>
      <c r="F533" s="249"/>
      <c r="G533" s="249"/>
      <c r="H533" s="250"/>
      <c r="I533" s="251"/>
    </row>
    <row r="534" spans="2:9" x14ac:dyDescent="0.25">
      <c r="B534" s="248"/>
      <c r="C534" s="249"/>
      <c r="D534" s="249"/>
      <c r="E534" s="249"/>
      <c r="F534" s="249"/>
      <c r="G534" s="249"/>
      <c r="H534" s="250"/>
      <c r="I534" s="251"/>
    </row>
    <row r="535" spans="2:9" x14ac:dyDescent="0.25">
      <c r="B535" s="248"/>
      <c r="C535" s="249"/>
      <c r="D535" s="249"/>
      <c r="E535" s="249"/>
      <c r="F535" s="249"/>
      <c r="G535" s="249"/>
      <c r="H535" s="250"/>
      <c r="I535" s="251"/>
    </row>
    <row r="536" spans="2:9" x14ac:dyDescent="0.25">
      <c r="B536" s="248"/>
      <c r="C536" s="249"/>
      <c r="D536" s="249"/>
      <c r="E536" s="249"/>
      <c r="F536" s="249"/>
      <c r="G536" s="249"/>
      <c r="H536" s="250"/>
      <c r="I536" s="251"/>
    </row>
    <row r="537" spans="2:9" x14ac:dyDescent="0.25">
      <c r="B537" s="248"/>
      <c r="C537" s="249"/>
      <c r="D537" s="249"/>
      <c r="E537" s="249"/>
      <c r="F537" s="249"/>
      <c r="G537" s="249"/>
      <c r="H537" s="250"/>
      <c r="I537" s="251"/>
    </row>
    <row r="538" spans="2:9" x14ac:dyDescent="0.25">
      <c r="B538" s="248"/>
      <c r="C538" s="249"/>
      <c r="D538" s="249"/>
      <c r="E538" s="249"/>
      <c r="F538" s="249"/>
      <c r="G538" s="249"/>
      <c r="H538" s="250"/>
      <c r="I538" s="251"/>
    </row>
    <row r="539" spans="2:9" x14ac:dyDescent="0.25">
      <c r="B539" s="248"/>
      <c r="C539" s="249"/>
      <c r="D539" s="249"/>
      <c r="E539" s="249"/>
      <c r="F539" s="249"/>
      <c r="G539" s="249"/>
      <c r="H539" s="250"/>
      <c r="I539" s="251"/>
    </row>
    <row r="540" spans="2:9" x14ac:dyDescent="0.25">
      <c r="B540" s="248"/>
      <c r="C540" s="249"/>
      <c r="D540" s="249"/>
      <c r="E540" s="249"/>
      <c r="F540" s="249"/>
      <c r="G540" s="249"/>
      <c r="H540" s="250"/>
      <c r="I540" s="251"/>
    </row>
    <row r="541" spans="2:9" x14ac:dyDescent="0.25">
      <c r="B541" s="248"/>
      <c r="C541" s="249"/>
      <c r="D541" s="249"/>
      <c r="E541" s="249"/>
      <c r="F541" s="249"/>
      <c r="G541" s="249"/>
      <c r="H541" s="250"/>
      <c r="I541" s="251"/>
    </row>
    <row r="542" spans="2:9" x14ac:dyDescent="0.25">
      <c r="B542" s="248"/>
      <c r="C542" s="249"/>
      <c r="D542" s="249"/>
      <c r="E542" s="249"/>
      <c r="F542" s="249"/>
      <c r="G542" s="249"/>
      <c r="H542" s="250"/>
      <c r="I542" s="251"/>
    </row>
    <row r="543" spans="2:9" x14ac:dyDescent="0.25">
      <c r="B543" s="248"/>
      <c r="C543" s="249"/>
      <c r="D543" s="249"/>
      <c r="E543" s="249"/>
      <c r="F543" s="249"/>
      <c r="G543" s="249"/>
      <c r="H543" s="250"/>
      <c r="I543" s="251"/>
    </row>
    <row r="544" spans="2:9" x14ac:dyDescent="0.25">
      <c r="B544" s="248"/>
      <c r="C544" s="249"/>
      <c r="D544" s="249"/>
      <c r="E544" s="249"/>
      <c r="F544" s="249"/>
      <c r="G544" s="249"/>
      <c r="H544" s="250"/>
      <c r="I544" s="251"/>
    </row>
    <row r="545" spans="2:9" x14ac:dyDescent="0.25">
      <c r="B545" s="248"/>
      <c r="C545" s="249"/>
      <c r="D545" s="249"/>
      <c r="E545" s="249"/>
      <c r="F545" s="249"/>
      <c r="G545" s="249"/>
      <c r="H545" s="250"/>
      <c r="I545" s="251"/>
    </row>
    <row r="546" spans="2:9" x14ac:dyDescent="0.25">
      <c r="B546" s="248"/>
      <c r="C546" s="249"/>
      <c r="D546" s="249"/>
      <c r="E546" s="249"/>
      <c r="F546" s="249"/>
      <c r="G546" s="249"/>
      <c r="H546" s="250"/>
      <c r="I546" s="251"/>
    </row>
    <row r="547" spans="2:9" x14ac:dyDescent="0.25">
      <c r="B547" s="248"/>
      <c r="C547" s="249"/>
      <c r="D547" s="249"/>
      <c r="E547" s="249"/>
      <c r="F547" s="249"/>
      <c r="G547" s="249"/>
      <c r="H547" s="250"/>
      <c r="I547" s="251"/>
    </row>
    <row r="548" spans="2:9" x14ac:dyDescent="0.25">
      <c r="B548" s="248"/>
      <c r="C548" s="249"/>
      <c r="D548" s="249"/>
      <c r="E548" s="249"/>
      <c r="F548" s="249"/>
      <c r="G548" s="249"/>
      <c r="H548" s="250"/>
      <c r="I548" s="251"/>
    </row>
    <row r="549" spans="2:9" x14ac:dyDescent="0.25">
      <c r="B549" s="248"/>
      <c r="C549" s="249"/>
      <c r="D549" s="249"/>
      <c r="E549" s="249"/>
      <c r="F549" s="249"/>
      <c r="G549" s="249"/>
      <c r="H549" s="250"/>
      <c r="I549" s="251"/>
    </row>
    <row r="550" spans="2:9" x14ac:dyDescent="0.25">
      <c r="B550" s="248"/>
      <c r="C550" s="249"/>
      <c r="D550" s="249"/>
      <c r="E550" s="249"/>
      <c r="F550" s="249"/>
      <c r="G550" s="249"/>
      <c r="H550" s="250"/>
      <c r="I550" s="251"/>
    </row>
    <row r="551" spans="2:9" x14ac:dyDescent="0.25">
      <c r="B551" s="248"/>
      <c r="C551" s="249"/>
      <c r="D551" s="249"/>
      <c r="E551" s="249"/>
      <c r="F551" s="249"/>
      <c r="G551" s="249"/>
      <c r="H551" s="250"/>
      <c r="I551" s="251"/>
    </row>
    <row r="552" spans="2:9" x14ac:dyDescent="0.25">
      <c r="B552" s="248"/>
      <c r="C552" s="249"/>
      <c r="D552" s="249"/>
      <c r="E552" s="249"/>
      <c r="F552" s="249"/>
      <c r="G552" s="249"/>
      <c r="H552" s="250"/>
      <c r="I552" s="251"/>
    </row>
    <row r="553" spans="2:9" x14ac:dyDescent="0.25">
      <c r="B553" s="248"/>
      <c r="C553" s="249"/>
      <c r="D553" s="249"/>
      <c r="E553" s="249"/>
      <c r="F553" s="249"/>
      <c r="G553" s="249"/>
      <c r="H553" s="250"/>
      <c r="I553" s="251"/>
    </row>
    <row r="554" spans="2:9" x14ac:dyDescent="0.25">
      <c r="B554" s="248"/>
      <c r="C554" s="249"/>
      <c r="D554" s="249"/>
      <c r="E554" s="249"/>
      <c r="F554" s="249"/>
      <c r="G554" s="249"/>
      <c r="H554" s="250"/>
      <c r="I554" s="251"/>
    </row>
    <row r="555" spans="2:9" x14ac:dyDescent="0.25">
      <c r="B555" s="248"/>
      <c r="C555" s="249"/>
      <c r="D555" s="249"/>
      <c r="E555" s="249"/>
      <c r="F555" s="249"/>
      <c r="G555" s="249"/>
      <c r="H555" s="250"/>
      <c r="I555" s="251"/>
    </row>
    <row r="556" spans="2:9" x14ac:dyDescent="0.25">
      <c r="B556" s="248"/>
      <c r="C556" s="249"/>
      <c r="D556" s="249"/>
      <c r="E556" s="249"/>
      <c r="F556" s="249"/>
      <c r="G556" s="249"/>
      <c r="H556" s="250"/>
      <c r="I556" s="251"/>
    </row>
    <row r="557" spans="2:9" x14ac:dyDescent="0.25">
      <c r="B557" s="248"/>
      <c r="C557" s="249"/>
      <c r="D557" s="249"/>
      <c r="E557" s="249"/>
      <c r="F557" s="249"/>
      <c r="G557" s="249"/>
      <c r="H557" s="250"/>
      <c r="I557" s="251"/>
    </row>
    <row r="558" spans="2:9" x14ac:dyDescent="0.25">
      <c r="B558" s="248"/>
      <c r="C558" s="249"/>
      <c r="D558" s="249"/>
      <c r="E558" s="249"/>
      <c r="F558" s="249"/>
      <c r="G558" s="249"/>
      <c r="H558" s="250"/>
      <c r="I558" s="251"/>
    </row>
    <row r="559" spans="2:9" x14ac:dyDescent="0.25">
      <c r="B559" s="248"/>
      <c r="C559" s="249"/>
      <c r="D559" s="249"/>
      <c r="E559" s="249"/>
      <c r="F559" s="249"/>
      <c r="G559" s="249"/>
      <c r="H559" s="250"/>
      <c r="I559" s="251"/>
    </row>
    <row r="560" spans="2:9" x14ac:dyDescent="0.25">
      <c r="B560" s="248"/>
      <c r="C560" s="249"/>
      <c r="D560" s="249"/>
      <c r="E560" s="249"/>
      <c r="F560" s="249"/>
      <c r="G560" s="249"/>
      <c r="H560" s="250"/>
      <c r="I560" s="251"/>
    </row>
    <row r="561" spans="2:9" x14ac:dyDescent="0.25">
      <c r="B561" s="248"/>
      <c r="C561" s="249"/>
      <c r="D561" s="249"/>
      <c r="E561" s="249"/>
      <c r="F561" s="249"/>
      <c r="G561" s="249"/>
      <c r="H561" s="250"/>
      <c r="I561" s="251"/>
    </row>
    <row r="562" spans="2:9" x14ac:dyDescent="0.25">
      <c r="B562" s="248"/>
      <c r="C562" s="249"/>
      <c r="D562" s="249"/>
      <c r="E562" s="249"/>
      <c r="F562" s="249"/>
      <c r="G562" s="249"/>
      <c r="H562" s="250"/>
      <c r="I562" s="251"/>
    </row>
    <row r="563" spans="2:9" x14ac:dyDescent="0.25">
      <c r="B563" s="248"/>
      <c r="C563" s="249"/>
      <c r="D563" s="249"/>
      <c r="E563" s="249"/>
      <c r="F563" s="249"/>
      <c r="G563" s="249"/>
      <c r="H563" s="250"/>
      <c r="I563" s="251"/>
    </row>
    <row r="564" spans="2:9" x14ac:dyDescent="0.25">
      <c r="B564" s="248"/>
      <c r="C564" s="249"/>
      <c r="D564" s="249"/>
      <c r="E564" s="249"/>
      <c r="F564" s="249"/>
      <c r="G564" s="249"/>
      <c r="H564" s="250"/>
      <c r="I564" s="251"/>
    </row>
    <row r="565" spans="2:9" x14ac:dyDescent="0.25">
      <c r="B565" s="248"/>
      <c r="C565" s="249"/>
      <c r="D565" s="249"/>
      <c r="E565" s="249"/>
      <c r="F565" s="249"/>
      <c r="G565" s="249"/>
      <c r="H565" s="250"/>
      <c r="I565" s="251"/>
    </row>
    <row r="566" spans="2:9" x14ac:dyDescent="0.25">
      <c r="B566" s="248"/>
      <c r="C566" s="249"/>
      <c r="D566" s="249"/>
      <c r="E566" s="249"/>
      <c r="F566" s="249"/>
      <c r="G566" s="249"/>
      <c r="H566" s="250"/>
      <c r="I566" s="251"/>
    </row>
    <row r="567" spans="2:9" x14ac:dyDescent="0.25">
      <c r="B567" s="248"/>
      <c r="C567" s="249"/>
      <c r="D567" s="249"/>
      <c r="E567" s="249"/>
      <c r="F567" s="249"/>
      <c r="G567" s="249"/>
      <c r="H567" s="250"/>
      <c r="I567" s="251"/>
    </row>
    <row r="568" spans="2:9" x14ac:dyDescent="0.25">
      <c r="B568" s="248"/>
      <c r="C568" s="249"/>
      <c r="D568" s="249"/>
      <c r="E568" s="249"/>
      <c r="F568" s="249"/>
      <c r="G568" s="249"/>
      <c r="H568" s="250"/>
      <c r="I568" s="251"/>
    </row>
    <row r="569" spans="2:9" x14ac:dyDescent="0.25">
      <c r="B569" s="248"/>
      <c r="C569" s="249"/>
      <c r="D569" s="249"/>
      <c r="E569" s="249"/>
      <c r="F569" s="249"/>
      <c r="G569" s="249"/>
      <c r="H569" s="250"/>
      <c r="I569" s="251"/>
    </row>
    <row r="570" spans="2:9" x14ac:dyDescent="0.25">
      <c r="B570" s="248"/>
      <c r="C570" s="249"/>
      <c r="D570" s="249"/>
      <c r="E570" s="249"/>
      <c r="F570" s="249"/>
      <c r="G570" s="249"/>
      <c r="H570" s="250"/>
      <c r="I570" s="251"/>
    </row>
    <row r="571" spans="2:9" x14ac:dyDescent="0.25">
      <c r="B571" s="248"/>
      <c r="C571" s="249"/>
      <c r="D571" s="249"/>
      <c r="E571" s="249"/>
      <c r="F571" s="249"/>
      <c r="G571" s="249"/>
      <c r="H571" s="250"/>
      <c r="I571" s="251"/>
    </row>
    <row r="572" spans="2:9" x14ac:dyDescent="0.25">
      <c r="B572" s="248"/>
      <c r="C572" s="249"/>
      <c r="D572" s="249"/>
      <c r="E572" s="249"/>
      <c r="F572" s="249"/>
      <c r="G572" s="249"/>
      <c r="H572" s="250"/>
      <c r="I572" s="251"/>
    </row>
    <row r="573" spans="2:9" x14ac:dyDescent="0.25">
      <c r="B573" s="248"/>
      <c r="C573" s="249"/>
      <c r="D573" s="249"/>
      <c r="E573" s="249"/>
      <c r="F573" s="249"/>
      <c r="G573" s="249"/>
      <c r="H573" s="250"/>
      <c r="I573" s="251"/>
    </row>
    <row r="574" spans="2:9" x14ac:dyDescent="0.25">
      <c r="B574" s="248"/>
      <c r="C574" s="249"/>
      <c r="D574" s="249"/>
      <c r="E574" s="249"/>
      <c r="F574" s="249"/>
      <c r="G574" s="249"/>
      <c r="H574" s="250"/>
      <c r="I574" s="251"/>
    </row>
    <row r="575" spans="2:9" x14ac:dyDescent="0.25">
      <c r="B575" s="248"/>
      <c r="C575" s="249"/>
      <c r="D575" s="249"/>
      <c r="E575" s="249"/>
      <c r="F575" s="249"/>
      <c r="G575" s="249"/>
      <c r="H575" s="250"/>
      <c r="I575" s="251"/>
    </row>
    <row r="576" spans="2:9" x14ac:dyDescent="0.25">
      <c r="B576" s="248"/>
      <c r="C576" s="249"/>
      <c r="D576" s="249"/>
      <c r="E576" s="249"/>
      <c r="F576" s="249"/>
      <c r="G576" s="249"/>
      <c r="H576" s="250"/>
      <c r="I576" s="251"/>
    </row>
    <row r="577" spans="2:9" x14ac:dyDescent="0.25">
      <c r="B577" s="248"/>
      <c r="C577" s="249"/>
      <c r="D577" s="249"/>
      <c r="E577" s="249"/>
      <c r="F577" s="249"/>
      <c r="G577" s="249"/>
      <c r="H577" s="250"/>
      <c r="I577" s="251"/>
    </row>
    <row r="578" spans="2:9" x14ac:dyDescent="0.25">
      <c r="B578" s="248"/>
      <c r="C578" s="249"/>
      <c r="D578" s="249"/>
      <c r="E578" s="249"/>
      <c r="F578" s="249"/>
      <c r="G578" s="249"/>
      <c r="H578" s="250"/>
      <c r="I578" s="251"/>
    </row>
    <row r="579" spans="2:9" x14ac:dyDescent="0.25">
      <c r="B579" s="248"/>
      <c r="C579" s="249"/>
      <c r="D579" s="249"/>
      <c r="E579" s="249"/>
      <c r="F579" s="249"/>
      <c r="G579" s="249"/>
      <c r="H579" s="250"/>
      <c r="I579" s="251"/>
    </row>
    <row r="580" spans="2:9" x14ac:dyDescent="0.25">
      <c r="B580" s="248"/>
      <c r="C580" s="249"/>
      <c r="D580" s="249"/>
      <c r="E580" s="249"/>
      <c r="F580" s="249"/>
      <c r="G580" s="249"/>
      <c r="H580" s="250"/>
      <c r="I580" s="251"/>
    </row>
    <row r="581" spans="2:9" x14ac:dyDescent="0.25">
      <c r="B581" s="248"/>
      <c r="C581" s="249"/>
      <c r="D581" s="249"/>
      <c r="E581" s="249"/>
      <c r="F581" s="249"/>
      <c r="G581" s="249"/>
      <c r="H581" s="250"/>
      <c r="I581" s="251"/>
    </row>
    <row r="582" spans="2:9" x14ac:dyDescent="0.25">
      <c r="B582" s="248"/>
      <c r="C582" s="249"/>
      <c r="D582" s="249"/>
      <c r="E582" s="249"/>
      <c r="F582" s="249"/>
      <c r="G582" s="249"/>
      <c r="H582" s="250"/>
      <c r="I582" s="251"/>
    </row>
    <row r="583" spans="2:9" x14ac:dyDescent="0.25">
      <c r="B583" s="248"/>
      <c r="C583" s="249"/>
      <c r="D583" s="249"/>
      <c r="E583" s="249"/>
      <c r="F583" s="249"/>
      <c r="G583" s="249"/>
      <c r="H583" s="250"/>
      <c r="I583" s="251"/>
    </row>
    <row r="584" spans="2:9" x14ac:dyDescent="0.25">
      <c r="B584" s="248"/>
      <c r="C584" s="249"/>
      <c r="D584" s="249"/>
      <c r="E584" s="249"/>
      <c r="F584" s="249"/>
      <c r="G584" s="249"/>
      <c r="H584" s="250"/>
      <c r="I584" s="251"/>
    </row>
    <row r="585" spans="2:9" x14ac:dyDescent="0.25">
      <c r="B585" s="248"/>
      <c r="C585" s="249"/>
      <c r="D585" s="249"/>
      <c r="E585" s="249"/>
      <c r="F585" s="249"/>
      <c r="G585" s="249"/>
      <c r="H585" s="250"/>
      <c r="I585" s="251"/>
    </row>
    <row r="586" spans="2:9" x14ac:dyDescent="0.25">
      <c r="B586" s="248"/>
      <c r="C586" s="249"/>
      <c r="D586" s="249"/>
      <c r="E586" s="249"/>
      <c r="F586" s="249"/>
      <c r="G586" s="249"/>
      <c r="H586" s="250"/>
      <c r="I586" s="251"/>
    </row>
    <row r="587" spans="2:9" x14ac:dyDescent="0.25">
      <c r="B587" s="248"/>
      <c r="C587" s="249"/>
      <c r="D587" s="249"/>
      <c r="E587" s="249"/>
      <c r="F587" s="249"/>
      <c r="G587" s="249"/>
      <c r="H587" s="250"/>
      <c r="I587" s="251"/>
    </row>
    <row r="588" spans="2:9" x14ac:dyDescent="0.25">
      <c r="B588" s="248"/>
      <c r="C588" s="249"/>
      <c r="D588" s="249"/>
      <c r="E588" s="249"/>
      <c r="F588" s="249"/>
      <c r="G588" s="249"/>
      <c r="H588" s="250"/>
      <c r="I588" s="251"/>
    </row>
    <row r="589" spans="2:9" x14ac:dyDescent="0.25">
      <c r="B589" s="248"/>
      <c r="C589" s="249"/>
      <c r="D589" s="249"/>
      <c r="E589" s="249"/>
      <c r="F589" s="249"/>
      <c r="G589" s="249"/>
      <c r="H589" s="250"/>
      <c r="I589" s="251"/>
    </row>
    <row r="590" spans="2:9" x14ac:dyDescent="0.25">
      <c r="B590" s="248"/>
      <c r="C590" s="249"/>
      <c r="D590" s="249"/>
      <c r="E590" s="249"/>
      <c r="F590" s="249"/>
      <c r="G590" s="249"/>
      <c r="H590" s="250"/>
      <c r="I590" s="251"/>
    </row>
    <row r="591" spans="2:9" x14ac:dyDescent="0.25">
      <c r="B591" s="248"/>
      <c r="C591" s="249"/>
      <c r="D591" s="249"/>
      <c r="E591" s="249"/>
      <c r="F591" s="249"/>
      <c r="G591" s="249"/>
      <c r="H591" s="250"/>
      <c r="I591" s="251"/>
    </row>
    <row r="592" spans="2:9" x14ac:dyDescent="0.25">
      <c r="B592" s="248"/>
      <c r="C592" s="249"/>
      <c r="D592" s="249"/>
      <c r="E592" s="249"/>
      <c r="F592" s="249"/>
      <c r="G592" s="249"/>
      <c r="H592" s="250"/>
      <c r="I592" s="251"/>
    </row>
    <row r="593" spans="2:9" x14ac:dyDescent="0.25">
      <c r="B593" s="248"/>
      <c r="C593" s="249"/>
      <c r="D593" s="249"/>
      <c r="E593" s="249"/>
      <c r="F593" s="249"/>
      <c r="G593" s="249"/>
      <c r="H593" s="250"/>
      <c r="I593" s="251"/>
    </row>
    <row r="594" spans="2:9" x14ac:dyDescent="0.25">
      <c r="B594" s="248"/>
      <c r="C594" s="249"/>
      <c r="D594" s="249"/>
      <c r="E594" s="249"/>
      <c r="F594" s="249"/>
      <c r="G594" s="249"/>
      <c r="H594" s="250"/>
      <c r="I594" s="251"/>
    </row>
    <row r="595" spans="2:9" x14ac:dyDescent="0.25">
      <c r="B595" s="248"/>
      <c r="C595" s="249"/>
      <c r="D595" s="249"/>
      <c r="E595" s="249"/>
      <c r="F595" s="249"/>
      <c r="G595" s="249"/>
      <c r="H595" s="250"/>
      <c r="I595" s="251"/>
    </row>
    <row r="596" spans="2:9" x14ac:dyDescent="0.25">
      <c r="B596" s="248"/>
      <c r="C596" s="249"/>
      <c r="D596" s="249"/>
      <c r="E596" s="249"/>
      <c r="F596" s="249"/>
      <c r="G596" s="249"/>
      <c r="H596" s="250"/>
      <c r="I596" s="251"/>
    </row>
    <row r="597" spans="2:9" x14ac:dyDescent="0.25">
      <c r="B597" s="248"/>
      <c r="C597" s="249"/>
      <c r="D597" s="249"/>
      <c r="E597" s="249"/>
      <c r="F597" s="249"/>
      <c r="G597" s="249"/>
      <c r="H597" s="250"/>
      <c r="I597" s="251"/>
    </row>
    <row r="598" spans="2:9" x14ac:dyDescent="0.25">
      <c r="B598" s="248"/>
      <c r="C598" s="249"/>
      <c r="D598" s="249"/>
      <c r="E598" s="249"/>
      <c r="F598" s="249"/>
      <c r="G598" s="249"/>
      <c r="H598" s="250"/>
      <c r="I598" s="251"/>
    </row>
    <row r="599" spans="2:9" x14ac:dyDescent="0.25">
      <c r="B599" s="248"/>
      <c r="C599" s="249"/>
      <c r="D599" s="249"/>
      <c r="E599" s="249"/>
      <c r="F599" s="249"/>
      <c r="G599" s="249"/>
      <c r="H599" s="250"/>
      <c r="I599" s="251"/>
    </row>
    <row r="600" spans="2:9" x14ac:dyDescent="0.25">
      <c r="B600" s="248"/>
      <c r="C600" s="249"/>
      <c r="D600" s="249"/>
      <c r="E600" s="249"/>
      <c r="F600" s="249"/>
      <c r="G600" s="249"/>
      <c r="H600" s="250"/>
      <c r="I600" s="251"/>
    </row>
    <row r="601" spans="2:9" x14ac:dyDescent="0.25">
      <c r="B601" s="248"/>
      <c r="C601" s="249"/>
      <c r="D601" s="249"/>
      <c r="E601" s="249"/>
      <c r="F601" s="249"/>
      <c r="G601" s="249"/>
      <c r="H601" s="250"/>
      <c r="I601" s="251"/>
    </row>
    <row r="602" spans="2:9" x14ac:dyDescent="0.25">
      <c r="B602" s="248"/>
      <c r="C602" s="249"/>
      <c r="D602" s="249"/>
      <c r="E602" s="249"/>
      <c r="F602" s="249"/>
      <c r="G602" s="249"/>
      <c r="H602" s="250"/>
      <c r="I602" s="251"/>
    </row>
    <row r="603" spans="2:9" x14ac:dyDescent="0.25">
      <c r="B603" s="248"/>
      <c r="C603" s="249"/>
      <c r="D603" s="249"/>
      <c r="E603" s="249"/>
      <c r="F603" s="249"/>
      <c r="G603" s="249"/>
      <c r="H603" s="250"/>
      <c r="I603" s="251"/>
    </row>
    <row r="604" spans="2:9" x14ac:dyDescent="0.25">
      <c r="B604" s="248"/>
      <c r="C604" s="249"/>
      <c r="D604" s="249"/>
      <c r="E604" s="249"/>
      <c r="F604" s="249"/>
      <c r="G604" s="249"/>
      <c r="H604" s="250"/>
      <c r="I604" s="251"/>
    </row>
    <row r="605" spans="2:9" x14ac:dyDescent="0.25">
      <c r="B605" s="248"/>
      <c r="C605" s="249"/>
      <c r="D605" s="249"/>
      <c r="E605" s="249"/>
      <c r="F605" s="249"/>
      <c r="G605" s="249"/>
      <c r="H605" s="250"/>
      <c r="I605" s="251"/>
    </row>
    <row r="606" spans="2:9" x14ac:dyDescent="0.25">
      <c r="B606" s="248"/>
      <c r="C606" s="249"/>
      <c r="D606" s="249"/>
      <c r="E606" s="249"/>
      <c r="F606" s="249"/>
      <c r="G606" s="249"/>
      <c r="H606" s="250"/>
      <c r="I606" s="251"/>
    </row>
    <row r="607" spans="2:9" x14ac:dyDescent="0.25">
      <c r="B607" s="248"/>
      <c r="C607" s="249"/>
      <c r="D607" s="249"/>
      <c r="E607" s="249"/>
      <c r="F607" s="249"/>
      <c r="G607" s="249"/>
      <c r="H607" s="250"/>
      <c r="I607" s="251"/>
    </row>
    <row r="608" spans="2:9" x14ac:dyDescent="0.25">
      <c r="B608" s="248"/>
      <c r="C608" s="249"/>
      <c r="D608" s="249"/>
      <c r="E608" s="249"/>
      <c r="F608" s="249"/>
      <c r="G608" s="249"/>
      <c r="H608" s="250"/>
      <c r="I608" s="251"/>
    </row>
    <row r="609" spans="2:9" x14ac:dyDescent="0.25">
      <c r="B609" s="248"/>
      <c r="C609" s="249"/>
      <c r="D609" s="249"/>
      <c r="E609" s="249"/>
      <c r="F609" s="249"/>
      <c r="G609" s="249"/>
      <c r="H609" s="250"/>
      <c r="I609" s="251"/>
    </row>
    <row r="610" spans="2:9" x14ac:dyDescent="0.25">
      <c r="B610" s="248"/>
      <c r="C610" s="249"/>
      <c r="D610" s="249"/>
      <c r="E610" s="249"/>
      <c r="F610" s="249"/>
      <c r="G610" s="249"/>
      <c r="H610" s="250"/>
      <c r="I610" s="251"/>
    </row>
    <row r="611" spans="2:9" x14ac:dyDescent="0.25">
      <c r="B611" s="248"/>
      <c r="C611" s="249"/>
      <c r="D611" s="249"/>
      <c r="E611" s="249"/>
      <c r="F611" s="249"/>
      <c r="G611" s="249"/>
      <c r="H611" s="250"/>
      <c r="I611" s="251"/>
    </row>
    <row r="612" spans="2:9" x14ac:dyDescent="0.25">
      <c r="B612" s="248"/>
      <c r="C612" s="249"/>
      <c r="D612" s="249"/>
      <c r="E612" s="249"/>
      <c r="F612" s="249"/>
      <c r="G612" s="249"/>
      <c r="H612" s="250"/>
      <c r="I612" s="251"/>
    </row>
    <row r="613" spans="2:9" x14ac:dyDescent="0.25">
      <c r="B613" s="248"/>
      <c r="C613" s="249"/>
      <c r="D613" s="249"/>
      <c r="E613" s="249"/>
      <c r="F613" s="249"/>
      <c r="G613" s="249"/>
      <c r="H613" s="250"/>
      <c r="I613" s="251"/>
    </row>
    <row r="614" spans="2:9" x14ac:dyDescent="0.25">
      <c r="B614" s="248"/>
      <c r="C614" s="249"/>
      <c r="D614" s="249"/>
      <c r="E614" s="249"/>
      <c r="F614" s="249"/>
      <c r="G614" s="249"/>
      <c r="H614" s="250"/>
      <c r="I614" s="251"/>
    </row>
    <row r="615" spans="2:9" x14ac:dyDescent="0.25">
      <c r="B615" s="248"/>
      <c r="C615" s="249"/>
      <c r="D615" s="249"/>
      <c r="E615" s="249"/>
      <c r="F615" s="249"/>
      <c r="G615" s="249"/>
      <c r="H615" s="250"/>
      <c r="I615" s="251"/>
    </row>
    <row r="616" spans="2:9" x14ac:dyDescent="0.25">
      <c r="B616" s="248"/>
      <c r="C616" s="249"/>
      <c r="D616" s="249"/>
      <c r="E616" s="249"/>
      <c r="F616" s="249"/>
      <c r="G616" s="249"/>
      <c r="H616" s="250"/>
      <c r="I616" s="251"/>
    </row>
    <row r="617" spans="2:9" x14ac:dyDescent="0.25">
      <c r="B617" s="248"/>
      <c r="C617" s="249"/>
      <c r="D617" s="249"/>
      <c r="E617" s="249"/>
      <c r="F617" s="249"/>
      <c r="G617" s="249"/>
      <c r="H617" s="250"/>
      <c r="I617" s="251"/>
    </row>
    <row r="618" spans="2:9" x14ac:dyDescent="0.25">
      <c r="B618" s="248"/>
      <c r="C618" s="249"/>
      <c r="D618" s="249"/>
      <c r="E618" s="249"/>
      <c r="F618" s="249"/>
      <c r="G618" s="249"/>
      <c r="H618" s="250"/>
      <c r="I618" s="251"/>
    </row>
    <row r="619" spans="2:9" x14ac:dyDescent="0.25">
      <c r="B619" s="248"/>
      <c r="C619" s="249"/>
      <c r="D619" s="249"/>
      <c r="E619" s="249"/>
      <c r="F619" s="249"/>
      <c r="G619" s="249"/>
      <c r="H619" s="250"/>
      <c r="I619" s="251"/>
    </row>
    <row r="620" spans="2:9" x14ac:dyDescent="0.25">
      <c r="B620" s="248"/>
      <c r="C620" s="249"/>
      <c r="D620" s="249"/>
      <c r="E620" s="249"/>
      <c r="F620" s="249"/>
      <c r="G620" s="249"/>
      <c r="H620" s="250"/>
      <c r="I620" s="251"/>
    </row>
    <row r="621" spans="2:9" x14ac:dyDescent="0.25">
      <c r="B621" s="248"/>
      <c r="C621" s="249"/>
      <c r="D621" s="249"/>
      <c r="E621" s="249"/>
      <c r="F621" s="249"/>
      <c r="G621" s="249"/>
      <c r="H621" s="250"/>
      <c r="I621" s="251"/>
    </row>
    <row r="622" spans="2:9" x14ac:dyDescent="0.25">
      <c r="B622" s="248"/>
      <c r="C622" s="249"/>
      <c r="D622" s="249"/>
      <c r="E622" s="249"/>
      <c r="F622" s="249"/>
      <c r="G622" s="249"/>
      <c r="H622" s="250"/>
      <c r="I622" s="251"/>
    </row>
    <row r="623" spans="2:9" x14ac:dyDescent="0.25">
      <c r="B623" s="248"/>
      <c r="C623" s="249"/>
      <c r="D623" s="249"/>
      <c r="E623" s="249"/>
      <c r="F623" s="249"/>
      <c r="G623" s="249"/>
      <c r="H623" s="250"/>
      <c r="I623" s="251"/>
    </row>
    <row r="624" spans="2:9" x14ac:dyDescent="0.25">
      <c r="B624" s="248"/>
      <c r="C624" s="249"/>
      <c r="D624" s="249"/>
      <c r="E624" s="249"/>
      <c r="F624" s="249"/>
      <c r="G624" s="249"/>
      <c r="H624" s="250"/>
      <c r="I624" s="251"/>
    </row>
    <row r="625" spans="2:9" x14ac:dyDescent="0.25">
      <c r="B625" s="248"/>
      <c r="C625" s="249"/>
      <c r="D625" s="249"/>
      <c r="E625" s="249"/>
      <c r="F625" s="249"/>
      <c r="G625" s="249"/>
      <c r="H625" s="250"/>
      <c r="I625" s="251"/>
    </row>
    <row r="626" spans="2:9" x14ac:dyDescent="0.25">
      <c r="B626" s="248"/>
      <c r="C626" s="249"/>
      <c r="D626" s="249"/>
      <c r="E626" s="249"/>
      <c r="F626" s="249"/>
      <c r="G626" s="249"/>
      <c r="H626" s="250"/>
      <c r="I626" s="251"/>
    </row>
    <row r="627" spans="2:9" x14ac:dyDescent="0.25">
      <c r="B627" s="248"/>
      <c r="C627" s="249"/>
      <c r="D627" s="249"/>
      <c r="E627" s="249"/>
      <c r="F627" s="249"/>
      <c r="G627" s="249"/>
      <c r="H627" s="250"/>
      <c r="I627" s="251"/>
    </row>
    <row r="628" spans="2:9" x14ac:dyDescent="0.25">
      <c r="B628" s="248"/>
      <c r="C628" s="249"/>
      <c r="D628" s="249"/>
      <c r="E628" s="249"/>
      <c r="F628" s="249"/>
      <c r="G628" s="249"/>
      <c r="H628" s="250"/>
      <c r="I628" s="251"/>
    </row>
    <row r="629" spans="2:9" x14ac:dyDescent="0.25">
      <c r="B629" s="248"/>
      <c r="C629" s="249"/>
      <c r="D629" s="249"/>
      <c r="E629" s="249"/>
      <c r="F629" s="249"/>
      <c r="G629" s="249"/>
      <c r="H629" s="250"/>
      <c r="I629" s="251"/>
    </row>
    <row r="630" spans="2:9" x14ac:dyDescent="0.25">
      <c r="B630" s="248"/>
      <c r="C630" s="249"/>
      <c r="D630" s="249"/>
      <c r="E630" s="249"/>
      <c r="F630" s="249"/>
      <c r="G630" s="249"/>
      <c r="H630" s="250"/>
      <c r="I630" s="251"/>
    </row>
    <row r="631" spans="2:9" x14ac:dyDescent="0.25">
      <c r="B631" s="248"/>
      <c r="C631" s="249"/>
      <c r="D631" s="249"/>
      <c r="E631" s="249"/>
      <c r="F631" s="249"/>
      <c r="G631" s="249"/>
      <c r="H631" s="250"/>
      <c r="I631" s="251"/>
    </row>
    <row r="632" spans="2:9" x14ac:dyDescent="0.25">
      <c r="B632" s="248"/>
      <c r="C632" s="249"/>
      <c r="D632" s="249"/>
      <c r="E632" s="249"/>
      <c r="F632" s="249"/>
      <c r="G632" s="249"/>
      <c r="H632" s="250"/>
      <c r="I632" s="251"/>
    </row>
    <row r="633" spans="2:9" x14ac:dyDescent="0.25">
      <c r="B633" s="248"/>
      <c r="C633" s="249"/>
      <c r="D633" s="249"/>
      <c r="E633" s="249"/>
      <c r="F633" s="249"/>
      <c r="G633" s="249"/>
      <c r="H633" s="250"/>
      <c r="I633" s="251"/>
    </row>
    <row r="634" spans="2:9" x14ac:dyDescent="0.25">
      <c r="B634" s="248"/>
      <c r="C634" s="249"/>
      <c r="D634" s="249"/>
      <c r="E634" s="249"/>
      <c r="F634" s="249"/>
      <c r="G634" s="249"/>
      <c r="H634" s="250"/>
      <c r="I634" s="251"/>
    </row>
    <row r="635" spans="2:9" x14ac:dyDescent="0.25">
      <c r="B635" s="248"/>
      <c r="C635" s="249"/>
      <c r="D635" s="249"/>
      <c r="E635" s="249"/>
      <c r="F635" s="249"/>
      <c r="G635" s="249"/>
      <c r="H635" s="250"/>
      <c r="I635" s="251"/>
    </row>
    <row r="636" spans="2:9" x14ac:dyDescent="0.25">
      <c r="B636" s="248"/>
      <c r="C636" s="249"/>
      <c r="D636" s="249"/>
      <c r="E636" s="249"/>
      <c r="F636" s="249"/>
      <c r="G636" s="249"/>
      <c r="H636" s="250"/>
      <c r="I636" s="251"/>
    </row>
    <row r="637" spans="2:9" x14ac:dyDescent="0.25">
      <c r="B637" s="248"/>
      <c r="C637" s="249"/>
      <c r="D637" s="249"/>
      <c r="E637" s="249"/>
      <c r="F637" s="249"/>
      <c r="G637" s="249"/>
      <c r="H637" s="250"/>
      <c r="I637" s="251"/>
    </row>
    <row r="638" spans="2:9" x14ac:dyDescent="0.25">
      <c r="B638" s="248"/>
      <c r="C638" s="249"/>
      <c r="D638" s="249"/>
      <c r="E638" s="249"/>
      <c r="F638" s="249"/>
      <c r="G638" s="249"/>
      <c r="H638" s="250"/>
      <c r="I638" s="251"/>
    </row>
    <row r="639" spans="2:9" x14ac:dyDescent="0.25">
      <c r="B639" s="248"/>
      <c r="C639" s="249"/>
      <c r="D639" s="249"/>
      <c r="E639" s="249"/>
      <c r="F639" s="249"/>
      <c r="G639" s="249"/>
      <c r="H639" s="250"/>
      <c r="I639" s="251"/>
    </row>
    <row r="640" spans="2:9" x14ac:dyDescent="0.25">
      <c r="B640" s="248"/>
      <c r="C640" s="249"/>
      <c r="D640" s="249"/>
      <c r="E640" s="249"/>
      <c r="F640" s="249"/>
      <c r="G640" s="249"/>
      <c r="H640" s="250"/>
      <c r="I640" s="251"/>
    </row>
    <row r="641" spans="2:9" x14ac:dyDescent="0.25">
      <c r="B641" s="248"/>
      <c r="C641" s="249"/>
      <c r="D641" s="249"/>
      <c r="E641" s="249"/>
      <c r="F641" s="249"/>
      <c r="G641" s="249"/>
      <c r="H641" s="250"/>
      <c r="I641" s="251"/>
    </row>
    <row r="642" spans="2:9" x14ac:dyDescent="0.25">
      <c r="B642" s="248"/>
      <c r="C642" s="249"/>
      <c r="D642" s="249"/>
      <c r="E642" s="249"/>
      <c r="F642" s="249"/>
      <c r="G642" s="249"/>
      <c r="H642" s="250"/>
      <c r="I642" s="251"/>
    </row>
    <row r="643" spans="2:9" x14ac:dyDescent="0.25">
      <c r="B643" s="248"/>
      <c r="C643" s="249"/>
      <c r="D643" s="249"/>
      <c r="E643" s="249"/>
      <c r="F643" s="249"/>
      <c r="G643" s="249"/>
      <c r="H643" s="250"/>
      <c r="I643" s="251"/>
    </row>
    <row r="644" spans="2:9" x14ac:dyDescent="0.25">
      <c r="B644" s="248"/>
      <c r="C644" s="249"/>
      <c r="D644" s="249"/>
      <c r="E644" s="249"/>
      <c r="F644" s="249"/>
      <c r="G644" s="249"/>
      <c r="H644" s="250"/>
      <c r="I644" s="251"/>
    </row>
    <row r="645" spans="2:9" x14ac:dyDescent="0.25">
      <c r="B645" s="248"/>
      <c r="C645" s="249"/>
      <c r="D645" s="249"/>
      <c r="E645" s="249"/>
      <c r="F645" s="249"/>
      <c r="G645" s="249"/>
      <c r="H645" s="250"/>
      <c r="I645" s="251"/>
    </row>
    <row r="646" spans="2:9" x14ac:dyDescent="0.25">
      <c r="B646" s="248"/>
      <c r="C646" s="249"/>
      <c r="D646" s="249"/>
      <c r="E646" s="249"/>
      <c r="F646" s="249"/>
      <c r="G646" s="249"/>
      <c r="H646" s="250"/>
      <c r="I646" s="251"/>
    </row>
    <row r="647" spans="2:9" x14ac:dyDescent="0.25">
      <c r="B647" s="248"/>
      <c r="C647" s="249"/>
      <c r="D647" s="249"/>
      <c r="E647" s="249"/>
      <c r="F647" s="249"/>
      <c r="G647" s="249"/>
      <c r="H647" s="250"/>
      <c r="I647" s="251"/>
    </row>
    <row r="648" spans="2:9" x14ac:dyDescent="0.25">
      <c r="B648" s="248"/>
      <c r="C648" s="249"/>
      <c r="D648" s="249"/>
      <c r="E648" s="249"/>
      <c r="F648" s="249"/>
      <c r="G648" s="249"/>
      <c r="H648" s="250"/>
      <c r="I648" s="251"/>
    </row>
    <row r="649" spans="2:9" x14ac:dyDescent="0.25">
      <c r="B649" s="248"/>
      <c r="C649" s="249"/>
      <c r="D649" s="249"/>
      <c r="E649" s="249"/>
      <c r="F649" s="249"/>
      <c r="G649" s="249"/>
      <c r="H649" s="250"/>
      <c r="I649" s="251"/>
    </row>
    <row r="650" spans="2:9" x14ac:dyDescent="0.25">
      <c r="B650" s="248"/>
      <c r="C650" s="249"/>
      <c r="D650" s="249"/>
      <c r="E650" s="249"/>
      <c r="F650" s="249"/>
      <c r="G650" s="249"/>
      <c r="H650" s="250"/>
      <c r="I650" s="251"/>
    </row>
    <row r="651" spans="2:9" x14ac:dyDescent="0.25">
      <c r="B651" s="248"/>
      <c r="C651" s="249"/>
      <c r="D651" s="249"/>
      <c r="E651" s="249"/>
      <c r="F651" s="249"/>
      <c r="G651" s="249"/>
      <c r="H651" s="250"/>
      <c r="I651" s="251"/>
    </row>
    <row r="652" spans="2:9" x14ac:dyDescent="0.25">
      <c r="B652" s="248"/>
      <c r="C652" s="249"/>
      <c r="D652" s="249"/>
      <c r="E652" s="249"/>
      <c r="F652" s="249"/>
      <c r="G652" s="249"/>
      <c r="H652" s="250"/>
      <c r="I652" s="251"/>
    </row>
    <row r="653" spans="2:9" x14ac:dyDescent="0.25">
      <c r="B653" s="248"/>
      <c r="C653" s="249"/>
      <c r="D653" s="249"/>
      <c r="E653" s="249"/>
      <c r="F653" s="249"/>
      <c r="G653" s="249"/>
      <c r="H653" s="250"/>
      <c r="I653" s="251"/>
    </row>
    <row r="654" spans="2:9" x14ac:dyDescent="0.25">
      <c r="B654" s="248"/>
      <c r="C654" s="249"/>
      <c r="D654" s="249"/>
      <c r="E654" s="249"/>
      <c r="F654" s="249"/>
      <c r="G654" s="249"/>
      <c r="H654" s="250"/>
      <c r="I654" s="251"/>
    </row>
    <row r="655" spans="2:9" x14ac:dyDescent="0.25">
      <c r="B655" s="248"/>
      <c r="C655" s="249"/>
      <c r="D655" s="249"/>
      <c r="E655" s="249"/>
      <c r="F655" s="249"/>
      <c r="G655" s="249"/>
      <c r="H655" s="250"/>
      <c r="I655" s="251"/>
    </row>
    <row r="656" spans="2:9" x14ac:dyDescent="0.25">
      <c r="B656" s="248"/>
      <c r="C656" s="249"/>
      <c r="D656" s="249"/>
      <c r="E656" s="249"/>
      <c r="F656" s="249"/>
      <c r="G656" s="249"/>
      <c r="H656" s="250"/>
      <c r="I656" s="251"/>
    </row>
    <row r="657" spans="2:9" x14ac:dyDescent="0.25">
      <c r="B657" s="248"/>
      <c r="C657" s="249"/>
      <c r="D657" s="249"/>
      <c r="E657" s="249"/>
      <c r="F657" s="249"/>
      <c r="G657" s="249"/>
      <c r="H657" s="250"/>
      <c r="I657" s="251"/>
    </row>
    <row r="658" spans="2:9" x14ac:dyDescent="0.25">
      <c r="B658" s="248"/>
      <c r="C658" s="249"/>
      <c r="D658" s="249"/>
      <c r="E658" s="249"/>
      <c r="F658" s="249"/>
      <c r="G658" s="249"/>
      <c r="H658" s="250"/>
      <c r="I658" s="251"/>
    </row>
    <row r="659" spans="2:9" x14ac:dyDescent="0.25">
      <c r="B659" s="248"/>
      <c r="C659" s="249"/>
      <c r="D659" s="249"/>
      <c r="E659" s="249"/>
      <c r="F659" s="249"/>
      <c r="G659" s="249"/>
      <c r="H659" s="250"/>
      <c r="I659" s="251"/>
    </row>
    <row r="660" spans="2:9" x14ac:dyDescent="0.25">
      <c r="B660" s="248"/>
      <c r="C660" s="249"/>
      <c r="D660" s="249"/>
      <c r="E660" s="249"/>
      <c r="F660" s="249"/>
      <c r="G660" s="249"/>
      <c r="H660" s="250"/>
      <c r="I660" s="251"/>
    </row>
    <row r="661" spans="2:9" x14ac:dyDescent="0.25">
      <c r="B661" s="248"/>
      <c r="C661" s="249"/>
      <c r="D661" s="249"/>
      <c r="E661" s="249"/>
      <c r="F661" s="249"/>
      <c r="G661" s="249"/>
      <c r="H661" s="250"/>
      <c r="I661" s="251"/>
    </row>
    <row r="662" spans="2:9" x14ac:dyDescent="0.25">
      <c r="B662" s="248"/>
      <c r="C662" s="249"/>
      <c r="D662" s="249"/>
      <c r="E662" s="249"/>
      <c r="F662" s="249"/>
      <c r="G662" s="249"/>
      <c r="H662" s="250"/>
      <c r="I662" s="251"/>
    </row>
    <row r="663" spans="2:9" x14ac:dyDescent="0.25">
      <c r="B663" s="248"/>
      <c r="C663" s="249"/>
      <c r="D663" s="249"/>
      <c r="E663" s="249"/>
      <c r="F663" s="249"/>
      <c r="G663" s="249"/>
      <c r="H663" s="250"/>
      <c r="I663" s="251"/>
    </row>
    <row r="664" spans="2:9" x14ac:dyDescent="0.25">
      <c r="B664" s="248"/>
      <c r="C664" s="249"/>
      <c r="D664" s="249"/>
      <c r="E664" s="249"/>
      <c r="F664" s="249"/>
      <c r="G664" s="249"/>
      <c r="H664" s="250"/>
      <c r="I664" s="251"/>
    </row>
    <row r="665" spans="2:9" x14ac:dyDescent="0.25">
      <c r="B665" s="248"/>
      <c r="C665" s="249"/>
      <c r="D665" s="249"/>
      <c r="E665" s="249"/>
      <c r="F665" s="249"/>
      <c r="G665" s="249"/>
      <c r="H665" s="250"/>
      <c r="I665" s="251"/>
    </row>
    <row r="666" spans="2:9" x14ac:dyDescent="0.25">
      <c r="B666" s="248"/>
      <c r="C666" s="249"/>
      <c r="D666" s="249"/>
      <c r="E666" s="249"/>
      <c r="F666" s="249"/>
      <c r="G666" s="249"/>
      <c r="H666" s="250"/>
      <c r="I666" s="251"/>
    </row>
    <row r="667" spans="2:9" x14ac:dyDescent="0.25">
      <c r="B667" s="248"/>
      <c r="C667" s="249"/>
      <c r="D667" s="249"/>
      <c r="E667" s="249"/>
      <c r="F667" s="249"/>
      <c r="G667" s="249"/>
      <c r="H667" s="250"/>
      <c r="I667" s="251"/>
    </row>
    <row r="668" spans="2:9" x14ac:dyDescent="0.25">
      <c r="B668" s="248"/>
      <c r="C668" s="249"/>
      <c r="D668" s="249"/>
      <c r="E668" s="249"/>
      <c r="F668" s="249"/>
      <c r="G668" s="249"/>
      <c r="H668" s="250"/>
      <c r="I668" s="251"/>
    </row>
    <row r="669" spans="2:9" x14ac:dyDescent="0.25">
      <c r="B669" s="248"/>
      <c r="C669" s="249"/>
      <c r="D669" s="249"/>
      <c r="E669" s="249"/>
      <c r="F669" s="249"/>
      <c r="G669" s="249"/>
      <c r="H669" s="250"/>
      <c r="I669" s="251"/>
    </row>
    <row r="670" spans="2:9" x14ac:dyDescent="0.25">
      <c r="B670" s="248"/>
      <c r="C670" s="249"/>
      <c r="D670" s="249"/>
      <c r="E670" s="249"/>
      <c r="F670" s="249"/>
      <c r="G670" s="249"/>
      <c r="H670" s="250"/>
      <c r="I670" s="251"/>
    </row>
    <row r="671" spans="2:9" x14ac:dyDescent="0.25">
      <c r="B671" s="248"/>
      <c r="C671" s="249"/>
      <c r="D671" s="249"/>
      <c r="E671" s="249"/>
      <c r="F671" s="249"/>
      <c r="G671" s="249"/>
      <c r="H671" s="250"/>
      <c r="I671" s="251"/>
    </row>
    <row r="672" spans="2:9" x14ac:dyDescent="0.25">
      <c r="B672" s="248"/>
      <c r="C672" s="249"/>
      <c r="D672" s="249"/>
      <c r="E672" s="249"/>
      <c r="F672" s="249"/>
      <c r="G672" s="249"/>
      <c r="H672" s="250"/>
      <c r="I672" s="251"/>
    </row>
    <row r="673" spans="2:9" x14ac:dyDescent="0.25">
      <c r="B673" s="248"/>
      <c r="C673" s="249"/>
      <c r="D673" s="249"/>
      <c r="E673" s="249"/>
      <c r="F673" s="249"/>
      <c r="G673" s="249"/>
      <c r="H673" s="250"/>
      <c r="I673" s="251"/>
    </row>
    <row r="674" spans="2:9" x14ac:dyDescent="0.25">
      <c r="B674" s="248"/>
      <c r="C674" s="249"/>
      <c r="D674" s="249"/>
      <c r="E674" s="249"/>
      <c r="F674" s="249"/>
      <c r="G674" s="249"/>
      <c r="H674" s="250"/>
      <c r="I674" s="251"/>
    </row>
    <row r="675" spans="2:9" x14ac:dyDescent="0.25">
      <c r="B675" s="248"/>
      <c r="C675" s="249"/>
      <c r="D675" s="249"/>
      <c r="E675" s="249"/>
      <c r="F675" s="249"/>
      <c r="G675" s="249"/>
      <c r="H675" s="250"/>
      <c r="I675" s="251"/>
    </row>
    <row r="676" spans="2:9" x14ac:dyDescent="0.25">
      <c r="B676" s="248"/>
      <c r="C676" s="249"/>
      <c r="D676" s="249"/>
      <c r="E676" s="249"/>
      <c r="F676" s="249"/>
      <c r="G676" s="249"/>
      <c r="H676" s="250"/>
      <c r="I676" s="251"/>
    </row>
    <row r="677" spans="2:9" x14ac:dyDescent="0.25">
      <c r="B677" s="248"/>
      <c r="C677" s="249"/>
      <c r="D677" s="249"/>
      <c r="E677" s="249"/>
      <c r="F677" s="249"/>
      <c r="G677" s="249"/>
      <c r="H677" s="250"/>
      <c r="I677" s="251"/>
    </row>
    <row r="678" spans="2:9" x14ac:dyDescent="0.25">
      <c r="B678" s="248"/>
      <c r="C678" s="249"/>
      <c r="D678" s="249"/>
      <c r="E678" s="249"/>
      <c r="F678" s="249"/>
      <c r="G678" s="249"/>
      <c r="H678" s="250"/>
      <c r="I678" s="251"/>
    </row>
    <row r="679" spans="2:9" x14ac:dyDescent="0.25">
      <c r="B679" s="248"/>
      <c r="C679" s="249"/>
      <c r="D679" s="249"/>
      <c r="E679" s="249"/>
      <c r="F679" s="249"/>
      <c r="G679" s="249"/>
      <c r="H679" s="250"/>
      <c r="I679" s="251"/>
    </row>
    <row r="680" spans="2:9" x14ac:dyDescent="0.25">
      <c r="B680" s="248"/>
      <c r="C680" s="249"/>
      <c r="D680" s="249"/>
      <c r="E680" s="249"/>
      <c r="F680" s="249"/>
      <c r="G680" s="249"/>
      <c r="H680" s="250"/>
      <c r="I680" s="251"/>
    </row>
    <row r="681" spans="2:9" x14ac:dyDescent="0.25">
      <c r="B681" s="248"/>
      <c r="C681" s="249"/>
      <c r="D681" s="249"/>
      <c r="E681" s="249"/>
      <c r="F681" s="249"/>
      <c r="G681" s="249"/>
      <c r="H681" s="250"/>
      <c r="I681" s="251"/>
    </row>
    <row r="682" spans="2:9" x14ac:dyDescent="0.25">
      <c r="B682" s="248"/>
      <c r="C682" s="249"/>
      <c r="D682" s="249"/>
      <c r="E682" s="249"/>
      <c r="F682" s="249"/>
      <c r="G682" s="249"/>
      <c r="H682" s="250"/>
      <c r="I682" s="251"/>
    </row>
    <row r="683" spans="2:9" x14ac:dyDescent="0.25">
      <c r="B683" s="248"/>
      <c r="C683" s="249"/>
      <c r="D683" s="249"/>
      <c r="E683" s="249"/>
      <c r="F683" s="249"/>
      <c r="G683" s="249"/>
      <c r="H683" s="250"/>
      <c r="I683" s="251"/>
    </row>
    <row r="684" spans="2:9" x14ac:dyDescent="0.25">
      <c r="B684" s="248"/>
      <c r="C684" s="249"/>
      <c r="D684" s="249"/>
      <c r="E684" s="249"/>
      <c r="F684" s="249"/>
      <c r="G684" s="249"/>
      <c r="H684" s="250"/>
      <c r="I684" s="251"/>
    </row>
    <row r="685" spans="2:9" x14ac:dyDescent="0.25">
      <c r="B685" s="248"/>
      <c r="C685" s="249"/>
      <c r="D685" s="249"/>
      <c r="E685" s="249"/>
      <c r="F685" s="249"/>
      <c r="G685" s="249"/>
      <c r="H685" s="250"/>
      <c r="I685" s="251"/>
    </row>
    <row r="686" spans="2:9" x14ac:dyDescent="0.25">
      <c r="B686" s="248"/>
      <c r="C686" s="249"/>
      <c r="D686" s="249"/>
      <c r="E686" s="249"/>
      <c r="F686" s="249"/>
      <c r="G686" s="249"/>
      <c r="H686" s="250"/>
      <c r="I686" s="251"/>
    </row>
    <row r="687" spans="2:9" x14ac:dyDescent="0.25">
      <c r="B687" s="248"/>
      <c r="C687" s="249"/>
      <c r="D687" s="249"/>
      <c r="E687" s="249"/>
      <c r="F687" s="249"/>
      <c r="G687" s="249"/>
      <c r="H687" s="250"/>
      <c r="I687" s="251"/>
    </row>
    <row r="688" spans="2:9" x14ac:dyDescent="0.25">
      <c r="B688" s="248"/>
      <c r="C688" s="249"/>
      <c r="D688" s="249"/>
      <c r="E688" s="249"/>
      <c r="F688" s="249"/>
      <c r="G688" s="249"/>
      <c r="H688" s="250"/>
      <c r="I688" s="251"/>
    </row>
    <row r="689" spans="2:9" x14ac:dyDescent="0.25">
      <c r="B689" s="248"/>
      <c r="C689" s="249"/>
      <c r="D689" s="249"/>
      <c r="E689" s="249"/>
      <c r="F689" s="249"/>
      <c r="G689" s="249"/>
      <c r="H689" s="250"/>
      <c r="I689" s="251"/>
    </row>
    <row r="690" spans="2:9" x14ac:dyDescent="0.25">
      <c r="B690" s="248"/>
      <c r="C690" s="249"/>
      <c r="D690" s="249"/>
      <c r="E690" s="249"/>
      <c r="F690" s="249"/>
      <c r="G690" s="249"/>
      <c r="H690" s="250"/>
      <c r="I690" s="251"/>
    </row>
    <row r="691" spans="2:9" x14ac:dyDescent="0.25">
      <c r="B691" s="248"/>
      <c r="C691" s="249"/>
      <c r="D691" s="249"/>
      <c r="E691" s="249"/>
      <c r="F691" s="249"/>
      <c r="G691" s="249"/>
      <c r="H691" s="250"/>
      <c r="I691" s="251"/>
    </row>
    <row r="692" spans="2:9" x14ac:dyDescent="0.25">
      <c r="B692" s="248"/>
      <c r="C692" s="249"/>
      <c r="D692" s="249"/>
      <c r="E692" s="249"/>
      <c r="F692" s="249"/>
      <c r="G692" s="249"/>
      <c r="H692" s="250"/>
      <c r="I692" s="251"/>
    </row>
    <row r="693" spans="2:9" x14ac:dyDescent="0.25">
      <c r="B693" s="248"/>
      <c r="C693" s="249"/>
      <c r="D693" s="249"/>
      <c r="E693" s="249"/>
      <c r="F693" s="249"/>
      <c r="G693" s="249"/>
      <c r="H693" s="250"/>
      <c r="I693" s="251"/>
    </row>
    <row r="694" spans="2:9" x14ac:dyDescent="0.25">
      <c r="B694" s="248"/>
      <c r="C694" s="249"/>
      <c r="D694" s="249"/>
      <c r="E694" s="249"/>
      <c r="F694" s="249"/>
      <c r="G694" s="249"/>
      <c r="H694" s="250"/>
      <c r="I694" s="251"/>
    </row>
    <row r="695" spans="2:9" x14ac:dyDescent="0.25">
      <c r="B695" s="248"/>
      <c r="C695" s="249"/>
      <c r="D695" s="249"/>
      <c r="E695" s="249"/>
      <c r="F695" s="249"/>
      <c r="G695" s="249"/>
      <c r="H695" s="250"/>
      <c r="I695" s="251"/>
    </row>
    <row r="696" spans="2:9" x14ac:dyDescent="0.25">
      <c r="B696" s="248"/>
      <c r="C696" s="249"/>
      <c r="D696" s="249"/>
      <c r="E696" s="249"/>
      <c r="F696" s="249"/>
      <c r="G696" s="249"/>
      <c r="H696" s="250"/>
      <c r="I696" s="251"/>
    </row>
    <row r="697" spans="2:9" x14ac:dyDescent="0.25">
      <c r="B697" s="248"/>
      <c r="C697" s="249"/>
      <c r="D697" s="249"/>
      <c r="E697" s="249"/>
      <c r="F697" s="249"/>
      <c r="G697" s="249"/>
      <c r="H697" s="250"/>
      <c r="I697" s="251"/>
    </row>
    <row r="698" spans="2:9" x14ac:dyDescent="0.25">
      <c r="B698" s="248"/>
      <c r="C698" s="249"/>
      <c r="D698" s="249"/>
      <c r="E698" s="249"/>
      <c r="F698" s="249"/>
      <c r="G698" s="249"/>
      <c r="H698" s="250"/>
      <c r="I698" s="251"/>
    </row>
    <row r="699" spans="2:9" x14ac:dyDescent="0.25">
      <c r="B699" s="248"/>
      <c r="C699" s="249"/>
      <c r="D699" s="249"/>
      <c r="E699" s="249"/>
      <c r="F699" s="249"/>
      <c r="G699" s="249"/>
      <c r="H699" s="250"/>
      <c r="I699" s="251"/>
    </row>
    <row r="700" spans="2:9" x14ac:dyDescent="0.25">
      <c r="B700" s="248"/>
      <c r="C700" s="249"/>
      <c r="D700" s="249"/>
      <c r="E700" s="249"/>
      <c r="F700" s="249"/>
      <c r="G700" s="249"/>
      <c r="H700" s="250"/>
      <c r="I700" s="251"/>
    </row>
    <row r="701" spans="2:9" x14ac:dyDescent="0.25">
      <c r="B701" s="248"/>
      <c r="C701" s="249"/>
      <c r="D701" s="249"/>
      <c r="E701" s="249"/>
      <c r="F701" s="249"/>
      <c r="G701" s="249"/>
      <c r="H701" s="250"/>
      <c r="I701" s="251"/>
    </row>
    <row r="702" spans="2:9" x14ac:dyDescent="0.25">
      <c r="B702" s="248"/>
      <c r="C702" s="249"/>
      <c r="D702" s="249"/>
      <c r="E702" s="249"/>
      <c r="F702" s="249"/>
      <c r="G702" s="249"/>
      <c r="H702" s="250"/>
      <c r="I702" s="251"/>
    </row>
    <row r="703" spans="2:9" x14ac:dyDescent="0.25">
      <c r="B703" s="248"/>
      <c r="C703" s="249"/>
      <c r="D703" s="249"/>
      <c r="E703" s="249"/>
      <c r="F703" s="249"/>
      <c r="G703" s="249"/>
      <c r="H703" s="250"/>
      <c r="I703" s="251"/>
    </row>
    <row r="704" spans="2:9" x14ac:dyDescent="0.25">
      <c r="B704" s="248"/>
      <c r="C704" s="249"/>
      <c r="D704" s="249"/>
      <c r="E704" s="249"/>
      <c r="F704" s="249"/>
      <c r="G704" s="249"/>
      <c r="H704" s="250"/>
      <c r="I704" s="251"/>
    </row>
    <row r="705" spans="2:9" x14ac:dyDescent="0.25">
      <c r="B705" s="248"/>
      <c r="C705" s="249"/>
      <c r="D705" s="249"/>
      <c r="E705" s="249"/>
      <c r="F705" s="249"/>
      <c r="G705" s="249"/>
      <c r="H705" s="250"/>
      <c r="I705" s="251"/>
    </row>
    <row r="706" spans="2:9" x14ac:dyDescent="0.25">
      <c r="B706" s="248"/>
      <c r="C706" s="249"/>
      <c r="D706" s="249"/>
      <c r="E706" s="249"/>
      <c r="F706" s="249"/>
      <c r="G706" s="249"/>
      <c r="H706" s="250"/>
      <c r="I706" s="251"/>
    </row>
    <row r="707" spans="2:9" x14ac:dyDescent="0.25">
      <c r="B707" s="248"/>
      <c r="C707" s="249"/>
      <c r="D707" s="249"/>
      <c r="E707" s="249"/>
      <c r="F707" s="249"/>
      <c r="G707" s="249"/>
      <c r="H707" s="250"/>
      <c r="I707" s="251"/>
    </row>
    <row r="708" spans="2:9" x14ac:dyDescent="0.25">
      <c r="B708" s="248"/>
      <c r="C708" s="249"/>
      <c r="D708" s="249"/>
      <c r="E708" s="249"/>
      <c r="F708" s="249"/>
      <c r="G708" s="249"/>
      <c r="H708" s="250"/>
      <c r="I708" s="251"/>
    </row>
    <row r="709" spans="2:9" x14ac:dyDescent="0.25">
      <c r="B709" s="248"/>
      <c r="C709" s="249"/>
      <c r="D709" s="249"/>
      <c r="E709" s="249"/>
      <c r="F709" s="249"/>
      <c r="G709" s="249"/>
      <c r="H709" s="250"/>
      <c r="I709" s="251"/>
    </row>
    <row r="710" spans="2:9" x14ac:dyDescent="0.25">
      <c r="B710" s="248"/>
      <c r="C710" s="249"/>
      <c r="D710" s="249"/>
      <c r="E710" s="249"/>
      <c r="F710" s="249"/>
      <c r="G710" s="249"/>
      <c r="H710" s="250"/>
      <c r="I710" s="251"/>
    </row>
    <row r="711" spans="2:9" x14ac:dyDescent="0.25">
      <c r="B711" s="248"/>
      <c r="C711" s="249"/>
      <c r="D711" s="249"/>
      <c r="E711" s="249"/>
      <c r="F711" s="249"/>
      <c r="G711" s="249"/>
      <c r="H711" s="250"/>
      <c r="I711" s="251"/>
    </row>
    <row r="712" spans="2:9" x14ac:dyDescent="0.25">
      <c r="B712" s="248"/>
      <c r="C712" s="249"/>
      <c r="D712" s="249"/>
      <c r="E712" s="249"/>
      <c r="F712" s="249"/>
      <c r="G712" s="249"/>
      <c r="H712" s="250"/>
      <c r="I712" s="251"/>
    </row>
    <row r="713" spans="2:9" x14ac:dyDescent="0.25">
      <c r="B713" s="248"/>
      <c r="C713" s="249"/>
      <c r="D713" s="249"/>
      <c r="E713" s="249"/>
      <c r="F713" s="249"/>
      <c r="G713" s="249"/>
      <c r="H713" s="250"/>
      <c r="I713" s="251"/>
    </row>
    <row r="714" spans="2:9" x14ac:dyDescent="0.25">
      <c r="B714" s="248"/>
      <c r="C714" s="249"/>
      <c r="D714" s="249"/>
      <c r="E714" s="249"/>
      <c r="F714" s="249"/>
      <c r="G714" s="249"/>
      <c r="H714" s="250"/>
      <c r="I714" s="251"/>
    </row>
    <row r="715" spans="2:9" x14ac:dyDescent="0.25">
      <c r="B715" s="248"/>
      <c r="C715" s="249"/>
      <c r="D715" s="249"/>
      <c r="E715" s="249"/>
      <c r="F715" s="249"/>
      <c r="G715" s="249"/>
      <c r="H715" s="250"/>
      <c r="I715" s="251"/>
    </row>
    <row r="716" spans="2:9" x14ac:dyDescent="0.25">
      <c r="B716" s="248"/>
      <c r="C716" s="249"/>
      <c r="D716" s="249"/>
      <c r="E716" s="249"/>
      <c r="F716" s="249"/>
      <c r="G716" s="249"/>
      <c r="H716" s="250"/>
      <c r="I716" s="251"/>
    </row>
    <row r="717" spans="2:9" x14ac:dyDescent="0.25">
      <c r="B717" s="248"/>
      <c r="C717" s="249"/>
      <c r="D717" s="249"/>
      <c r="E717" s="249"/>
      <c r="F717" s="249"/>
      <c r="G717" s="249"/>
      <c r="H717" s="250"/>
      <c r="I717" s="251"/>
    </row>
    <row r="718" spans="2:9" x14ac:dyDescent="0.25">
      <c r="B718" s="248"/>
      <c r="C718" s="249"/>
      <c r="D718" s="249"/>
      <c r="E718" s="249"/>
      <c r="F718" s="249"/>
      <c r="G718" s="249"/>
      <c r="H718" s="250"/>
      <c r="I718" s="251"/>
    </row>
    <row r="719" spans="2:9" x14ac:dyDescent="0.25">
      <c r="B719" s="248"/>
      <c r="C719" s="249"/>
      <c r="D719" s="249"/>
      <c r="E719" s="249"/>
      <c r="F719" s="249"/>
      <c r="G719" s="249"/>
      <c r="H719" s="250"/>
      <c r="I719" s="251"/>
    </row>
    <row r="720" spans="2:9" x14ac:dyDescent="0.25">
      <c r="B720" s="248"/>
      <c r="C720" s="249"/>
      <c r="D720" s="249"/>
      <c r="E720" s="249"/>
      <c r="F720" s="249"/>
      <c r="G720" s="249"/>
      <c r="H720" s="250"/>
      <c r="I720" s="251"/>
    </row>
    <row r="721" spans="2:9" x14ac:dyDescent="0.25">
      <c r="B721" s="248"/>
      <c r="C721" s="249"/>
      <c r="D721" s="249"/>
      <c r="E721" s="249"/>
      <c r="F721" s="249"/>
      <c r="G721" s="249"/>
      <c r="H721" s="250"/>
      <c r="I721" s="251"/>
    </row>
    <row r="722" spans="2:9" x14ac:dyDescent="0.25">
      <c r="B722" s="248"/>
      <c r="C722" s="249"/>
      <c r="D722" s="249"/>
      <c r="E722" s="249"/>
      <c r="F722" s="249"/>
      <c r="G722" s="249"/>
      <c r="H722" s="250"/>
      <c r="I722" s="251"/>
    </row>
    <row r="723" spans="2:9" x14ac:dyDescent="0.25">
      <c r="B723" s="248"/>
      <c r="C723" s="249"/>
      <c r="D723" s="249"/>
      <c r="E723" s="249"/>
      <c r="F723" s="249"/>
      <c r="G723" s="249"/>
      <c r="H723" s="250"/>
      <c r="I723" s="251"/>
    </row>
    <row r="724" spans="2:9" x14ac:dyDescent="0.25">
      <c r="B724" s="248"/>
      <c r="C724" s="249"/>
      <c r="D724" s="249"/>
      <c r="E724" s="249"/>
      <c r="F724" s="249"/>
      <c r="G724" s="249"/>
      <c r="H724" s="250"/>
      <c r="I724" s="251"/>
    </row>
    <row r="725" spans="2:9" x14ac:dyDescent="0.25">
      <c r="B725" s="248"/>
      <c r="C725" s="249"/>
      <c r="D725" s="249"/>
      <c r="E725" s="249"/>
      <c r="F725" s="249"/>
      <c r="G725" s="249"/>
      <c r="H725" s="250"/>
      <c r="I725" s="251"/>
    </row>
    <row r="726" spans="2:9" x14ac:dyDescent="0.25">
      <c r="B726" s="248"/>
      <c r="C726" s="249"/>
      <c r="D726" s="249"/>
      <c r="E726" s="249"/>
      <c r="F726" s="249"/>
      <c r="G726" s="249"/>
      <c r="H726" s="250"/>
      <c r="I726" s="251"/>
    </row>
    <row r="727" spans="2:9" x14ac:dyDescent="0.25">
      <c r="B727" s="248"/>
      <c r="C727" s="249"/>
      <c r="D727" s="249"/>
      <c r="E727" s="249"/>
      <c r="F727" s="249"/>
      <c r="G727" s="249"/>
      <c r="H727" s="250"/>
      <c r="I727" s="251"/>
    </row>
    <row r="728" spans="2:9" x14ac:dyDescent="0.25">
      <c r="B728" s="248"/>
      <c r="C728" s="249"/>
      <c r="D728" s="249"/>
      <c r="E728" s="249"/>
      <c r="F728" s="249"/>
      <c r="G728" s="249"/>
      <c r="H728" s="250"/>
      <c r="I728" s="251"/>
    </row>
    <row r="729" spans="2:9" x14ac:dyDescent="0.25">
      <c r="B729" s="248"/>
      <c r="C729" s="249"/>
      <c r="D729" s="249"/>
      <c r="E729" s="249"/>
      <c r="F729" s="249"/>
      <c r="G729" s="249"/>
      <c r="H729" s="250"/>
      <c r="I729" s="251"/>
    </row>
    <row r="730" spans="2:9" x14ac:dyDescent="0.25">
      <c r="B730" s="248"/>
      <c r="C730" s="249"/>
      <c r="D730" s="249"/>
      <c r="E730" s="249"/>
      <c r="F730" s="249"/>
      <c r="G730" s="249"/>
      <c r="H730" s="250"/>
      <c r="I730" s="251"/>
    </row>
    <row r="731" spans="2:9" x14ac:dyDescent="0.25">
      <c r="B731" s="248"/>
      <c r="C731" s="249"/>
      <c r="D731" s="249"/>
      <c r="E731" s="249"/>
      <c r="F731" s="249"/>
      <c r="G731" s="249"/>
      <c r="H731" s="250"/>
      <c r="I731" s="251"/>
    </row>
    <row r="732" spans="2:9" x14ac:dyDescent="0.25">
      <c r="B732" s="248"/>
      <c r="C732" s="249"/>
      <c r="D732" s="249"/>
      <c r="E732" s="249"/>
      <c r="F732" s="249"/>
      <c r="G732" s="249"/>
      <c r="H732" s="250"/>
      <c r="I732" s="251"/>
    </row>
    <row r="733" spans="2:9" x14ac:dyDescent="0.25">
      <c r="B733" s="248"/>
      <c r="C733" s="249"/>
      <c r="D733" s="249"/>
      <c r="E733" s="249"/>
      <c r="F733" s="249"/>
      <c r="G733" s="249"/>
      <c r="H733" s="250"/>
      <c r="I733" s="251"/>
    </row>
    <row r="734" spans="2:9" x14ac:dyDescent="0.25">
      <c r="B734" s="248"/>
      <c r="C734" s="249"/>
      <c r="D734" s="249"/>
      <c r="E734" s="249"/>
      <c r="F734" s="249"/>
      <c r="G734" s="249"/>
      <c r="H734" s="250"/>
      <c r="I734" s="251"/>
    </row>
    <row r="735" spans="2:9" x14ac:dyDescent="0.25">
      <c r="B735" s="248"/>
      <c r="C735" s="249"/>
      <c r="D735" s="249"/>
      <c r="E735" s="249"/>
      <c r="F735" s="249"/>
      <c r="G735" s="249"/>
      <c r="H735" s="250"/>
      <c r="I735" s="251"/>
    </row>
    <row r="736" spans="2:9" x14ac:dyDescent="0.25">
      <c r="B736" s="248"/>
      <c r="C736" s="249"/>
      <c r="D736" s="249"/>
      <c r="E736" s="249"/>
      <c r="F736" s="249"/>
      <c r="G736" s="249"/>
      <c r="H736" s="250"/>
      <c r="I736" s="251"/>
    </row>
    <row r="737" spans="2:9" x14ac:dyDescent="0.25">
      <c r="B737" s="248"/>
      <c r="C737" s="249"/>
      <c r="D737" s="249"/>
      <c r="E737" s="249"/>
      <c r="F737" s="249"/>
      <c r="G737" s="249"/>
      <c r="H737" s="250"/>
      <c r="I737" s="251"/>
    </row>
    <row r="738" spans="2:9" x14ac:dyDescent="0.25">
      <c r="B738" s="248"/>
      <c r="C738" s="249"/>
      <c r="D738" s="249"/>
      <c r="E738" s="249"/>
      <c r="F738" s="249"/>
      <c r="G738" s="249"/>
      <c r="H738" s="250"/>
      <c r="I738" s="251"/>
    </row>
    <row r="739" spans="2:9" x14ac:dyDescent="0.25">
      <c r="B739" s="248"/>
      <c r="C739" s="249"/>
      <c r="D739" s="249"/>
      <c r="E739" s="249"/>
      <c r="F739" s="249"/>
      <c r="G739" s="249"/>
      <c r="H739" s="250"/>
      <c r="I739" s="251"/>
    </row>
    <row r="740" spans="2:9" x14ac:dyDescent="0.25">
      <c r="B740" s="248"/>
      <c r="C740" s="249"/>
      <c r="D740" s="249"/>
      <c r="E740" s="249"/>
      <c r="F740" s="249"/>
      <c r="G740" s="249"/>
      <c r="H740" s="250"/>
      <c r="I740" s="251"/>
    </row>
    <row r="741" spans="2:9" x14ac:dyDescent="0.25">
      <c r="B741" s="248"/>
      <c r="C741" s="249"/>
      <c r="D741" s="249"/>
      <c r="E741" s="249"/>
      <c r="F741" s="249"/>
      <c r="G741" s="249"/>
      <c r="H741" s="250"/>
      <c r="I741" s="251"/>
    </row>
    <row r="742" spans="2:9" x14ac:dyDescent="0.25">
      <c r="B742" s="248"/>
      <c r="C742" s="249"/>
      <c r="D742" s="249"/>
      <c r="E742" s="249"/>
      <c r="F742" s="249"/>
      <c r="G742" s="249"/>
      <c r="H742" s="250"/>
      <c r="I742" s="251"/>
    </row>
    <row r="743" spans="2:9" x14ac:dyDescent="0.25">
      <c r="B743" s="248"/>
      <c r="C743" s="249"/>
      <c r="D743" s="249"/>
      <c r="E743" s="249"/>
      <c r="F743" s="249"/>
      <c r="G743" s="249"/>
      <c r="H743" s="250"/>
      <c r="I743" s="251"/>
    </row>
    <row r="744" spans="2:9" x14ac:dyDescent="0.25">
      <c r="B744" s="248"/>
      <c r="C744" s="249"/>
      <c r="D744" s="249"/>
      <c r="E744" s="249"/>
      <c r="F744" s="249"/>
      <c r="G744" s="249"/>
      <c r="H744" s="250"/>
      <c r="I744" s="251"/>
    </row>
    <row r="745" spans="2:9" x14ac:dyDescent="0.25">
      <c r="B745" s="248"/>
      <c r="C745" s="249"/>
      <c r="D745" s="249"/>
      <c r="E745" s="249"/>
      <c r="F745" s="249"/>
      <c r="G745" s="249"/>
      <c r="H745" s="250"/>
      <c r="I745" s="251"/>
    </row>
    <row r="746" spans="2:9" x14ac:dyDescent="0.25">
      <c r="B746" s="248"/>
      <c r="C746" s="249"/>
      <c r="D746" s="249"/>
      <c r="E746" s="249"/>
      <c r="F746" s="249"/>
      <c r="G746" s="249"/>
      <c r="H746" s="250"/>
      <c r="I746" s="251"/>
    </row>
    <row r="747" spans="2:9" x14ac:dyDescent="0.25">
      <c r="B747" s="248"/>
      <c r="C747" s="249"/>
      <c r="D747" s="249"/>
      <c r="E747" s="249"/>
      <c r="F747" s="249"/>
      <c r="G747" s="249"/>
      <c r="H747" s="250"/>
      <c r="I747" s="251"/>
    </row>
    <row r="748" spans="2:9" x14ac:dyDescent="0.25">
      <c r="B748" s="248"/>
      <c r="C748" s="249"/>
      <c r="D748" s="249"/>
      <c r="E748" s="249"/>
      <c r="F748" s="249"/>
      <c r="G748" s="249"/>
      <c r="H748" s="250"/>
      <c r="I748" s="251"/>
    </row>
    <row r="749" spans="2:9" x14ac:dyDescent="0.25">
      <c r="B749" s="248"/>
      <c r="C749" s="249"/>
      <c r="D749" s="249"/>
      <c r="E749" s="249"/>
      <c r="F749" s="249"/>
      <c r="G749" s="249"/>
      <c r="H749" s="250"/>
      <c r="I749" s="251"/>
    </row>
    <row r="750" spans="2:9" x14ac:dyDescent="0.25">
      <c r="B750" s="248"/>
      <c r="C750" s="249"/>
      <c r="D750" s="249"/>
      <c r="E750" s="249"/>
      <c r="F750" s="249"/>
      <c r="G750" s="249"/>
      <c r="H750" s="250"/>
      <c r="I750" s="251"/>
    </row>
    <row r="751" spans="2:9" x14ac:dyDescent="0.25">
      <c r="B751" s="248"/>
      <c r="C751" s="249"/>
      <c r="D751" s="249"/>
      <c r="E751" s="249"/>
      <c r="F751" s="249"/>
      <c r="G751" s="249"/>
      <c r="H751" s="250"/>
      <c r="I751" s="251"/>
    </row>
    <row r="752" spans="2:9" x14ac:dyDescent="0.25">
      <c r="B752" s="248"/>
      <c r="C752" s="249"/>
      <c r="D752" s="249"/>
      <c r="E752" s="249"/>
      <c r="F752" s="249"/>
      <c r="G752" s="249"/>
      <c r="H752" s="250"/>
      <c r="I752" s="251"/>
    </row>
    <row r="753" spans="2:9" x14ac:dyDescent="0.25">
      <c r="B753" s="248"/>
      <c r="C753" s="249"/>
      <c r="D753" s="249"/>
      <c r="E753" s="249"/>
      <c r="F753" s="249"/>
      <c r="G753" s="249"/>
      <c r="H753" s="250"/>
      <c r="I753" s="251"/>
    </row>
    <row r="754" spans="2:9" x14ac:dyDescent="0.25">
      <c r="B754" s="248"/>
      <c r="C754" s="249"/>
      <c r="D754" s="249"/>
      <c r="E754" s="249"/>
      <c r="F754" s="249"/>
      <c r="G754" s="249"/>
      <c r="H754" s="250"/>
      <c r="I754" s="251"/>
    </row>
    <row r="755" spans="2:9" x14ac:dyDescent="0.25">
      <c r="B755" s="248"/>
      <c r="C755" s="249"/>
      <c r="D755" s="249"/>
      <c r="E755" s="249"/>
      <c r="F755" s="249"/>
      <c r="G755" s="249"/>
      <c r="H755" s="250"/>
      <c r="I755" s="251"/>
    </row>
    <row r="756" spans="2:9" x14ac:dyDescent="0.25">
      <c r="B756" s="248"/>
      <c r="C756" s="249"/>
      <c r="D756" s="249"/>
      <c r="E756" s="249"/>
      <c r="F756" s="249"/>
      <c r="G756" s="249"/>
      <c r="H756" s="250"/>
      <c r="I756" s="251"/>
    </row>
    <row r="757" spans="2:9" x14ac:dyDescent="0.25">
      <c r="B757" s="248"/>
      <c r="C757" s="249"/>
      <c r="D757" s="249"/>
      <c r="E757" s="249"/>
      <c r="F757" s="249"/>
      <c r="G757" s="249"/>
      <c r="H757" s="250"/>
      <c r="I757" s="251"/>
    </row>
    <row r="758" spans="2:9" x14ac:dyDescent="0.25">
      <c r="B758" s="248"/>
      <c r="C758" s="249"/>
      <c r="D758" s="249"/>
      <c r="E758" s="249"/>
      <c r="F758" s="249"/>
      <c r="G758" s="249"/>
      <c r="H758" s="250"/>
      <c r="I758" s="251"/>
    </row>
    <row r="759" spans="2:9" x14ac:dyDescent="0.25">
      <c r="B759" s="248"/>
      <c r="C759" s="249"/>
      <c r="D759" s="249"/>
      <c r="E759" s="249"/>
      <c r="F759" s="249"/>
      <c r="G759" s="249"/>
      <c r="H759" s="250"/>
      <c r="I759" s="251"/>
    </row>
    <row r="760" spans="2:9" x14ac:dyDescent="0.25">
      <c r="B760" s="248"/>
      <c r="C760" s="249"/>
      <c r="D760" s="249"/>
      <c r="E760" s="249"/>
      <c r="F760" s="249"/>
      <c r="G760" s="249"/>
      <c r="H760" s="250"/>
      <c r="I760" s="251"/>
    </row>
    <row r="761" spans="2:9" x14ac:dyDescent="0.25">
      <c r="B761" s="248"/>
      <c r="C761" s="249"/>
      <c r="D761" s="249"/>
      <c r="E761" s="249"/>
      <c r="F761" s="249"/>
      <c r="G761" s="249"/>
      <c r="H761" s="250"/>
      <c r="I761" s="251"/>
    </row>
    <row r="762" spans="2:9" x14ac:dyDescent="0.25">
      <c r="B762" s="248"/>
      <c r="C762" s="249"/>
      <c r="D762" s="249"/>
      <c r="E762" s="249"/>
      <c r="F762" s="249"/>
      <c r="G762" s="249"/>
      <c r="H762" s="250"/>
      <c r="I762" s="251"/>
    </row>
    <row r="763" spans="2:9" x14ac:dyDescent="0.25">
      <c r="B763" s="248"/>
      <c r="C763" s="249"/>
      <c r="D763" s="249"/>
      <c r="E763" s="249"/>
      <c r="F763" s="249"/>
      <c r="G763" s="249"/>
      <c r="H763" s="250"/>
      <c r="I763" s="251"/>
    </row>
    <row r="764" spans="2:9" x14ac:dyDescent="0.25">
      <c r="B764" s="248"/>
      <c r="C764" s="249"/>
      <c r="D764" s="249"/>
      <c r="E764" s="249"/>
      <c r="F764" s="249"/>
      <c r="G764" s="249"/>
      <c r="H764" s="250"/>
      <c r="I764" s="251"/>
    </row>
    <row r="765" spans="2:9" x14ac:dyDescent="0.25">
      <c r="B765" s="248"/>
      <c r="C765" s="249"/>
      <c r="D765" s="249"/>
      <c r="E765" s="249"/>
      <c r="F765" s="249"/>
      <c r="G765" s="249"/>
      <c r="H765" s="250"/>
      <c r="I765" s="251"/>
    </row>
    <row r="766" spans="2:9" x14ac:dyDescent="0.25">
      <c r="B766" s="248"/>
      <c r="C766" s="249"/>
      <c r="D766" s="249"/>
      <c r="E766" s="249"/>
      <c r="F766" s="249"/>
      <c r="G766" s="249"/>
      <c r="H766" s="250"/>
      <c r="I766" s="251"/>
    </row>
    <row r="767" spans="2:9" x14ac:dyDescent="0.25">
      <c r="B767" s="248"/>
      <c r="C767" s="249"/>
      <c r="D767" s="249"/>
      <c r="E767" s="249"/>
      <c r="F767" s="249"/>
      <c r="G767" s="249"/>
      <c r="H767" s="250"/>
      <c r="I767" s="251"/>
    </row>
    <row r="768" spans="2:9" x14ac:dyDescent="0.25">
      <c r="B768" s="248"/>
      <c r="C768" s="249"/>
      <c r="D768" s="249"/>
      <c r="E768" s="249"/>
      <c r="F768" s="249"/>
      <c r="G768" s="249"/>
      <c r="H768" s="250"/>
      <c r="I768" s="251"/>
    </row>
    <row r="769" spans="2:9" x14ac:dyDescent="0.25">
      <c r="B769" s="248"/>
      <c r="C769" s="249"/>
      <c r="D769" s="249"/>
      <c r="E769" s="249"/>
      <c r="F769" s="249"/>
      <c r="G769" s="249"/>
      <c r="H769" s="250"/>
      <c r="I769" s="251"/>
    </row>
    <row r="770" spans="2:9" x14ac:dyDescent="0.25">
      <c r="B770" s="248"/>
      <c r="C770" s="249"/>
      <c r="D770" s="249"/>
      <c r="E770" s="249"/>
      <c r="F770" s="249"/>
      <c r="G770" s="249"/>
      <c r="H770" s="250"/>
      <c r="I770" s="251"/>
    </row>
    <row r="771" spans="2:9" x14ac:dyDescent="0.25">
      <c r="B771" s="248"/>
      <c r="C771" s="249"/>
      <c r="D771" s="249"/>
      <c r="E771" s="249"/>
      <c r="F771" s="249"/>
      <c r="G771" s="249"/>
      <c r="H771" s="250"/>
      <c r="I771" s="251"/>
    </row>
    <row r="772" spans="2:9" x14ac:dyDescent="0.25">
      <c r="B772" s="248"/>
      <c r="C772" s="249"/>
      <c r="D772" s="249"/>
      <c r="E772" s="249"/>
      <c r="F772" s="249"/>
      <c r="G772" s="249"/>
      <c r="H772" s="250"/>
      <c r="I772" s="251"/>
    </row>
    <row r="773" spans="2:9" x14ac:dyDescent="0.25">
      <c r="B773" s="248"/>
      <c r="C773" s="249"/>
      <c r="D773" s="249"/>
      <c r="E773" s="249"/>
      <c r="F773" s="249"/>
      <c r="G773" s="249"/>
      <c r="H773" s="250"/>
      <c r="I773" s="251"/>
    </row>
    <row r="774" spans="2:9" x14ac:dyDescent="0.25">
      <c r="B774" s="248"/>
      <c r="C774" s="249"/>
      <c r="D774" s="249"/>
      <c r="E774" s="249"/>
      <c r="F774" s="249"/>
      <c r="G774" s="249"/>
      <c r="H774" s="250"/>
      <c r="I774" s="251"/>
    </row>
    <row r="775" spans="2:9" x14ac:dyDescent="0.25">
      <c r="B775" s="248"/>
      <c r="C775" s="249"/>
      <c r="D775" s="249"/>
      <c r="E775" s="249"/>
      <c r="F775" s="249"/>
      <c r="G775" s="249"/>
      <c r="H775" s="250"/>
      <c r="I775" s="251"/>
    </row>
    <row r="776" spans="2:9" x14ac:dyDescent="0.25">
      <c r="B776" s="248"/>
      <c r="C776" s="249"/>
      <c r="D776" s="249"/>
      <c r="E776" s="249"/>
      <c r="F776" s="249"/>
      <c r="G776" s="249"/>
      <c r="H776" s="250"/>
      <c r="I776" s="251"/>
    </row>
    <row r="777" spans="2:9" x14ac:dyDescent="0.25">
      <c r="B777" s="248"/>
      <c r="C777" s="249"/>
      <c r="D777" s="249"/>
      <c r="E777" s="249"/>
      <c r="F777" s="249"/>
      <c r="G777" s="249"/>
      <c r="H777" s="250"/>
      <c r="I777" s="251"/>
    </row>
    <row r="778" spans="2:9" x14ac:dyDescent="0.25">
      <c r="B778" s="248"/>
      <c r="C778" s="249"/>
      <c r="D778" s="249"/>
      <c r="E778" s="249"/>
      <c r="F778" s="249"/>
      <c r="G778" s="249"/>
      <c r="H778" s="250"/>
      <c r="I778" s="251"/>
    </row>
    <row r="779" spans="2:9" x14ac:dyDescent="0.25">
      <c r="B779" s="248"/>
      <c r="C779" s="249"/>
      <c r="D779" s="249"/>
      <c r="E779" s="249"/>
      <c r="F779" s="249"/>
      <c r="G779" s="249"/>
      <c r="H779" s="250"/>
      <c r="I779" s="251"/>
    </row>
    <row r="780" spans="2:9" x14ac:dyDescent="0.25">
      <c r="B780" s="248"/>
      <c r="C780" s="249"/>
      <c r="D780" s="249"/>
      <c r="E780" s="249"/>
      <c r="F780" s="249"/>
      <c r="G780" s="249"/>
      <c r="H780" s="250"/>
      <c r="I780" s="251"/>
    </row>
    <row r="781" spans="2:9" x14ac:dyDescent="0.25">
      <c r="B781" s="248"/>
      <c r="C781" s="249"/>
      <c r="D781" s="249"/>
      <c r="E781" s="249"/>
      <c r="F781" s="249"/>
      <c r="G781" s="249"/>
      <c r="H781" s="250"/>
      <c r="I781" s="251"/>
    </row>
    <row r="782" spans="2:9" x14ac:dyDescent="0.25">
      <c r="B782" s="248"/>
      <c r="C782" s="249"/>
      <c r="D782" s="249"/>
      <c r="E782" s="249"/>
      <c r="F782" s="249"/>
      <c r="G782" s="249"/>
      <c r="H782" s="250"/>
      <c r="I782" s="251"/>
    </row>
    <row r="783" spans="2:9" x14ac:dyDescent="0.25">
      <c r="B783" s="248"/>
      <c r="C783" s="249"/>
      <c r="D783" s="249"/>
      <c r="E783" s="249"/>
      <c r="F783" s="249"/>
      <c r="G783" s="249"/>
      <c r="H783" s="250"/>
      <c r="I783" s="251"/>
    </row>
    <row r="784" spans="2:9" x14ac:dyDescent="0.25">
      <c r="B784" s="248"/>
      <c r="C784" s="249"/>
      <c r="D784" s="249"/>
      <c r="E784" s="249"/>
      <c r="F784" s="249"/>
      <c r="G784" s="249"/>
      <c r="H784" s="250"/>
      <c r="I784" s="251"/>
    </row>
    <row r="785" spans="2:9" x14ac:dyDescent="0.25">
      <c r="B785" s="248"/>
      <c r="C785" s="249"/>
      <c r="D785" s="249"/>
      <c r="E785" s="249"/>
      <c r="F785" s="249"/>
      <c r="G785" s="249"/>
      <c r="H785" s="250"/>
      <c r="I785" s="251"/>
    </row>
    <row r="786" spans="2:9" x14ac:dyDescent="0.25">
      <c r="B786" s="248"/>
      <c r="C786" s="249"/>
      <c r="D786" s="249"/>
      <c r="E786" s="249"/>
      <c r="F786" s="249"/>
      <c r="G786" s="249"/>
      <c r="H786" s="250"/>
      <c r="I786" s="251"/>
    </row>
    <row r="787" spans="2:9" x14ac:dyDescent="0.25">
      <c r="B787" s="248"/>
      <c r="C787" s="249"/>
      <c r="D787" s="249"/>
      <c r="E787" s="249"/>
      <c r="F787" s="249"/>
      <c r="G787" s="249"/>
      <c r="H787" s="250"/>
      <c r="I787" s="251"/>
    </row>
    <row r="788" spans="2:9" x14ac:dyDescent="0.25">
      <c r="B788" s="248"/>
      <c r="C788" s="249"/>
      <c r="D788" s="249"/>
      <c r="E788" s="249"/>
      <c r="F788" s="249"/>
      <c r="G788" s="249"/>
      <c r="H788" s="250"/>
      <c r="I788" s="251"/>
    </row>
    <row r="789" spans="2:9" x14ac:dyDescent="0.25">
      <c r="B789" s="248"/>
      <c r="C789" s="249"/>
      <c r="D789" s="249"/>
      <c r="E789" s="249"/>
      <c r="F789" s="249"/>
      <c r="G789" s="249"/>
      <c r="H789" s="250"/>
      <c r="I789" s="251"/>
    </row>
    <row r="790" spans="2:9" x14ac:dyDescent="0.25">
      <c r="B790" s="248"/>
      <c r="C790" s="249"/>
      <c r="D790" s="249"/>
      <c r="E790" s="249"/>
      <c r="F790" s="249"/>
      <c r="G790" s="249"/>
      <c r="H790" s="250"/>
      <c r="I790" s="251"/>
    </row>
    <row r="791" spans="2:9" x14ac:dyDescent="0.25">
      <c r="B791" s="248"/>
      <c r="C791" s="249"/>
      <c r="D791" s="249"/>
      <c r="E791" s="249"/>
      <c r="F791" s="249"/>
      <c r="G791" s="249"/>
      <c r="H791" s="250"/>
      <c r="I791" s="251"/>
    </row>
    <row r="792" spans="2:9" x14ac:dyDescent="0.25">
      <c r="B792" s="248"/>
      <c r="C792" s="249"/>
      <c r="D792" s="249"/>
      <c r="E792" s="249"/>
      <c r="F792" s="249"/>
      <c r="G792" s="249"/>
      <c r="H792" s="250"/>
      <c r="I792" s="251"/>
    </row>
    <row r="793" spans="2:9" x14ac:dyDescent="0.25">
      <c r="B793" s="248"/>
      <c r="C793" s="249"/>
      <c r="D793" s="249"/>
      <c r="E793" s="249"/>
      <c r="F793" s="249"/>
      <c r="G793" s="249"/>
      <c r="H793" s="250"/>
      <c r="I793" s="251"/>
    </row>
    <row r="794" spans="2:9" x14ac:dyDescent="0.25">
      <c r="B794" s="248"/>
      <c r="C794" s="249"/>
      <c r="D794" s="249"/>
      <c r="E794" s="249"/>
      <c r="F794" s="249"/>
      <c r="G794" s="249"/>
      <c r="H794" s="250"/>
      <c r="I794" s="251"/>
    </row>
    <row r="795" spans="2:9" x14ac:dyDescent="0.25">
      <c r="B795" s="248"/>
      <c r="C795" s="249"/>
      <c r="D795" s="249"/>
      <c r="E795" s="249"/>
      <c r="F795" s="249"/>
      <c r="G795" s="249"/>
      <c r="H795" s="250"/>
      <c r="I795" s="251"/>
    </row>
    <row r="796" spans="2:9" x14ac:dyDescent="0.25">
      <c r="B796" s="248"/>
      <c r="C796" s="249"/>
      <c r="D796" s="249"/>
      <c r="E796" s="249"/>
      <c r="F796" s="249"/>
      <c r="G796" s="249"/>
      <c r="H796" s="250"/>
      <c r="I796" s="251"/>
    </row>
    <row r="797" spans="2:9" x14ac:dyDescent="0.25">
      <c r="B797" s="248"/>
      <c r="C797" s="249"/>
      <c r="D797" s="249"/>
      <c r="E797" s="249"/>
      <c r="F797" s="249"/>
      <c r="G797" s="249"/>
      <c r="H797" s="250"/>
      <c r="I797" s="251"/>
    </row>
    <row r="798" spans="2:9" x14ac:dyDescent="0.25">
      <c r="B798" s="248"/>
      <c r="C798" s="249"/>
      <c r="D798" s="249"/>
      <c r="E798" s="249"/>
      <c r="F798" s="249"/>
      <c r="G798" s="249"/>
      <c r="H798" s="250"/>
      <c r="I798" s="251"/>
    </row>
    <row r="799" spans="2:9" x14ac:dyDescent="0.25">
      <c r="B799" s="248"/>
      <c r="C799" s="249"/>
      <c r="D799" s="249"/>
      <c r="E799" s="249"/>
      <c r="F799" s="249"/>
      <c r="G799" s="249"/>
      <c r="H799" s="250"/>
      <c r="I799" s="251"/>
    </row>
    <row r="800" spans="2:9" x14ac:dyDescent="0.25">
      <c r="B800" s="248"/>
      <c r="C800" s="249"/>
      <c r="D800" s="249"/>
      <c r="E800" s="249"/>
      <c r="F800" s="249"/>
      <c r="G800" s="249"/>
      <c r="H800" s="250"/>
      <c r="I800" s="251"/>
    </row>
    <row r="801" spans="2:9" x14ac:dyDescent="0.25">
      <c r="B801" s="248"/>
      <c r="C801" s="249"/>
      <c r="D801" s="249"/>
      <c r="E801" s="249"/>
      <c r="F801" s="249"/>
      <c r="G801" s="249"/>
      <c r="H801" s="250"/>
      <c r="I801" s="251"/>
    </row>
    <row r="802" spans="2:9" x14ac:dyDescent="0.25">
      <c r="B802" s="248"/>
      <c r="C802" s="249"/>
      <c r="D802" s="249"/>
      <c r="E802" s="249"/>
      <c r="F802" s="249"/>
      <c r="G802" s="249"/>
      <c r="H802" s="250"/>
      <c r="I802" s="251"/>
    </row>
    <row r="803" spans="2:9" x14ac:dyDescent="0.25">
      <c r="B803" s="248"/>
      <c r="C803" s="249"/>
      <c r="D803" s="249"/>
      <c r="E803" s="249"/>
      <c r="F803" s="249"/>
      <c r="G803" s="249"/>
      <c r="H803" s="250"/>
      <c r="I803" s="251"/>
    </row>
    <row r="804" spans="2:9" x14ac:dyDescent="0.25">
      <c r="B804" s="248"/>
      <c r="C804" s="249"/>
      <c r="D804" s="249"/>
      <c r="E804" s="249"/>
      <c r="F804" s="249"/>
      <c r="G804" s="249"/>
      <c r="H804" s="250"/>
      <c r="I804" s="251"/>
    </row>
    <row r="805" spans="2:9" x14ac:dyDescent="0.25">
      <c r="B805" s="248"/>
      <c r="C805" s="249"/>
      <c r="D805" s="249"/>
      <c r="E805" s="249"/>
      <c r="F805" s="249"/>
      <c r="G805" s="249"/>
      <c r="H805" s="250"/>
      <c r="I805" s="251"/>
    </row>
    <row r="806" spans="2:9" x14ac:dyDescent="0.25">
      <c r="B806" s="248"/>
      <c r="C806" s="249"/>
      <c r="D806" s="249"/>
      <c r="E806" s="249"/>
      <c r="F806" s="249"/>
      <c r="G806" s="249"/>
      <c r="H806" s="250"/>
      <c r="I806" s="251"/>
    </row>
    <row r="807" spans="2:9" x14ac:dyDescent="0.25">
      <c r="B807" s="248"/>
      <c r="C807" s="249"/>
      <c r="D807" s="249"/>
      <c r="E807" s="249"/>
      <c r="F807" s="249"/>
      <c r="G807" s="249"/>
      <c r="H807" s="250"/>
      <c r="I807" s="251"/>
    </row>
    <row r="808" spans="2:9" x14ac:dyDescent="0.25">
      <c r="B808" s="248"/>
      <c r="C808" s="249"/>
      <c r="D808" s="249"/>
      <c r="E808" s="249"/>
      <c r="F808" s="249"/>
      <c r="G808" s="249"/>
      <c r="H808" s="250"/>
      <c r="I808" s="251"/>
    </row>
    <row r="809" spans="2:9" x14ac:dyDescent="0.25">
      <c r="B809" s="248"/>
      <c r="C809" s="249"/>
      <c r="D809" s="249"/>
      <c r="E809" s="249"/>
      <c r="F809" s="249"/>
      <c r="G809" s="249"/>
      <c r="H809" s="250"/>
      <c r="I809" s="251"/>
    </row>
    <row r="810" spans="2:9" x14ac:dyDescent="0.25">
      <c r="B810" s="248"/>
      <c r="C810" s="249"/>
      <c r="D810" s="249"/>
      <c r="E810" s="249"/>
      <c r="F810" s="249"/>
      <c r="G810" s="249"/>
      <c r="H810" s="250"/>
      <c r="I810" s="251"/>
    </row>
    <row r="811" spans="2:9" x14ac:dyDescent="0.25">
      <c r="B811" s="248"/>
      <c r="C811" s="249"/>
      <c r="D811" s="249"/>
      <c r="E811" s="249"/>
      <c r="F811" s="249"/>
      <c r="G811" s="249"/>
      <c r="H811" s="250"/>
      <c r="I811" s="251"/>
    </row>
    <row r="812" spans="2:9" x14ac:dyDescent="0.25">
      <c r="B812" s="248"/>
      <c r="C812" s="249"/>
      <c r="D812" s="249"/>
      <c r="E812" s="249"/>
      <c r="F812" s="249"/>
      <c r="G812" s="249"/>
      <c r="H812" s="250"/>
      <c r="I812" s="251"/>
    </row>
    <row r="813" spans="2:9" x14ac:dyDescent="0.25">
      <c r="B813" s="248"/>
      <c r="C813" s="249"/>
      <c r="D813" s="249"/>
      <c r="E813" s="249"/>
      <c r="F813" s="249"/>
      <c r="G813" s="249"/>
      <c r="H813" s="250"/>
      <c r="I813" s="251"/>
    </row>
    <row r="814" spans="2:9" x14ac:dyDescent="0.25">
      <c r="B814" s="248"/>
      <c r="C814" s="249"/>
      <c r="D814" s="249"/>
      <c r="E814" s="249"/>
      <c r="F814" s="249"/>
      <c r="G814" s="249"/>
      <c r="H814" s="250"/>
      <c r="I814" s="251"/>
    </row>
    <row r="815" spans="2:9" x14ac:dyDescent="0.25">
      <c r="B815" s="248"/>
      <c r="C815" s="249"/>
      <c r="D815" s="249"/>
      <c r="E815" s="249"/>
      <c r="F815" s="249"/>
      <c r="G815" s="249"/>
      <c r="H815" s="250"/>
      <c r="I815" s="251"/>
    </row>
    <row r="816" spans="2:9" x14ac:dyDescent="0.25">
      <c r="B816" s="248"/>
      <c r="C816" s="249"/>
      <c r="D816" s="249"/>
      <c r="E816" s="249"/>
      <c r="F816" s="249"/>
      <c r="G816" s="249"/>
      <c r="H816" s="250"/>
      <c r="I816" s="251"/>
    </row>
    <row r="817" spans="2:9" x14ac:dyDescent="0.25">
      <c r="B817" s="248"/>
      <c r="C817" s="249"/>
      <c r="D817" s="249"/>
      <c r="E817" s="249"/>
      <c r="F817" s="249"/>
      <c r="G817" s="249"/>
      <c r="H817" s="250"/>
      <c r="I817" s="251"/>
    </row>
    <row r="818" spans="2:9" x14ac:dyDescent="0.25">
      <c r="B818" s="248"/>
      <c r="C818" s="249"/>
      <c r="D818" s="249"/>
      <c r="E818" s="249"/>
      <c r="F818" s="249"/>
      <c r="G818" s="249"/>
      <c r="H818" s="250"/>
      <c r="I818" s="251"/>
    </row>
    <row r="819" spans="2:9" x14ac:dyDescent="0.25">
      <c r="B819" s="248"/>
      <c r="C819" s="249"/>
      <c r="D819" s="249"/>
      <c r="E819" s="249"/>
      <c r="F819" s="249"/>
      <c r="G819" s="249"/>
      <c r="H819" s="250"/>
      <c r="I819" s="251"/>
    </row>
    <row r="820" spans="2:9" x14ac:dyDescent="0.25">
      <c r="B820" s="248"/>
      <c r="C820" s="249"/>
      <c r="D820" s="249"/>
      <c r="E820" s="249"/>
      <c r="F820" s="249"/>
      <c r="G820" s="249"/>
      <c r="H820" s="250"/>
      <c r="I820" s="251"/>
    </row>
    <row r="821" spans="2:9" x14ac:dyDescent="0.25">
      <c r="B821" s="248"/>
      <c r="C821" s="249"/>
      <c r="D821" s="249"/>
      <c r="E821" s="249"/>
      <c r="F821" s="249"/>
      <c r="G821" s="249"/>
      <c r="H821" s="250"/>
      <c r="I821" s="251"/>
    </row>
    <row r="822" spans="2:9" x14ac:dyDescent="0.25">
      <c r="B822" s="248"/>
      <c r="C822" s="249"/>
      <c r="D822" s="249"/>
      <c r="E822" s="249"/>
      <c r="F822" s="249"/>
      <c r="G822" s="249"/>
      <c r="H822" s="250"/>
      <c r="I822" s="251"/>
    </row>
    <row r="823" spans="2:9" x14ac:dyDescent="0.25">
      <c r="B823" s="248"/>
      <c r="C823" s="249"/>
      <c r="D823" s="249"/>
      <c r="E823" s="249"/>
      <c r="F823" s="249"/>
      <c r="G823" s="249"/>
      <c r="H823" s="250"/>
      <c r="I823" s="251"/>
    </row>
    <row r="824" spans="2:9" x14ac:dyDescent="0.25">
      <c r="B824" s="248"/>
      <c r="C824" s="249"/>
      <c r="D824" s="249"/>
      <c r="E824" s="249"/>
      <c r="F824" s="249"/>
      <c r="G824" s="249"/>
      <c r="H824" s="250"/>
      <c r="I824" s="251"/>
    </row>
    <row r="825" spans="2:9" x14ac:dyDescent="0.25">
      <c r="B825" s="248"/>
      <c r="C825" s="249"/>
      <c r="D825" s="249"/>
      <c r="E825" s="249"/>
      <c r="F825" s="249"/>
      <c r="G825" s="249"/>
      <c r="H825" s="250"/>
      <c r="I825" s="251"/>
    </row>
    <row r="826" spans="2:9" x14ac:dyDescent="0.25">
      <c r="B826" s="248"/>
      <c r="C826" s="249"/>
      <c r="D826" s="249"/>
      <c r="E826" s="249"/>
      <c r="F826" s="249"/>
      <c r="G826" s="249"/>
      <c r="H826" s="250"/>
      <c r="I826" s="251"/>
    </row>
    <row r="827" spans="2:9" x14ac:dyDescent="0.25">
      <c r="B827" s="248"/>
      <c r="C827" s="249"/>
      <c r="D827" s="249"/>
      <c r="E827" s="249"/>
      <c r="F827" s="249"/>
      <c r="G827" s="249"/>
      <c r="H827" s="250"/>
      <c r="I827" s="251"/>
    </row>
    <row r="828" spans="2:9" x14ac:dyDescent="0.25">
      <c r="B828" s="248"/>
      <c r="C828" s="249"/>
      <c r="D828" s="249"/>
      <c r="E828" s="249"/>
      <c r="F828" s="249"/>
      <c r="G828" s="249"/>
      <c r="H828" s="250"/>
      <c r="I828" s="251"/>
    </row>
    <row r="829" spans="2:9" x14ac:dyDescent="0.25">
      <c r="B829" s="248"/>
      <c r="C829" s="249"/>
      <c r="D829" s="249"/>
      <c r="E829" s="249"/>
      <c r="F829" s="249"/>
      <c r="G829" s="249"/>
      <c r="H829" s="250"/>
      <c r="I829" s="251"/>
    </row>
    <row r="830" spans="2:9" x14ac:dyDescent="0.25">
      <c r="B830" s="248"/>
      <c r="C830" s="249"/>
      <c r="D830" s="249"/>
      <c r="E830" s="249"/>
      <c r="F830" s="249"/>
      <c r="G830" s="249"/>
      <c r="H830" s="250"/>
      <c r="I830" s="251"/>
    </row>
    <row r="831" spans="2:9" x14ac:dyDescent="0.25">
      <c r="B831" s="248"/>
      <c r="C831" s="249"/>
      <c r="D831" s="249"/>
      <c r="E831" s="249"/>
      <c r="F831" s="249"/>
      <c r="G831" s="249"/>
      <c r="H831" s="250"/>
      <c r="I831" s="251"/>
    </row>
    <row r="832" spans="2:9" x14ac:dyDescent="0.25">
      <c r="B832" s="248"/>
      <c r="C832" s="249"/>
      <c r="D832" s="249"/>
      <c r="E832" s="249"/>
      <c r="F832" s="249"/>
      <c r="G832" s="249"/>
      <c r="H832" s="250"/>
      <c r="I832" s="251"/>
    </row>
    <row r="833" spans="2:9" x14ac:dyDescent="0.25">
      <c r="B833" s="248"/>
      <c r="C833" s="249"/>
      <c r="D833" s="249"/>
      <c r="E833" s="249"/>
      <c r="F833" s="249"/>
      <c r="G833" s="249"/>
      <c r="H833" s="250"/>
      <c r="I833" s="251"/>
    </row>
    <row r="834" spans="2:9" x14ac:dyDescent="0.25">
      <c r="B834" s="248"/>
      <c r="C834" s="249"/>
      <c r="D834" s="249"/>
      <c r="E834" s="249"/>
      <c r="F834" s="249"/>
      <c r="G834" s="249"/>
      <c r="H834" s="250"/>
      <c r="I834" s="251"/>
    </row>
    <row r="835" spans="2:9" x14ac:dyDescent="0.25">
      <c r="B835" s="248"/>
      <c r="C835" s="249"/>
      <c r="D835" s="249"/>
      <c r="E835" s="249"/>
      <c r="F835" s="249"/>
      <c r="G835" s="249"/>
      <c r="H835" s="250"/>
      <c r="I835" s="251"/>
    </row>
    <row r="836" spans="2:9" x14ac:dyDescent="0.25">
      <c r="B836" s="248"/>
      <c r="C836" s="249"/>
      <c r="D836" s="249"/>
      <c r="E836" s="249"/>
      <c r="F836" s="249"/>
      <c r="G836" s="249"/>
      <c r="H836" s="250"/>
      <c r="I836" s="251"/>
    </row>
    <row r="837" spans="2:9" x14ac:dyDescent="0.25">
      <c r="B837" s="248"/>
      <c r="C837" s="249"/>
      <c r="D837" s="249"/>
      <c r="E837" s="249"/>
      <c r="F837" s="249"/>
      <c r="G837" s="249"/>
      <c r="H837" s="250"/>
      <c r="I837" s="251"/>
    </row>
    <row r="838" spans="2:9" x14ac:dyDescent="0.25">
      <c r="B838" s="248"/>
      <c r="C838" s="249"/>
      <c r="D838" s="249"/>
      <c r="E838" s="249"/>
      <c r="F838" s="249"/>
      <c r="G838" s="249"/>
      <c r="H838" s="250"/>
      <c r="I838" s="251"/>
    </row>
    <row r="839" spans="2:9" x14ac:dyDescent="0.25">
      <c r="B839" s="248"/>
      <c r="C839" s="249"/>
      <c r="D839" s="249"/>
      <c r="E839" s="249"/>
      <c r="F839" s="249"/>
      <c r="G839" s="249"/>
      <c r="H839" s="250"/>
      <c r="I839" s="251"/>
    </row>
    <row r="840" spans="2:9" x14ac:dyDescent="0.25">
      <c r="B840" s="248"/>
      <c r="C840" s="249"/>
      <c r="D840" s="249"/>
      <c r="E840" s="249"/>
      <c r="F840" s="249"/>
      <c r="G840" s="249"/>
      <c r="H840" s="250"/>
      <c r="I840" s="251"/>
    </row>
    <row r="841" spans="2:9" x14ac:dyDescent="0.25">
      <c r="B841" s="248"/>
      <c r="C841" s="249"/>
      <c r="D841" s="249"/>
      <c r="E841" s="249"/>
      <c r="F841" s="249"/>
      <c r="G841" s="249"/>
      <c r="H841" s="250"/>
      <c r="I841" s="251"/>
    </row>
    <row r="842" spans="2:9" x14ac:dyDescent="0.25">
      <c r="B842" s="248"/>
      <c r="C842" s="249"/>
      <c r="D842" s="249"/>
      <c r="E842" s="249"/>
      <c r="F842" s="249"/>
      <c r="G842" s="249"/>
      <c r="H842" s="250"/>
      <c r="I842" s="251"/>
    </row>
    <row r="843" spans="2:9" x14ac:dyDescent="0.25">
      <c r="B843" s="248"/>
      <c r="C843" s="249"/>
      <c r="D843" s="249"/>
      <c r="E843" s="249"/>
      <c r="F843" s="249"/>
      <c r="G843" s="249"/>
      <c r="H843" s="250"/>
      <c r="I843" s="251"/>
    </row>
    <row r="844" spans="2:9" x14ac:dyDescent="0.25">
      <c r="B844" s="248"/>
      <c r="C844" s="249"/>
      <c r="D844" s="249"/>
      <c r="E844" s="249"/>
      <c r="F844" s="249"/>
      <c r="G844" s="249"/>
      <c r="H844" s="250"/>
      <c r="I844" s="251"/>
    </row>
    <row r="845" spans="2:9" x14ac:dyDescent="0.25">
      <c r="B845" s="248"/>
      <c r="C845" s="249"/>
      <c r="D845" s="249"/>
      <c r="E845" s="249"/>
      <c r="F845" s="249"/>
      <c r="G845" s="249"/>
      <c r="H845" s="250"/>
      <c r="I845" s="251"/>
    </row>
    <row r="846" spans="2:9" x14ac:dyDescent="0.25">
      <c r="B846" s="248"/>
      <c r="C846" s="249"/>
      <c r="D846" s="249"/>
      <c r="E846" s="249"/>
      <c r="F846" s="249"/>
      <c r="G846" s="249"/>
      <c r="H846" s="250"/>
      <c r="I846" s="251"/>
    </row>
    <row r="847" spans="2:9" x14ac:dyDescent="0.25">
      <c r="B847" s="248"/>
      <c r="C847" s="249"/>
      <c r="D847" s="249"/>
      <c r="E847" s="249"/>
      <c r="F847" s="249"/>
      <c r="G847" s="249"/>
      <c r="H847" s="250"/>
      <c r="I847" s="251"/>
    </row>
    <row r="848" spans="2:9" x14ac:dyDescent="0.25">
      <c r="B848" s="248"/>
      <c r="C848" s="249"/>
      <c r="D848" s="249"/>
      <c r="E848" s="249"/>
      <c r="F848" s="249"/>
      <c r="G848" s="249"/>
      <c r="H848" s="250"/>
      <c r="I848" s="251"/>
    </row>
    <row r="849" spans="2:9" x14ac:dyDescent="0.25">
      <c r="B849" s="248"/>
      <c r="C849" s="249"/>
      <c r="D849" s="249"/>
      <c r="E849" s="249"/>
      <c r="F849" s="249"/>
      <c r="G849" s="249"/>
      <c r="H849" s="250"/>
      <c r="I849" s="251"/>
    </row>
    <row r="850" spans="2:9" x14ac:dyDescent="0.25">
      <c r="B850" s="248"/>
      <c r="C850" s="249"/>
      <c r="D850" s="249"/>
      <c r="E850" s="249"/>
      <c r="F850" s="249"/>
      <c r="G850" s="249"/>
      <c r="H850" s="250"/>
      <c r="I850" s="251"/>
    </row>
    <row r="851" spans="2:9" x14ac:dyDescent="0.25">
      <c r="B851" s="248"/>
      <c r="C851" s="249"/>
      <c r="D851" s="249"/>
      <c r="E851" s="249"/>
      <c r="F851" s="249"/>
      <c r="G851" s="249"/>
      <c r="H851" s="250"/>
      <c r="I851" s="251"/>
    </row>
    <row r="852" spans="2:9" x14ac:dyDescent="0.25">
      <c r="B852" s="248"/>
      <c r="C852" s="249"/>
      <c r="D852" s="249"/>
      <c r="E852" s="249"/>
      <c r="F852" s="249"/>
      <c r="G852" s="249"/>
      <c r="H852" s="250"/>
      <c r="I852" s="251"/>
    </row>
    <row r="853" spans="2:9" x14ac:dyDescent="0.25">
      <c r="B853" s="248"/>
      <c r="C853" s="249"/>
      <c r="D853" s="249"/>
      <c r="E853" s="249"/>
      <c r="F853" s="249"/>
      <c r="G853" s="249"/>
      <c r="H853" s="250"/>
      <c r="I853" s="251"/>
    </row>
    <row r="854" spans="2:9" x14ac:dyDescent="0.25">
      <c r="B854" s="248"/>
      <c r="C854" s="249"/>
      <c r="D854" s="249"/>
      <c r="E854" s="249"/>
      <c r="F854" s="249"/>
      <c r="G854" s="249"/>
      <c r="H854" s="250"/>
      <c r="I854" s="251"/>
    </row>
    <row r="855" spans="2:9" x14ac:dyDescent="0.25">
      <c r="B855" s="248"/>
      <c r="C855" s="249"/>
      <c r="D855" s="249"/>
      <c r="E855" s="249"/>
      <c r="F855" s="249"/>
      <c r="G855" s="249"/>
      <c r="H855" s="250"/>
      <c r="I855" s="251"/>
    </row>
    <row r="856" spans="2:9" x14ac:dyDescent="0.25">
      <c r="B856" s="248"/>
      <c r="C856" s="249"/>
      <c r="D856" s="249"/>
      <c r="E856" s="249"/>
      <c r="F856" s="249"/>
      <c r="G856" s="249"/>
      <c r="H856" s="250"/>
      <c r="I856" s="251"/>
    </row>
    <row r="857" spans="2:9" x14ac:dyDescent="0.25">
      <c r="B857" s="248"/>
      <c r="C857" s="249"/>
      <c r="D857" s="249"/>
      <c r="E857" s="249"/>
      <c r="F857" s="249"/>
      <c r="G857" s="249"/>
      <c r="H857" s="250"/>
      <c r="I857" s="251"/>
    </row>
    <row r="858" spans="2:9" x14ac:dyDescent="0.25">
      <c r="B858" s="248"/>
      <c r="C858" s="249"/>
      <c r="D858" s="249"/>
      <c r="E858" s="249"/>
      <c r="F858" s="249"/>
      <c r="G858" s="249"/>
      <c r="H858" s="250"/>
      <c r="I858" s="251"/>
    </row>
    <row r="859" spans="2:9" x14ac:dyDescent="0.25">
      <c r="B859" s="248"/>
      <c r="C859" s="249"/>
      <c r="D859" s="249"/>
      <c r="E859" s="249"/>
      <c r="F859" s="249"/>
      <c r="G859" s="249"/>
      <c r="H859" s="250"/>
      <c r="I859" s="251"/>
    </row>
    <row r="860" spans="2:9" x14ac:dyDescent="0.25">
      <c r="B860" s="248"/>
      <c r="C860" s="249"/>
      <c r="D860" s="249"/>
      <c r="E860" s="249"/>
      <c r="F860" s="249"/>
      <c r="G860" s="249"/>
      <c r="H860" s="250"/>
      <c r="I860" s="251"/>
    </row>
    <row r="861" spans="2:9" x14ac:dyDescent="0.25">
      <c r="B861" s="248"/>
      <c r="C861" s="249"/>
      <c r="D861" s="249"/>
      <c r="E861" s="249"/>
      <c r="F861" s="249"/>
      <c r="G861" s="249"/>
      <c r="H861" s="250"/>
      <c r="I861" s="251"/>
    </row>
    <row r="862" spans="2:9" x14ac:dyDescent="0.25">
      <c r="B862" s="248"/>
      <c r="C862" s="249"/>
      <c r="D862" s="249"/>
      <c r="E862" s="249"/>
      <c r="F862" s="249"/>
      <c r="G862" s="249"/>
      <c r="H862" s="250"/>
      <c r="I862" s="251"/>
    </row>
    <row r="863" spans="2:9" x14ac:dyDescent="0.25">
      <c r="B863" s="248"/>
      <c r="C863" s="249"/>
      <c r="D863" s="249"/>
      <c r="E863" s="249"/>
      <c r="F863" s="249"/>
      <c r="G863" s="249"/>
      <c r="H863" s="250"/>
      <c r="I863" s="251"/>
    </row>
    <row r="864" spans="2:9" x14ac:dyDescent="0.25">
      <c r="B864" s="248"/>
      <c r="C864" s="249"/>
      <c r="D864" s="249"/>
      <c r="E864" s="249"/>
      <c r="F864" s="249"/>
      <c r="G864" s="249"/>
      <c r="H864" s="250"/>
      <c r="I864" s="251"/>
    </row>
    <row r="865" spans="2:9" x14ac:dyDescent="0.25">
      <c r="B865" s="248"/>
      <c r="C865" s="249"/>
      <c r="D865" s="249"/>
      <c r="E865" s="249"/>
      <c r="F865" s="249"/>
      <c r="G865" s="249"/>
      <c r="H865" s="250"/>
      <c r="I865" s="251"/>
    </row>
    <row r="866" spans="2:9" x14ac:dyDescent="0.25">
      <c r="B866" s="248"/>
      <c r="C866" s="249"/>
      <c r="D866" s="249"/>
      <c r="E866" s="249"/>
      <c r="F866" s="249"/>
      <c r="G866" s="249"/>
      <c r="H866" s="250"/>
      <c r="I866" s="251"/>
    </row>
    <row r="867" spans="2:9" x14ac:dyDescent="0.25">
      <c r="B867" s="248"/>
      <c r="C867" s="249"/>
      <c r="D867" s="249"/>
      <c r="E867" s="249"/>
      <c r="F867" s="249"/>
      <c r="G867" s="249"/>
      <c r="H867" s="250"/>
      <c r="I867" s="251"/>
    </row>
    <row r="868" spans="2:9" x14ac:dyDescent="0.25">
      <c r="B868" s="248"/>
      <c r="C868" s="249"/>
      <c r="D868" s="249"/>
      <c r="E868" s="249"/>
      <c r="F868" s="249"/>
      <c r="G868" s="249"/>
      <c r="H868" s="250"/>
      <c r="I868" s="251"/>
    </row>
    <row r="869" spans="2:9" x14ac:dyDescent="0.25">
      <c r="B869" s="248"/>
      <c r="C869" s="249"/>
      <c r="D869" s="249"/>
      <c r="E869" s="249"/>
      <c r="F869" s="249"/>
      <c r="G869" s="249"/>
      <c r="H869" s="250"/>
      <c r="I869" s="251"/>
    </row>
    <row r="870" spans="2:9" x14ac:dyDescent="0.25">
      <c r="B870" s="248"/>
      <c r="C870" s="249"/>
      <c r="D870" s="249"/>
      <c r="E870" s="249"/>
      <c r="F870" s="249"/>
      <c r="G870" s="249"/>
      <c r="H870" s="250"/>
      <c r="I870" s="251"/>
    </row>
    <row r="871" spans="2:9" x14ac:dyDescent="0.25">
      <c r="B871" s="248"/>
      <c r="C871" s="249"/>
      <c r="D871" s="249"/>
      <c r="E871" s="249"/>
      <c r="F871" s="249"/>
      <c r="G871" s="249"/>
      <c r="H871" s="250"/>
      <c r="I871" s="251"/>
    </row>
    <row r="872" spans="2:9" x14ac:dyDescent="0.25">
      <c r="B872" s="248"/>
      <c r="C872" s="249"/>
      <c r="D872" s="249"/>
      <c r="E872" s="249"/>
      <c r="F872" s="249"/>
      <c r="G872" s="249"/>
      <c r="H872" s="250"/>
      <c r="I872" s="251"/>
    </row>
    <row r="873" spans="2:9" x14ac:dyDescent="0.25">
      <c r="B873" s="248"/>
      <c r="C873" s="249"/>
      <c r="D873" s="249"/>
      <c r="E873" s="249"/>
      <c r="F873" s="249"/>
      <c r="G873" s="249"/>
      <c r="H873" s="250"/>
      <c r="I873" s="251"/>
    </row>
    <row r="874" spans="2:9" x14ac:dyDescent="0.25">
      <c r="B874" s="248"/>
      <c r="C874" s="249"/>
      <c r="D874" s="249"/>
      <c r="E874" s="249"/>
      <c r="F874" s="249"/>
      <c r="G874" s="249"/>
      <c r="H874" s="250"/>
      <c r="I874" s="251"/>
    </row>
    <row r="875" spans="2:9" x14ac:dyDescent="0.25">
      <c r="B875" s="248"/>
      <c r="C875" s="249"/>
      <c r="D875" s="249"/>
      <c r="E875" s="249"/>
      <c r="F875" s="249"/>
      <c r="G875" s="249"/>
      <c r="H875" s="250"/>
      <c r="I875" s="251"/>
    </row>
    <row r="876" spans="2:9" x14ac:dyDescent="0.25">
      <c r="B876" s="248"/>
      <c r="C876" s="249"/>
      <c r="D876" s="249"/>
      <c r="E876" s="249"/>
      <c r="F876" s="249"/>
      <c r="G876" s="249"/>
      <c r="H876" s="250"/>
      <c r="I876" s="251"/>
    </row>
    <row r="877" spans="2:9" x14ac:dyDescent="0.25">
      <c r="B877" s="248"/>
      <c r="C877" s="249"/>
      <c r="D877" s="249"/>
      <c r="E877" s="249"/>
      <c r="F877" s="249"/>
      <c r="G877" s="249"/>
      <c r="H877" s="250"/>
      <c r="I877" s="251"/>
    </row>
    <row r="878" spans="2:9" x14ac:dyDescent="0.25">
      <c r="B878" s="248"/>
      <c r="C878" s="249"/>
      <c r="D878" s="249"/>
      <c r="E878" s="249"/>
      <c r="F878" s="249"/>
      <c r="G878" s="249"/>
      <c r="H878" s="250"/>
      <c r="I878" s="251"/>
    </row>
    <row r="879" spans="2:9" x14ac:dyDescent="0.25">
      <c r="B879" s="248"/>
      <c r="C879" s="249"/>
      <c r="D879" s="249"/>
      <c r="E879" s="249"/>
      <c r="F879" s="249"/>
      <c r="G879" s="249"/>
      <c r="H879" s="250"/>
      <c r="I879" s="251"/>
    </row>
    <row r="880" spans="2:9" x14ac:dyDescent="0.25">
      <c r="B880" s="248"/>
      <c r="C880" s="249"/>
      <c r="D880" s="249"/>
      <c r="E880" s="249"/>
      <c r="F880" s="249"/>
      <c r="G880" s="249"/>
      <c r="H880" s="250"/>
      <c r="I880" s="251"/>
    </row>
    <row r="881" spans="2:9" x14ac:dyDescent="0.25">
      <c r="B881" s="248"/>
      <c r="C881" s="249"/>
      <c r="D881" s="249"/>
      <c r="E881" s="249"/>
      <c r="F881" s="249"/>
      <c r="G881" s="249"/>
      <c r="H881" s="250"/>
      <c r="I881" s="251"/>
    </row>
    <row r="882" spans="2:9" x14ac:dyDescent="0.25">
      <c r="B882" s="248"/>
      <c r="C882" s="249"/>
      <c r="D882" s="249"/>
      <c r="E882" s="249"/>
      <c r="F882" s="249"/>
      <c r="G882" s="249"/>
      <c r="H882" s="250"/>
      <c r="I882" s="251"/>
    </row>
    <row r="883" spans="2:9" x14ac:dyDescent="0.25">
      <c r="B883" s="248"/>
      <c r="C883" s="249"/>
      <c r="D883" s="249"/>
      <c r="E883" s="249"/>
      <c r="F883" s="249"/>
      <c r="G883" s="249"/>
      <c r="H883" s="250"/>
      <c r="I883" s="251"/>
    </row>
    <row r="884" spans="2:9" x14ac:dyDescent="0.25">
      <c r="B884" s="248"/>
      <c r="C884" s="249"/>
      <c r="D884" s="249"/>
      <c r="E884" s="249"/>
      <c r="F884" s="249"/>
      <c r="G884" s="249"/>
      <c r="H884" s="250"/>
      <c r="I884" s="251"/>
    </row>
    <row r="885" spans="2:9" x14ac:dyDescent="0.25">
      <c r="B885" s="248"/>
      <c r="C885" s="249"/>
      <c r="D885" s="249"/>
      <c r="E885" s="249"/>
      <c r="F885" s="249"/>
      <c r="G885" s="249"/>
      <c r="H885" s="250"/>
      <c r="I885" s="251"/>
    </row>
    <row r="886" spans="2:9" x14ac:dyDescent="0.25">
      <c r="B886" s="248"/>
      <c r="C886" s="249"/>
      <c r="D886" s="249"/>
      <c r="E886" s="249"/>
      <c r="F886" s="249"/>
      <c r="G886" s="249"/>
      <c r="H886" s="250"/>
      <c r="I886" s="251"/>
    </row>
    <row r="887" spans="2:9" x14ac:dyDescent="0.25">
      <c r="B887" s="248"/>
      <c r="C887" s="249"/>
      <c r="D887" s="249"/>
      <c r="E887" s="249"/>
      <c r="F887" s="249"/>
      <c r="G887" s="249"/>
      <c r="H887" s="250"/>
      <c r="I887" s="251"/>
    </row>
    <row r="888" spans="2:9" x14ac:dyDescent="0.25">
      <c r="B888" s="248"/>
      <c r="C888" s="249"/>
      <c r="D888" s="249"/>
      <c r="E888" s="249"/>
      <c r="F888" s="249"/>
      <c r="G888" s="249"/>
      <c r="H888" s="250"/>
      <c r="I888" s="251"/>
    </row>
    <row r="889" spans="2:9" x14ac:dyDescent="0.25">
      <c r="B889" s="248"/>
      <c r="C889" s="249"/>
      <c r="D889" s="249"/>
      <c r="E889" s="249"/>
      <c r="F889" s="249"/>
      <c r="G889" s="249"/>
      <c r="H889" s="250"/>
      <c r="I889" s="251"/>
    </row>
    <row r="890" spans="2:9" x14ac:dyDescent="0.25">
      <c r="B890" s="248"/>
      <c r="C890" s="249"/>
      <c r="D890" s="249"/>
      <c r="E890" s="249"/>
      <c r="F890" s="249"/>
      <c r="G890" s="249"/>
      <c r="H890" s="250"/>
      <c r="I890" s="251"/>
    </row>
    <row r="891" spans="2:9" x14ac:dyDescent="0.25">
      <c r="B891" s="248"/>
      <c r="C891" s="249"/>
      <c r="D891" s="249"/>
      <c r="E891" s="249"/>
      <c r="F891" s="249"/>
      <c r="G891" s="249"/>
      <c r="H891" s="250"/>
      <c r="I891" s="251"/>
    </row>
    <row r="892" spans="2:9" x14ac:dyDescent="0.25">
      <c r="B892" s="248"/>
      <c r="C892" s="249"/>
      <c r="D892" s="249"/>
      <c r="E892" s="249"/>
      <c r="F892" s="249"/>
      <c r="G892" s="249"/>
      <c r="H892" s="250"/>
      <c r="I892" s="251"/>
    </row>
    <row r="893" spans="2:9" x14ac:dyDescent="0.25">
      <c r="B893" s="248"/>
      <c r="C893" s="249"/>
      <c r="D893" s="249"/>
      <c r="E893" s="249"/>
      <c r="F893" s="249"/>
      <c r="G893" s="249"/>
      <c r="H893" s="250"/>
      <c r="I893" s="251"/>
    </row>
    <row r="894" spans="2:9" x14ac:dyDescent="0.25">
      <c r="B894" s="248"/>
      <c r="C894" s="249"/>
      <c r="D894" s="249"/>
      <c r="E894" s="249"/>
      <c r="F894" s="249"/>
      <c r="G894" s="249"/>
      <c r="H894" s="250"/>
      <c r="I894" s="251"/>
    </row>
    <row r="895" spans="2:9" x14ac:dyDescent="0.25">
      <c r="B895" s="248"/>
      <c r="C895" s="249"/>
      <c r="D895" s="249"/>
      <c r="E895" s="249"/>
      <c r="F895" s="249"/>
      <c r="G895" s="249"/>
      <c r="H895" s="250"/>
      <c r="I895" s="251"/>
    </row>
    <row r="896" spans="2:9" x14ac:dyDescent="0.25">
      <c r="B896" s="248"/>
      <c r="C896" s="249"/>
      <c r="D896" s="249"/>
      <c r="E896" s="249"/>
      <c r="F896" s="249"/>
      <c r="G896" s="249"/>
      <c r="H896" s="250"/>
      <c r="I896" s="251"/>
    </row>
    <row r="897" spans="2:9" x14ac:dyDescent="0.25">
      <c r="B897" s="248"/>
      <c r="C897" s="249"/>
      <c r="D897" s="249"/>
      <c r="E897" s="249"/>
      <c r="F897" s="249"/>
      <c r="G897" s="249"/>
      <c r="H897" s="250"/>
      <c r="I897" s="251"/>
    </row>
    <row r="898" spans="2:9" x14ac:dyDescent="0.25">
      <c r="B898" s="248"/>
      <c r="C898" s="249"/>
      <c r="D898" s="249"/>
      <c r="E898" s="249"/>
      <c r="F898" s="249"/>
      <c r="G898" s="249"/>
      <c r="H898" s="250"/>
      <c r="I898" s="251"/>
    </row>
    <row r="899" spans="2:9" x14ac:dyDescent="0.25">
      <c r="B899" s="248"/>
      <c r="C899" s="249"/>
      <c r="D899" s="249"/>
      <c r="E899" s="249"/>
      <c r="F899" s="249"/>
      <c r="G899" s="249"/>
      <c r="H899" s="250"/>
      <c r="I899" s="251"/>
    </row>
    <row r="900" spans="2:9" x14ac:dyDescent="0.25">
      <c r="B900" s="248"/>
      <c r="C900" s="249"/>
      <c r="D900" s="249"/>
      <c r="E900" s="249"/>
      <c r="F900" s="249"/>
      <c r="G900" s="249"/>
      <c r="H900" s="250"/>
      <c r="I900" s="251"/>
    </row>
    <row r="901" spans="2:9" x14ac:dyDescent="0.25">
      <c r="B901" s="248"/>
      <c r="C901" s="249"/>
      <c r="D901" s="249"/>
      <c r="E901" s="249"/>
      <c r="F901" s="249"/>
      <c r="G901" s="249"/>
      <c r="H901" s="250"/>
      <c r="I901" s="251"/>
    </row>
    <row r="902" spans="2:9" x14ac:dyDescent="0.25">
      <c r="B902" s="248"/>
      <c r="C902" s="249"/>
      <c r="D902" s="249"/>
      <c r="E902" s="249"/>
      <c r="F902" s="249"/>
      <c r="G902" s="249"/>
      <c r="H902" s="250"/>
      <c r="I902" s="251"/>
    </row>
    <row r="903" spans="2:9" x14ac:dyDescent="0.25">
      <c r="B903" s="248"/>
      <c r="C903" s="249"/>
      <c r="D903" s="249"/>
      <c r="E903" s="249"/>
      <c r="F903" s="249"/>
      <c r="G903" s="249"/>
      <c r="H903" s="250"/>
      <c r="I903" s="251"/>
    </row>
    <row r="904" spans="2:9" x14ac:dyDescent="0.25">
      <c r="B904" s="248"/>
      <c r="C904" s="249"/>
      <c r="D904" s="249"/>
      <c r="E904" s="249"/>
      <c r="F904" s="249"/>
      <c r="G904" s="249"/>
      <c r="H904" s="250"/>
      <c r="I904" s="251"/>
    </row>
    <row r="905" spans="2:9" x14ac:dyDescent="0.25">
      <c r="B905" s="248"/>
      <c r="C905" s="249"/>
      <c r="D905" s="249"/>
      <c r="E905" s="249"/>
      <c r="F905" s="249"/>
      <c r="G905" s="249"/>
      <c r="H905" s="250"/>
      <c r="I905" s="251"/>
    </row>
    <row r="906" spans="2:9" x14ac:dyDescent="0.25">
      <c r="B906" s="248"/>
      <c r="C906" s="249"/>
      <c r="D906" s="249"/>
      <c r="E906" s="249"/>
      <c r="F906" s="249"/>
      <c r="G906" s="249"/>
      <c r="H906" s="250"/>
      <c r="I906" s="251"/>
    </row>
    <row r="907" spans="2:9" x14ac:dyDescent="0.25">
      <c r="B907" s="248"/>
      <c r="C907" s="249"/>
      <c r="D907" s="249"/>
      <c r="E907" s="249"/>
      <c r="F907" s="249"/>
      <c r="G907" s="249"/>
      <c r="H907" s="250"/>
      <c r="I907" s="251"/>
    </row>
    <row r="908" spans="2:9" x14ac:dyDescent="0.25">
      <c r="B908" s="248"/>
      <c r="C908" s="249"/>
      <c r="D908" s="249"/>
      <c r="E908" s="249"/>
      <c r="F908" s="249"/>
      <c r="G908" s="249"/>
      <c r="H908" s="250"/>
      <c r="I908" s="251"/>
    </row>
    <row r="909" spans="2:9" x14ac:dyDescent="0.25">
      <c r="B909" s="248"/>
      <c r="C909" s="249"/>
      <c r="D909" s="249"/>
      <c r="E909" s="249"/>
      <c r="F909" s="249"/>
      <c r="G909" s="249"/>
      <c r="H909" s="250"/>
      <c r="I909" s="251"/>
    </row>
    <row r="910" spans="2:9" x14ac:dyDescent="0.25">
      <c r="B910" s="248"/>
      <c r="C910" s="249"/>
      <c r="D910" s="249"/>
      <c r="E910" s="249"/>
      <c r="F910" s="249"/>
      <c r="G910" s="249"/>
      <c r="H910" s="250"/>
      <c r="I910" s="251"/>
    </row>
    <row r="911" spans="2:9" x14ac:dyDescent="0.25">
      <c r="B911" s="248"/>
      <c r="C911" s="249"/>
      <c r="D911" s="249"/>
      <c r="E911" s="249"/>
      <c r="F911" s="249"/>
      <c r="G911" s="249"/>
      <c r="H911" s="250"/>
      <c r="I911" s="251"/>
    </row>
    <row r="912" spans="2:9" x14ac:dyDescent="0.25">
      <c r="B912" s="248"/>
      <c r="C912" s="249"/>
      <c r="D912" s="249"/>
      <c r="E912" s="249"/>
      <c r="F912" s="249"/>
      <c r="G912" s="249"/>
      <c r="H912" s="250"/>
      <c r="I912" s="251"/>
    </row>
    <row r="913" spans="2:9" x14ac:dyDescent="0.25">
      <c r="B913" s="248"/>
      <c r="C913" s="249"/>
      <c r="D913" s="249"/>
      <c r="E913" s="249"/>
      <c r="F913" s="249"/>
      <c r="G913" s="249"/>
      <c r="H913" s="250"/>
      <c r="I913" s="251"/>
    </row>
    <row r="914" spans="2:9" x14ac:dyDescent="0.25">
      <c r="B914" s="248"/>
      <c r="C914" s="249"/>
      <c r="D914" s="249"/>
      <c r="E914" s="249"/>
      <c r="F914" s="249"/>
      <c r="G914" s="249"/>
      <c r="H914" s="250"/>
      <c r="I914" s="251"/>
    </row>
    <row r="915" spans="2:9" x14ac:dyDescent="0.25">
      <c r="B915" s="248"/>
      <c r="C915" s="249"/>
      <c r="D915" s="249"/>
      <c r="E915" s="249"/>
      <c r="F915" s="249"/>
      <c r="G915" s="249"/>
      <c r="H915" s="250"/>
      <c r="I915" s="251"/>
    </row>
    <row r="916" spans="2:9" x14ac:dyDescent="0.25">
      <c r="B916" s="248"/>
      <c r="C916" s="249"/>
      <c r="D916" s="249"/>
      <c r="E916" s="249"/>
      <c r="F916" s="249"/>
      <c r="G916" s="249"/>
      <c r="H916" s="250"/>
      <c r="I916" s="251"/>
    </row>
    <row r="917" spans="2:9" x14ac:dyDescent="0.25">
      <c r="B917" s="248"/>
      <c r="C917" s="249"/>
      <c r="D917" s="249"/>
      <c r="E917" s="249"/>
      <c r="F917" s="249"/>
      <c r="G917" s="249"/>
      <c r="H917" s="250"/>
      <c r="I917" s="251"/>
    </row>
    <row r="918" spans="2:9" x14ac:dyDescent="0.25">
      <c r="B918" s="248"/>
      <c r="C918" s="249"/>
      <c r="D918" s="249"/>
      <c r="E918" s="249"/>
      <c r="F918" s="249"/>
      <c r="G918" s="249"/>
      <c r="H918" s="250"/>
      <c r="I918" s="251"/>
    </row>
    <row r="919" spans="2:9" x14ac:dyDescent="0.25">
      <c r="B919" s="248"/>
      <c r="C919" s="249"/>
      <c r="D919" s="249"/>
      <c r="E919" s="249"/>
      <c r="F919" s="249"/>
      <c r="G919" s="249"/>
      <c r="H919" s="250"/>
      <c r="I919" s="251"/>
    </row>
    <row r="920" spans="2:9" x14ac:dyDescent="0.25">
      <c r="B920" s="248"/>
      <c r="C920" s="249"/>
      <c r="D920" s="249"/>
      <c r="E920" s="249"/>
      <c r="F920" s="249"/>
      <c r="G920" s="249"/>
      <c r="H920" s="250"/>
      <c r="I920" s="251"/>
    </row>
    <row r="921" spans="2:9" x14ac:dyDescent="0.25">
      <c r="B921" s="248"/>
      <c r="C921" s="249"/>
      <c r="D921" s="249"/>
      <c r="E921" s="249"/>
      <c r="F921" s="249"/>
      <c r="G921" s="249"/>
      <c r="H921" s="250"/>
      <c r="I921" s="251"/>
    </row>
    <row r="922" spans="2:9" x14ac:dyDescent="0.25">
      <c r="B922" s="248"/>
      <c r="C922" s="249"/>
      <c r="D922" s="249"/>
      <c r="E922" s="249"/>
      <c r="F922" s="249"/>
      <c r="G922" s="249"/>
      <c r="H922" s="250"/>
      <c r="I922" s="251"/>
    </row>
    <row r="923" spans="2:9" x14ac:dyDescent="0.25">
      <c r="B923" s="248"/>
      <c r="C923" s="249"/>
      <c r="D923" s="249"/>
      <c r="E923" s="249"/>
      <c r="F923" s="249"/>
      <c r="G923" s="249"/>
      <c r="H923" s="250"/>
      <c r="I923" s="251"/>
    </row>
    <row r="924" spans="2:9" x14ac:dyDescent="0.25">
      <c r="B924" s="248"/>
      <c r="C924" s="249"/>
      <c r="D924" s="249"/>
      <c r="E924" s="249"/>
      <c r="F924" s="249"/>
      <c r="G924" s="249"/>
      <c r="H924" s="250"/>
      <c r="I924" s="251"/>
    </row>
    <row r="925" spans="2:9" x14ac:dyDescent="0.25">
      <c r="B925" s="248"/>
      <c r="C925" s="249"/>
      <c r="D925" s="249"/>
      <c r="E925" s="249"/>
      <c r="F925" s="249"/>
      <c r="G925" s="249"/>
      <c r="H925" s="250"/>
      <c r="I925" s="251"/>
    </row>
    <row r="926" spans="2:9" x14ac:dyDescent="0.25">
      <c r="B926" s="248"/>
      <c r="C926" s="249"/>
      <c r="D926" s="249"/>
      <c r="E926" s="249"/>
      <c r="F926" s="249"/>
      <c r="G926" s="249"/>
      <c r="H926" s="250"/>
      <c r="I926" s="251"/>
    </row>
    <row r="927" spans="2:9" x14ac:dyDescent="0.25">
      <c r="B927" s="248"/>
      <c r="C927" s="249"/>
      <c r="D927" s="249"/>
      <c r="E927" s="249"/>
      <c r="F927" s="249"/>
      <c r="G927" s="249"/>
      <c r="H927" s="250"/>
      <c r="I927" s="251"/>
    </row>
    <row r="928" spans="2:9" x14ac:dyDescent="0.25">
      <c r="B928" s="248"/>
      <c r="C928" s="249"/>
      <c r="D928" s="249"/>
      <c r="E928" s="249"/>
      <c r="F928" s="249"/>
      <c r="G928" s="249"/>
      <c r="H928" s="250"/>
      <c r="I928" s="251"/>
    </row>
    <row r="929" spans="2:9" x14ac:dyDescent="0.25">
      <c r="B929" s="248"/>
      <c r="C929" s="249"/>
      <c r="D929" s="249"/>
      <c r="E929" s="249"/>
      <c r="F929" s="249"/>
      <c r="G929" s="249"/>
      <c r="H929" s="250"/>
      <c r="I929" s="251"/>
    </row>
    <row r="930" spans="2:9" x14ac:dyDescent="0.25">
      <c r="B930" s="248"/>
      <c r="C930" s="249"/>
      <c r="D930" s="249"/>
      <c r="E930" s="249"/>
      <c r="F930" s="249"/>
      <c r="G930" s="249"/>
      <c r="H930" s="250"/>
      <c r="I930" s="251"/>
    </row>
    <row r="931" spans="2:9" x14ac:dyDescent="0.25">
      <c r="B931" s="248"/>
      <c r="C931" s="249"/>
      <c r="D931" s="249"/>
      <c r="E931" s="249"/>
      <c r="F931" s="249"/>
      <c r="G931" s="249"/>
      <c r="H931" s="250"/>
      <c r="I931" s="251"/>
    </row>
    <row r="932" spans="2:9" x14ac:dyDescent="0.25">
      <c r="B932" s="248"/>
      <c r="C932" s="249"/>
      <c r="D932" s="249"/>
      <c r="E932" s="249"/>
      <c r="F932" s="249"/>
      <c r="G932" s="249"/>
      <c r="H932" s="250"/>
      <c r="I932" s="251"/>
    </row>
    <row r="933" spans="2:9" x14ac:dyDescent="0.25">
      <c r="B933" s="248"/>
      <c r="C933" s="249"/>
      <c r="D933" s="249"/>
      <c r="E933" s="249"/>
      <c r="F933" s="249"/>
      <c r="G933" s="249"/>
      <c r="H933" s="250"/>
      <c r="I933" s="251"/>
    </row>
    <row r="934" spans="2:9" x14ac:dyDescent="0.25">
      <c r="B934" s="248"/>
      <c r="C934" s="249"/>
      <c r="D934" s="249"/>
      <c r="E934" s="249"/>
      <c r="F934" s="249"/>
      <c r="G934" s="249"/>
      <c r="H934" s="250"/>
      <c r="I934" s="251"/>
    </row>
    <row r="935" spans="2:9" x14ac:dyDescent="0.25">
      <c r="B935" s="248"/>
      <c r="C935" s="249"/>
      <c r="D935" s="249"/>
      <c r="E935" s="249"/>
      <c r="F935" s="249"/>
      <c r="G935" s="249"/>
      <c r="H935" s="250"/>
      <c r="I935" s="251"/>
    </row>
    <row r="936" spans="2:9" x14ac:dyDescent="0.25">
      <c r="B936" s="248"/>
      <c r="C936" s="249"/>
      <c r="D936" s="249"/>
      <c r="E936" s="249"/>
      <c r="F936" s="249"/>
      <c r="G936" s="249"/>
      <c r="H936" s="250"/>
      <c r="I936" s="251"/>
    </row>
    <row r="937" spans="2:9" x14ac:dyDescent="0.25">
      <c r="B937" s="248"/>
      <c r="C937" s="249"/>
      <c r="D937" s="249"/>
      <c r="E937" s="249"/>
      <c r="F937" s="249"/>
      <c r="G937" s="249"/>
      <c r="H937" s="250"/>
      <c r="I937" s="251"/>
    </row>
    <row r="938" spans="2:9" x14ac:dyDescent="0.25">
      <c r="B938" s="248"/>
      <c r="C938" s="249"/>
      <c r="D938" s="249"/>
      <c r="E938" s="249"/>
      <c r="F938" s="249"/>
      <c r="G938" s="249"/>
      <c r="H938" s="250"/>
      <c r="I938" s="251"/>
    </row>
    <row r="939" spans="2:9" x14ac:dyDescent="0.25">
      <c r="B939" s="248"/>
      <c r="C939" s="249"/>
      <c r="D939" s="249"/>
      <c r="E939" s="249"/>
      <c r="F939" s="249"/>
      <c r="G939" s="249"/>
      <c r="H939" s="250"/>
      <c r="I939" s="251"/>
    </row>
    <row r="940" spans="2:9" x14ac:dyDescent="0.25">
      <c r="B940" s="248"/>
      <c r="C940" s="249"/>
      <c r="D940" s="249"/>
      <c r="E940" s="249"/>
      <c r="F940" s="249"/>
      <c r="G940" s="249"/>
      <c r="H940" s="250"/>
      <c r="I940" s="251"/>
    </row>
    <row r="941" spans="2:9" x14ac:dyDescent="0.25">
      <c r="B941" s="248"/>
      <c r="C941" s="249"/>
      <c r="D941" s="249"/>
      <c r="E941" s="249"/>
      <c r="F941" s="249"/>
      <c r="G941" s="249"/>
      <c r="H941" s="250"/>
      <c r="I941" s="251"/>
    </row>
    <row r="942" spans="2:9" x14ac:dyDescent="0.25">
      <c r="B942" s="248"/>
      <c r="C942" s="249"/>
      <c r="D942" s="249"/>
      <c r="E942" s="249"/>
      <c r="F942" s="249"/>
      <c r="G942" s="249"/>
      <c r="H942" s="250"/>
      <c r="I942" s="251"/>
    </row>
    <row r="943" spans="2:9" x14ac:dyDescent="0.25">
      <c r="B943" s="248"/>
      <c r="C943" s="249"/>
      <c r="D943" s="249"/>
      <c r="E943" s="249"/>
      <c r="F943" s="249"/>
      <c r="G943" s="249"/>
      <c r="H943" s="250"/>
      <c r="I943" s="251"/>
    </row>
    <row r="944" spans="2:9" x14ac:dyDescent="0.25">
      <c r="B944" s="248"/>
      <c r="C944" s="249"/>
      <c r="D944" s="249"/>
      <c r="E944" s="249"/>
      <c r="F944" s="249"/>
      <c r="G944" s="249"/>
      <c r="H944" s="250"/>
      <c r="I944" s="251"/>
    </row>
    <row r="945" spans="2:9" x14ac:dyDescent="0.25">
      <c r="B945" s="248"/>
      <c r="C945" s="249"/>
      <c r="D945" s="249"/>
      <c r="E945" s="249"/>
      <c r="F945" s="249"/>
      <c r="G945" s="249"/>
      <c r="H945" s="250"/>
      <c r="I945" s="251"/>
    </row>
    <row r="946" spans="2:9" x14ac:dyDescent="0.25">
      <c r="B946" s="248"/>
      <c r="C946" s="249"/>
      <c r="D946" s="249"/>
      <c r="E946" s="249"/>
      <c r="F946" s="249"/>
      <c r="G946" s="249"/>
      <c r="H946" s="250"/>
      <c r="I946" s="251"/>
    </row>
    <row r="947" spans="2:9" x14ac:dyDescent="0.25">
      <c r="B947" s="248"/>
      <c r="C947" s="249"/>
      <c r="D947" s="249"/>
      <c r="E947" s="249"/>
      <c r="F947" s="249"/>
      <c r="G947" s="249"/>
      <c r="H947" s="250"/>
      <c r="I947" s="251"/>
    </row>
    <row r="948" spans="2:9" x14ac:dyDescent="0.25">
      <c r="B948" s="248"/>
      <c r="C948" s="249"/>
      <c r="D948" s="249"/>
      <c r="E948" s="249"/>
      <c r="F948" s="249"/>
      <c r="G948" s="249"/>
      <c r="H948" s="250"/>
      <c r="I948" s="251"/>
    </row>
    <row r="949" spans="2:9" x14ac:dyDescent="0.25">
      <c r="B949" s="248"/>
      <c r="C949" s="249"/>
      <c r="D949" s="249"/>
      <c r="E949" s="249"/>
      <c r="F949" s="249"/>
      <c r="G949" s="249"/>
      <c r="H949" s="250"/>
      <c r="I949" s="251"/>
    </row>
    <row r="950" spans="2:9" x14ac:dyDescent="0.25">
      <c r="B950" s="248"/>
      <c r="C950" s="249"/>
      <c r="D950" s="249"/>
      <c r="E950" s="249"/>
      <c r="F950" s="249"/>
      <c r="G950" s="249"/>
      <c r="H950" s="250"/>
      <c r="I950" s="251"/>
    </row>
    <row r="951" spans="2:9" x14ac:dyDescent="0.25">
      <c r="B951" s="248"/>
      <c r="C951" s="249"/>
      <c r="D951" s="249"/>
      <c r="E951" s="249"/>
      <c r="F951" s="249"/>
      <c r="G951" s="249"/>
      <c r="H951" s="250"/>
      <c r="I951" s="251"/>
    </row>
    <row r="952" spans="2:9" x14ac:dyDescent="0.25">
      <c r="B952" s="248"/>
      <c r="C952" s="249"/>
      <c r="D952" s="249"/>
      <c r="E952" s="249"/>
      <c r="F952" s="249"/>
      <c r="G952" s="249"/>
      <c r="H952" s="250"/>
      <c r="I952" s="251"/>
    </row>
    <row r="953" spans="2:9" x14ac:dyDescent="0.25">
      <c r="B953" s="248"/>
      <c r="C953" s="249"/>
      <c r="D953" s="249"/>
      <c r="E953" s="249"/>
      <c r="F953" s="249"/>
      <c r="G953" s="249"/>
      <c r="H953" s="250"/>
      <c r="I953" s="251"/>
    </row>
    <row r="954" spans="2:9" x14ac:dyDescent="0.25">
      <c r="B954" s="248"/>
      <c r="C954" s="249"/>
      <c r="D954" s="249"/>
      <c r="E954" s="249"/>
      <c r="F954" s="249"/>
      <c r="G954" s="249"/>
      <c r="H954" s="250"/>
      <c r="I954" s="251"/>
    </row>
    <row r="955" spans="2:9" x14ac:dyDescent="0.25">
      <c r="B955" s="248"/>
      <c r="C955" s="249"/>
      <c r="D955" s="249"/>
      <c r="E955" s="249"/>
      <c r="F955" s="249"/>
      <c r="G955" s="249"/>
      <c r="H955" s="250"/>
      <c r="I955" s="251"/>
    </row>
    <row r="956" spans="2:9" x14ac:dyDescent="0.25">
      <c r="B956" s="248"/>
      <c r="C956" s="249"/>
      <c r="D956" s="249"/>
      <c r="E956" s="249"/>
      <c r="F956" s="249"/>
      <c r="G956" s="249"/>
      <c r="H956" s="250"/>
      <c r="I956" s="251"/>
    </row>
    <row r="957" spans="2:9" x14ac:dyDescent="0.25">
      <c r="B957" s="248"/>
      <c r="C957" s="249"/>
      <c r="D957" s="249"/>
      <c r="E957" s="249"/>
      <c r="F957" s="249"/>
      <c r="G957" s="249"/>
      <c r="H957" s="250"/>
      <c r="I957" s="251"/>
    </row>
    <row r="958" spans="2:9" x14ac:dyDescent="0.25">
      <c r="B958" s="248"/>
      <c r="C958" s="249"/>
      <c r="D958" s="249"/>
      <c r="E958" s="249"/>
      <c r="F958" s="249"/>
      <c r="G958" s="249"/>
      <c r="H958" s="250"/>
      <c r="I958" s="251"/>
    </row>
    <row r="959" spans="2:9" x14ac:dyDescent="0.25">
      <c r="B959" s="248"/>
      <c r="C959" s="249"/>
      <c r="D959" s="249"/>
      <c r="E959" s="249"/>
      <c r="F959" s="249"/>
      <c r="G959" s="249"/>
      <c r="H959" s="250"/>
      <c r="I959" s="251"/>
    </row>
    <row r="960" spans="2:9" x14ac:dyDescent="0.25">
      <c r="B960" s="248"/>
      <c r="C960" s="249"/>
      <c r="D960" s="249"/>
      <c r="E960" s="249"/>
      <c r="F960" s="249"/>
      <c r="G960" s="249"/>
      <c r="H960" s="250"/>
      <c r="I960" s="251"/>
    </row>
    <row r="961" spans="2:9" x14ac:dyDescent="0.25">
      <c r="B961" s="248"/>
      <c r="C961" s="249"/>
      <c r="D961" s="249"/>
      <c r="E961" s="249"/>
      <c r="F961" s="249"/>
      <c r="G961" s="249"/>
      <c r="H961" s="250"/>
      <c r="I961" s="251"/>
    </row>
    <row r="962" spans="2:9" x14ac:dyDescent="0.25">
      <c r="B962" s="248"/>
      <c r="C962" s="249"/>
      <c r="D962" s="249"/>
      <c r="E962" s="249"/>
      <c r="F962" s="249"/>
      <c r="G962" s="249"/>
      <c r="H962" s="250"/>
      <c r="I962" s="251"/>
    </row>
    <row r="963" spans="2:9" x14ac:dyDescent="0.25">
      <c r="B963" s="248"/>
      <c r="C963" s="249"/>
      <c r="D963" s="249"/>
      <c r="E963" s="249"/>
      <c r="F963" s="249"/>
      <c r="G963" s="249"/>
      <c r="H963" s="250"/>
      <c r="I963" s="251"/>
    </row>
    <row r="964" spans="2:9" x14ac:dyDescent="0.25">
      <c r="B964" s="248"/>
      <c r="C964" s="249"/>
      <c r="D964" s="249"/>
      <c r="E964" s="249"/>
      <c r="F964" s="249"/>
      <c r="G964" s="249"/>
      <c r="H964" s="250"/>
      <c r="I964" s="251"/>
    </row>
    <row r="965" spans="2:9" x14ac:dyDescent="0.25">
      <c r="B965" s="248"/>
      <c r="C965" s="249"/>
      <c r="D965" s="249"/>
      <c r="E965" s="249"/>
      <c r="F965" s="249"/>
      <c r="G965" s="249"/>
      <c r="H965" s="250"/>
      <c r="I965" s="251"/>
    </row>
    <row r="966" spans="2:9" x14ac:dyDescent="0.25">
      <c r="B966" s="248"/>
      <c r="C966" s="249"/>
      <c r="D966" s="249"/>
      <c r="E966" s="249"/>
      <c r="F966" s="249"/>
      <c r="G966" s="249"/>
      <c r="H966" s="250"/>
      <c r="I966" s="251"/>
    </row>
    <row r="967" spans="2:9" x14ac:dyDescent="0.25">
      <c r="B967" s="248"/>
      <c r="C967" s="249"/>
      <c r="D967" s="249"/>
      <c r="E967" s="249"/>
      <c r="F967" s="249"/>
      <c r="G967" s="249"/>
      <c r="H967" s="250"/>
      <c r="I967" s="251"/>
    </row>
    <row r="968" spans="2:9" x14ac:dyDescent="0.25">
      <c r="B968" s="248"/>
      <c r="C968" s="249"/>
      <c r="D968" s="249"/>
      <c r="E968" s="249"/>
      <c r="F968" s="249"/>
      <c r="G968" s="249"/>
      <c r="H968" s="250"/>
      <c r="I968" s="251"/>
    </row>
    <row r="969" spans="2:9" x14ac:dyDescent="0.25">
      <c r="B969" s="248"/>
      <c r="C969" s="249"/>
      <c r="D969" s="249"/>
      <c r="E969" s="249"/>
      <c r="F969" s="249"/>
      <c r="G969" s="249"/>
      <c r="H969" s="250"/>
      <c r="I969" s="251"/>
    </row>
    <row r="970" spans="2:9" x14ac:dyDescent="0.25">
      <c r="B970" s="248"/>
      <c r="C970" s="249"/>
      <c r="D970" s="249"/>
      <c r="E970" s="249"/>
      <c r="F970" s="249"/>
      <c r="G970" s="249"/>
      <c r="H970" s="250"/>
      <c r="I970" s="251"/>
    </row>
    <row r="971" spans="2:9" x14ac:dyDescent="0.25">
      <c r="B971" s="248"/>
      <c r="C971" s="249"/>
      <c r="D971" s="249"/>
      <c r="E971" s="249"/>
      <c r="F971" s="249"/>
      <c r="G971" s="249"/>
      <c r="H971" s="250"/>
      <c r="I971" s="251"/>
    </row>
    <row r="972" spans="2:9" x14ac:dyDescent="0.25">
      <c r="B972" s="248"/>
      <c r="C972" s="249"/>
      <c r="D972" s="249"/>
      <c r="E972" s="249"/>
      <c r="F972" s="249"/>
      <c r="G972" s="249"/>
      <c r="H972" s="250"/>
      <c r="I972" s="251"/>
    </row>
    <row r="973" spans="2:9" x14ac:dyDescent="0.25">
      <c r="B973" s="248"/>
      <c r="C973" s="249"/>
      <c r="D973" s="249"/>
      <c r="E973" s="249"/>
      <c r="F973" s="249"/>
      <c r="G973" s="249"/>
      <c r="H973" s="250"/>
      <c r="I973" s="251"/>
    </row>
    <row r="974" spans="2:9" x14ac:dyDescent="0.25">
      <c r="B974" s="248"/>
      <c r="C974" s="249"/>
      <c r="D974" s="249"/>
      <c r="E974" s="249"/>
      <c r="F974" s="249"/>
      <c r="G974" s="249"/>
      <c r="H974" s="250"/>
      <c r="I974" s="251"/>
    </row>
    <row r="975" spans="2:9" x14ac:dyDescent="0.25">
      <c r="B975" s="248"/>
      <c r="C975" s="249"/>
      <c r="D975" s="249"/>
      <c r="E975" s="249"/>
      <c r="F975" s="249"/>
      <c r="G975" s="249"/>
      <c r="H975" s="250"/>
      <c r="I975" s="251"/>
    </row>
    <row r="976" spans="2:9" x14ac:dyDescent="0.25">
      <c r="B976" s="248"/>
      <c r="C976" s="249"/>
      <c r="D976" s="249"/>
      <c r="E976" s="249"/>
      <c r="F976" s="249"/>
      <c r="G976" s="249"/>
      <c r="H976" s="250"/>
      <c r="I976" s="251"/>
    </row>
    <row r="977" spans="2:9" x14ac:dyDescent="0.25">
      <c r="B977" s="248"/>
      <c r="C977" s="249"/>
      <c r="D977" s="249"/>
      <c r="E977" s="249"/>
      <c r="F977" s="249"/>
      <c r="G977" s="249"/>
      <c r="H977" s="250"/>
      <c r="I977" s="251"/>
    </row>
    <row r="978" spans="2:9" x14ac:dyDescent="0.25">
      <c r="B978" s="248"/>
      <c r="C978" s="249"/>
      <c r="D978" s="249"/>
      <c r="E978" s="249"/>
      <c r="F978" s="249"/>
      <c r="G978" s="249"/>
      <c r="H978" s="250"/>
      <c r="I978" s="251"/>
    </row>
    <row r="979" spans="2:9" x14ac:dyDescent="0.25">
      <c r="B979" s="248"/>
      <c r="C979" s="249"/>
      <c r="D979" s="249"/>
      <c r="E979" s="249"/>
      <c r="F979" s="249"/>
      <c r="G979" s="249"/>
      <c r="H979" s="250"/>
      <c r="I979" s="251"/>
    </row>
    <row r="980" spans="2:9" x14ac:dyDescent="0.25">
      <c r="B980" s="248"/>
      <c r="C980" s="249"/>
      <c r="D980" s="249"/>
      <c r="E980" s="249"/>
      <c r="F980" s="249"/>
      <c r="G980" s="249"/>
      <c r="H980" s="250"/>
      <c r="I980" s="251"/>
    </row>
    <row r="981" spans="2:9" x14ac:dyDescent="0.25">
      <c r="B981" s="248"/>
      <c r="C981" s="249"/>
      <c r="D981" s="249"/>
      <c r="E981" s="249"/>
      <c r="F981" s="249"/>
      <c r="G981" s="249"/>
      <c r="H981" s="250"/>
      <c r="I981" s="251"/>
    </row>
    <row r="982" spans="2:9" x14ac:dyDescent="0.25">
      <c r="B982" s="248"/>
      <c r="C982" s="249"/>
      <c r="D982" s="249"/>
      <c r="E982" s="249"/>
      <c r="F982" s="249"/>
      <c r="G982" s="249"/>
      <c r="H982" s="250"/>
      <c r="I982" s="251"/>
    </row>
    <row r="983" spans="2:9" x14ac:dyDescent="0.25">
      <c r="B983" s="248"/>
      <c r="C983" s="249"/>
      <c r="D983" s="249"/>
      <c r="E983" s="249"/>
      <c r="F983" s="249"/>
      <c r="G983" s="249"/>
      <c r="H983" s="250"/>
      <c r="I983" s="251"/>
    </row>
    <row r="984" spans="2:9" x14ac:dyDescent="0.25">
      <c r="B984" s="248"/>
      <c r="C984" s="249"/>
      <c r="D984" s="249"/>
      <c r="E984" s="249"/>
      <c r="F984" s="249"/>
      <c r="G984" s="249"/>
      <c r="H984" s="250"/>
      <c r="I984" s="251"/>
    </row>
    <row r="985" spans="2:9" x14ac:dyDescent="0.25">
      <c r="B985" s="248"/>
      <c r="C985" s="249"/>
      <c r="D985" s="249"/>
      <c r="E985" s="249"/>
      <c r="F985" s="249"/>
      <c r="G985" s="249"/>
      <c r="H985" s="250"/>
      <c r="I985" s="251"/>
    </row>
    <row r="986" spans="2:9" x14ac:dyDescent="0.25">
      <c r="B986" s="248"/>
      <c r="C986" s="249"/>
      <c r="D986" s="249"/>
      <c r="E986" s="249"/>
      <c r="F986" s="249"/>
      <c r="G986" s="249"/>
      <c r="H986" s="250"/>
      <c r="I986" s="251"/>
    </row>
    <row r="987" spans="2:9" x14ac:dyDescent="0.25">
      <c r="B987" s="248"/>
      <c r="C987" s="249"/>
      <c r="D987" s="249"/>
      <c r="E987" s="249"/>
      <c r="F987" s="249"/>
      <c r="G987" s="249"/>
      <c r="H987" s="250"/>
      <c r="I987" s="251"/>
    </row>
    <row r="988" spans="2:9" x14ac:dyDescent="0.25">
      <c r="B988" s="248"/>
      <c r="C988" s="249"/>
      <c r="D988" s="249"/>
      <c r="E988" s="249"/>
      <c r="F988" s="249"/>
      <c r="G988" s="249"/>
      <c r="H988" s="250"/>
      <c r="I988" s="251"/>
    </row>
    <row r="989" spans="2:9" x14ac:dyDescent="0.25">
      <c r="B989" s="248"/>
      <c r="C989" s="249"/>
      <c r="D989" s="249"/>
      <c r="E989" s="249"/>
      <c r="F989" s="249"/>
      <c r="G989" s="249"/>
      <c r="H989" s="250"/>
      <c r="I989" s="251"/>
    </row>
    <row r="990" spans="2:9" x14ac:dyDescent="0.25">
      <c r="B990" s="248"/>
      <c r="C990" s="249"/>
      <c r="D990" s="249"/>
      <c r="E990" s="249"/>
      <c r="F990" s="249"/>
      <c r="G990" s="249"/>
      <c r="H990" s="250"/>
      <c r="I990" s="251"/>
    </row>
    <row r="991" spans="2:9" x14ac:dyDescent="0.25">
      <c r="B991" s="248"/>
      <c r="C991" s="249"/>
      <c r="D991" s="249"/>
      <c r="E991" s="249"/>
      <c r="F991" s="249"/>
      <c r="G991" s="249"/>
      <c r="H991" s="250"/>
      <c r="I991" s="251"/>
    </row>
    <row r="992" spans="2:9" x14ac:dyDescent="0.25">
      <c r="B992" s="248"/>
      <c r="C992" s="249"/>
      <c r="D992" s="249"/>
      <c r="E992" s="249"/>
      <c r="F992" s="249"/>
      <c r="G992" s="249"/>
      <c r="H992" s="250"/>
      <c r="I992" s="251"/>
    </row>
    <row r="993" spans="2:9" x14ac:dyDescent="0.25">
      <c r="B993" s="248"/>
      <c r="C993" s="249"/>
      <c r="D993" s="249"/>
      <c r="E993" s="249"/>
      <c r="F993" s="249"/>
      <c r="G993" s="249"/>
      <c r="H993" s="250"/>
      <c r="I993" s="251"/>
    </row>
    <row r="994" spans="2:9" x14ac:dyDescent="0.25">
      <c r="B994" s="248"/>
      <c r="C994" s="249"/>
      <c r="D994" s="249"/>
      <c r="E994" s="249"/>
      <c r="F994" s="249"/>
      <c r="G994" s="249"/>
      <c r="H994" s="250"/>
      <c r="I994" s="251"/>
    </row>
    <row r="995" spans="2:9" x14ac:dyDescent="0.25">
      <c r="B995" s="248"/>
      <c r="C995" s="249"/>
      <c r="D995" s="249"/>
      <c r="E995" s="249"/>
      <c r="F995" s="249"/>
      <c r="G995" s="249"/>
      <c r="H995" s="250"/>
      <c r="I995" s="251"/>
    </row>
    <row r="996" spans="2:9" x14ac:dyDescent="0.25">
      <c r="B996" s="248"/>
      <c r="C996" s="249"/>
      <c r="D996" s="249"/>
      <c r="E996" s="249"/>
      <c r="F996" s="249"/>
      <c r="G996" s="249"/>
      <c r="H996" s="250"/>
      <c r="I996" s="251"/>
    </row>
    <row r="997" spans="2:9" x14ac:dyDescent="0.25">
      <c r="B997" s="248"/>
      <c r="C997" s="249"/>
      <c r="D997" s="249"/>
      <c r="E997" s="249"/>
      <c r="F997" s="249"/>
      <c r="G997" s="249"/>
      <c r="H997" s="250"/>
      <c r="I997" s="251"/>
    </row>
    <row r="998" spans="2:9" x14ac:dyDescent="0.25">
      <c r="B998" s="248"/>
      <c r="C998" s="249"/>
      <c r="D998" s="249"/>
      <c r="E998" s="249"/>
      <c r="F998" s="249"/>
      <c r="G998" s="249"/>
      <c r="H998" s="250"/>
      <c r="I998" s="251"/>
    </row>
    <row r="999" spans="2:9" x14ac:dyDescent="0.25">
      <c r="B999" s="248"/>
      <c r="C999" s="249"/>
      <c r="D999" s="249"/>
      <c r="E999" s="249"/>
      <c r="F999" s="249"/>
      <c r="G999" s="249"/>
      <c r="H999" s="250"/>
      <c r="I999" s="251"/>
    </row>
    <row r="1000" spans="2:9" x14ac:dyDescent="0.25">
      <c r="B1000" s="248"/>
      <c r="C1000" s="249"/>
      <c r="D1000" s="249"/>
      <c r="E1000" s="249"/>
      <c r="F1000" s="249"/>
      <c r="G1000" s="249"/>
      <c r="H1000" s="250"/>
      <c r="I1000" s="251"/>
    </row>
    <row r="1001" spans="2:9" x14ac:dyDescent="0.25">
      <c r="B1001" s="248"/>
      <c r="C1001" s="249"/>
      <c r="D1001" s="249"/>
      <c r="E1001" s="249"/>
      <c r="F1001" s="249"/>
      <c r="G1001" s="249"/>
      <c r="H1001" s="250"/>
      <c r="I1001" s="251"/>
    </row>
    <row r="1002" spans="2:9" x14ac:dyDescent="0.25">
      <c r="B1002" s="248"/>
      <c r="C1002" s="249"/>
      <c r="D1002" s="249"/>
      <c r="E1002" s="249"/>
      <c r="F1002" s="249"/>
      <c r="G1002" s="249"/>
      <c r="H1002" s="250"/>
      <c r="I1002" s="251"/>
    </row>
    <row r="1003" spans="2:9" x14ac:dyDescent="0.25">
      <c r="B1003" s="248"/>
      <c r="C1003" s="249"/>
      <c r="D1003" s="249"/>
      <c r="E1003" s="249"/>
      <c r="F1003" s="249"/>
      <c r="G1003" s="249"/>
      <c r="H1003" s="250"/>
      <c r="I1003" s="251"/>
    </row>
    <row r="1004" spans="2:9" x14ac:dyDescent="0.25">
      <c r="B1004" s="248"/>
      <c r="C1004" s="249"/>
      <c r="D1004" s="249"/>
      <c r="E1004" s="249"/>
      <c r="F1004" s="249"/>
      <c r="G1004" s="249"/>
      <c r="H1004" s="250"/>
      <c r="I1004" s="251"/>
    </row>
    <row r="1005" spans="2:9" x14ac:dyDescent="0.25">
      <c r="B1005" s="252"/>
      <c r="C1005" s="253"/>
      <c r="D1005" s="253"/>
      <c r="E1005" s="253"/>
      <c r="F1005" s="253"/>
      <c r="G1005" s="253"/>
      <c r="H1005" s="254"/>
      <c r="I1005" s="255"/>
    </row>
  </sheetData>
  <sheetProtection algorithmName="SHA-512" hashValue="5+kimVfk87/PrAF0/aoyxinh8vYL5MRtdQLoe5YaoOt5OvDD+OtgKEaIFarN0yMkbhA7RQ5P6+W5caW58o8VQA==" saltValue="2A3L6B8g0+r/4IBCYeMs/Q==" spinCount="100000" sheet="1" objects="1" scenarios="1"/>
  <autoFilter ref="B5:I20" xr:uid="{EF0B7C15-AE6B-445E-A917-507274B866DA}"/>
  <phoneticPr fontId="32" type="noConversion"/>
  <conditionalFormatting sqref="B6:B25">
    <cfRule type="expression" dxfId="2" priority="1">
      <formula>COUNTIF($B$6:$B$1005,$B6)&gt;1</formula>
    </cfRule>
  </conditionalFormatting>
  <dataValidations count="2">
    <dataValidation type="list" allowBlank="1" showInputMessage="1" showErrorMessage="1" sqref="F6:F25" xr:uid="{66943A01-91DB-4733-917C-5B8681F42E03}">
      <formula1>propertytypelist</formula1>
    </dataValidation>
    <dataValidation type="whole" operator="greaterThanOrEqual" allowBlank="1" showInputMessage="1" showErrorMessage="1" errorTitle="Input Problem" error="Input must be numeric value and greater than 0!" sqref="H6:I25" xr:uid="{670A36AB-5092-427A-B49D-7213784B7348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A4006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outlineLevelCol="1" x14ac:dyDescent="0.25"/>
  <cols>
    <col min="1" max="1" width="3.7109375" style="1" customWidth="1"/>
    <col min="2" max="2" width="9.28515625" style="1" customWidth="1"/>
    <col min="3" max="3" width="20.7109375" style="1" customWidth="1"/>
    <col min="4" max="4" width="12.7109375" style="1" customWidth="1"/>
    <col min="5" max="5" width="30.7109375" style="1" customWidth="1"/>
    <col min="6" max="6" width="20.7109375" style="50" hidden="1" customWidth="1" outlineLevel="1"/>
    <col min="7" max="7" width="40.7109375" style="50" hidden="1" customWidth="1" outlineLevel="1"/>
    <col min="8" max="9" width="15.7109375" style="50" hidden="1" customWidth="1" outlineLevel="1"/>
    <col min="10" max="10" width="20.7109375" style="50" hidden="1" customWidth="1" outlineLevel="1"/>
    <col min="11" max="11" width="30.7109375" style="50" hidden="1" customWidth="1" outlineLevel="1"/>
    <col min="12" max="12" width="20.7109375" style="1" hidden="1" customWidth="1" outlineLevel="1" collapsed="1"/>
    <col min="13" max="13" width="30.7109375" style="1" hidden="1" customWidth="1" outlineLevel="1"/>
    <col min="14" max="14" width="13.7109375" style="1" customWidth="1" collapsed="1"/>
    <col min="15" max="15" width="13.7109375" style="1" customWidth="1"/>
    <col min="16" max="22" width="13.7109375" style="3" customWidth="1"/>
    <col min="23" max="23" width="15.7109375" style="1" customWidth="1"/>
    <col min="24" max="24" width="12.7109375" style="1" customWidth="1"/>
    <col min="25" max="25" width="3.7109375" style="1" customWidth="1"/>
    <col min="26" max="16384" width="8.85546875" style="1"/>
  </cols>
  <sheetData>
    <row r="1" spans="1:25" ht="6.75" customHeight="1" x14ac:dyDescent="0.25">
      <c r="D1" s="3"/>
      <c r="J1" s="54"/>
      <c r="K1" s="54"/>
      <c r="L1" s="3"/>
      <c r="M1" s="3"/>
      <c r="O1" s="2"/>
    </row>
    <row r="2" spans="1:25" s="25" customFormat="1" ht="20.100000000000001" customHeight="1" x14ac:dyDescent="0.25">
      <c r="B2" s="23"/>
      <c r="C2" s="28" t="s">
        <v>247</v>
      </c>
      <c r="D2" s="26"/>
      <c r="E2" s="23"/>
      <c r="F2" s="51"/>
      <c r="G2" s="51"/>
      <c r="H2" s="51"/>
      <c r="I2" s="51"/>
      <c r="J2" s="55"/>
      <c r="K2" s="55"/>
      <c r="L2" s="26"/>
      <c r="M2" s="26"/>
      <c r="N2" s="26"/>
      <c r="O2" s="55"/>
      <c r="P2" s="48"/>
      <c r="Q2" s="26"/>
      <c r="R2" s="26"/>
      <c r="S2" s="26"/>
      <c r="T2" s="26"/>
      <c r="U2" s="26"/>
      <c r="V2" s="26"/>
      <c r="W2" s="26"/>
      <c r="X2" s="26"/>
      <c r="Y2" s="27"/>
    </row>
    <row r="3" spans="1:25" s="4" customFormat="1" ht="24" customHeight="1" x14ac:dyDescent="0.25">
      <c r="B3" s="6"/>
      <c r="C3" s="29" t="s">
        <v>242</v>
      </c>
      <c r="D3" s="7"/>
      <c r="E3" s="6"/>
      <c r="F3" s="52"/>
      <c r="G3" s="52"/>
      <c r="H3" s="52"/>
      <c r="I3" s="52"/>
      <c r="J3" s="56"/>
      <c r="K3" s="56"/>
      <c r="L3" s="7"/>
      <c r="M3" s="7"/>
      <c r="N3" s="7"/>
      <c r="O3" s="56"/>
      <c r="P3" s="49"/>
      <c r="Q3" s="7"/>
      <c r="R3" s="7"/>
      <c r="S3" s="7"/>
      <c r="T3" s="7"/>
      <c r="U3" s="7"/>
      <c r="V3" s="7"/>
      <c r="W3" s="7"/>
      <c r="X3" s="7"/>
      <c r="Y3" s="8"/>
    </row>
    <row r="4" spans="1:25" ht="4.9000000000000004" customHeight="1" x14ac:dyDescent="0.25">
      <c r="A4" s="9"/>
      <c r="B4" s="9"/>
      <c r="C4" s="9"/>
      <c r="D4" s="9"/>
      <c r="E4" s="9"/>
      <c r="F4" s="53"/>
      <c r="G4" s="53"/>
      <c r="H4" s="53"/>
      <c r="I4" s="53"/>
      <c r="J4" s="53"/>
      <c r="K4" s="53"/>
      <c r="L4" s="9"/>
      <c r="M4" s="9"/>
      <c r="N4" s="9"/>
      <c r="O4" s="9"/>
      <c r="P4" s="31"/>
      <c r="Q4" s="31"/>
      <c r="R4" s="31"/>
      <c r="S4" s="31"/>
      <c r="T4" s="31"/>
      <c r="U4" s="31"/>
      <c r="V4" s="31"/>
      <c r="W4" s="9"/>
      <c r="X4" s="9"/>
      <c r="Y4" s="9"/>
    </row>
    <row r="5" spans="1:25" s="3" customFormat="1" ht="57" customHeight="1" x14ac:dyDescent="0.25">
      <c r="A5" s="31"/>
      <c r="B5" s="78" t="s">
        <v>66</v>
      </c>
      <c r="C5" s="78" t="s">
        <v>34</v>
      </c>
      <c r="D5" s="78" t="s">
        <v>67</v>
      </c>
      <c r="E5" s="78" t="s">
        <v>68</v>
      </c>
      <c r="F5" s="79" t="s">
        <v>51</v>
      </c>
      <c r="G5" s="79" t="s">
        <v>65</v>
      </c>
      <c r="H5" s="211" t="str">
        <f>IF(LEN(currency)=0,"RENT PRICE","RENT PRICE "&amp;"("&amp;currency&amp;")")</f>
        <v>RENT PRICE (USD)</v>
      </c>
      <c r="I5" s="211" t="str">
        <f>IF(LEN(currency)=0,"SELLING PRICE","SELLING PRICE "&amp;"("&amp;currency&amp;")")</f>
        <v>SELLING PRICE (USD)</v>
      </c>
      <c r="J5" s="79" t="s">
        <v>63</v>
      </c>
      <c r="K5" s="79" t="s">
        <v>64</v>
      </c>
      <c r="L5" s="79" t="s">
        <v>69</v>
      </c>
      <c r="M5" s="79" t="s">
        <v>70</v>
      </c>
      <c r="N5" s="78" t="s">
        <v>53</v>
      </c>
      <c r="O5" s="196" t="str">
        <f>IF(LEN(currency)=0,"TOTAL PRICE","TOTAL PRICE "&amp;"("&amp;currency&amp;")")</f>
        <v>TOTAL PRICE (USD)</v>
      </c>
      <c r="P5" s="78" t="s">
        <v>248</v>
      </c>
      <c r="Q5" s="196" t="str">
        <f>IF(LEN(currency)=0,"TOTAL COMMISSION","TOTAL COMMISSION "&amp;"("&amp;currency&amp;")")</f>
        <v>TOTAL COMMISSION (USD)</v>
      </c>
      <c r="R5" s="78" t="s">
        <v>249</v>
      </c>
      <c r="S5" s="196" t="str">
        <f>IF(LEN(currency)=0,"BROKERAGE COMMISSION","BROKERAGE COMMISSION "&amp;"("&amp;currency&amp;")")</f>
        <v>BROKERAGE COMMISSION (USD)</v>
      </c>
      <c r="T5" s="196" t="str">
        <f>IF(LEN(currency)=0,"COMMISSION ADJUSTMENT","COMMISSION ADJUSTMENT "&amp;"("&amp;currency&amp;")")</f>
        <v>COMMISSION ADJUSTMENT (USD)</v>
      </c>
      <c r="U5" s="197" t="str">
        <f>IF(LEN(currency)=0,"NET COMMISSION","NET COMMISSION "&amp;"("&amp;currency&amp;")")</f>
        <v>NET COMMISSION (USD)</v>
      </c>
      <c r="V5" s="197" t="str">
        <f>IF(LEN(currency)=0,"COMMISSION (Manual)","COMMISSION (Manual) "&amp;"("&amp;currency&amp;")")</f>
        <v>COMMISSION (Manual) (USD)</v>
      </c>
      <c r="W5" s="80" t="s">
        <v>71</v>
      </c>
      <c r="X5" s="80" t="s">
        <v>253</v>
      </c>
      <c r="Y5" s="31"/>
    </row>
    <row r="6" spans="1:25" x14ac:dyDescent="0.25">
      <c r="B6" s="58">
        <v>1001</v>
      </c>
      <c r="C6" s="110" t="s">
        <v>149</v>
      </c>
      <c r="D6" s="59">
        <v>44927</v>
      </c>
      <c r="E6" s="112" t="s">
        <v>180</v>
      </c>
      <c r="F6" s="122" t="str">
        <f>IFERROR(IF(LEN($E6)=0,"",INDEX(Calc!$BS$4:$BS$1003,MATCH($E6,Calc!$BX$4:$BX$1003,0),1)),"-")</f>
        <v>Tiny Home</v>
      </c>
      <c r="G6" s="123" t="str">
        <f>IFERROR(IF(LEN($E6)=0,"",INDEX(Calc!$BT$4:$BT$1003,MATCH($E6,Calc!$BX$4:$BX$1003,0),1)),"-")</f>
        <v>8724 Smith Drive Buffalo 14221</v>
      </c>
      <c r="H6" s="209">
        <f>IFERROR(IF(LEN($E6)=0,"",INDEX(Calc!$BU$4:$BU$1003,MATCH($E6,Calc!$BX$4:$BX$1003,0),1)),"-")</f>
        <v>500</v>
      </c>
      <c r="I6" s="209">
        <f>IFERROR(IF(LEN($E6)=0,"",INDEX(Calc!$BV$4:$BV$1003,MATCH($E6,Calc!$BX$4:$BX$1003,0),1)),"-")</f>
        <v>125000</v>
      </c>
      <c r="J6" s="123" t="str">
        <f>IFERROR(IF(LEN($E6)=0,"",INDEX(Calc!$BQ$4:$BQ$1003,MATCH($E6,Calc!$BX$4:$BX$1003,0),1)),"-")</f>
        <v>Jemima Begum</v>
      </c>
      <c r="K6" s="124" t="str">
        <f>IFERROR(IF(LEN($E6)=0,"",INDEX(Calc!$BR$4:$BR$1003,MATCH($E6,Calc!$BX$4:$BX$1003,0),1)),"-")</f>
        <v>jemima@mail.com</v>
      </c>
      <c r="L6" s="125" t="s">
        <v>187</v>
      </c>
      <c r="M6" s="110" t="s">
        <v>196</v>
      </c>
      <c r="N6" s="114" t="s">
        <v>173</v>
      </c>
      <c r="O6" s="188">
        <v>175000</v>
      </c>
      <c r="P6" s="73">
        <v>0.05</v>
      </c>
      <c r="Q6" s="207">
        <f>IFERROR(IF(LEN($E6)=0,"",$O6*$P6),"")</f>
        <v>8750</v>
      </c>
      <c r="R6" s="73">
        <v>0.1</v>
      </c>
      <c r="S6" s="207">
        <f>IFERROR(IF(LEN($E6)=0,"",$Q6*$R6),"")</f>
        <v>875</v>
      </c>
      <c r="T6" s="190">
        <v>250</v>
      </c>
      <c r="U6" s="207">
        <f>IFERROR(IF(LEN($E6)=0,"",$Q6-$S6-$T6),"")</f>
        <v>7625</v>
      </c>
      <c r="V6" s="302">
        <v>7250</v>
      </c>
      <c r="W6" s="173" t="s">
        <v>175</v>
      </c>
      <c r="X6" s="171">
        <v>44941</v>
      </c>
    </row>
    <row r="7" spans="1:25" x14ac:dyDescent="0.25">
      <c r="B7" s="60">
        <v>1002</v>
      </c>
      <c r="C7" s="111" t="s">
        <v>150</v>
      </c>
      <c r="D7" s="61">
        <v>44941</v>
      </c>
      <c r="E7" s="113" t="s">
        <v>181</v>
      </c>
      <c r="F7" s="126" t="str">
        <f>IFERROR(IF(LEN($E7)=0,"",INDEX(Calc!$BS$4:$BS$1003,MATCH($E7,Calc!$BX$4:$BX$1003,0),1)),"-")</f>
        <v>Townhome</v>
      </c>
      <c r="G7" s="127" t="str">
        <f>IFERROR(IF(LEN($E7)=0,"",INDEX(Calc!$BT$4:$BT$1003,MATCH($E7,Calc!$BX$4:$BX$1003,0),1)),"-")</f>
        <v>369 Cambridge St.
Ridgewood 1138</v>
      </c>
      <c r="H7" s="210">
        <f>IFERROR(IF(LEN($E7)=0,"",INDEX(Calc!$BU$4:$BU$1003,MATCH($E7,Calc!$BX$4:$BX$1003,0),1)),"-")</f>
        <v>1250</v>
      </c>
      <c r="I7" s="210">
        <f>IFERROR(IF(LEN($E7)=0,"",INDEX(Calc!$BV$4:$BV$1003,MATCH($E7,Calc!$BX$4:$BX$1003,0),1)),"-")</f>
        <v>500000</v>
      </c>
      <c r="J7" s="127" t="str">
        <f>IFERROR(IF(LEN($E7)=0,"",INDEX(Calc!$BQ$4:$BQ$1003,MATCH($E7,Calc!$BX$4:$BX$1003,0),1)),"-")</f>
        <v>Macauley Peck</v>
      </c>
      <c r="K7" s="128" t="str">
        <f>IFERROR(IF(LEN($E7)=0,"",INDEX(Calc!$BR$4:$BR$1003,MATCH($E7,Calc!$BX$4:$BX$1003,0),1)),"-")</f>
        <v>macauley@mail.com</v>
      </c>
      <c r="L7" s="129" t="s">
        <v>188</v>
      </c>
      <c r="M7" s="111" t="s">
        <v>197</v>
      </c>
      <c r="N7" s="115" t="s">
        <v>173</v>
      </c>
      <c r="O7" s="189">
        <v>155000</v>
      </c>
      <c r="P7" s="74">
        <v>0.03</v>
      </c>
      <c r="Q7" s="208">
        <f t="shared" ref="Q7:Q25" si="0">IFERROR(IF(LEN($E7)=0,"",$O7*$P7),"")</f>
        <v>4650</v>
      </c>
      <c r="R7" s="74">
        <v>0.15</v>
      </c>
      <c r="S7" s="208">
        <f t="shared" ref="S7:S25" si="1">IFERROR(IF(LEN($E7)=0,"",$Q7*$R7),"")</f>
        <v>697.5</v>
      </c>
      <c r="T7" s="191"/>
      <c r="U7" s="208">
        <f t="shared" ref="U7:U25" si="2">IFERROR(IF(LEN($E7)=0,"",$Q7-$S7-$T7),"")</f>
        <v>3952.5</v>
      </c>
      <c r="V7" s="303"/>
      <c r="W7" s="174" t="s">
        <v>176</v>
      </c>
      <c r="X7" s="172">
        <v>44950</v>
      </c>
    </row>
    <row r="8" spans="1:25" x14ac:dyDescent="0.25">
      <c r="B8" s="60">
        <v>1003</v>
      </c>
      <c r="C8" s="111" t="s">
        <v>151</v>
      </c>
      <c r="D8" s="61">
        <v>44982</v>
      </c>
      <c r="E8" s="113" t="s">
        <v>183</v>
      </c>
      <c r="F8" s="126" t="str">
        <f>IFERROR(IF(LEN($E8)=0,"",INDEX(Calc!$BS$4:$BS$1003,MATCH($E8,Calc!$BX$4:$BX$1003,0),1)),"-")</f>
        <v>Townhome</v>
      </c>
      <c r="G8" s="127" t="str">
        <f>IFERROR(IF(LEN($E8)=0,"",INDEX(Calc!$BT$4:$BT$1003,MATCH($E8,Calc!$BX$4:$BX$1003,0),1)),"-")</f>
        <v>75 Windsor Dr.
Brooklyn 11219</v>
      </c>
      <c r="H8" s="210" t="str">
        <f>IFERROR(IF(LEN($E8)=0,"",INDEX(Calc!$BU$4:$BU$1003,MATCH($E8,Calc!$BX$4:$BX$1003,0),1)),"-")</f>
        <v>-</v>
      </c>
      <c r="I8" s="210" t="str">
        <f>IFERROR(IF(LEN($E8)=0,"",INDEX(Calc!$BV$4:$BV$1003,MATCH($E8,Calc!$BX$4:$BX$1003,0),1)),"-")</f>
        <v>-</v>
      </c>
      <c r="J8" s="127" t="str">
        <f>IFERROR(IF(LEN($E8)=0,"",INDEX(Calc!$BQ$4:$BQ$1003,MATCH($E8,Calc!$BX$4:$BX$1003,0),1)),"-")</f>
        <v>Alyce Milner</v>
      </c>
      <c r="K8" s="128" t="str">
        <f>IFERROR(IF(LEN($E8)=0,"",INDEX(Calc!$BR$4:$BR$1003,MATCH($E8,Calc!$BX$4:$BX$1003,0),1)),"-")</f>
        <v>alyce@mail.com</v>
      </c>
      <c r="L8" s="129" t="s">
        <v>189</v>
      </c>
      <c r="M8" s="111" t="s">
        <v>198</v>
      </c>
      <c r="N8" s="115" t="s">
        <v>174</v>
      </c>
      <c r="O8" s="189">
        <v>1500</v>
      </c>
      <c r="P8" s="74">
        <v>1</v>
      </c>
      <c r="Q8" s="208">
        <f t="shared" si="0"/>
        <v>1500</v>
      </c>
      <c r="R8" s="74">
        <v>0.12</v>
      </c>
      <c r="S8" s="208">
        <f t="shared" si="1"/>
        <v>180</v>
      </c>
      <c r="T8" s="191"/>
      <c r="U8" s="208">
        <f t="shared" si="2"/>
        <v>1320</v>
      </c>
      <c r="V8" s="303"/>
      <c r="W8" s="174" t="s">
        <v>177</v>
      </c>
      <c r="X8" s="172">
        <v>45000</v>
      </c>
    </row>
    <row r="9" spans="1:25" x14ac:dyDescent="0.25">
      <c r="B9" s="60">
        <v>1004</v>
      </c>
      <c r="C9" s="111" t="s">
        <v>152</v>
      </c>
      <c r="D9" s="61">
        <v>44997</v>
      </c>
      <c r="E9" s="113" t="s">
        <v>182</v>
      </c>
      <c r="F9" s="126" t="str">
        <f>IFERROR(IF(LEN($E9)=0,"",INDEX(Calc!$BS$4:$BS$1003,MATCH($E9,Calc!$BX$4:$BX$1003,0),1)),"-")</f>
        <v>Townhome</v>
      </c>
      <c r="G9" s="127" t="str">
        <f>IFERROR(IF(LEN($E9)=0,"",INDEX(Calc!$BT$4:$BT$1003,MATCH($E9,Calc!$BX$4:$BX$1003,0),1)),"-")</f>
        <v>74 Trusel Rd.
Troy 12180</v>
      </c>
      <c r="H9" s="210" t="str">
        <f>IFERROR(IF(LEN($E9)=0,"",INDEX(Calc!$BU$4:$BU$1003,MATCH($E9,Calc!$BX$4:$BX$1003,0),1)),"-")</f>
        <v>-</v>
      </c>
      <c r="I9" s="210" t="str">
        <f>IFERROR(IF(LEN($E9)=0,"",INDEX(Calc!$BV$4:$BV$1003,MATCH($E9,Calc!$BX$4:$BX$1003,0),1)),"-")</f>
        <v>-</v>
      </c>
      <c r="J9" s="127" t="str">
        <f>IFERROR(IF(LEN($E9)=0,"",INDEX(Calc!$BQ$4:$BQ$1003,MATCH($E9,Calc!$BX$4:$BX$1003,0),1)),"-")</f>
        <v>Carmel Beltran</v>
      </c>
      <c r="K9" s="128" t="str">
        <f>IFERROR(IF(LEN($E9)=0,"",INDEX(Calc!$BR$4:$BR$1003,MATCH($E9,Calc!$BX$4:$BX$1003,0),1)),"-")</f>
        <v>carmel@mail.com</v>
      </c>
      <c r="L9" s="129" t="s">
        <v>190</v>
      </c>
      <c r="M9" s="111" t="s">
        <v>199</v>
      </c>
      <c r="N9" s="115" t="s">
        <v>174</v>
      </c>
      <c r="O9" s="189">
        <v>2000</v>
      </c>
      <c r="P9" s="74">
        <v>1</v>
      </c>
      <c r="Q9" s="208">
        <f t="shared" si="0"/>
        <v>2000</v>
      </c>
      <c r="R9" s="74">
        <v>0.15</v>
      </c>
      <c r="S9" s="208">
        <f t="shared" si="1"/>
        <v>300</v>
      </c>
      <c r="T9" s="191">
        <v>500</v>
      </c>
      <c r="U9" s="208">
        <f t="shared" si="2"/>
        <v>1200</v>
      </c>
      <c r="V9" s="303"/>
      <c r="W9" s="174" t="s">
        <v>179</v>
      </c>
      <c r="X9" s="172">
        <v>45012</v>
      </c>
    </row>
    <row r="10" spans="1:25" x14ac:dyDescent="0.25">
      <c r="B10" s="60">
        <v>1005</v>
      </c>
      <c r="C10" s="111" t="s">
        <v>153</v>
      </c>
      <c r="D10" s="61">
        <v>45030</v>
      </c>
      <c r="E10" s="113" t="s">
        <v>184</v>
      </c>
      <c r="F10" s="126" t="str">
        <f>IFERROR(IF(LEN($E10)=0,"",INDEX(Calc!$BS$4:$BS$1003,MATCH($E10,Calc!$BX$4:$BX$1003,0),1)),"-")</f>
        <v>Flat</v>
      </c>
      <c r="G10" s="127" t="str">
        <f>IFERROR(IF(LEN($E10)=0,"",INDEX(Calc!$BT$4:$BT$1003,MATCH($E10,Calc!$BX$4:$BX$1003,0),1)),"-")</f>
        <v>216 Pine Street
Auburn 13021</v>
      </c>
      <c r="H10" s="210" t="str">
        <f>IFERROR(IF(LEN($E10)=0,"",INDEX(Calc!$BU$4:$BU$1003,MATCH($E10,Calc!$BX$4:$BX$1003,0),1)),"-")</f>
        <v>-</v>
      </c>
      <c r="I10" s="210" t="str">
        <f>IFERROR(IF(LEN($E10)=0,"",INDEX(Calc!$BV$4:$BV$1003,MATCH($E10,Calc!$BX$4:$BX$1003,0),1)),"-")</f>
        <v>-</v>
      </c>
      <c r="J10" s="127" t="str">
        <f>IFERROR(IF(LEN($E10)=0,"",INDEX(Calc!$BQ$4:$BQ$1003,MATCH($E10,Calc!$BX$4:$BX$1003,0),1)),"-")</f>
        <v>Doris Power</v>
      </c>
      <c r="K10" s="128" t="str">
        <f>IFERROR(IF(LEN($E10)=0,"",INDEX(Calc!$BR$4:$BR$1003,MATCH($E10,Calc!$BX$4:$BX$1003,0),1)),"-")</f>
        <v>202-555-3023</v>
      </c>
      <c r="L10" s="129" t="s">
        <v>191</v>
      </c>
      <c r="M10" s="111" t="s">
        <v>200</v>
      </c>
      <c r="N10" s="115" t="s">
        <v>174</v>
      </c>
      <c r="O10" s="189">
        <v>1750</v>
      </c>
      <c r="P10" s="74">
        <v>1</v>
      </c>
      <c r="Q10" s="208">
        <f t="shared" si="0"/>
        <v>1750</v>
      </c>
      <c r="R10" s="74">
        <v>0.1</v>
      </c>
      <c r="S10" s="208">
        <f t="shared" si="1"/>
        <v>175</v>
      </c>
      <c r="T10" s="191"/>
      <c r="U10" s="208">
        <f t="shared" si="2"/>
        <v>1575</v>
      </c>
      <c r="V10" s="303"/>
      <c r="W10" s="174" t="s">
        <v>178</v>
      </c>
      <c r="X10" s="172">
        <v>45103</v>
      </c>
    </row>
    <row r="11" spans="1:25" x14ac:dyDescent="0.25">
      <c r="B11" s="60">
        <v>1006</v>
      </c>
      <c r="C11" s="111" t="s">
        <v>154</v>
      </c>
      <c r="D11" s="61">
        <v>45064</v>
      </c>
      <c r="E11" s="113" t="s">
        <v>183</v>
      </c>
      <c r="F11" s="126" t="str">
        <f>IFERROR(IF(LEN($E11)=0,"",INDEX(Calc!$BS$4:$BS$1003,MATCH($E11,Calc!$BX$4:$BX$1003,0),1)),"-")</f>
        <v>Townhome</v>
      </c>
      <c r="G11" s="127" t="str">
        <f>IFERROR(IF(LEN($E11)=0,"",INDEX(Calc!$BT$4:$BT$1003,MATCH($E11,Calc!$BX$4:$BX$1003,0),1)),"-")</f>
        <v>75 Windsor Dr.
Brooklyn 11219</v>
      </c>
      <c r="H11" s="210" t="str">
        <f>IFERROR(IF(LEN($E11)=0,"",INDEX(Calc!$BU$4:$BU$1003,MATCH($E11,Calc!$BX$4:$BX$1003,0),1)),"-")</f>
        <v>-</v>
      </c>
      <c r="I11" s="210" t="str">
        <f>IFERROR(IF(LEN($E11)=0,"",INDEX(Calc!$BV$4:$BV$1003,MATCH($E11,Calc!$BX$4:$BX$1003,0),1)),"-")</f>
        <v>-</v>
      </c>
      <c r="J11" s="127" t="str">
        <f>IFERROR(IF(LEN($E11)=0,"",INDEX(Calc!$BQ$4:$BQ$1003,MATCH($E11,Calc!$BX$4:$BX$1003,0),1)),"-")</f>
        <v>Alyce Milner</v>
      </c>
      <c r="K11" s="128" t="str">
        <f>IFERROR(IF(LEN($E11)=0,"",INDEX(Calc!$BR$4:$BR$1003,MATCH($E11,Calc!$BX$4:$BX$1003,0),1)),"-")</f>
        <v>alyce@mail.com</v>
      </c>
      <c r="L11" s="129" t="s">
        <v>192</v>
      </c>
      <c r="M11" s="111" t="s">
        <v>201</v>
      </c>
      <c r="N11" s="115" t="s">
        <v>173</v>
      </c>
      <c r="O11" s="189">
        <v>190000</v>
      </c>
      <c r="P11" s="74">
        <v>0.04</v>
      </c>
      <c r="Q11" s="208">
        <f t="shared" si="0"/>
        <v>7600</v>
      </c>
      <c r="R11" s="74">
        <v>0.15</v>
      </c>
      <c r="S11" s="208">
        <f t="shared" si="1"/>
        <v>1140</v>
      </c>
      <c r="T11" s="191"/>
      <c r="U11" s="208">
        <f t="shared" si="2"/>
        <v>6460</v>
      </c>
      <c r="V11" s="303"/>
      <c r="W11" s="174" t="s">
        <v>178</v>
      </c>
      <c r="X11" s="172">
        <v>45096</v>
      </c>
    </row>
    <row r="12" spans="1:25" x14ac:dyDescent="0.25">
      <c r="B12" s="60">
        <v>1007</v>
      </c>
      <c r="C12" s="111" t="s">
        <v>155</v>
      </c>
      <c r="D12" s="61">
        <v>45093</v>
      </c>
      <c r="E12" s="113" t="s">
        <v>185</v>
      </c>
      <c r="F12" s="126" t="str">
        <f>IFERROR(IF(LEN($E12)=0,"",INDEX(Calc!$BS$4:$BS$1003,MATCH($E12,Calc!$BX$4:$BX$1003,0),1)),"-")</f>
        <v>Office</v>
      </c>
      <c r="G12" s="127" t="str">
        <f>IFERROR(IF(LEN($E12)=0,"",INDEX(Calc!$BT$4:$BT$1003,MATCH($E12,Calc!$BX$4:$BX$1003,0),1)),"-")</f>
        <v>79 Shadow Brook Drive
Brooklyn 11228</v>
      </c>
      <c r="H12" s="210" t="str">
        <f>IFERROR(IF(LEN($E12)=0,"",INDEX(Calc!$BU$4:$BU$1003,MATCH($E12,Calc!$BX$4:$BX$1003,0),1)),"-")</f>
        <v>-</v>
      </c>
      <c r="I12" s="210" t="str">
        <f>IFERROR(IF(LEN($E12)=0,"",INDEX(Calc!$BV$4:$BV$1003,MATCH($E12,Calc!$BX$4:$BX$1003,0),1)),"-")</f>
        <v>-</v>
      </c>
      <c r="J12" s="127" t="str">
        <f>IFERROR(IF(LEN($E12)=0,"",INDEX(Calc!$BQ$4:$BQ$1003,MATCH($E12,Calc!$BX$4:$BX$1003,0),1)),"-")</f>
        <v>Donell Merrill</v>
      </c>
      <c r="K12" s="128" t="str">
        <f>IFERROR(IF(LEN($E12)=0,"",INDEX(Calc!$BR$4:$BR$1003,MATCH($E12,Calc!$BX$4:$BX$1003,0),1)),"-")</f>
        <v>202-555-3642</v>
      </c>
      <c r="L12" s="129" t="s">
        <v>193</v>
      </c>
      <c r="M12" s="111" t="s">
        <v>202</v>
      </c>
      <c r="N12" s="115" t="s">
        <v>173</v>
      </c>
      <c r="O12" s="189">
        <v>210000</v>
      </c>
      <c r="P12" s="74">
        <v>0.05</v>
      </c>
      <c r="Q12" s="208">
        <f t="shared" si="0"/>
        <v>10500</v>
      </c>
      <c r="R12" s="74">
        <v>0.1</v>
      </c>
      <c r="S12" s="208">
        <f t="shared" si="1"/>
        <v>1050</v>
      </c>
      <c r="T12" s="191">
        <v>750</v>
      </c>
      <c r="U12" s="208">
        <f t="shared" si="2"/>
        <v>8700</v>
      </c>
      <c r="V12" s="303"/>
      <c r="W12" s="174" t="s">
        <v>178</v>
      </c>
      <c r="X12" s="172">
        <v>45131</v>
      </c>
    </row>
    <row r="13" spans="1:25" x14ac:dyDescent="0.25">
      <c r="B13" s="60">
        <v>1008</v>
      </c>
      <c r="C13" s="111" t="s">
        <v>156</v>
      </c>
      <c r="D13" s="61">
        <v>45157</v>
      </c>
      <c r="E13" s="113" t="s">
        <v>186</v>
      </c>
      <c r="F13" s="126" t="str">
        <f>IFERROR(IF(LEN($E13)=0,"",INDEX(Calc!$BS$4:$BS$1003,MATCH($E13,Calc!$BX$4:$BX$1003,0),1)),"-")</f>
        <v>Flat</v>
      </c>
      <c r="G13" s="127" t="str">
        <f>IFERROR(IF(LEN($E13)=0,"",INDEX(Calc!$BT$4:$BT$1003,MATCH($E13,Calc!$BX$4:$BX$1003,0),1)),"-")</f>
        <v>56 La Sierra Dr.
Bronx10467</v>
      </c>
      <c r="H13" s="210" t="str">
        <f>IFERROR(IF(LEN($E13)=0,"",INDEX(Calc!$BU$4:$BU$1003,MATCH($E13,Calc!$BX$4:$BX$1003,0),1)),"-")</f>
        <v>-</v>
      </c>
      <c r="I13" s="210" t="str">
        <f>IFERROR(IF(LEN($E13)=0,"",INDEX(Calc!$BV$4:$BV$1003,MATCH($E13,Calc!$BX$4:$BX$1003,0),1)),"-")</f>
        <v>-</v>
      </c>
      <c r="J13" s="127" t="str">
        <f>IFERROR(IF(LEN($E13)=0,"",INDEX(Calc!$BQ$4:$BQ$1003,MATCH($E13,Calc!$BX$4:$BX$1003,0),1)),"-")</f>
        <v>Sarah-Jayne Morrison</v>
      </c>
      <c r="K13" s="128" t="str">
        <f>IFERROR(IF(LEN($E13)=0,"",INDEX(Calc!$BR$4:$BR$1003,MATCH($E13,Calc!$BX$4:$BX$1003,0),1)),"-")</f>
        <v>sarah-jayne@mail.com</v>
      </c>
      <c r="L13" s="129" t="s">
        <v>194</v>
      </c>
      <c r="M13" s="111" t="s">
        <v>203</v>
      </c>
      <c r="N13" s="115" t="s">
        <v>173</v>
      </c>
      <c r="O13" s="189">
        <v>240000</v>
      </c>
      <c r="P13" s="74">
        <v>0.03</v>
      </c>
      <c r="Q13" s="208">
        <f t="shared" si="0"/>
        <v>7200</v>
      </c>
      <c r="R13" s="74">
        <v>0.15</v>
      </c>
      <c r="S13" s="208">
        <f t="shared" si="1"/>
        <v>1080</v>
      </c>
      <c r="T13" s="191"/>
      <c r="U13" s="208">
        <f t="shared" si="2"/>
        <v>6120</v>
      </c>
      <c r="V13" s="303"/>
      <c r="W13" s="174" t="s">
        <v>176</v>
      </c>
      <c r="X13" s="172">
        <v>45165</v>
      </c>
    </row>
    <row r="14" spans="1:25" x14ac:dyDescent="0.25">
      <c r="B14" s="60"/>
      <c r="C14" s="111"/>
      <c r="D14" s="61"/>
      <c r="E14" s="113"/>
      <c r="F14" s="126" t="str">
        <f>IFERROR(IF(LEN($E14)=0,"",INDEX(Calc!$BS$4:$BS$1003,MATCH($E14,Calc!$BX$4:$BX$1003,0),1)),"-")</f>
        <v/>
      </c>
      <c r="G14" s="127" t="str">
        <f>IFERROR(IF(LEN($E14)=0,"",INDEX(Calc!$BT$4:$BT$1003,MATCH($E14,Calc!$BX$4:$BX$1003,0),1)),"-")</f>
        <v/>
      </c>
      <c r="H14" s="210" t="str">
        <f>IFERROR(IF(LEN($E14)=0,"",INDEX(Calc!$BU$4:$BU$1003,MATCH($E14,Calc!$BX$4:$BX$1003,0),1)),"-")</f>
        <v/>
      </c>
      <c r="I14" s="210" t="str">
        <f>IFERROR(IF(LEN($E14)=0,"",INDEX(Calc!$BV$4:$BV$1003,MATCH($E14,Calc!$BX$4:$BX$1003,0),1)),"-")</f>
        <v/>
      </c>
      <c r="J14" s="127" t="str">
        <f>IFERROR(IF(LEN($E14)=0,"",INDEX(Calc!$BQ$4:$BQ$1003,MATCH($E14,Calc!$BX$4:$BX$1003,0),1)),"-")</f>
        <v/>
      </c>
      <c r="K14" s="128" t="str">
        <f>IFERROR(IF(LEN($E14)=0,"",INDEX(Calc!$BR$4:$BR$1003,MATCH($E14,Calc!$BX$4:$BX$1003,0),1)),"-")</f>
        <v/>
      </c>
      <c r="L14" s="129"/>
      <c r="M14" s="111"/>
      <c r="N14" s="115"/>
      <c r="O14" s="189"/>
      <c r="P14" s="74"/>
      <c r="Q14" s="208" t="str">
        <f t="shared" si="0"/>
        <v/>
      </c>
      <c r="R14" s="74"/>
      <c r="S14" s="208" t="str">
        <f t="shared" si="1"/>
        <v/>
      </c>
      <c r="T14" s="191"/>
      <c r="U14" s="208" t="str">
        <f t="shared" si="2"/>
        <v/>
      </c>
      <c r="V14" s="303"/>
      <c r="W14" s="174"/>
      <c r="X14" s="172"/>
    </row>
    <row r="15" spans="1:25" x14ac:dyDescent="0.25">
      <c r="B15" s="60"/>
      <c r="C15" s="111"/>
      <c r="D15" s="61"/>
      <c r="E15" s="113"/>
      <c r="F15" s="126" t="str">
        <f>IFERROR(IF(LEN($E15)=0,"",INDEX(Calc!$BS$4:$BS$1003,MATCH($E15,Calc!$BX$4:$BX$1003,0),1)),"-")</f>
        <v/>
      </c>
      <c r="G15" s="127" t="str">
        <f>IFERROR(IF(LEN($E15)=0,"",INDEX(Calc!$BT$4:$BT$1003,MATCH($E15,Calc!$BX$4:$BX$1003,0),1)),"-")</f>
        <v/>
      </c>
      <c r="H15" s="210" t="str">
        <f>IFERROR(IF(LEN($E15)=0,"",INDEX(Calc!$BU$4:$BU$1003,MATCH($E15,Calc!$BX$4:$BX$1003,0),1)),"-")</f>
        <v/>
      </c>
      <c r="I15" s="210" t="str">
        <f>IFERROR(IF(LEN($E15)=0,"",INDEX(Calc!$BV$4:$BV$1003,MATCH($E15,Calc!$BX$4:$BX$1003,0),1)),"-")</f>
        <v/>
      </c>
      <c r="J15" s="127" t="str">
        <f>IFERROR(IF(LEN($E15)=0,"",INDEX(Calc!$BQ$4:$BQ$1003,MATCH($E15,Calc!$BX$4:$BX$1003,0),1)),"-")</f>
        <v/>
      </c>
      <c r="K15" s="128" t="str">
        <f>IFERROR(IF(LEN($E15)=0,"",INDEX(Calc!$BR$4:$BR$1003,MATCH($E15,Calc!$BX$4:$BX$1003,0),1)),"-")</f>
        <v/>
      </c>
      <c r="L15" s="129"/>
      <c r="M15" s="111"/>
      <c r="N15" s="115"/>
      <c r="O15" s="189"/>
      <c r="P15" s="74"/>
      <c r="Q15" s="208" t="str">
        <f t="shared" si="0"/>
        <v/>
      </c>
      <c r="R15" s="74"/>
      <c r="S15" s="208" t="str">
        <f t="shared" si="1"/>
        <v/>
      </c>
      <c r="T15" s="191"/>
      <c r="U15" s="208" t="str">
        <f t="shared" si="2"/>
        <v/>
      </c>
      <c r="V15" s="303"/>
      <c r="W15" s="174"/>
      <c r="X15" s="172"/>
    </row>
    <row r="16" spans="1:25" x14ac:dyDescent="0.25">
      <c r="B16" s="60"/>
      <c r="C16" s="111"/>
      <c r="D16" s="61"/>
      <c r="E16" s="113"/>
      <c r="F16" s="126" t="str">
        <f>IFERROR(IF(LEN($E16)=0,"",INDEX(Calc!$BS$4:$BS$1003,MATCH($E16,Calc!$BX$4:$BX$1003,0),1)),"-")</f>
        <v/>
      </c>
      <c r="G16" s="127" t="str">
        <f>IFERROR(IF(LEN($E16)=0,"",INDEX(Calc!$BT$4:$BT$1003,MATCH($E16,Calc!$BX$4:$BX$1003,0),1)),"-")</f>
        <v/>
      </c>
      <c r="H16" s="210" t="str">
        <f>IFERROR(IF(LEN($E16)=0,"",INDEX(Calc!$BU$4:$BU$1003,MATCH($E16,Calc!$BX$4:$BX$1003,0),1)),"-")</f>
        <v/>
      </c>
      <c r="I16" s="210" t="str">
        <f>IFERROR(IF(LEN($E16)=0,"",INDEX(Calc!$BV$4:$BV$1003,MATCH($E16,Calc!$BX$4:$BX$1003,0),1)),"-")</f>
        <v/>
      </c>
      <c r="J16" s="127" t="str">
        <f>IFERROR(IF(LEN($E16)=0,"",INDEX(Calc!$BQ$4:$BQ$1003,MATCH($E16,Calc!$BX$4:$BX$1003,0),1)),"-")</f>
        <v/>
      </c>
      <c r="K16" s="128" t="str">
        <f>IFERROR(IF(LEN($E16)=0,"",INDEX(Calc!$BR$4:$BR$1003,MATCH($E16,Calc!$BX$4:$BX$1003,0),1)),"-")</f>
        <v/>
      </c>
      <c r="L16" s="129"/>
      <c r="M16" s="111"/>
      <c r="N16" s="115"/>
      <c r="O16" s="189"/>
      <c r="P16" s="74"/>
      <c r="Q16" s="208" t="str">
        <f t="shared" si="0"/>
        <v/>
      </c>
      <c r="R16" s="74"/>
      <c r="S16" s="208" t="str">
        <f t="shared" si="1"/>
        <v/>
      </c>
      <c r="T16" s="191"/>
      <c r="U16" s="208" t="str">
        <f t="shared" si="2"/>
        <v/>
      </c>
      <c r="V16" s="303"/>
      <c r="W16" s="174"/>
      <c r="X16" s="172"/>
    </row>
    <row r="17" spans="2:27" x14ac:dyDescent="0.25">
      <c r="B17" s="60"/>
      <c r="C17" s="111"/>
      <c r="D17" s="61"/>
      <c r="E17" s="113"/>
      <c r="F17" s="126" t="str">
        <f>IFERROR(IF(LEN($E17)=0,"",INDEX(Calc!$BS$4:$BS$1003,MATCH($E17,Calc!$BX$4:$BX$1003,0),1)),"-")</f>
        <v/>
      </c>
      <c r="G17" s="127" t="str">
        <f>IFERROR(IF(LEN($E17)=0,"",INDEX(Calc!$BT$4:$BT$1003,MATCH($E17,Calc!$BX$4:$BX$1003,0),1)),"-")</f>
        <v/>
      </c>
      <c r="H17" s="210" t="str">
        <f>IFERROR(IF(LEN($E17)=0,"",INDEX(Calc!$BU$4:$BU$1003,MATCH($E17,Calc!$BX$4:$BX$1003,0),1)),"-")</f>
        <v/>
      </c>
      <c r="I17" s="210" t="str">
        <f>IFERROR(IF(LEN($E17)=0,"",INDEX(Calc!$BV$4:$BV$1003,MATCH($E17,Calc!$BX$4:$BX$1003,0),1)),"-")</f>
        <v/>
      </c>
      <c r="J17" s="127" t="str">
        <f>IFERROR(IF(LEN($E17)=0,"",INDEX(Calc!$BQ$4:$BQ$1003,MATCH($E17,Calc!$BX$4:$BX$1003,0),1)),"-")</f>
        <v/>
      </c>
      <c r="K17" s="128" t="str">
        <f>IFERROR(IF(LEN($E17)=0,"",INDEX(Calc!$BR$4:$BR$1003,MATCH($E17,Calc!$BX$4:$BX$1003,0),1)),"-")</f>
        <v/>
      </c>
      <c r="L17" s="129" t="s">
        <v>195</v>
      </c>
      <c r="M17" s="111"/>
      <c r="N17" s="115"/>
      <c r="O17" s="189"/>
      <c r="P17" s="74"/>
      <c r="Q17" s="208" t="str">
        <f t="shared" si="0"/>
        <v/>
      </c>
      <c r="R17" s="74"/>
      <c r="S17" s="208" t="str">
        <f t="shared" si="1"/>
        <v/>
      </c>
      <c r="T17" s="191"/>
      <c r="U17" s="208" t="str">
        <f t="shared" si="2"/>
        <v/>
      </c>
      <c r="V17" s="303"/>
      <c r="W17" s="174"/>
      <c r="X17" s="172"/>
    </row>
    <row r="18" spans="2:27" x14ac:dyDescent="0.25">
      <c r="B18" s="60"/>
      <c r="C18" s="111"/>
      <c r="D18" s="61"/>
      <c r="E18" s="113"/>
      <c r="F18" s="126" t="str">
        <f>IFERROR(IF(LEN($E18)=0,"",INDEX(Calc!$BS$4:$BS$1003,MATCH($E18,Calc!$BX$4:$BX$1003,0),1)),"-")</f>
        <v/>
      </c>
      <c r="G18" s="127" t="str">
        <f>IFERROR(IF(LEN($E18)=0,"",INDEX(Calc!$BT$4:$BT$1003,MATCH($E18,Calc!$BX$4:$BX$1003,0),1)),"-")</f>
        <v/>
      </c>
      <c r="H18" s="210" t="str">
        <f>IFERROR(IF(LEN($E18)=0,"",INDEX(Calc!$BU$4:$BU$1003,MATCH($E18,Calc!$BX$4:$BX$1003,0),1)),"-")</f>
        <v/>
      </c>
      <c r="I18" s="210" t="str">
        <f>IFERROR(IF(LEN($E18)=0,"",INDEX(Calc!$BV$4:$BV$1003,MATCH($E18,Calc!$BX$4:$BX$1003,0),1)),"-")</f>
        <v/>
      </c>
      <c r="J18" s="127" t="str">
        <f>IFERROR(IF(LEN($E18)=0,"",INDEX(Calc!$BQ$4:$BQ$1003,MATCH($E18,Calc!$BX$4:$BX$1003,0),1)),"-")</f>
        <v/>
      </c>
      <c r="K18" s="128" t="str">
        <f>IFERROR(IF(LEN($E18)=0,"",INDEX(Calc!$BR$4:$BR$1003,MATCH($E18,Calc!$BX$4:$BX$1003,0),1)),"-")</f>
        <v/>
      </c>
      <c r="L18" s="129" t="s">
        <v>195</v>
      </c>
      <c r="M18" s="111"/>
      <c r="N18" s="115"/>
      <c r="O18" s="189"/>
      <c r="P18" s="74"/>
      <c r="Q18" s="208" t="str">
        <f t="shared" si="0"/>
        <v/>
      </c>
      <c r="R18" s="74"/>
      <c r="S18" s="208" t="str">
        <f t="shared" si="1"/>
        <v/>
      </c>
      <c r="T18" s="191"/>
      <c r="U18" s="208" t="str">
        <f t="shared" si="2"/>
        <v/>
      </c>
      <c r="V18" s="303"/>
      <c r="W18" s="174"/>
      <c r="X18" s="172"/>
    </row>
    <row r="19" spans="2:27" x14ac:dyDescent="0.25">
      <c r="B19" s="60"/>
      <c r="C19" s="111"/>
      <c r="D19" s="61"/>
      <c r="E19" s="113"/>
      <c r="F19" s="126" t="str">
        <f>IFERROR(IF(LEN($E19)=0,"",INDEX(Calc!$BS$4:$BS$1003,MATCH($E19,Calc!$BX$4:$BX$1003,0),1)),"-")</f>
        <v/>
      </c>
      <c r="G19" s="127" t="str">
        <f>IFERROR(IF(LEN($E19)=0,"",INDEX(Calc!$BT$4:$BT$1003,MATCH($E19,Calc!$BX$4:$BX$1003,0),1)),"-")</f>
        <v/>
      </c>
      <c r="H19" s="210" t="str">
        <f>IFERROR(IF(LEN($E19)=0,"",INDEX(Calc!$BU$4:$BU$1003,MATCH($E19,Calc!$BX$4:$BX$1003,0),1)),"-")</f>
        <v/>
      </c>
      <c r="I19" s="210" t="str">
        <f>IFERROR(IF(LEN($E19)=0,"",INDEX(Calc!$BV$4:$BV$1003,MATCH($E19,Calc!$BX$4:$BX$1003,0),1)),"-")</f>
        <v/>
      </c>
      <c r="J19" s="127" t="str">
        <f>IFERROR(IF(LEN($E19)=0,"",INDEX(Calc!$BQ$4:$BQ$1003,MATCH($E19,Calc!$BX$4:$BX$1003,0),1)),"-")</f>
        <v/>
      </c>
      <c r="K19" s="128" t="str">
        <f>IFERROR(IF(LEN($E19)=0,"",INDEX(Calc!$BR$4:$BR$1003,MATCH($E19,Calc!$BX$4:$BX$1003,0),1)),"-")</f>
        <v/>
      </c>
      <c r="L19" s="129" t="s">
        <v>195</v>
      </c>
      <c r="M19" s="111"/>
      <c r="N19" s="115"/>
      <c r="O19" s="189"/>
      <c r="P19" s="74"/>
      <c r="Q19" s="208" t="str">
        <f t="shared" si="0"/>
        <v/>
      </c>
      <c r="R19" s="74"/>
      <c r="S19" s="208" t="str">
        <f t="shared" si="1"/>
        <v/>
      </c>
      <c r="T19" s="191"/>
      <c r="U19" s="208" t="str">
        <f t="shared" si="2"/>
        <v/>
      </c>
      <c r="V19" s="303"/>
      <c r="W19" s="174"/>
      <c r="X19" s="172"/>
    </row>
    <row r="20" spans="2:27" x14ac:dyDescent="0.25">
      <c r="B20" s="60"/>
      <c r="C20" s="111"/>
      <c r="D20" s="61"/>
      <c r="E20" s="113"/>
      <c r="F20" s="126" t="str">
        <f>IFERROR(IF(LEN($E20)=0,"",INDEX(Calc!$BS$4:$BS$1003,MATCH($E20,Calc!$BX$4:$BX$1003,0),1)),"-")</f>
        <v/>
      </c>
      <c r="G20" s="127" t="str">
        <f>IFERROR(IF(LEN($E20)=0,"",INDEX(Calc!$BT$4:$BT$1003,MATCH($E20,Calc!$BX$4:$BX$1003,0),1)),"-")</f>
        <v/>
      </c>
      <c r="H20" s="210" t="str">
        <f>IFERROR(IF(LEN($E20)=0,"",INDEX(Calc!$BU$4:$BU$1003,MATCH($E20,Calc!$BX$4:$BX$1003,0),1)),"-")</f>
        <v/>
      </c>
      <c r="I20" s="210" t="str">
        <f>IFERROR(IF(LEN($E20)=0,"",INDEX(Calc!$BV$4:$BV$1003,MATCH($E20,Calc!$BX$4:$BX$1003,0),1)),"-")</f>
        <v/>
      </c>
      <c r="J20" s="127" t="str">
        <f>IFERROR(IF(LEN($E20)=0,"",INDEX(Calc!$BQ$4:$BQ$1003,MATCH($E20,Calc!$BX$4:$BX$1003,0),1)),"-")</f>
        <v/>
      </c>
      <c r="K20" s="128" t="str">
        <f>IFERROR(IF(LEN($E20)=0,"",INDEX(Calc!$BR$4:$BR$1003,MATCH($E20,Calc!$BX$4:$BX$1003,0),1)),"-")</f>
        <v/>
      </c>
      <c r="L20" s="129" t="s">
        <v>195</v>
      </c>
      <c r="M20" s="111"/>
      <c r="N20" s="115"/>
      <c r="O20" s="189"/>
      <c r="P20" s="74"/>
      <c r="Q20" s="208" t="str">
        <f t="shared" si="0"/>
        <v/>
      </c>
      <c r="R20" s="74"/>
      <c r="S20" s="208" t="str">
        <f t="shared" si="1"/>
        <v/>
      </c>
      <c r="T20" s="191"/>
      <c r="U20" s="208" t="str">
        <f t="shared" si="2"/>
        <v/>
      </c>
      <c r="V20" s="303"/>
      <c r="W20" s="174"/>
      <c r="X20" s="172"/>
    </row>
    <row r="21" spans="2:27" x14ac:dyDescent="0.25">
      <c r="B21" s="60"/>
      <c r="C21" s="111"/>
      <c r="D21" s="61"/>
      <c r="E21" s="113"/>
      <c r="F21" s="126" t="str">
        <f>IFERROR(IF(LEN($E21)=0,"",INDEX(Calc!$BS$4:$BS$1003,MATCH($E21,Calc!$BX$4:$BX$1003,0),1)),"-")</f>
        <v/>
      </c>
      <c r="G21" s="127" t="str">
        <f>IFERROR(IF(LEN($E21)=0,"",INDEX(Calc!$BT$4:$BT$1003,MATCH($E21,Calc!$BX$4:$BX$1003,0),1)),"-")</f>
        <v/>
      </c>
      <c r="H21" s="210" t="str">
        <f>IFERROR(IF(LEN($E21)=0,"",INDEX(Calc!$BU$4:$BU$1003,MATCH($E21,Calc!$BX$4:$BX$1003,0),1)),"-")</f>
        <v/>
      </c>
      <c r="I21" s="210" t="str">
        <f>IFERROR(IF(LEN($E21)=0,"",INDEX(Calc!$BV$4:$BV$1003,MATCH($E21,Calc!$BX$4:$BX$1003,0),1)),"-")</f>
        <v/>
      </c>
      <c r="J21" s="127" t="str">
        <f>IFERROR(IF(LEN($E21)=0,"",INDEX(Calc!$BQ$4:$BQ$1003,MATCH($E21,Calc!$BX$4:$BX$1003,0),1)),"-")</f>
        <v/>
      </c>
      <c r="K21" s="128" t="str">
        <f>IFERROR(IF(LEN($E21)=0,"",INDEX(Calc!$BR$4:$BR$1003,MATCH($E21,Calc!$BX$4:$BX$1003,0),1)),"-")</f>
        <v/>
      </c>
      <c r="L21" s="129" t="s">
        <v>195</v>
      </c>
      <c r="M21" s="111"/>
      <c r="N21" s="115"/>
      <c r="O21" s="189"/>
      <c r="P21" s="74"/>
      <c r="Q21" s="208" t="str">
        <f t="shared" si="0"/>
        <v/>
      </c>
      <c r="R21" s="74"/>
      <c r="S21" s="208" t="str">
        <f t="shared" si="1"/>
        <v/>
      </c>
      <c r="T21" s="191"/>
      <c r="U21" s="208" t="str">
        <f t="shared" si="2"/>
        <v/>
      </c>
      <c r="V21" s="303"/>
      <c r="W21" s="174"/>
      <c r="X21" s="172"/>
    </row>
    <row r="22" spans="2:27" x14ac:dyDescent="0.25">
      <c r="B22" s="60"/>
      <c r="C22" s="111"/>
      <c r="D22" s="61"/>
      <c r="E22" s="113"/>
      <c r="F22" s="126" t="str">
        <f>IFERROR(IF(LEN($E22)=0,"",INDEX(Calc!$BS$4:$BS$1003,MATCH($E22,Calc!$BX$4:$BX$1003,0),1)),"-")</f>
        <v/>
      </c>
      <c r="G22" s="127" t="str">
        <f>IFERROR(IF(LEN($E22)=0,"",INDEX(Calc!$BT$4:$BT$1003,MATCH($E22,Calc!$BX$4:$BX$1003,0),1)),"-")</f>
        <v/>
      </c>
      <c r="H22" s="210" t="str">
        <f>IFERROR(IF(LEN($E22)=0,"",INDEX(Calc!$BU$4:$BU$1003,MATCH($E22,Calc!$BX$4:$BX$1003,0),1)),"-")</f>
        <v/>
      </c>
      <c r="I22" s="210" t="str">
        <f>IFERROR(IF(LEN($E22)=0,"",INDEX(Calc!$BV$4:$BV$1003,MATCH($E22,Calc!$BX$4:$BX$1003,0),1)),"-")</f>
        <v/>
      </c>
      <c r="J22" s="127" t="str">
        <f>IFERROR(IF(LEN($E22)=0,"",INDEX(Calc!$BQ$4:$BQ$1003,MATCH($E22,Calc!$BX$4:$BX$1003,0),1)),"-")</f>
        <v/>
      </c>
      <c r="K22" s="128" t="str">
        <f>IFERROR(IF(LEN($E22)=0,"",INDEX(Calc!$BR$4:$BR$1003,MATCH($E22,Calc!$BX$4:$BX$1003,0),1)),"-")</f>
        <v/>
      </c>
      <c r="L22" s="129"/>
      <c r="M22" s="111"/>
      <c r="N22" s="115"/>
      <c r="O22" s="189"/>
      <c r="P22" s="74"/>
      <c r="Q22" s="208" t="str">
        <f t="shared" si="0"/>
        <v/>
      </c>
      <c r="R22" s="74"/>
      <c r="S22" s="208" t="str">
        <f t="shared" si="1"/>
        <v/>
      </c>
      <c r="T22" s="191"/>
      <c r="U22" s="208" t="str">
        <f t="shared" si="2"/>
        <v/>
      </c>
      <c r="V22" s="303"/>
      <c r="W22" s="174"/>
      <c r="X22" s="172"/>
    </row>
    <row r="23" spans="2:27" x14ac:dyDescent="0.25">
      <c r="B23" s="60"/>
      <c r="C23" s="111"/>
      <c r="D23" s="61"/>
      <c r="E23" s="113"/>
      <c r="F23" s="126" t="str">
        <f>IFERROR(IF(LEN($E23)=0,"",INDEX(Calc!$BS$4:$BS$1003,MATCH($E23,Calc!$BX$4:$BX$1003,0),1)),"-")</f>
        <v/>
      </c>
      <c r="G23" s="127" t="str">
        <f>IFERROR(IF(LEN($E23)=0,"",INDEX(Calc!$BT$4:$BT$1003,MATCH($E23,Calc!$BX$4:$BX$1003,0),1)),"-")</f>
        <v/>
      </c>
      <c r="H23" s="210" t="str">
        <f>IFERROR(IF(LEN($E23)=0,"",INDEX(Calc!$BU$4:$BU$1003,MATCH($E23,Calc!$BX$4:$BX$1003,0),1)),"-")</f>
        <v/>
      </c>
      <c r="I23" s="210" t="str">
        <f>IFERROR(IF(LEN($E23)=0,"",INDEX(Calc!$BV$4:$BV$1003,MATCH($E23,Calc!$BX$4:$BX$1003,0),1)),"-")</f>
        <v/>
      </c>
      <c r="J23" s="127" t="str">
        <f>IFERROR(IF(LEN($E23)=0,"",INDEX(Calc!$BQ$4:$BQ$1003,MATCH($E23,Calc!$BX$4:$BX$1003,0),1)),"-")</f>
        <v/>
      </c>
      <c r="K23" s="128" t="str">
        <f>IFERROR(IF(LEN($E23)=0,"",INDEX(Calc!$BR$4:$BR$1003,MATCH($E23,Calc!$BX$4:$BX$1003,0),1)),"-")</f>
        <v/>
      </c>
      <c r="L23" s="129"/>
      <c r="M23" s="111"/>
      <c r="N23" s="115"/>
      <c r="O23" s="189"/>
      <c r="P23" s="74"/>
      <c r="Q23" s="208" t="str">
        <f t="shared" si="0"/>
        <v/>
      </c>
      <c r="R23" s="74"/>
      <c r="S23" s="208" t="str">
        <f t="shared" si="1"/>
        <v/>
      </c>
      <c r="T23" s="191"/>
      <c r="U23" s="208" t="str">
        <f t="shared" si="2"/>
        <v/>
      </c>
      <c r="V23" s="303"/>
      <c r="W23" s="174"/>
      <c r="X23" s="172"/>
      <c r="AA23" s="195"/>
    </row>
    <row r="24" spans="2:27" x14ac:dyDescent="0.25">
      <c r="B24" s="60"/>
      <c r="C24" s="111"/>
      <c r="D24" s="61"/>
      <c r="E24" s="113"/>
      <c r="F24" s="126" t="str">
        <f>IFERROR(IF(LEN($E24)=0,"",INDEX(Calc!$BS$4:$BS$1003,MATCH($E24,Calc!$BX$4:$BX$1003,0),1)),"-")</f>
        <v/>
      </c>
      <c r="G24" s="127" t="str">
        <f>IFERROR(IF(LEN($E24)=0,"",INDEX(Calc!$BT$4:$BT$1003,MATCH($E24,Calc!$BX$4:$BX$1003,0),1)),"-")</f>
        <v/>
      </c>
      <c r="H24" s="210" t="str">
        <f>IFERROR(IF(LEN($E24)=0,"",INDEX(Calc!$BU$4:$BU$1003,MATCH($E24,Calc!$BX$4:$BX$1003,0),1)),"-")</f>
        <v/>
      </c>
      <c r="I24" s="210" t="str">
        <f>IFERROR(IF(LEN($E24)=0,"",INDEX(Calc!$BV$4:$BV$1003,MATCH($E24,Calc!$BX$4:$BX$1003,0),1)),"-")</f>
        <v/>
      </c>
      <c r="J24" s="127" t="str">
        <f>IFERROR(IF(LEN($E24)=0,"",INDEX(Calc!$BQ$4:$BQ$1003,MATCH($E24,Calc!$BX$4:$BX$1003,0),1)),"-")</f>
        <v/>
      </c>
      <c r="K24" s="128" t="str">
        <f>IFERROR(IF(LEN($E24)=0,"",INDEX(Calc!$BR$4:$BR$1003,MATCH($E24,Calc!$BX$4:$BX$1003,0),1)),"-")</f>
        <v/>
      </c>
      <c r="L24" s="129"/>
      <c r="M24" s="111"/>
      <c r="N24" s="115"/>
      <c r="O24" s="189"/>
      <c r="P24" s="74"/>
      <c r="Q24" s="208" t="str">
        <f t="shared" si="0"/>
        <v/>
      </c>
      <c r="R24" s="74"/>
      <c r="S24" s="208" t="str">
        <f t="shared" si="1"/>
        <v/>
      </c>
      <c r="T24" s="191"/>
      <c r="U24" s="208" t="str">
        <f t="shared" si="2"/>
        <v/>
      </c>
      <c r="V24" s="303"/>
      <c r="W24" s="174"/>
      <c r="X24" s="172"/>
    </row>
    <row r="25" spans="2:27" x14ac:dyDescent="0.25">
      <c r="B25" s="244"/>
      <c r="C25" s="245"/>
      <c r="D25" s="256"/>
      <c r="E25" s="257"/>
      <c r="F25" s="258" t="str">
        <f>IFERROR(IF(LEN($E25)=0,"",INDEX(Calc!$BS$4:$BS$1003,MATCH($E25,Calc!$BX$4:$BX$1003,0),1)),"-")</f>
        <v/>
      </c>
      <c r="G25" s="259" t="str">
        <f>IFERROR(IF(LEN($E25)=0,"",INDEX(Calc!$BT$4:$BT$1003,MATCH($E25,Calc!$BX$4:$BX$1003,0),1)),"-")</f>
        <v/>
      </c>
      <c r="H25" s="260" t="str">
        <f>IFERROR(IF(LEN($E25)=0,"",INDEX(Calc!$BU$4:$BU$1003,MATCH($E25,Calc!$BX$4:$BX$1003,0),1)),"-")</f>
        <v/>
      </c>
      <c r="I25" s="260" t="str">
        <f>IFERROR(IF(LEN($E25)=0,"",INDEX(Calc!$BV$4:$BV$1003,MATCH($E25,Calc!$BX$4:$BX$1003,0),1)),"-")</f>
        <v/>
      </c>
      <c r="J25" s="259" t="str">
        <f>IFERROR(IF(LEN($E25)=0,"",INDEX(Calc!$BQ$4:$BQ$1003,MATCH($E25,Calc!$BX$4:$BX$1003,0),1)),"-")</f>
        <v/>
      </c>
      <c r="K25" s="261" t="str">
        <f>IFERROR(IF(LEN($E25)=0,"",INDEX(Calc!$BR$4:$BR$1003,MATCH($E25,Calc!$BX$4:$BX$1003,0),1)),"-")</f>
        <v/>
      </c>
      <c r="L25" s="262"/>
      <c r="M25" s="245"/>
      <c r="N25" s="263"/>
      <c r="O25" s="246"/>
      <c r="P25" s="264"/>
      <c r="Q25" s="265" t="str">
        <f t="shared" si="0"/>
        <v/>
      </c>
      <c r="R25" s="264"/>
      <c r="S25" s="265" t="str">
        <f t="shared" si="1"/>
        <v/>
      </c>
      <c r="T25" s="266"/>
      <c r="U25" s="265" t="str">
        <f t="shared" si="2"/>
        <v/>
      </c>
      <c r="V25" s="304"/>
      <c r="W25" s="267"/>
      <c r="X25" s="268"/>
    </row>
    <row r="26" spans="2:27" x14ac:dyDescent="0.25">
      <c r="B26" s="248"/>
      <c r="C26" s="249"/>
      <c r="D26" s="269"/>
      <c r="E26" s="249"/>
      <c r="F26" s="270"/>
      <c r="G26" s="270"/>
      <c r="H26" s="271"/>
      <c r="I26" s="271"/>
      <c r="J26" s="270"/>
      <c r="K26" s="270"/>
      <c r="L26" s="249"/>
      <c r="M26" s="249"/>
      <c r="N26" s="272"/>
      <c r="O26" s="250"/>
      <c r="P26" s="273"/>
      <c r="Q26" s="274"/>
      <c r="R26" s="273"/>
      <c r="S26" s="274"/>
      <c r="T26" s="250"/>
      <c r="U26" s="274"/>
      <c r="V26" s="250"/>
      <c r="W26" s="275"/>
      <c r="X26" s="276"/>
    </row>
    <row r="27" spans="2:27" x14ac:dyDescent="0.25">
      <c r="B27" s="248"/>
      <c r="C27" s="249"/>
      <c r="D27" s="269"/>
      <c r="E27" s="249"/>
      <c r="F27" s="270"/>
      <c r="G27" s="270"/>
      <c r="H27" s="271"/>
      <c r="I27" s="271"/>
      <c r="J27" s="270"/>
      <c r="K27" s="270"/>
      <c r="L27" s="249"/>
      <c r="M27" s="249"/>
      <c r="N27" s="272"/>
      <c r="O27" s="250"/>
      <c r="P27" s="273"/>
      <c r="Q27" s="274"/>
      <c r="R27" s="273"/>
      <c r="S27" s="274"/>
      <c r="T27" s="250"/>
      <c r="U27" s="274"/>
      <c r="V27" s="250"/>
      <c r="W27" s="275"/>
      <c r="X27" s="276"/>
    </row>
    <row r="28" spans="2:27" x14ac:dyDescent="0.25">
      <c r="B28" s="248"/>
      <c r="C28" s="249"/>
      <c r="D28" s="269"/>
      <c r="E28" s="249"/>
      <c r="F28" s="270"/>
      <c r="G28" s="270"/>
      <c r="H28" s="271"/>
      <c r="I28" s="271"/>
      <c r="J28" s="270"/>
      <c r="K28" s="270"/>
      <c r="L28" s="249"/>
      <c r="M28" s="249"/>
      <c r="N28" s="272"/>
      <c r="O28" s="250"/>
      <c r="P28" s="273"/>
      <c r="Q28" s="274"/>
      <c r="R28" s="273"/>
      <c r="S28" s="274"/>
      <c r="T28" s="250"/>
      <c r="U28" s="274"/>
      <c r="V28" s="250"/>
      <c r="W28" s="275"/>
      <c r="X28" s="276"/>
    </row>
    <row r="29" spans="2:27" x14ac:dyDescent="0.25">
      <c r="B29" s="248"/>
      <c r="C29" s="249"/>
      <c r="D29" s="269"/>
      <c r="E29" s="249"/>
      <c r="F29" s="270"/>
      <c r="G29" s="270"/>
      <c r="H29" s="271"/>
      <c r="I29" s="271"/>
      <c r="J29" s="270"/>
      <c r="K29" s="270"/>
      <c r="L29" s="249"/>
      <c r="M29" s="249"/>
      <c r="N29" s="272"/>
      <c r="O29" s="250"/>
      <c r="P29" s="273"/>
      <c r="Q29" s="274"/>
      <c r="R29" s="273"/>
      <c r="S29" s="274"/>
      <c r="T29" s="250"/>
      <c r="U29" s="274"/>
      <c r="V29" s="250"/>
      <c r="W29" s="275"/>
      <c r="X29" s="276"/>
    </row>
    <row r="30" spans="2:27" x14ac:dyDescent="0.25">
      <c r="B30" s="248"/>
      <c r="C30" s="249"/>
      <c r="D30" s="269"/>
      <c r="E30" s="249"/>
      <c r="F30" s="270"/>
      <c r="G30" s="270"/>
      <c r="H30" s="271"/>
      <c r="I30" s="271"/>
      <c r="J30" s="270"/>
      <c r="K30" s="270"/>
      <c r="L30" s="249"/>
      <c r="M30" s="249"/>
      <c r="N30" s="272"/>
      <c r="O30" s="250"/>
      <c r="P30" s="273"/>
      <c r="Q30" s="274"/>
      <c r="R30" s="273"/>
      <c r="S30" s="274"/>
      <c r="T30" s="250"/>
      <c r="U30" s="274"/>
      <c r="V30" s="250"/>
      <c r="W30" s="275"/>
      <c r="X30" s="276"/>
    </row>
    <row r="31" spans="2:27" x14ac:dyDescent="0.25">
      <c r="B31" s="248"/>
      <c r="C31" s="249"/>
      <c r="D31" s="269"/>
      <c r="E31" s="249"/>
      <c r="F31" s="270"/>
      <c r="G31" s="270"/>
      <c r="H31" s="271"/>
      <c r="I31" s="271"/>
      <c r="J31" s="270"/>
      <c r="K31" s="270"/>
      <c r="L31" s="249"/>
      <c r="M31" s="249"/>
      <c r="N31" s="272"/>
      <c r="O31" s="250"/>
      <c r="P31" s="273"/>
      <c r="Q31" s="274"/>
      <c r="R31" s="273"/>
      <c r="S31" s="274"/>
      <c r="T31" s="250"/>
      <c r="U31" s="274"/>
      <c r="V31" s="250"/>
      <c r="W31" s="275"/>
      <c r="X31" s="276"/>
    </row>
    <row r="32" spans="2:27" x14ac:dyDescent="0.25">
      <c r="B32" s="248"/>
      <c r="C32" s="249"/>
      <c r="D32" s="269"/>
      <c r="E32" s="249"/>
      <c r="F32" s="270"/>
      <c r="G32" s="270"/>
      <c r="H32" s="271"/>
      <c r="I32" s="271"/>
      <c r="J32" s="270"/>
      <c r="K32" s="270"/>
      <c r="L32" s="249"/>
      <c r="M32" s="249"/>
      <c r="N32" s="272"/>
      <c r="O32" s="250"/>
      <c r="P32" s="273"/>
      <c r="Q32" s="274"/>
      <c r="R32" s="273"/>
      <c r="S32" s="274"/>
      <c r="T32" s="250"/>
      <c r="U32" s="274"/>
      <c r="V32" s="250"/>
      <c r="W32" s="275"/>
      <c r="X32" s="276"/>
    </row>
    <row r="33" spans="2:24" x14ac:dyDescent="0.25">
      <c r="B33" s="248"/>
      <c r="C33" s="249"/>
      <c r="D33" s="269"/>
      <c r="E33" s="249"/>
      <c r="F33" s="270"/>
      <c r="G33" s="270"/>
      <c r="H33" s="271"/>
      <c r="I33" s="271"/>
      <c r="J33" s="270"/>
      <c r="K33" s="270"/>
      <c r="L33" s="249"/>
      <c r="M33" s="249"/>
      <c r="N33" s="272"/>
      <c r="O33" s="250"/>
      <c r="P33" s="273"/>
      <c r="Q33" s="274"/>
      <c r="R33" s="273"/>
      <c r="S33" s="274"/>
      <c r="T33" s="250"/>
      <c r="U33" s="274"/>
      <c r="V33" s="250"/>
      <c r="W33" s="275"/>
      <c r="X33" s="276"/>
    </row>
    <row r="34" spans="2:24" x14ac:dyDescent="0.25">
      <c r="B34" s="248"/>
      <c r="C34" s="249"/>
      <c r="D34" s="269"/>
      <c r="E34" s="249"/>
      <c r="F34" s="270"/>
      <c r="G34" s="270"/>
      <c r="H34" s="271"/>
      <c r="I34" s="271"/>
      <c r="J34" s="270"/>
      <c r="K34" s="270"/>
      <c r="L34" s="249"/>
      <c r="M34" s="249"/>
      <c r="N34" s="272"/>
      <c r="O34" s="250"/>
      <c r="P34" s="273"/>
      <c r="Q34" s="274"/>
      <c r="R34" s="273"/>
      <c r="S34" s="274"/>
      <c r="T34" s="250"/>
      <c r="U34" s="274"/>
      <c r="V34" s="250"/>
      <c r="W34" s="275"/>
      <c r="X34" s="276"/>
    </row>
    <row r="35" spans="2:24" x14ac:dyDescent="0.25">
      <c r="B35" s="248"/>
      <c r="C35" s="249"/>
      <c r="D35" s="269"/>
      <c r="E35" s="249"/>
      <c r="F35" s="270"/>
      <c r="G35" s="270"/>
      <c r="H35" s="271"/>
      <c r="I35" s="271"/>
      <c r="J35" s="270"/>
      <c r="K35" s="270"/>
      <c r="L35" s="249"/>
      <c r="M35" s="249"/>
      <c r="N35" s="272"/>
      <c r="O35" s="250"/>
      <c r="P35" s="273"/>
      <c r="Q35" s="274"/>
      <c r="R35" s="273"/>
      <c r="S35" s="274"/>
      <c r="T35" s="250"/>
      <c r="U35" s="274"/>
      <c r="V35" s="250"/>
      <c r="W35" s="275"/>
      <c r="X35" s="276"/>
    </row>
    <row r="36" spans="2:24" x14ac:dyDescent="0.25">
      <c r="B36" s="248"/>
      <c r="C36" s="249"/>
      <c r="D36" s="269"/>
      <c r="E36" s="249"/>
      <c r="F36" s="270"/>
      <c r="G36" s="270"/>
      <c r="H36" s="271"/>
      <c r="I36" s="271"/>
      <c r="J36" s="270"/>
      <c r="K36" s="270"/>
      <c r="L36" s="249"/>
      <c r="M36" s="249"/>
      <c r="N36" s="272"/>
      <c r="O36" s="250"/>
      <c r="P36" s="273"/>
      <c r="Q36" s="274"/>
      <c r="R36" s="273"/>
      <c r="S36" s="274"/>
      <c r="T36" s="250"/>
      <c r="U36" s="274"/>
      <c r="V36" s="250"/>
      <c r="W36" s="275"/>
      <c r="X36" s="276"/>
    </row>
    <row r="37" spans="2:24" x14ac:dyDescent="0.25">
      <c r="B37" s="248"/>
      <c r="C37" s="249"/>
      <c r="D37" s="269"/>
      <c r="E37" s="249"/>
      <c r="F37" s="270"/>
      <c r="G37" s="270"/>
      <c r="H37" s="271"/>
      <c r="I37" s="271"/>
      <c r="J37" s="270"/>
      <c r="K37" s="270"/>
      <c r="L37" s="249"/>
      <c r="M37" s="249"/>
      <c r="N37" s="272"/>
      <c r="O37" s="250"/>
      <c r="P37" s="273"/>
      <c r="Q37" s="274"/>
      <c r="R37" s="273"/>
      <c r="S37" s="274"/>
      <c r="T37" s="250"/>
      <c r="U37" s="274"/>
      <c r="V37" s="250"/>
      <c r="W37" s="275"/>
      <c r="X37" s="276"/>
    </row>
    <row r="38" spans="2:24" x14ac:dyDescent="0.25">
      <c r="B38" s="248"/>
      <c r="C38" s="249"/>
      <c r="D38" s="269"/>
      <c r="E38" s="249"/>
      <c r="F38" s="270"/>
      <c r="G38" s="270"/>
      <c r="H38" s="271"/>
      <c r="I38" s="271"/>
      <c r="J38" s="270"/>
      <c r="K38" s="270"/>
      <c r="L38" s="249"/>
      <c r="M38" s="249"/>
      <c r="N38" s="272"/>
      <c r="O38" s="250"/>
      <c r="P38" s="273"/>
      <c r="Q38" s="274"/>
      <c r="R38" s="273"/>
      <c r="S38" s="274"/>
      <c r="T38" s="250"/>
      <c r="U38" s="274"/>
      <c r="V38" s="250"/>
      <c r="W38" s="275"/>
      <c r="X38" s="276"/>
    </row>
    <row r="39" spans="2:24" x14ac:dyDescent="0.25">
      <c r="B39" s="248"/>
      <c r="C39" s="249"/>
      <c r="D39" s="269"/>
      <c r="E39" s="249"/>
      <c r="F39" s="270"/>
      <c r="G39" s="270"/>
      <c r="H39" s="271"/>
      <c r="I39" s="271"/>
      <c r="J39" s="270"/>
      <c r="K39" s="270"/>
      <c r="L39" s="249"/>
      <c r="M39" s="249"/>
      <c r="N39" s="272"/>
      <c r="O39" s="250"/>
      <c r="P39" s="273"/>
      <c r="Q39" s="274"/>
      <c r="R39" s="273"/>
      <c r="S39" s="274"/>
      <c r="T39" s="250"/>
      <c r="U39" s="274"/>
      <c r="V39" s="250"/>
      <c r="W39" s="275"/>
      <c r="X39" s="276"/>
    </row>
    <row r="40" spans="2:24" x14ac:dyDescent="0.25">
      <c r="B40" s="248"/>
      <c r="C40" s="249"/>
      <c r="D40" s="269"/>
      <c r="E40" s="249"/>
      <c r="F40" s="270"/>
      <c r="G40" s="270"/>
      <c r="H40" s="271"/>
      <c r="I40" s="271"/>
      <c r="J40" s="270"/>
      <c r="K40" s="270"/>
      <c r="L40" s="249"/>
      <c r="M40" s="249"/>
      <c r="N40" s="272"/>
      <c r="O40" s="250"/>
      <c r="P40" s="273"/>
      <c r="Q40" s="274"/>
      <c r="R40" s="273"/>
      <c r="S40" s="274"/>
      <c r="T40" s="250"/>
      <c r="U40" s="274"/>
      <c r="V40" s="250"/>
      <c r="W40" s="275"/>
      <c r="X40" s="276"/>
    </row>
    <row r="41" spans="2:24" x14ac:dyDescent="0.25">
      <c r="B41" s="248"/>
      <c r="C41" s="249"/>
      <c r="D41" s="269"/>
      <c r="E41" s="249"/>
      <c r="F41" s="270"/>
      <c r="G41" s="270"/>
      <c r="H41" s="271"/>
      <c r="I41" s="271"/>
      <c r="J41" s="270"/>
      <c r="K41" s="270"/>
      <c r="L41" s="249"/>
      <c r="M41" s="249"/>
      <c r="N41" s="272"/>
      <c r="O41" s="250"/>
      <c r="P41" s="273"/>
      <c r="Q41" s="274"/>
      <c r="R41" s="273"/>
      <c r="S41" s="274"/>
      <c r="T41" s="250"/>
      <c r="U41" s="274"/>
      <c r="V41" s="250"/>
      <c r="W41" s="275"/>
      <c r="X41" s="276"/>
    </row>
    <row r="42" spans="2:24" x14ac:dyDescent="0.25">
      <c r="B42" s="248"/>
      <c r="C42" s="249"/>
      <c r="D42" s="269"/>
      <c r="E42" s="249"/>
      <c r="F42" s="270"/>
      <c r="G42" s="270"/>
      <c r="H42" s="271"/>
      <c r="I42" s="271"/>
      <c r="J42" s="270"/>
      <c r="K42" s="270"/>
      <c r="L42" s="249"/>
      <c r="M42" s="249"/>
      <c r="N42" s="272"/>
      <c r="O42" s="250"/>
      <c r="P42" s="273"/>
      <c r="Q42" s="274"/>
      <c r="R42" s="273"/>
      <c r="S42" s="274"/>
      <c r="T42" s="250"/>
      <c r="U42" s="274"/>
      <c r="V42" s="250"/>
      <c r="W42" s="275"/>
      <c r="X42" s="276"/>
    </row>
    <row r="43" spans="2:24" x14ac:dyDescent="0.25">
      <c r="B43" s="248"/>
      <c r="C43" s="249"/>
      <c r="D43" s="269"/>
      <c r="E43" s="249"/>
      <c r="F43" s="270"/>
      <c r="G43" s="270"/>
      <c r="H43" s="271"/>
      <c r="I43" s="271"/>
      <c r="J43" s="270"/>
      <c r="K43" s="270"/>
      <c r="L43" s="249"/>
      <c r="M43" s="249"/>
      <c r="N43" s="272"/>
      <c r="O43" s="250"/>
      <c r="P43" s="273"/>
      <c r="Q43" s="274"/>
      <c r="R43" s="273"/>
      <c r="S43" s="274"/>
      <c r="T43" s="250"/>
      <c r="U43" s="274"/>
      <c r="V43" s="250"/>
      <c r="W43" s="275"/>
      <c r="X43" s="276"/>
    </row>
    <row r="44" spans="2:24" x14ac:dyDescent="0.25">
      <c r="B44" s="248"/>
      <c r="C44" s="249"/>
      <c r="D44" s="269"/>
      <c r="E44" s="249"/>
      <c r="F44" s="270"/>
      <c r="G44" s="270"/>
      <c r="H44" s="271"/>
      <c r="I44" s="271"/>
      <c r="J44" s="270"/>
      <c r="K44" s="270"/>
      <c r="L44" s="249"/>
      <c r="M44" s="249"/>
      <c r="N44" s="272"/>
      <c r="O44" s="250"/>
      <c r="P44" s="273"/>
      <c r="Q44" s="274"/>
      <c r="R44" s="273"/>
      <c r="S44" s="274"/>
      <c r="T44" s="250"/>
      <c r="U44" s="274"/>
      <c r="V44" s="250"/>
      <c r="W44" s="275"/>
      <c r="X44" s="276"/>
    </row>
    <row r="45" spans="2:24" x14ac:dyDescent="0.25">
      <c r="B45" s="248"/>
      <c r="C45" s="249"/>
      <c r="D45" s="269"/>
      <c r="E45" s="249"/>
      <c r="F45" s="270"/>
      <c r="G45" s="270"/>
      <c r="H45" s="271"/>
      <c r="I45" s="271"/>
      <c r="J45" s="270"/>
      <c r="K45" s="270"/>
      <c r="L45" s="249"/>
      <c r="M45" s="249"/>
      <c r="N45" s="272"/>
      <c r="O45" s="250"/>
      <c r="P45" s="273"/>
      <c r="Q45" s="274"/>
      <c r="R45" s="273"/>
      <c r="S45" s="274"/>
      <c r="T45" s="250"/>
      <c r="U45" s="274"/>
      <c r="V45" s="250"/>
      <c r="W45" s="275"/>
      <c r="X45" s="276"/>
    </row>
    <row r="46" spans="2:24" x14ac:dyDescent="0.25">
      <c r="B46" s="248"/>
      <c r="C46" s="249"/>
      <c r="D46" s="269"/>
      <c r="E46" s="249"/>
      <c r="F46" s="270"/>
      <c r="G46" s="270"/>
      <c r="H46" s="271"/>
      <c r="I46" s="271"/>
      <c r="J46" s="270"/>
      <c r="K46" s="270"/>
      <c r="L46" s="249"/>
      <c r="M46" s="249"/>
      <c r="N46" s="272"/>
      <c r="O46" s="250"/>
      <c r="P46" s="273"/>
      <c r="Q46" s="274"/>
      <c r="R46" s="273"/>
      <c r="S46" s="274"/>
      <c r="T46" s="250"/>
      <c r="U46" s="274"/>
      <c r="V46" s="250"/>
      <c r="W46" s="275"/>
      <c r="X46" s="276"/>
    </row>
    <row r="47" spans="2:24" x14ac:dyDescent="0.25">
      <c r="B47" s="248"/>
      <c r="C47" s="249"/>
      <c r="D47" s="269"/>
      <c r="E47" s="249"/>
      <c r="F47" s="270"/>
      <c r="G47" s="270"/>
      <c r="H47" s="271"/>
      <c r="I47" s="271"/>
      <c r="J47" s="270"/>
      <c r="K47" s="270"/>
      <c r="L47" s="249"/>
      <c r="M47" s="249"/>
      <c r="N47" s="272"/>
      <c r="O47" s="250"/>
      <c r="P47" s="273"/>
      <c r="Q47" s="274"/>
      <c r="R47" s="273"/>
      <c r="S47" s="274"/>
      <c r="T47" s="250"/>
      <c r="U47" s="274"/>
      <c r="V47" s="250"/>
      <c r="W47" s="275"/>
      <c r="X47" s="276"/>
    </row>
    <row r="48" spans="2:24" x14ac:dyDescent="0.25">
      <c r="B48" s="248"/>
      <c r="C48" s="249"/>
      <c r="D48" s="269"/>
      <c r="E48" s="249"/>
      <c r="F48" s="270"/>
      <c r="G48" s="270"/>
      <c r="H48" s="271"/>
      <c r="I48" s="271"/>
      <c r="J48" s="270"/>
      <c r="K48" s="270"/>
      <c r="L48" s="249"/>
      <c r="M48" s="249"/>
      <c r="N48" s="272"/>
      <c r="O48" s="250"/>
      <c r="P48" s="273"/>
      <c r="Q48" s="274"/>
      <c r="R48" s="273"/>
      <c r="S48" s="274"/>
      <c r="T48" s="250"/>
      <c r="U48" s="274"/>
      <c r="V48" s="250"/>
      <c r="W48" s="275"/>
      <c r="X48" s="276"/>
    </row>
    <row r="49" spans="2:24" x14ac:dyDescent="0.25">
      <c r="B49" s="248"/>
      <c r="C49" s="249"/>
      <c r="D49" s="269"/>
      <c r="E49" s="249"/>
      <c r="F49" s="270"/>
      <c r="G49" s="270"/>
      <c r="H49" s="271"/>
      <c r="I49" s="271"/>
      <c r="J49" s="270"/>
      <c r="K49" s="270"/>
      <c r="L49" s="249"/>
      <c r="M49" s="249"/>
      <c r="N49" s="272"/>
      <c r="O49" s="250"/>
      <c r="P49" s="273"/>
      <c r="Q49" s="274"/>
      <c r="R49" s="273"/>
      <c r="S49" s="274"/>
      <c r="T49" s="250"/>
      <c r="U49" s="274"/>
      <c r="V49" s="250"/>
      <c r="W49" s="275"/>
      <c r="X49" s="276"/>
    </row>
    <row r="50" spans="2:24" x14ac:dyDescent="0.25">
      <c r="B50" s="248"/>
      <c r="C50" s="249"/>
      <c r="D50" s="269"/>
      <c r="E50" s="249"/>
      <c r="F50" s="270"/>
      <c r="G50" s="270"/>
      <c r="H50" s="271"/>
      <c r="I50" s="271"/>
      <c r="J50" s="270"/>
      <c r="K50" s="270"/>
      <c r="L50" s="249"/>
      <c r="M50" s="249"/>
      <c r="N50" s="272"/>
      <c r="O50" s="250"/>
      <c r="P50" s="273"/>
      <c r="Q50" s="274"/>
      <c r="R50" s="273"/>
      <c r="S50" s="274"/>
      <c r="T50" s="250"/>
      <c r="U50" s="274"/>
      <c r="V50" s="250"/>
      <c r="W50" s="275"/>
      <c r="X50" s="276"/>
    </row>
    <row r="51" spans="2:24" x14ac:dyDescent="0.25">
      <c r="B51" s="248"/>
      <c r="C51" s="249"/>
      <c r="D51" s="269"/>
      <c r="E51" s="249"/>
      <c r="F51" s="270"/>
      <c r="G51" s="270"/>
      <c r="H51" s="271"/>
      <c r="I51" s="271"/>
      <c r="J51" s="270"/>
      <c r="K51" s="270"/>
      <c r="L51" s="249"/>
      <c r="M51" s="249"/>
      <c r="N51" s="272"/>
      <c r="O51" s="250"/>
      <c r="P51" s="273"/>
      <c r="Q51" s="274"/>
      <c r="R51" s="273"/>
      <c r="S51" s="274"/>
      <c r="T51" s="250"/>
      <c r="U51" s="274"/>
      <c r="V51" s="250"/>
      <c r="W51" s="275"/>
      <c r="X51" s="276"/>
    </row>
    <row r="52" spans="2:24" x14ac:dyDescent="0.25">
      <c r="B52" s="248"/>
      <c r="C52" s="249"/>
      <c r="D52" s="269"/>
      <c r="E52" s="249"/>
      <c r="F52" s="270"/>
      <c r="G52" s="270"/>
      <c r="H52" s="271"/>
      <c r="I52" s="271"/>
      <c r="J52" s="270"/>
      <c r="K52" s="270"/>
      <c r="L52" s="249"/>
      <c r="M52" s="249"/>
      <c r="N52" s="272"/>
      <c r="O52" s="250"/>
      <c r="P52" s="273"/>
      <c r="Q52" s="274"/>
      <c r="R52" s="273"/>
      <c r="S52" s="274"/>
      <c r="T52" s="250"/>
      <c r="U52" s="274"/>
      <c r="V52" s="250"/>
      <c r="W52" s="275"/>
      <c r="X52" s="276"/>
    </row>
    <row r="53" spans="2:24" x14ac:dyDescent="0.25">
      <c r="B53" s="248"/>
      <c r="C53" s="249"/>
      <c r="D53" s="269"/>
      <c r="E53" s="249"/>
      <c r="F53" s="270"/>
      <c r="G53" s="270"/>
      <c r="H53" s="271"/>
      <c r="I53" s="271"/>
      <c r="J53" s="270"/>
      <c r="K53" s="270"/>
      <c r="L53" s="249"/>
      <c r="M53" s="249"/>
      <c r="N53" s="272"/>
      <c r="O53" s="250"/>
      <c r="P53" s="273"/>
      <c r="Q53" s="274"/>
      <c r="R53" s="273"/>
      <c r="S53" s="274"/>
      <c r="T53" s="250"/>
      <c r="U53" s="274"/>
      <c r="V53" s="250"/>
      <c r="W53" s="275"/>
      <c r="X53" s="276"/>
    </row>
    <row r="54" spans="2:24" x14ac:dyDescent="0.25">
      <c r="B54" s="248"/>
      <c r="C54" s="249"/>
      <c r="D54" s="269"/>
      <c r="E54" s="249"/>
      <c r="F54" s="270"/>
      <c r="G54" s="270"/>
      <c r="H54" s="271"/>
      <c r="I54" s="271"/>
      <c r="J54" s="270"/>
      <c r="K54" s="270"/>
      <c r="L54" s="249"/>
      <c r="M54" s="249"/>
      <c r="N54" s="272"/>
      <c r="O54" s="250"/>
      <c r="P54" s="273"/>
      <c r="Q54" s="274"/>
      <c r="R54" s="273"/>
      <c r="S54" s="274"/>
      <c r="T54" s="250"/>
      <c r="U54" s="274"/>
      <c r="V54" s="250"/>
      <c r="W54" s="275"/>
      <c r="X54" s="276"/>
    </row>
    <row r="55" spans="2:24" x14ac:dyDescent="0.25">
      <c r="B55" s="248"/>
      <c r="C55" s="249"/>
      <c r="D55" s="269"/>
      <c r="E55" s="249"/>
      <c r="F55" s="270"/>
      <c r="G55" s="270"/>
      <c r="H55" s="271"/>
      <c r="I55" s="271"/>
      <c r="J55" s="270"/>
      <c r="K55" s="270"/>
      <c r="L55" s="249"/>
      <c r="M55" s="249"/>
      <c r="N55" s="272"/>
      <c r="O55" s="250"/>
      <c r="P55" s="273"/>
      <c r="Q55" s="274"/>
      <c r="R55" s="273"/>
      <c r="S55" s="274"/>
      <c r="T55" s="250"/>
      <c r="U55" s="274"/>
      <c r="V55" s="250"/>
      <c r="W55" s="275"/>
      <c r="X55" s="276"/>
    </row>
    <row r="56" spans="2:24" x14ac:dyDescent="0.25">
      <c r="B56" s="248"/>
      <c r="C56" s="249"/>
      <c r="D56" s="269"/>
      <c r="E56" s="249"/>
      <c r="F56" s="270"/>
      <c r="G56" s="270"/>
      <c r="H56" s="271"/>
      <c r="I56" s="271"/>
      <c r="J56" s="270"/>
      <c r="K56" s="270"/>
      <c r="L56" s="249"/>
      <c r="M56" s="249"/>
      <c r="N56" s="272"/>
      <c r="O56" s="250"/>
      <c r="P56" s="273"/>
      <c r="Q56" s="274"/>
      <c r="R56" s="273"/>
      <c r="S56" s="274"/>
      <c r="T56" s="250"/>
      <c r="U56" s="274"/>
      <c r="V56" s="250"/>
      <c r="W56" s="275"/>
      <c r="X56" s="276"/>
    </row>
    <row r="57" spans="2:24" x14ac:dyDescent="0.25">
      <c r="B57" s="248"/>
      <c r="C57" s="249"/>
      <c r="D57" s="269"/>
      <c r="E57" s="249"/>
      <c r="F57" s="270"/>
      <c r="G57" s="270"/>
      <c r="H57" s="271"/>
      <c r="I57" s="271"/>
      <c r="J57" s="270"/>
      <c r="K57" s="270"/>
      <c r="L57" s="249"/>
      <c r="M57" s="249"/>
      <c r="N57" s="272"/>
      <c r="O57" s="250"/>
      <c r="P57" s="273"/>
      <c r="Q57" s="274"/>
      <c r="R57" s="273"/>
      <c r="S57" s="274"/>
      <c r="T57" s="250"/>
      <c r="U57" s="274"/>
      <c r="V57" s="250"/>
      <c r="W57" s="275"/>
      <c r="X57" s="276"/>
    </row>
    <row r="58" spans="2:24" x14ac:dyDescent="0.25">
      <c r="B58" s="248"/>
      <c r="C58" s="249"/>
      <c r="D58" s="269"/>
      <c r="E58" s="249"/>
      <c r="F58" s="270"/>
      <c r="G58" s="270"/>
      <c r="H58" s="271"/>
      <c r="I58" s="271"/>
      <c r="J58" s="270"/>
      <c r="K58" s="270"/>
      <c r="L58" s="249"/>
      <c r="M58" s="249"/>
      <c r="N58" s="272"/>
      <c r="O58" s="250"/>
      <c r="P58" s="273"/>
      <c r="Q58" s="274"/>
      <c r="R58" s="273"/>
      <c r="S58" s="274"/>
      <c r="T58" s="250"/>
      <c r="U58" s="274"/>
      <c r="V58" s="250"/>
      <c r="W58" s="275"/>
      <c r="X58" s="276"/>
    </row>
    <row r="59" spans="2:24" x14ac:dyDescent="0.25">
      <c r="B59" s="248"/>
      <c r="C59" s="249"/>
      <c r="D59" s="269"/>
      <c r="E59" s="249"/>
      <c r="F59" s="270"/>
      <c r="G59" s="270"/>
      <c r="H59" s="271"/>
      <c r="I59" s="271"/>
      <c r="J59" s="270"/>
      <c r="K59" s="270"/>
      <c r="L59" s="249"/>
      <c r="M59" s="249"/>
      <c r="N59" s="272"/>
      <c r="O59" s="250"/>
      <c r="P59" s="273"/>
      <c r="Q59" s="274"/>
      <c r="R59" s="273"/>
      <c r="S59" s="274"/>
      <c r="T59" s="250"/>
      <c r="U59" s="274"/>
      <c r="V59" s="250"/>
      <c r="W59" s="275"/>
      <c r="X59" s="276"/>
    </row>
    <row r="60" spans="2:24" x14ac:dyDescent="0.25">
      <c r="B60" s="248"/>
      <c r="C60" s="249"/>
      <c r="D60" s="269"/>
      <c r="E60" s="249"/>
      <c r="F60" s="270"/>
      <c r="G60" s="270"/>
      <c r="H60" s="271"/>
      <c r="I60" s="271"/>
      <c r="J60" s="270"/>
      <c r="K60" s="270"/>
      <c r="L60" s="249"/>
      <c r="M60" s="249"/>
      <c r="N60" s="272"/>
      <c r="O60" s="250"/>
      <c r="P60" s="273"/>
      <c r="Q60" s="274"/>
      <c r="R60" s="273"/>
      <c r="S60" s="274"/>
      <c r="T60" s="250"/>
      <c r="U60" s="274"/>
      <c r="V60" s="250"/>
      <c r="W60" s="275"/>
      <c r="X60" s="276"/>
    </row>
    <row r="61" spans="2:24" x14ac:dyDescent="0.25">
      <c r="B61" s="248"/>
      <c r="C61" s="249"/>
      <c r="D61" s="269"/>
      <c r="E61" s="249"/>
      <c r="F61" s="270"/>
      <c r="G61" s="270"/>
      <c r="H61" s="271"/>
      <c r="I61" s="271"/>
      <c r="J61" s="270"/>
      <c r="K61" s="270"/>
      <c r="L61" s="249"/>
      <c r="M61" s="249"/>
      <c r="N61" s="272"/>
      <c r="O61" s="250"/>
      <c r="P61" s="273"/>
      <c r="Q61" s="274"/>
      <c r="R61" s="273"/>
      <c r="S61" s="274"/>
      <c r="T61" s="250"/>
      <c r="U61" s="274"/>
      <c r="V61" s="250"/>
      <c r="W61" s="275"/>
      <c r="X61" s="276"/>
    </row>
    <row r="62" spans="2:24" x14ac:dyDescent="0.25">
      <c r="B62" s="248"/>
      <c r="C62" s="249"/>
      <c r="D62" s="269"/>
      <c r="E62" s="249"/>
      <c r="F62" s="270"/>
      <c r="G62" s="270"/>
      <c r="H62" s="271"/>
      <c r="I62" s="271"/>
      <c r="J62" s="270"/>
      <c r="K62" s="270"/>
      <c r="L62" s="249"/>
      <c r="M62" s="249"/>
      <c r="N62" s="272"/>
      <c r="O62" s="250"/>
      <c r="P62" s="273"/>
      <c r="Q62" s="274"/>
      <c r="R62" s="273"/>
      <c r="S62" s="274"/>
      <c r="T62" s="250"/>
      <c r="U62" s="274"/>
      <c r="V62" s="250"/>
      <c r="W62" s="275"/>
      <c r="X62" s="276"/>
    </row>
    <row r="63" spans="2:24" x14ac:dyDescent="0.25">
      <c r="B63" s="248"/>
      <c r="C63" s="249"/>
      <c r="D63" s="269"/>
      <c r="E63" s="249"/>
      <c r="F63" s="270"/>
      <c r="G63" s="270"/>
      <c r="H63" s="271"/>
      <c r="I63" s="271"/>
      <c r="J63" s="270"/>
      <c r="K63" s="270"/>
      <c r="L63" s="249"/>
      <c r="M63" s="249"/>
      <c r="N63" s="272"/>
      <c r="O63" s="250"/>
      <c r="P63" s="273"/>
      <c r="Q63" s="274"/>
      <c r="R63" s="273"/>
      <c r="S63" s="274"/>
      <c r="T63" s="250"/>
      <c r="U63" s="274"/>
      <c r="V63" s="250"/>
      <c r="W63" s="275"/>
      <c r="X63" s="276"/>
    </row>
    <row r="64" spans="2:24" x14ac:dyDescent="0.25">
      <c r="B64" s="248"/>
      <c r="C64" s="249"/>
      <c r="D64" s="269"/>
      <c r="E64" s="249"/>
      <c r="F64" s="270"/>
      <c r="G64" s="270"/>
      <c r="H64" s="271"/>
      <c r="I64" s="271"/>
      <c r="J64" s="270"/>
      <c r="K64" s="270"/>
      <c r="L64" s="249"/>
      <c r="M64" s="249"/>
      <c r="N64" s="272"/>
      <c r="O64" s="250"/>
      <c r="P64" s="273"/>
      <c r="Q64" s="274"/>
      <c r="R64" s="273"/>
      <c r="S64" s="274"/>
      <c r="T64" s="250"/>
      <c r="U64" s="274"/>
      <c r="V64" s="250"/>
      <c r="W64" s="275"/>
      <c r="X64" s="276"/>
    </row>
    <row r="65" spans="2:24" x14ac:dyDescent="0.25">
      <c r="B65" s="248"/>
      <c r="C65" s="249"/>
      <c r="D65" s="269"/>
      <c r="E65" s="249"/>
      <c r="F65" s="270"/>
      <c r="G65" s="270"/>
      <c r="H65" s="271"/>
      <c r="I65" s="271"/>
      <c r="J65" s="270"/>
      <c r="K65" s="270"/>
      <c r="L65" s="249"/>
      <c r="M65" s="249"/>
      <c r="N65" s="272"/>
      <c r="O65" s="250"/>
      <c r="P65" s="273"/>
      <c r="Q65" s="274"/>
      <c r="R65" s="273"/>
      <c r="S65" s="274"/>
      <c r="T65" s="250"/>
      <c r="U65" s="274"/>
      <c r="V65" s="250"/>
      <c r="W65" s="275"/>
      <c r="X65" s="276"/>
    </row>
    <row r="66" spans="2:24" x14ac:dyDescent="0.25">
      <c r="B66" s="248"/>
      <c r="C66" s="249"/>
      <c r="D66" s="269"/>
      <c r="E66" s="249"/>
      <c r="F66" s="270"/>
      <c r="G66" s="270"/>
      <c r="H66" s="271"/>
      <c r="I66" s="271"/>
      <c r="J66" s="270"/>
      <c r="K66" s="270"/>
      <c r="L66" s="249"/>
      <c r="M66" s="249"/>
      <c r="N66" s="272"/>
      <c r="O66" s="250"/>
      <c r="P66" s="273"/>
      <c r="Q66" s="274"/>
      <c r="R66" s="273"/>
      <c r="S66" s="274"/>
      <c r="T66" s="250"/>
      <c r="U66" s="274"/>
      <c r="V66" s="250"/>
      <c r="W66" s="275"/>
      <c r="X66" s="276"/>
    </row>
    <row r="67" spans="2:24" x14ac:dyDescent="0.25">
      <c r="B67" s="248"/>
      <c r="C67" s="249"/>
      <c r="D67" s="269"/>
      <c r="E67" s="249"/>
      <c r="F67" s="270"/>
      <c r="G67" s="270"/>
      <c r="H67" s="271"/>
      <c r="I67" s="271"/>
      <c r="J67" s="270"/>
      <c r="K67" s="270"/>
      <c r="L67" s="249"/>
      <c r="M67" s="249"/>
      <c r="N67" s="272"/>
      <c r="O67" s="250"/>
      <c r="P67" s="273"/>
      <c r="Q67" s="274"/>
      <c r="R67" s="273"/>
      <c r="S67" s="274"/>
      <c r="T67" s="250"/>
      <c r="U67" s="274"/>
      <c r="V67" s="250"/>
      <c r="W67" s="275"/>
      <c r="X67" s="276"/>
    </row>
    <row r="68" spans="2:24" x14ac:dyDescent="0.25">
      <c r="B68" s="248"/>
      <c r="C68" s="249"/>
      <c r="D68" s="269"/>
      <c r="E68" s="249"/>
      <c r="F68" s="270"/>
      <c r="G68" s="270"/>
      <c r="H68" s="271"/>
      <c r="I68" s="271"/>
      <c r="J68" s="270"/>
      <c r="K68" s="270"/>
      <c r="L68" s="249"/>
      <c r="M68" s="249"/>
      <c r="N68" s="272"/>
      <c r="O68" s="250"/>
      <c r="P68" s="273"/>
      <c r="Q68" s="274"/>
      <c r="R68" s="273"/>
      <c r="S68" s="274"/>
      <c r="T68" s="250"/>
      <c r="U68" s="274"/>
      <c r="V68" s="250"/>
      <c r="W68" s="275"/>
      <c r="X68" s="276"/>
    </row>
    <row r="69" spans="2:24" x14ac:dyDescent="0.25">
      <c r="B69" s="248"/>
      <c r="C69" s="249"/>
      <c r="D69" s="269"/>
      <c r="E69" s="249"/>
      <c r="F69" s="270"/>
      <c r="G69" s="270"/>
      <c r="H69" s="271"/>
      <c r="I69" s="271"/>
      <c r="J69" s="270"/>
      <c r="K69" s="270"/>
      <c r="L69" s="249"/>
      <c r="M69" s="249"/>
      <c r="N69" s="272"/>
      <c r="O69" s="250"/>
      <c r="P69" s="273"/>
      <c r="Q69" s="274"/>
      <c r="R69" s="273"/>
      <c r="S69" s="274"/>
      <c r="T69" s="250"/>
      <c r="U69" s="274"/>
      <c r="V69" s="250"/>
      <c r="W69" s="275"/>
      <c r="X69" s="276"/>
    </row>
    <row r="70" spans="2:24" x14ac:dyDescent="0.25">
      <c r="B70" s="248"/>
      <c r="C70" s="249"/>
      <c r="D70" s="269"/>
      <c r="E70" s="249"/>
      <c r="F70" s="270"/>
      <c r="G70" s="270"/>
      <c r="H70" s="271"/>
      <c r="I70" s="271"/>
      <c r="J70" s="270"/>
      <c r="K70" s="270"/>
      <c r="L70" s="249"/>
      <c r="M70" s="249"/>
      <c r="N70" s="272"/>
      <c r="O70" s="250"/>
      <c r="P70" s="273"/>
      <c r="Q70" s="274"/>
      <c r="R70" s="273"/>
      <c r="S70" s="274"/>
      <c r="T70" s="250"/>
      <c r="U70" s="274"/>
      <c r="V70" s="250"/>
      <c r="W70" s="275"/>
      <c r="X70" s="276"/>
    </row>
    <row r="71" spans="2:24" x14ac:dyDescent="0.25">
      <c r="B71" s="248"/>
      <c r="C71" s="249"/>
      <c r="D71" s="269"/>
      <c r="E71" s="249"/>
      <c r="F71" s="270"/>
      <c r="G71" s="270"/>
      <c r="H71" s="271"/>
      <c r="I71" s="271"/>
      <c r="J71" s="270"/>
      <c r="K71" s="270"/>
      <c r="L71" s="249"/>
      <c r="M71" s="249"/>
      <c r="N71" s="272"/>
      <c r="O71" s="250"/>
      <c r="P71" s="273"/>
      <c r="Q71" s="274"/>
      <c r="R71" s="273"/>
      <c r="S71" s="274"/>
      <c r="T71" s="250"/>
      <c r="U71" s="274"/>
      <c r="V71" s="250"/>
      <c r="W71" s="275"/>
      <c r="X71" s="276"/>
    </row>
    <row r="72" spans="2:24" x14ac:dyDescent="0.25">
      <c r="B72" s="248"/>
      <c r="C72" s="249"/>
      <c r="D72" s="269"/>
      <c r="E72" s="249"/>
      <c r="F72" s="270"/>
      <c r="G72" s="270"/>
      <c r="H72" s="271"/>
      <c r="I72" s="271"/>
      <c r="J72" s="270"/>
      <c r="K72" s="270"/>
      <c r="L72" s="249"/>
      <c r="M72" s="249"/>
      <c r="N72" s="272"/>
      <c r="O72" s="250"/>
      <c r="P72" s="273"/>
      <c r="Q72" s="274"/>
      <c r="R72" s="273"/>
      <c r="S72" s="274"/>
      <c r="T72" s="250"/>
      <c r="U72" s="274"/>
      <c r="V72" s="250"/>
      <c r="W72" s="275"/>
      <c r="X72" s="276"/>
    </row>
    <row r="73" spans="2:24" x14ac:dyDescent="0.25">
      <c r="B73" s="248"/>
      <c r="C73" s="249"/>
      <c r="D73" s="269"/>
      <c r="E73" s="249"/>
      <c r="F73" s="270"/>
      <c r="G73" s="270"/>
      <c r="H73" s="271"/>
      <c r="I73" s="271"/>
      <c r="J73" s="270"/>
      <c r="K73" s="270"/>
      <c r="L73" s="249"/>
      <c r="M73" s="249"/>
      <c r="N73" s="272"/>
      <c r="O73" s="250"/>
      <c r="P73" s="273"/>
      <c r="Q73" s="274"/>
      <c r="R73" s="273"/>
      <c r="S73" s="274"/>
      <c r="T73" s="250"/>
      <c r="U73" s="274"/>
      <c r="V73" s="250"/>
      <c r="W73" s="275"/>
      <c r="X73" s="276"/>
    </row>
    <row r="74" spans="2:24" x14ac:dyDescent="0.25">
      <c r="B74" s="248"/>
      <c r="C74" s="249"/>
      <c r="D74" s="269"/>
      <c r="E74" s="249"/>
      <c r="F74" s="270"/>
      <c r="G74" s="270"/>
      <c r="H74" s="271"/>
      <c r="I74" s="271"/>
      <c r="J74" s="270"/>
      <c r="K74" s="270"/>
      <c r="L74" s="249"/>
      <c r="M74" s="249"/>
      <c r="N74" s="272"/>
      <c r="O74" s="250"/>
      <c r="P74" s="273"/>
      <c r="Q74" s="274"/>
      <c r="R74" s="273"/>
      <c r="S74" s="274"/>
      <c r="T74" s="250"/>
      <c r="U74" s="274"/>
      <c r="V74" s="250"/>
      <c r="W74" s="275"/>
      <c r="X74" s="276"/>
    </row>
    <row r="75" spans="2:24" x14ac:dyDescent="0.25">
      <c r="B75" s="248"/>
      <c r="C75" s="249"/>
      <c r="D75" s="269"/>
      <c r="E75" s="249"/>
      <c r="F75" s="270"/>
      <c r="G75" s="270"/>
      <c r="H75" s="271"/>
      <c r="I75" s="271"/>
      <c r="J75" s="270"/>
      <c r="K75" s="270"/>
      <c r="L75" s="249"/>
      <c r="M75" s="249"/>
      <c r="N75" s="272"/>
      <c r="O75" s="250"/>
      <c r="P75" s="273"/>
      <c r="Q75" s="274"/>
      <c r="R75" s="273"/>
      <c r="S75" s="274"/>
      <c r="T75" s="250"/>
      <c r="U75" s="274"/>
      <c r="V75" s="250"/>
      <c r="W75" s="275"/>
      <c r="X75" s="276"/>
    </row>
    <row r="76" spans="2:24" x14ac:dyDescent="0.25">
      <c r="B76" s="248"/>
      <c r="C76" s="249"/>
      <c r="D76" s="269"/>
      <c r="E76" s="249"/>
      <c r="F76" s="270"/>
      <c r="G76" s="270"/>
      <c r="H76" s="271"/>
      <c r="I76" s="271"/>
      <c r="J76" s="270"/>
      <c r="K76" s="270"/>
      <c r="L76" s="249"/>
      <c r="M76" s="249"/>
      <c r="N76" s="272"/>
      <c r="O76" s="250"/>
      <c r="P76" s="273"/>
      <c r="Q76" s="274"/>
      <c r="R76" s="273"/>
      <c r="S76" s="274"/>
      <c r="T76" s="250"/>
      <c r="U76" s="274"/>
      <c r="V76" s="250"/>
      <c r="W76" s="275"/>
      <c r="X76" s="276"/>
    </row>
    <row r="77" spans="2:24" x14ac:dyDescent="0.25">
      <c r="B77" s="248"/>
      <c r="C77" s="249"/>
      <c r="D77" s="269"/>
      <c r="E77" s="249"/>
      <c r="F77" s="270"/>
      <c r="G77" s="270"/>
      <c r="H77" s="271"/>
      <c r="I77" s="271"/>
      <c r="J77" s="270"/>
      <c r="K77" s="270"/>
      <c r="L77" s="249"/>
      <c r="M77" s="249"/>
      <c r="N77" s="272"/>
      <c r="O77" s="250"/>
      <c r="P77" s="273"/>
      <c r="Q77" s="274"/>
      <c r="R77" s="273"/>
      <c r="S77" s="274"/>
      <c r="T77" s="250"/>
      <c r="U77" s="274"/>
      <c r="V77" s="250"/>
      <c r="W77" s="275"/>
      <c r="X77" s="276"/>
    </row>
    <row r="78" spans="2:24" x14ac:dyDescent="0.25">
      <c r="B78" s="248"/>
      <c r="C78" s="249"/>
      <c r="D78" s="269"/>
      <c r="E78" s="249"/>
      <c r="F78" s="270"/>
      <c r="G78" s="270"/>
      <c r="H78" s="271"/>
      <c r="I78" s="271"/>
      <c r="J78" s="270"/>
      <c r="K78" s="270"/>
      <c r="L78" s="249"/>
      <c r="M78" s="249"/>
      <c r="N78" s="272"/>
      <c r="O78" s="250"/>
      <c r="P78" s="273"/>
      <c r="Q78" s="274"/>
      <c r="R78" s="273"/>
      <c r="S78" s="274"/>
      <c r="T78" s="250"/>
      <c r="U78" s="274"/>
      <c r="V78" s="250"/>
      <c r="W78" s="275"/>
      <c r="X78" s="276"/>
    </row>
    <row r="79" spans="2:24" x14ac:dyDescent="0.25">
      <c r="B79" s="248"/>
      <c r="C79" s="249"/>
      <c r="D79" s="269"/>
      <c r="E79" s="249"/>
      <c r="F79" s="270"/>
      <c r="G79" s="270"/>
      <c r="H79" s="271"/>
      <c r="I79" s="271"/>
      <c r="J79" s="270"/>
      <c r="K79" s="270"/>
      <c r="L79" s="249"/>
      <c r="M79" s="249"/>
      <c r="N79" s="272"/>
      <c r="O79" s="250"/>
      <c r="P79" s="273"/>
      <c r="Q79" s="274"/>
      <c r="R79" s="273"/>
      <c r="S79" s="274"/>
      <c r="T79" s="250"/>
      <c r="U79" s="274"/>
      <c r="V79" s="250"/>
      <c r="W79" s="275"/>
      <c r="X79" s="276"/>
    </row>
    <row r="80" spans="2:24" x14ac:dyDescent="0.25">
      <c r="B80" s="248"/>
      <c r="C80" s="249"/>
      <c r="D80" s="269"/>
      <c r="E80" s="249"/>
      <c r="F80" s="270"/>
      <c r="G80" s="270"/>
      <c r="H80" s="271"/>
      <c r="I80" s="271"/>
      <c r="J80" s="270"/>
      <c r="K80" s="270"/>
      <c r="L80" s="249"/>
      <c r="M80" s="249"/>
      <c r="N80" s="272"/>
      <c r="O80" s="250"/>
      <c r="P80" s="273"/>
      <c r="Q80" s="274"/>
      <c r="R80" s="273"/>
      <c r="S80" s="274"/>
      <c r="T80" s="250"/>
      <c r="U80" s="274"/>
      <c r="V80" s="250"/>
      <c r="W80" s="275"/>
      <c r="X80" s="276"/>
    </row>
    <row r="81" spans="2:24" x14ac:dyDescent="0.25">
      <c r="B81" s="248"/>
      <c r="C81" s="249"/>
      <c r="D81" s="269"/>
      <c r="E81" s="249"/>
      <c r="F81" s="270"/>
      <c r="G81" s="270"/>
      <c r="H81" s="271"/>
      <c r="I81" s="271"/>
      <c r="J81" s="270"/>
      <c r="K81" s="270"/>
      <c r="L81" s="249"/>
      <c r="M81" s="249"/>
      <c r="N81" s="272"/>
      <c r="O81" s="250"/>
      <c r="P81" s="273"/>
      <c r="Q81" s="274"/>
      <c r="R81" s="273"/>
      <c r="S81" s="274"/>
      <c r="T81" s="250"/>
      <c r="U81" s="274"/>
      <c r="V81" s="250"/>
      <c r="W81" s="275"/>
      <c r="X81" s="276"/>
    </row>
    <row r="82" spans="2:24" x14ac:dyDescent="0.25">
      <c r="B82" s="248"/>
      <c r="C82" s="249"/>
      <c r="D82" s="269"/>
      <c r="E82" s="249"/>
      <c r="F82" s="270"/>
      <c r="G82" s="270"/>
      <c r="H82" s="271"/>
      <c r="I82" s="271"/>
      <c r="J82" s="270"/>
      <c r="K82" s="270"/>
      <c r="L82" s="249"/>
      <c r="M82" s="249"/>
      <c r="N82" s="272"/>
      <c r="O82" s="250"/>
      <c r="P82" s="273"/>
      <c r="Q82" s="274"/>
      <c r="R82" s="273"/>
      <c r="S82" s="274"/>
      <c r="T82" s="250"/>
      <c r="U82" s="274"/>
      <c r="V82" s="250"/>
      <c r="W82" s="275"/>
      <c r="X82" s="276"/>
    </row>
    <row r="83" spans="2:24" x14ac:dyDescent="0.25">
      <c r="B83" s="248"/>
      <c r="C83" s="249"/>
      <c r="D83" s="269"/>
      <c r="E83" s="249"/>
      <c r="F83" s="270"/>
      <c r="G83" s="270"/>
      <c r="H83" s="271"/>
      <c r="I83" s="271"/>
      <c r="J83" s="270"/>
      <c r="K83" s="270"/>
      <c r="L83" s="249"/>
      <c r="M83" s="249"/>
      <c r="N83" s="272"/>
      <c r="O83" s="250"/>
      <c r="P83" s="273"/>
      <c r="Q83" s="274"/>
      <c r="R83" s="273"/>
      <c r="S83" s="274"/>
      <c r="T83" s="250"/>
      <c r="U83" s="274"/>
      <c r="V83" s="250"/>
      <c r="W83" s="275"/>
      <c r="X83" s="276"/>
    </row>
    <row r="84" spans="2:24" x14ac:dyDescent="0.25">
      <c r="B84" s="248"/>
      <c r="C84" s="249"/>
      <c r="D84" s="269"/>
      <c r="E84" s="249"/>
      <c r="F84" s="270"/>
      <c r="G84" s="270"/>
      <c r="H84" s="271"/>
      <c r="I84" s="271"/>
      <c r="J84" s="270"/>
      <c r="K84" s="270"/>
      <c r="L84" s="249"/>
      <c r="M84" s="249"/>
      <c r="N84" s="272"/>
      <c r="O84" s="250"/>
      <c r="P84" s="273"/>
      <c r="Q84" s="274"/>
      <c r="R84" s="273"/>
      <c r="S84" s="274"/>
      <c r="T84" s="250"/>
      <c r="U84" s="274"/>
      <c r="V84" s="250"/>
      <c r="W84" s="275"/>
      <c r="X84" s="276"/>
    </row>
    <row r="85" spans="2:24" x14ac:dyDescent="0.25">
      <c r="B85" s="248"/>
      <c r="C85" s="249"/>
      <c r="D85" s="269"/>
      <c r="E85" s="249"/>
      <c r="F85" s="270"/>
      <c r="G85" s="270"/>
      <c r="H85" s="271"/>
      <c r="I85" s="271"/>
      <c r="J85" s="270"/>
      <c r="K85" s="270"/>
      <c r="L85" s="249"/>
      <c r="M85" s="249"/>
      <c r="N85" s="272"/>
      <c r="O85" s="250"/>
      <c r="P85" s="273"/>
      <c r="Q85" s="274"/>
      <c r="R85" s="273"/>
      <c r="S85" s="274"/>
      <c r="T85" s="250"/>
      <c r="U85" s="274"/>
      <c r="V85" s="250"/>
      <c r="W85" s="275"/>
      <c r="X85" s="276"/>
    </row>
    <row r="86" spans="2:24" x14ac:dyDescent="0.25">
      <c r="B86" s="248"/>
      <c r="C86" s="249"/>
      <c r="D86" s="269"/>
      <c r="E86" s="249"/>
      <c r="F86" s="270"/>
      <c r="G86" s="270"/>
      <c r="H86" s="271"/>
      <c r="I86" s="271"/>
      <c r="J86" s="270"/>
      <c r="K86" s="270"/>
      <c r="L86" s="249"/>
      <c r="M86" s="249"/>
      <c r="N86" s="272"/>
      <c r="O86" s="250"/>
      <c r="P86" s="273"/>
      <c r="Q86" s="274"/>
      <c r="R86" s="273"/>
      <c r="S86" s="274"/>
      <c r="T86" s="250"/>
      <c r="U86" s="274"/>
      <c r="V86" s="250"/>
      <c r="W86" s="275"/>
      <c r="X86" s="276"/>
    </row>
    <row r="87" spans="2:24" x14ac:dyDescent="0.25">
      <c r="B87" s="248"/>
      <c r="C87" s="249"/>
      <c r="D87" s="269"/>
      <c r="E87" s="249"/>
      <c r="F87" s="270"/>
      <c r="G87" s="270"/>
      <c r="H87" s="271"/>
      <c r="I87" s="271"/>
      <c r="J87" s="270"/>
      <c r="K87" s="270"/>
      <c r="L87" s="249"/>
      <c r="M87" s="249"/>
      <c r="N87" s="272"/>
      <c r="O87" s="250"/>
      <c r="P87" s="273"/>
      <c r="Q87" s="274"/>
      <c r="R87" s="273"/>
      <c r="S87" s="274"/>
      <c r="T87" s="250"/>
      <c r="U87" s="274"/>
      <c r="V87" s="250"/>
      <c r="W87" s="275"/>
      <c r="X87" s="276"/>
    </row>
    <row r="88" spans="2:24" x14ac:dyDescent="0.25">
      <c r="B88" s="248"/>
      <c r="C88" s="249"/>
      <c r="D88" s="269"/>
      <c r="E88" s="249"/>
      <c r="F88" s="270"/>
      <c r="G88" s="270"/>
      <c r="H88" s="271"/>
      <c r="I88" s="271"/>
      <c r="J88" s="270"/>
      <c r="K88" s="270"/>
      <c r="L88" s="249"/>
      <c r="M88" s="249"/>
      <c r="N88" s="272"/>
      <c r="O88" s="250"/>
      <c r="P88" s="273"/>
      <c r="Q88" s="274"/>
      <c r="R88" s="273"/>
      <c r="S88" s="274"/>
      <c r="T88" s="250"/>
      <c r="U88" s="274"/>
      <c r="V88" s="250"/>
      <c r="W88" s="275"/>
      <c r="X88" s="276"/>
    </row>
    <row r="89" spans="2:24" x14ac:dyDescent="0.25">
      <c r="B89" s="248"/>
      <c r="C89" s="249"/>
      <c r="D89" s="269"/>
      <c r="E89" s="249"/>
      <c r="F89" s="270"/>
      <c r="G89" s="270"/>
      <c r="H89" s="271"/>
      <c r="I89" s="271"/>
      <c r="J89" s="270"/>
      <c r="K89" s="270"/>
      <c r="L89" s="249"/>
      <c r="M89" s="249"/>
      <c r="N89" s="272"/>
      <c r="O89" s="250"/>
      <c r="P89" s="273"/>
      <c r="Q89" s="274"/>
      <c r="R89" s="273"/>
      <c r="S89" s="274"/>
      <c r="T89" s="250"/>
      <c r="U89" s="274"/>
      <c r="V89" s="250"/>
      <c r="W89" s="275"/>
      <c r="X89" s="276"/>
    </row>
    <row r="90" spans="2:24" x14ac:dyDescent="0.25">
      <c r="B90" s="248"/>
      <c r="C90" s="249"/>
      <c r="D90" s="269"/>
      <c r="E90" s="249"/>
      <c r="F90" s="270"/>
      <c r="G90" s="270"/>
      <c r="H90" s="271"/>
      <c r="I90" s="271"/>
      <c r="J90" s="270"/>
      <c r="K90" s="270"/>
      <c r="L90" s="249"/>
      <c r="M90" s="249"/>
      <c r="N90" s="272"/>
      <c r="O90" s="250"/>
      <c r="P90" s="273"/>
      <c r="Q90" s="274"/>
      <c r="R90" s="273"/>
      <c r="S90" s="274"/>
      <c r="T90" s="250"/>
      <c r="U90" s="274"/>
      <c r="V90" s="250"/>
      <c r="W90" s="275"/>
      <c r="X90" s="276"/>
    </row>
    <row r="91" spans="2:24" x14ac:dyDescent="0.25">
      <c r="B91" s="248"/>
      <c r="C91" s="249"/>
      <c r="D91" s="269"/>
      <c r="E91" s="249"/>
      <c r="F91" s="270"/>
      <c r="G91" s="270"/>
      <c r="H91" s="271"/>
      <c r="I91" s="271"/>
      <c r="J91" s="270"/>
      <c r="K91" s="270"/>
      <c r="L91" s="249"/>
      <c r="M91" s="249"/>
      <c r="N91" s="272"/>
      <c r="O91" s="250"/>
      <c r="P91" s="273"/>
      <c r="Q91" s="274"/>
      <c r="R91" s="273"/>
      <c r="S91" s="274"/>
      <c r="T91" s="250"/>
      <c r="U91" s="274"/>
      <c r="V91" s="250"/>
      <c r="W91" s="275"/>
      <c r="X91" s="276"/>
    </row>
    <row r="92" spans="2:24" x14ac:dyDescent="0.25">
      <c r="B92" s="248"/>
      <c r="C92" s="249"/>
      <c r="D92" s="269"/>
      <c r="E92" s="249"/>
      <c r="F92" s="270"/>
      <c r="G92" s="270"/>
      <c r="H92" s="271"/>
      <c r="I92" s="271"/>
      <c r="J92" s="270"/>
      <c r="K92" s="270"/>
      <c r="L92" s="249"/>
      <c r="M92" s="249"/>
      <c r="N92" s="272"/>
      <c r="O92" s="250"/>
      <c r="P92" s="273"/>
      <c r="Q92" s="274"/>
      <c r="R92" s="273"/>
      <c r="S92" s="274"/>
      <c r="T92" s="250"/>
      <c r="U92" s="274"/>
      <c r="V92" s="250"/>
      <c r="W92" s="275"/>
      <c r="X92" s="276"/>
    </row>
    <row r="93" spans="2:24" x14ac:dyDescent="0.25">
      <c r="B93" s="248"/>
      <c r="C93" s="249"/>
      <c r="D93" s="269"/>
      <c r="E93" s="249"/>
      <c r="F93" s="270"/>
      <c r="G93" s="270"/>
      <c r="H93" s="271"/>
      <c r="I93" s="271"/>
      <c r="J93" s="270"/>
      <c r="K93" s="270"/>
      <c r="L93" s="249"/>
      <c r="M93" s="249"/>
      <c r="N93" s="272"/>
      <c r="O93" s="250"/>
      <c r="P93" s="273"/>
      <c r="Q93" s="274"/>
      <c r="R93" s="273"/>
      <c r="S93" s="274"/>
      <c r="T93" s="250"/>
      <c r="U93" s="274"/>
      <c r="V93" s="250"/>
      <c r="W93" s="275"/>
      <c r="X93" s="276"/>
    </row>
    <row r="94" spans="2:24" x14ac:dyDescent="0.25">
      <c r="B94" s="248"/>
      <c r="C94" s="249"/>
      <c r="D94" s="269"/>
      <c r="E94" s="249"/>
      <c r="F94" s="270"/>
      <c r="G94" s="270"/>
      <c r="H94" s="271"/>
      <c r="I94" s="271"/>
      <c r="J94" s="270"/>
      <c r="K94" s="270"/>
      <c r="L94" s="249"/>
      <c r="M94" s="249"/>
      <c r="N94" s="272"/>
      <c r="O94" s="250"/>
      <c r="P94" s="273"/>
      <c r="Q94" s="274"/>
      <c r="R94" s="273"/>
      <c r="S94" s="274"/>
      <c r="T94" s="250"/>
      <c r="U94" s="274"/>
      <c r="V94" s="250"/>
      <c r="W94" s="275"/>
      <c r="X94" s="276"/>
    </row>
    <row r="95" spans="2:24" x14ac:dyDescent="0.25">
      <c r="B95" s="248"/>
      <c r="C95" s="249"/>
      <c r="D95" s="269"/>
      <c r="E95" s="249"/>
      <c r="F95" s="270"/>
      <c r="G95" s="270"/>
      <c r="H95" s="271"/>
      <c r="I95" s="271"/>
      <c r="J95" s="270"/>
      <c r="K95" s="270"/>
      <c r="L95" s="249"/>
      <c r="M95" s="249"/>
      <c r="N95" s="272"/>
      <c r="O95" s="250"/>
      <c r="P95" s="273"/>
      <c r="Q95" s="274"/>
      <c r="R95" s="273"/>
      <c r="S95" s="274"/>
      <c r="T95" s="250"/>
      <c r="U95" s="274"/>
      <c r="V95" s="250"/>
      <c r="W95" s="275"/>
      <c r="X95" s="276"/>
    </row>
    <row r="96" spans="2:24" x14ac:dyDescent="0.25">
      <c r="B96" s="248"/>
      <c r="C96" s="249"/>
      <c r="D96" s="269"/>
      <c r="E96" s="249"/>
      <c r="F96" s="270"/>
      <c r="G96" s="270"/>
      <c r="H96" s="271"/>
      <c r="I96" s="271"/>
      <c r="J96" s="270"/>
      <c r="K96" s="270"/>
      <c r="L96" s="249"/>
      <c r="M96" s="249"/>
      <c r="N96" s="272"/>
      <c r="O96" s="250"/>
      <c r="P96" s="273"/>
      <c r="Q96" s="274"/>
      <c r="R96" s="273"/>
      <c r="S96" s="274"/>
      <c r="T96" s="250"/>
      <c r="U96" s="274"/>
      <c r="V96" s="250"/>
      <c r="W96" s="275"/>
      <c r="X96" s="276"/>
    </row>
    <row r="97" spans="2:24" x14ac:dyDescent="0.25">
      <c r="B97" s="248"/>
      <c r="C97" s="249"/>
      <c r="D97" s="269"/>
      <c r="E97" s="249"/>
      <c r="F97" s="270"/>
      <c r="G97" s="270"/>
      <c r="H97" s="271"/>
      <c r="I97" s="271"/>
      <c r="J97" s="270"/>
      <c r="K97" s="270"/>
      <c r="L97" s="249"/>
      <c r="M97" s="249"/>
      <c r="N97" s="272"/>
      <c r="O97" s="250"/>
      <c r="P97" s="273"/>
      <c r="Q97" s="274"/>
      <c r="R97" s="273"/>
      <c r="S97" s="274"/>
      <c r="T97" s="250"/>
      <c r="U97" s="274"/>
      <c r="V97" s="250"/>
      <c r="W97" s="275"/>
      <c r="X97" s="276"/>
    </row>
    <row r="98" spans="2:24" x14ac:dyDescent="0.25">
      <c r="B98" s="248"/>
      <c r="C98" s="249"/>
      <c r="D98" s="269"/>
      <c r="E98" s="249"/>
      <c r="F98" s="270"/>
      <c r="G98" s="270"/>
      <c r="H98" s="271"/>
      <c r="I98" s="271"/>
      <c r="J98" s="270"/>
      <c r="K98" s="270"/>
      <c r="L98" s="249"/>
      <c r="M98" s="249"/>
      <c r="N98" s="272"/>
      <c r="O98" s="250"/>
      <c r="P98" s="273"/>
      <c r="Q98" s="274"/>
      <c r="R98" s="273"/>
      <c r="S98" s="274"/>
      <c r="T98" s="250"/>
      <c r="U98" s="274"/>
      <c r="V98" s="250"/>
      <c r="W98" s="275"/>
      <c r="X98" s="276"/>
    </row>
    <row r="99" spans="2:24" x14ac:dyDescent="0.25">
      <c r="B99" s="248"/>
      <c r="C99" s="249"/>
      <c r="D99" s="269"/>
      <c r="E99" s="249"/>
      <c r="F99" s="270"/>
      <c r="G99" s="270"/>
      <c r="H99" s="271"/>
      <c r="I99" s="271"/>
      <c r="J99" s="270"/>
      <c r="K99" s="270"/>
      <c r="L99" s="249"/>
      <c r="M99" s="249"/>
      <c r="N99" s="272"/>
      <c r="O99" s="250"/>
      <c r="P99" s="273"/>
      <c r="Q99" s="274"/>
      <c r="R99" s="273"/>
      <c r="S99" s="274"/>
      <c r="T99" s="250"/>
      <c r="U99" s="274"/>
      <c r="V99" s="250"/>
      <c r="W99" s="275"/>
      <c r="X99" s="276"/>
    </row>
    <row r="100" spans="2:24" x14ac:dyDescent="0.25">
      <c r="B100" s="248"/>
      <c r="C100" s="249"/>
      <c r="D100" s="269"/>
      <c r="E100" s="249"/>
      <c r="F100" s="270"/>
      <c r="G100" s="270"/>
      <c r="H100" s="271"/>
      <c r="I100" s="271"/>
      <c r="J100" s="270"/>
      <c r="K100" s="270"/>
      <c r="L100" s="249"/>
      <c r="M100" s="249"/>
      <c r="N100" s="272"/>
      <c r="O100" s="250"/>
      <c r="P100" s="273"/>
      <c r="Q100" s="274"/>
      <c r="R100" s="273"/>
      <c r="S100" s="274"/>
      <c r="T100" s="250"/>
      <c r="U100" s="274"/>
      <c r="V100" s="250"/>
      <c r="W100" s="275"/>
      <c r="X100" s="276"/>
    </row>
    <row r="101" spans="2:24" x14ac:dyDescent="0.25">
      <c r="B101" s="248"/>
      <c r="C101" s="249"/>
      <c r="D101" s="269"/>
      <c r="E101" s="249"/>
      <c r="F101" s="270"/>
      <c r="G101" s="270"/>
      <c r="H101" s="271"/>
      <c r="I101" s="271"/>
      <c r="J101" s="270"/>
      <c r="K101" s="270"/>
      <c r="L101" s="249"/>
      <c r="M101" s="249"/>
      <c r="N101" s="272"/>
      <c r="O101" s="250"/>
      <c r="P101" s="273"/>
      <c r="Q101" s="274"/>
      <c r="R101" s="273"/>
      <c r="S101" s="274"/>
      <c r="T101" s="250"/>
      <c r="U101" s="274"/>
      <c r="V101" s="250"/>
      <c r="W101" s="275"/>
      <c r="X101" s="276"/>
    </row>
    <row r="102" spans="2:24" x14ac:dyDescent="0.25">
      <c r="B102" s="248"/>
      <c r="C102" s="249"/>
      <c r="D102" s="269"/>
      <c r="E102" s="249"/>
      <c r="F102" s="270"/>
      <c r="G102" s="270"/>
      <c r="H102" s="271"/>
      <c r="I102" s="271"/>
      <c r="J102" s="270"/>
      <c r="K102" s="270"/>
      <c r="L102" s="249"/>
      <c r="M102" s="249"/>
      <c r="N102" s="272"/>
      <c r="O102" s="250"/>
      <c r="P102" s="273"/>
      <c r="Q102" s="274"/>
      <c r="R102" s="273"/>
      <c r="S102" s="274"/>
      <c r="T102" s="250"/>
      <c r="U102" s="274"/>
      <c r="V102" s="250"/>
      <c r="W102" s="275"/>
      <c r="X102" s="276"/>
    </row>
    <row r="103" spans="2:24" x14ac:dyDescent="0.25">
      <c r="B103" s="248"/>
      <c r="C103" s="249"/>
      <c r="D103" s="269"/>
      <c r="E103" s="249"/>
      <c r="F103" s="270"/>
      <c r="G103" s="270"/>
      <c r="H103" s="271"/>
      <c r="I103" s="271"/>
      <c r="J103" s="270"/>
      <c r="K103" s="270"/>
      <c r="L103" s="249"/>
      <c r="M103" s="249"/>
      <c r="N103" s="272"/>
      <c r="O103" s="250"/>
      <c r="P103" s="273"/>
      <c r="Q103" s="274"/>
      <c r="R103" s="273"/>
      <c r="S103" s="274"/>
      <c r="T103" s="250"/>
      <c r="U103" s="274"/>
      <c r="V103" s="250"/>
      <c r="W103" s="275"/>
      <c r="X103" s="276"/>
    </row>
    <row r="104" spans="2:24" x14ac:dyDescent="0.25">
      <c r="B104" s="248"/>
      <c r="C104" s="249"/>
      <c r="D104" s="269"/>
      <c r="E104" s="249"/>
      <c r="F104" s="270"/>
      <c r="G104" s="270"/>
      <c r="H104" s="271"/>
      <c r="I104" s="271"/>
      <c r="J104" s="270"/>
      <c r="K104" s="270"/>
      <c r="L104" s="249"/>
      <c r="M104" s="249"/>
      <c r="N104" s="272"/>
      <c r="O104" s="250"/>
      <c r="P104" s="273"/>
      <c r="Q104" s="274"/>
      <c r="R104" s="273"/>
      <c r="S104" s="274"/>
      <c r="T104" s="250"/>
      <c r="U104" s="274"/>
      <c r="V104" s="250"/>
      <c r="W104" s="275"/>
      <c r="X104" s="276"/>
    </row>
    <row r="105" spans="2:24" x14ac:dyDescent="0.25">
      <c r="B105" s="248"/>
      <c r="C105" s="249"/>
      <c r="D105" s="269"/>
      <c r="E105" s="249"/>
      <c r="F105" s="270"/>
      <c r="G105" s="270"/>
      <c r="H105" s="271"/>
      <c r="I105" s="271"/>
      <c r="J105" s="270"/>
      <c r="K105" s="270"/>
      <c r="L105" s="249"/>
      <c r="M105" s="249"/>
      <c r="N105" s="272"/>
      <c r="O105" s="250"/>
      <c r="P105" s="273"/>
      <c r="Q105" s="274"/>
      <c r="R105" s="273"/>
      <c r="S105" s="274"/>
      <c r="T105" s="250"/>
      <c r="U105" s="274"/>
      <c r="V105" s="250"/>
      <c r="W105" s="275"/>
      <c r="X105" s="276"/>
    </row>
    <row r="106" spans="2:24" x14ac:dyDescent="0.25">
      <c r="B106" s="248"/>
      <c r="C106" s="249"/>
      <c r="D106" s="269"/>
      <c r="E106" s="249"/>
      <c r="F106" s="270"/>
      <c r="G106" s="270"/>
      <c r="H106" s="271"/>
      <c r="I106" s="271"/>
      <c r="J106" s="270"/>
      <c r="K106" s="270"/>
      <c r="L106" s="249"/>
      <c r="M106" s="249"/>
      <c r="N106" s="272"/>
      <c r="O106" s="250"/>
      <c r="P106" s="273"/>
      <c r="Q106" s="274"/>
      <c r="R106" s="273"/>
      <c r="S106" s="274"/>
      <c r="T106" s="250"/>
      <c r="U106" s="274"/>
      <c r="V106" s="250"/>
      <c r="W106" s="275"/>
      <c r="X106" s="276"/>
    </row>
    <row r="107" spans="2:24" x14ac:dyDescent="0.25">
      <c r="B107" s="248"/>
      <c r="C107" s="249"/>
      <c r="D107" s="269"/>
      <c r="E107" s="249"/>
      <c r="F107" s="270"/>
      <c r="G107" s="270"/>
      <c r="H107" s="271"/>
      <c r="I107" s="271"/>
      <c r="J107" s="270"/>
      <c r="K107" s="270"/>
      <c r="L107" s="249"/>
      <c r="M107" s="249"/>
      <c r="N107" s="272"/>
      <c r="O107" s="250"/>
      <c r="P107" s="273"/>
      <c r="Q107" s="274"/>
      <c r="R107" s="273"/>
      <c r="S107" s="274"/>
      <c r="T107" s="250"/>
      <c r="U107" s="274"/>
      <c r="V107" s="250"/>
      <c r="W107" s="275"/>
      <c r="X107" s="276"/>
    </row>
    <row r="108" spans="2:24" x14ac:dyDescent="0.25">
      <c r="B108" s="248"/>
      <c r="C108" s="249"/>
      <c r="D108" s="269"/>
      <c r="E108" s="249"/>
      <c r="F108" s="270"/>
      <c r="G108" s="270"/>
      <c r="H108" s="271"/>
      <c r="I108" s="271"/>
      <c r="J108" s="270"/>
      <c r="K108" s="270"/>
      <c r="L108" s="249"/>
      <c r="M108" s="249"/>
      <c r="N108" s="272"/>
      <c r="O108" s="250"/>
      <c r="P108" s="273"/>
      <c r="Q108" s="274"/>
      <c r="R108" s="273"/>
      <c r="S108" s="274"/>
      <c r="T108" s="250"/>
      <c r="U108" s="274"/>
      <c r="V108" s="250"/>
      <c r="W108" s="275"/>
      <c r="X108" s="276"/>
    </row>
    <row r="109" spans="2:24" x14ac:dyDescent="0.25">
      <c r="B109" s="248"/>
      <c r="C109" s="249"/>
      <c r="D109" s="269"/>
      <c r="E109" s="249"/>
      <c r="F109" s="270"/>
      <c r="G109" s="270"/>
      <c r="H109" s="271"/>
      <c r="I109" s="271"/>
      <c r="J109" s="270"/>
      <c r="K109" s="270"/>
      <c r="L109" s="249"/>
      <c r="M109" s="249"/>
      <c r="N109" s="272"/>
      <c r="O109" s="250"/>
      <c r="P109" s="273"/>
      <c r="Q109" s="274"/>
      <c r="R109" s="273"/>
      <c r="S109" s="274"/>
      <c r="T109" s="250"/>
      <c r="U109" s="274"/>
      <c r="V109" s="250"/>
      <c r="W109" s="275"/>
      <c r="X109" s="276"/>
    </row>
    <row r="110" spans="2:24" x14ac:dyDescent="0.25">
      <c r="B110" s="248"/>
      <c r="C110" s="249"/>
      <c r="D110" s="269"/>
      <c r="E110" s="249"/>
      <c r="F110" s="270"/>
      <c r="G110" s="270"/>
      <c r="H110" s="271"/>
      <c r="I110" s="271"/>
      <c r="J110" s="270"/>
      <c r="K110" s="270"/>
      <c r="L110" s="249"/>
      <c r="M110" s="249"/>
      <c r="N110" s="272"/>
      <c r="O110" s="250"/>
      <c r="P110" s="273"/>
      <c r="Q110" s="274"/>
      <c r="R110" s="273"/>
      <c r="S110" s="274"/>
      <c r="T110" s="250"/>
      <c r="U110" s="274"/>
      <c r="V110" s="250"/>
      <c r="W110" s="275"/>
      <c r="X110" s="276"/>
    </row>
    <row r="111" spans="2:24" x14ac:dyDescent="0.25">
      <c r="B111" s="248"/>
      <c r="C111" s="249"/>
      <c r="D111" s="269"/>
      <c r="E111" s="249"/>
      <c r="F111" s="270"/>
      <c r="G111" s="270"/>
      <c r="H111" s="271"/>
      <c r="I111" s="271"/>
      <c r="J111" s="270"/>
      <c r="K111" s="270"/>
      <c r="L111" s="249"/>
      <c r="M111" s="249"/>
      <c r="N111" s="272"/>
      <c r="O111" s="250"/>
      <c r="P111" s="273"/>
      <c r="Q111" s="274"/>
      <c r="R111" s="273"/>
      <c r="S111" s="274"/>
      <c r="T111" s="250"/>
      <c r="U111" s="274"/>
      <c r="V111" s="250"/>
      <c r="W111" s="275"/>
      <c r="X111" s="276"/>
    </row>
    <row r="112" spans="2:24" x14ac:dyDescent="0.25">
      <c r="B112" s="248"/>
      <c r="C112" s="249"/>
      <c r="D112" s="269"/>
      <c r="E112" s="249"/>
      <c r="F112" s="270"/>
      <c r="G112" s="270"/>
      <c r="H112" s="271"/>
      <c r="I112" s="271"/>
      <c r="J112" s="270"/>
      <c r="K112" s="270"/>
      <c r="L112" s="249"/>
      <c r="M112" s="249"/>
      <c r="N112" s="272"/>
      <c r="O112" s="250"/>
      <c r="P112" s="273"/>
      <c r="Q112" s="274"/>
      <c r="R112" s="273"/>
      <c r="S112" s="274"/>
      <c r="T112" s="250"/>
      <c r="U112" s="274"/>
      <c r="V112" s="250"/>
      <c r="W112" s="275"/>
      <c r="X112" s="276"/>
    </row>
    <row r="113" spans="2:24" x14ac:dyDescent="0.25">
      <c r="B113" s="248"/>
      <c r="C113" s="249"/>
      <c r="D113" s="269"/>
      <c r="E113" s="249"/>
      <c r="F113" s="270"/>
      <c r="G113" s="270"/>
      <c r="H113" s="271"/>
      <c r="I113" s="271"/>
      <c r="J113" s="270"/>
      <c r="K113" s="270"/>
      <c r="L113" s="249"/>
      <c r="M113" s="249"/>
      <c r="N113" s="272"/>
      <c r="O113" s="250"/>
      <c r="P113" s="273"/>
      <c r="Q113" s="274"/>
      <c r="R113" s="273"/>
      <c r="S113" s="274"/>
      <c r="T113" s="250"/>
      <c r="U113" s="274"/>
      <c r="V113" s="250"/>
      <c r="W113" s="275"/>
      <c r="X113" s="276"/>
    </row>
    <row r="114" spans="2:24" x14ac:dyDescent="0.25">
      <c r="B114" s="248"/>
      <c r="C114" s="249"/>
      <c r="D114" s="269"/>
      <c r="E114" s="249"/>
      <c r="F114" s="270"/>
      <c r="G114" s="270"/>
      <c r="H114" s="271"/>
      <c r="I114" s="271"/>
      <c r="J114" s="270"/>
      <c r="K114" s="270"/>
      <c r="L114" s="249"/>
      <c r="M114" s="249"/>
      <c r="N114" s="272"/>
      <c r="O114" s="250"/>
      <c r="P114" s="273"/>
      <c r="Q114" s="274"/>
      <c r="R114" s="273"/>
      <c r="S114" s="274"/>
      <c r="T114" s="250"/>
      <c r="U114" s="274"/>
      <c r="V114" s="250"/>
      <c r="W114" s="275"/>
      <c r="X114" s="276"/>
    </row>
    <row r="115" spans="2:24" x14ac:dyDescent="0.25">
      <c r="B115" s="248"/>
      <c r="C115" s="249"/>
      <c r="D115" s="269"/>
      <c r="E115" s="249"/>
      <c r="F115" s="270"/>
      <c r="G115" s="270"/>
      <c r="H115" s="271"/>
      <c r="I115" s="271"/>
      <c r="J115" s="270"/>
      <c r="K115" s="270"/>
      <c r="L115" s="249"/>
      <c r="M115" s="249"/>
      <c r="N115" s="272"/>
      <c r="O115" s="250"/>
      <c r="P115" s="273"/>
      <c r="Q115" s="274"/>
      <c r="R115" s="273"/>
      <c r="S115" s="274"/>
      <c r="T115" s="250"/>
      <c r="U115" s="274"/>
      <c r="V115" s="250"/>
      <c r="W115" s="275"/>
      <c r="X115" s="276"/>
    </row>
    <row r="116" spans="2:24" x14ac:dyDescent="0.25">
      <c r="B116" s="248"/>
      <c r="C116" s="249"/>
      <c r="D116" s="269"/>
      <c r="E116" s="249"/>
      <c r="F116" s="270"/>
      <c r="G116" s="270"/>
      <c r="H116" s="271"/>
      <c r="I116" s="271"/>
      <c r="J116" s="270"/>
      <c r="K116" s="270"/>
      <c r="L116" s="249"/>
      <c r="M116" s="249"/>
      <c r="N116" s="272"/>
      <c r="O116" s="250"/>
      <c r="P116" s="273"/>
      <c r="Q116" s="274"/>
      <c r="R116" s="273"/>
      <c r="S116" s="274"/>
      <c r="T116" s="250"/>
      <c r="U116" s="274"/>
      <c r="V116" s="250"/>
      <c r="W116" s="275"/>
      <c r="X116" s="276"/>
    </row>
    <row r="117" spans="2:24" x14ac:dyDescent="0.25">
      <c r="B117" s="248"/>
      <c r="C117" s="249"/>
      <c r="D117" s="269"/>
      <c r="E117" s="249"/>
      <c r="F117" s="270"/>
      <c r="G117" s="270"/>
      <c r="H117" s="271"/>
      <c r="I117" s="271"/>
      <c r="J117" s="270"/>
      <c r="K117" s="270"/>
      <c r="L117" s="249"/>
      <c r="M117" s="249"/>
      <c r="N117" s="272"/>
      <c r="O117" s="250"/>
      <c r="P117" s="273"/>
      <c r="Q117" s="274"/>
      <c r="R117" s="273"/>
      <c r="S117" s="274"/>
      <c r="T117" s="250"/>
      <c r="U117" s="274"/>
      <c r="V117" s="250"/>
      <c r="W117" s="275"/>
      <c r="X117" s="276"/>
    </row>
    <row r="118" spans="2:24" x14ac:dyDescent="0.25">
      <c r="B118" s="248"/>
      <c r="C118" s="249"/>
      <c r="D118" s="269"/>
      <c r="E118" s="249"/>
      <c r="F118" s="270"/>
      <c r="G118" s="270"/>
      <c r="H118" s="271"/>
      <c r="I118" s="271"/>
      <c r="J118" s="270"/>
      <c r="K118" s="270"/>
      <c r="L118" s="249"/>
      <c r="M118" s="249"/>
      <c r="N118" s="272"/>
      <c r="O118" s="250"/>
      <c r="P118" s="273"/>
      <c r="Q118" s="274"/>
      <c r="R118" s="273"/>
      <c r="S118" s="274"/>
      <c r="T118" s="250"/>
      <c r="U118" s="274"/>
      <c r="V118" s="250"/>
      <c r="W118" s="275"/>
      <c r="X118" s="276"/>
    </row>
    <row r="119" spans="2:24" x14ac:dyDescent="0.25">
      <c r="B119" s="248"/>
      <c r="C119" s="249"/>
      <c r="D119" s="269"/>
      <c r="E119" s="249"/>
      <c r="F119" s="270"/>
      <c r="G119" s="270"/>
      <c r="H119" s="271"/>
      <c r="I119" s="271"/>
      <c r="J119" s="270"/>
      <c r="K119" s="270"/>
      <c r="L119" s="249"/>
      <c r="M119" s="249"/>
      <c r="N119" s="272"/>
      <c r="O119" s="250"/>
      <c r="P119" s="273"/>
      <c r="Q119" s="274"/>
      <c r="R119" s="273"/>
      <c r="S119" s="274"/>
      <c r="T119" s="250"/>
      <c r="U119" s="274"/>
      <c r="V119" s="250"/>
      <c r="W119" s="275"/>
      <c r="X119" s="276"/>
    </row>
    <row r="120" spans="2:24" x14ac:dyDescent="0.25">
      <c r="B120" s="248"/>
      <c r="C120" s="249"/>
      <c r="D120" s="269"/>
      <c r="E120" s="249"/>
      <c r="F120" s="270"/>
      <c r="G120" s="270"/>
      <c r="H120" s="271"/>
      <c r="I120" s="271"/>
      <c r="J120" s="270"/>
      <c r="K120" s="270"/>
      <c r="L120" s="249"/>
      <c r="M120" s="249"/>
      <c r="N120" s="272"/>
      <c r="O120" s="250"/>
      <c r="P120" s="273"/>
      <c r="Q120" s="274"/>
      <c r="R120" s="273"/>
      <c r="S120" s="274"/>
      <c r="T120" s="250"/>
      <c r="U120" s="274"/>
      <c r="V120" s="250"/>
      <c r="W120" s="275"/>
      <c r="X120" s="276"/>
    </row>
    <row r="121" spans="2:24" x14ac:dyDescent="0.25">
      <c r="B121" s="248"/>
      <c r="C121" s="249"/>
      <c r="D121" s="269"/>
      <c r="E121" s="249"/>
      <c r="F121" s="270"/>
      <c r="G121" s="270"/>
      <c r="H121" s="271"/>
      <c r="I121" s="271"/>
      <c r="J121" s="270"/>
      <c r="K121" s="270"/>
      <c r="L121" s="249"/>
      <c r="M121" s="249"/>
      <c r="N121" s="272"/>
      <c r="O121" s="250"/>
      <c r="P121" s="273"/>
      <c r="Q121" s="274"/>
      <c r="R121" s="273"/>
      <c r="S121" s="274"/>
      <c r="T121" s="250"/>
      <c r="U121" s="274"/>
      <c r="V121" s="250"/>
      <c r="W121" s="275"/>
      <c r="X121" s="276"/>
    </row>
    <row r="122" spans="2:24" x14ac:dyDescent="0.25">
      <c r="B122" s="248"/>
      <c r="C122" s="249"/>
      <c r="D122" s="269"/>
      <c r="E122" s="249"/>
      <c r="F122" s="270"/>
      <c r="G122" s="270"/>
      <c r="H122" s="271"/>
      <c r="I122" s="271"/>
      <c r="J122" s="270"/>
      <c r="K122" s="270"/>
      <c r="L122" s="249"/>
      <c r="M122" s="249"/>
      <c r="N122" s="272"/>
      <c r="O122" s="250"/>
      <c r="P122" s="273"/>
      <c r="Q122" s="274"/>
      <c r="R122" s="273"/>
      <c r="S122" s="274"/>
      <c r="T122" s="250"/>
      <c r="U122" s="274"/>
      <c r="V122" s="250"/>
      <c r="W122" s="275"/>
      <c r="X122" s="276"/>
    </row>
    <row r="123" spans="2:24" x14ac:dyDescent="0.25">
      <c r="B123" s="248"/>
      <c r="C123" s="249"/>
      <c r="D123" s="269"/>
      <c r="E123" s="249"/>
      <c r="F123" s="270"/>
      <c r="G123" s="270"/>
      <c r="H123" s="271"/>
      <c r="I123" s="271"/>
      <c r="J123" s="270"/>
      <c r="K123" s="270"/>
      <c r="L123" s="249"/>
      <c r="M123" s="249"/>
      <c r="N123" s="272"/>
      <c r="O123" s="250"/>
      <c r="P123" s="273"/>
      <c r="Q123" s="274"/>
      <c r="R123" s="273"/>
      <c r="S123" s="274"/>
      <c r="T123" s="250"/>
      <c r="U123" s="274"/>
      <c r="V123" s="250"/>
      <c r="W123" s="275"/>
      <c r="X123" s="276"/>
    </row>
    <row r="124" spans="2:24" x14ac:dyDescent="0.25">
      <c r="B124" s="248"/>
      <c r="C124" s="249"/>
      <c r="D124" s="269"/>
      <c r="E124" s="249"/>
      <c r="F124" s="270"/>
      <c r="G124" s="270"/>
      <c r="H124" s="271"/>
      <c r="I124" s="271"/>
      <c r="J124" s="270"/>
      <c r="K124" s="270"/>
      <c r="L124" s="249"/>
      <c r="M124" s="249"/>
      <c r="N124" s="272"/>
      <c r="O124" s="250"/>
      <c r="P124" s="273"/>
      <c r="Q124" s="274"/>
      <c r="R124" s="273"/>
      <c r="S124" s="274"/>
      <c r="T124" s="250"/>
      <c r="U124" s="274"/>
      <c r="V124" s="250"/>
      <c r="W124" s="275"/>
      <c r="X124" s="276"/>
    </row>
    <row r="125" spans="2:24" x14ac:dyDescent="0.25">
      <c r="B125" s="248"/>
      <c r="C125" s="249"/>
      <c r="D125" s="269"/>
      <c r="E125" s="249"/>
      <c r="F125" s="270"/>
      <c r="G125" s="270"/>
      <c r="H125" s="271"/>
      <c r="I125" s="271"/>
      <c r="J125" s="270"/>
      <c r="K125" s="270"/>
      <c r="L125" s="249"/>
      <c r="M125" s="249"/>
      <c r="N125" s="272"/>
      <c r="O125" s="250"/>
      <c r="P125" s="273"/>
      <c r="Q125" s="274"/>
      <c r="R125" s="273"/>
      <c r="S125" s="274"/>
      <c r="T125" s="250"/>
      <c r="U125" s="274"/>
      <c r="V125" s="250"/>
      <c r="W125" s="275"/>
      <c r="X125" s="276"/>
    </row>
    <row r="126" spans="2:24" x14ac:dyDescent="0.25">
      <c r="B126" s="248"/>
      <c r="C126" s="249"/>
      <c r="D126" s="269"/>
      <c r="E126" s="249"/>
      <c r="F126" s="270"/>
      <c r="G126" s="270"/>
      <c r="H126" s="271"/>
      <c r="I126" s="271"/>
      <c r="J126" s="270"/>
      <c r="K126" s="270"/>
      <c r="L126" s="249"/>
      <c r="M126" s="249"/>
      <c r="N126" s="272"/>
      <c r="O126" s="250"/>
      <c r="P126" s="273"/>
      <c r="Q126" s="274"/>
      <c r="R126" s="273"/>
      <c r="S126" s="274"/>
      <c r="T126" s="250"/>
      <c r="U126" s="274"/>
      <c r="V126" s="250"/>
      <c r="W126" s="275"/>
      <c r="X126" s="276"/>
    </row>
    <row r="127" spans="2:24" x14ac:dyDescent="0.25">
      <c r="B127" s="248"/>
      <c r="C127" s="249"/>
      <c r="D127" s="269"/>
      <c r="E127" s="249"/>
      <c r="F127" s="270"/>
      <c r="G127" s="270"/>
      <c r="H127" s="271"/>
      <c r="I127" s="271"/>
      <c r="J127" s="270"/>
      <c r="K127" s="270"/>
      <c r="L127" s="249"/>
      <c r="M127" s="249"/>
      <c r="N127" s="272"/>
      <c r="O127" s="250"/>
      <c r="P127" s="273"/>
      <c r="Q127" s="274"/>
      <c r="R127" s="273"/>
      <c r="S127" s="274"/>
      <c r="T127" s="250"/>
      <c r="U127" s="274"/>
      <c r="V127" s="250"/>
      <c r="W127" s="275"/>
      <c r="X127" s="276"/>
    </row>
    <row r="128" spans="2:24" x14ac:dyDescent="0.25">
      <c r="B128" s="248"/>
      <c r="C128" s="249"/>
      <c r="D128" s="269"/>
      <c r="E128" s="249"/>
      <c r="F128" s="270"/>
      <c r="G128" s="270"/>
      <c r="H128" s="271"/>
      <c r="I128" s="271"/>
      <c r="J128" s="270"/>
      <c r="K128" s="270"/>
      <c r="L128" s="249"/>
      <c r="M128" s="249"/>
      <c r="N128" s="272"/>
      <c r="O128" s="250"/>
      <c r="P128" s="273"/>
      <c r="Q128" s="274"/>
      <c r="R128" s="273"/>
      <c r="S128" s="274"/>
      <c r="T128" s="250"/>
      <c r="U128" s="274"/>
      <c r="V128" s="250"/>
      <c r="W128" s="275"/>
      <c r="X128" s="276"/>
    </row>
    <row r="129" spans="2:24" x14ac:dyDescent="0.25">
      <c r="B129" s="248"/>
      <c r="C129" s="249"/>
      <c r="D129" s="269"/>
      <c r="E129" s="249"/>
      <c r="F129" s="270"/>
      <c r="G129" s="270"/>
      <c r="H129" s="271"/>
      <c r="I129" s="271"/>
      <c r="J129" s="270"/>
      <c r="K129" s="270"/>
      <c r="L129" s="249"/>
      <c r="M129" s="249"/>
      <c r="N129" s="272"/>
      <c r="O129" s="250"/>
      <c r="P129" s="273"/>
      <c r="Q129" s="274"/>
      <c r="R129" s="273"/>
      <c r="S129" s="274"/>
      <c r="T129" s="250"/>
      <c r="U129" s="274"/>
      <c r="V129" s="250"/>
      <c r="W129" s="275"/>
      <c r="X129" s="276"/>
    </row>
    <row r="130" spans="2:24" x14ac:dyDescent="0.25">
      <c r="B130" s="248"/>
      <c r="C130" s="249"/>
      <c r="D130" s="269"/>
      <c r="E130" s="249"/>
      <c r="F130" s="270"/>
      <c r="G130" s="270"/>
      <c r="H130" s="271"/>
      <c r="I130" s="271"/>
      <c r="J130" s="270"/>
      <c r="K130" s="270"/>
      <c r="L130" s="249"/>
      <c r="M130" s="249"/>
      <c r="N130" s="272"/>
      <c r="O130" s="250"/>
      <c r="P130" s="273"/>
      <c r="Q130" s="274"/>
      <c r="R130" s="273"/>
      <c r="S130" s="274"/>
      <c r="T130" s="250"/>
      <c r="U130" s="274"/>
      <c r="V130" s="250"/>
      <c r="W130" s="275"/>
      <c r="X130" s="276"/>
    </row>
    <row r="131" spans="2:24" x14ac:dyDescent="0.25">
      <c r="B131" s="248"/>
      <c r="C131" s="249"/>
      <c r="D131" s="269"/>
      <c r="E131" s="249"/>
      <c r="F131" s="270"/>
      <c r="G131" s="270"/>
      <c r="H131" s="271"/>
      <c r="I131" s="271"/>
      <c r="J131" s="270"/>
      <c r="K131" s="270"/>
      <c r="L131" s="249"/>
      <c r="M131" s="249"/>
      <c r="N131" s="272"/>
      <c r="O131" s="250"/>
      <c r="P131" s="273"/>
      <c r="Q131" s="274"/>
      <c r="R131" s="273"/>
      <c r="S131" s="274"/>
      <c r="T131" s="250"/>
      <c r="U131" s="274"/>
      <c r="V131" s="250"/>
      <c r="W131" s="275"/>
      <c r="X131" s="276"/>
    </row>
    <row r="132" spans="2:24" x14ac:dyDescent="0.25">
      <c r="B132" s="248"/>
      <c r="C132" s="249"/>
      <c r="D132" s="269"/>
      <c r="E132" s="249"/>
      <c r="F132" s="270"/>
      <c r="G132" s="270"/>
      <c r="H132" s="271"/>
      <c r="I132" s="271"/>
      <c r="J132" s="270"/>
      <c r="K132" s="270"/>
      <c r="L132" s="249"/>
      <c r="M132" s="249"/>
      <c r="N132" s="272"/>
      <c r="O132" s="250"/>
      <c r="P132" s="273"/>
      <c r="Q132" s="274"/>
      <c r="R132" s="273"/>
      <c r="S132" s="274"/>
      <c r="T132" s="250"/>
      <c r="U132" s="274"/>
      <c r="V132" s="250"/>
      <c r="W132" s="275"/>
      <c r="X132" s="276"/>
    </row>
    <row r="133" spans="2:24" x14ac:dyDescent="0.25">
      <c r="B133" s="248"/>
      <c r="C133" s="249"/>
      <c r="D133" s="269"/>
      <c r="E133" s="249"/>
      <c r="F133" s="270"/>
      <c r="G133" s="270"/>
      <c r="H133" s="271"/>
      <c r="I133" s="271"/>
      <c r="J133" s="270"/>
      <c r="K133" s="270"/>
      <c r="L133" s="249"/>
      <c r="M133" s="249"/>
      <c r="N133" s="272"/>
      <c r="O133" s="250"/>
      <c r="P133" s="273"/>
      <c r="Q133" s="274"/>
      <c r="R133" s="273"/>
      <c r="S133" s="274"/>
      <c r="T133" s="250"/>
      <c r="U133" s="274"/>
      <c r="V133" s="250"/>
      <c r="W133" s="275"/>
      <c r="X133" s="276"/>
    </row>
    <row r="134" spans="2:24" x14ac:dyDescent="0.25">
      <c r="B134" s="248"/>
      <c r="C134" s="249"/>
      <c r="D134" s="269"/>
      <c r="E134" s="249"/>
      <c r="F134" s="270"/>
      <c r="G134" s="270"/>
      <c r="H134" s="271"/>
      <c r="I134" s="271"/>
      <c r="J134" s="270"/>
      <c r="K134" s="270"/>
      <c r="L134" s="249"/>
      <c r="M134" s="249"/>
      <c r="N134" s="272"/>
      <c r="O134" s="250"/>
      <c r="P134" s="273"/>
      <c r="Q134" s="274"/>
      <c r="R134" s="273"/>
      <c r="S134" s="274"/>
      <c r="T134" s="250"/>
      <c r="U134" s="274"/>
      <c r="V134" s="250"/>
      <c r="W134" s="275"/>
      <c r="X134" s="276"/>
    </row>
    <row r="135" spans="2:24" x14ac:dyDescent="0.25">
      <c r="B135" s="248"/>
      <c r="C135" s="249"/>
      <c r="D135" s="269"/>
      <c r="E135" s="249"/>
      <c r="F135" s="270"/>
      <c r="G135" s="270"/>
      <c r="H135" s="271"/>
      <c r="I135" s="271"/>
      <c r="J135" s="270"/>
      <c r="K135" s="270"/>
      <c r="L135" s="249"/>
      <c r="M135" s="249"/>
      <c r="N135" s="272"/>
      <c r="O135" s="250"/>
      <c r="P135" s="273"/>
      <c r="Q135" s="274"/>
      <c r="R135" s="273"/>
      <c r="S135" s="274"/>
      <c r="T135" s="250"/>
      <c r="U135" s="274"/>
      <c r="V135" s="250"/>
      <c r="W135" s="275"/>
      <c r="X135" s="276"/>
    </row>
    <row r="136" spans="2:24" x14ac:dyDescent="0.25">
      <c r="B136" s="248"/>
      <c r="C136" s="249"/>
      <c r="D136" s="269"/>
      <c r="E136" s="249"/>
      <c r="F136" s="270"/>
      <c r="G136" s="270"/>
      <c r="H136" s="271"/>
      <c r="I136" s="271"/>
      <c r="J136" s="270"/>
      <c r="K136" s="270"/>
      <c r="L136" s="249"/>
      <c r="M136" s="249"/>
      <c r="N136" s="272"/>
      <c r="O136" s="250"/>
      <c r="P136" s="273"/>
      <c r="Q136" s="274"/>
      <c r="R136" s="273"/>
      <c r="S136" s="274"/>
      <c r="T136" s="250"/>
      <c r="U136" s="274"/>
      <c r="V136" s="250"/>
      <c r="W136" s="275"/>
      <c r="X136" s="276"/>
    </row>
    <row r="137" spans="2:24" x14ac:dyDescent="0.25">
      <c r="B137" s="248"/>
      <c r="C137" s="249"/>
      <c r="D137" s="269"/>
      <c r="E137" s="249"/>
      <c r="F137" s="270"/>
      <c r="G137" s="270"/>
      <c r="H137" s="271"/>
      <c r="I137" s="271"/>
      <c r="J137" s="270"/>
      <c r="K137" s="270"/>
      <c r="L137" s="249"/>
      <c r="M137" s="249"/>
      <c r="N137" s="272"/>
      <c r="O137" s="250"/>
      <c r="P137" s="273"/>
      <c r="Q137" s="274"/>
      <c r="R137" s="273"/>
      <c r="S137" s="274"/>
      <c r="T137" s="250"/>
      <c r="U137" s="274"/>
      <c r="V137" s="250"/>
      <c r="W137" s="275"/>
      <c r="X137" s="276"/>
    </row>
    <row r="138" spans="2:24" x14ac:dyDescent="0.25">
      <c r="B138" s="248"/>
      <c r="C138" s="249"/>
      <c r="D138" s="269"/>
      <c r="E138" s="249"/>
      <c r="F138" s="270"/>
      <c r="G138" s="270"/>
      <c r="H138" s="271"/>
      <c r="I138" s="271"/>
      <c r="J138" s="270"/>
      <c r="K138" s="270"/>
      <c r="L138" s="249"/>
      <c r="M138" s="249"/>
      <c r="N138" s="272"/>
      <c r="O138" s="250"/>
      <c r="P138" s="273"/>
      <c r="Q138" s="274"/>
      <c r="R138" s="273"/>
      <c r="S138" s="274"/>
      <c r="T138" s="250"/>
      <c r="U138" s="274"/>
      <c r="V138" s="250"/>
      <c r="W138" s="275"/>
      <c r="X138" s="276"/>
    </row>
    <row r="139" spans="2:24" x14ac:dyDescent="0.25">
      <c r="B139" s="248"/>
      <c r="C139" s="249"/>
      <c r="D139" s="269"/>
      <c r="E139" s="249"/>
      <c r="F139" s="270"/>
      <c r="G139" s="270"/>
      <c r="H139" s="271"/>
      <c r="I139" s="271"/>
      <c r="J139" s="270"/>
      <c r="K139" s="270"/>
      <c r="L139" s="249"/>
      <c r="M139" s="249"/>
      <c r="N139" s="272"/>
      <c r="O139" s="250"/>
      <c r="P139" s="273"/>
      <c r="Q139" s="274"/>
      <c r="R139" s="273"/>
      <c r="S139" s="274"/>
      <c r="T139" s="250"/>
      <c r="U139" s="274"/>
      <c r="V139" s="250"/>
      <c r="W139" s="275"/>
      <c r="X139" s="276"/>
    </row>
    <row r="140" spans="2:24" x14ac:dyDescent="0.25">
      <c r="B140" s="248"/>
      <c r="C140" s="249"/>
      <c r="D140" s="269"/>
      <c r="E140" s="249"/>
      <c r="F140" s="270"/>
      <c r="G140" s="270"/>
      <c r="H140" s="271"/>
      <c r="I140" s="271"/>
      <c r="J140" s="270"/>
      <c r="K140" s="270"/>
      <c r="L140" s="249"/>
      <c r="M140" s="249"/>
      <c r="N140" s="272"/>
      <c r="O140" s="250"/>
      <c r="P140" s="273"/>
      <c r="Q140" s="274"/>
      <c r="R140" s="273"/>
      <c r="S140" s="274"/>
      <c r="T140" s="250"/>
      <c r="U140" s="274"/>
      <c r="V140" s="250"/>
      <c r="W140" s="275"/>
      <c r="X140" s="276"/>
    </row>
    <row r="141" spans="2:24" x14ac:dyDescent="0.25">
      <c r="B141" s="248"/>
      <c r="C141" s="249"/>
      <c r="D141" s="269"/>
      <c r="E141" s="249"/>
      <c r="F141" s="270"/>
      <c r="G141" s="270"/>
      <c r="H141" s="271"/>
      <c r="I141" s="271"/>
      <c r="J141" s="270"/>
      <c r="K141" s="270"/>
      <c r="L141" s="249"/>
      <c r="M141" s="249"/>
      <c r="N141" s="272"/>
      <c r="O141" s="250"/>
      <c r="P141" s="273"/>
      <c r="Q141" s="274"/>
      <c r="R141" s="273"/>
      <c r="S141" s="274"/>
      <c r="T141" s="250"/>
      <c r="U141" s="274"/>
      <c r="V141" s="250"/>
      <c r="W141" s="275"/>
      <c r="X141" s="276"/>
    </row>
    <row r="142" spans="2:24" x14ac:dyDescent="0.25">
      <c r="B142" s="248"/>
      <c r="C142" s="249"/>
      <c r="D142" s="269"/>
      <c r="E142" s="249"/>
      <c r="F142" s="270"/>
      <c r="G142" s="270"/>
      <c r="H142" s="271"/>
      <c r="I142" s="271"/>
      <c r="J142" s="270"/>
      <c r="K142" s="270"/>
      <c r="L142" s="249"/>
      <c r="M142" s="249"/>
      <c r="N142" s="272"/>
      <c r="O142" s="250"/>
      <c r="P142" s="273"/>
      <c r="Q142" s="274"/>
      <c r="R142" s="273"/>
      <c r="S142" s="274"/>
      <c r="T142" s="250"/>
      <c r="U142" s="274"/>
      <c r="V142" s="250"/>
      <c r="W142" s="275"/>
      <c r="X142" s="276"/>
    </row>
    <row r="143" spans="2:24" x14ac:dyDescent="0.25">
      <c r="B143" s="248"/>
      <c r="C143" s="249"/>
      <c r="D143" s="269"/>
      <c r="E143" s="249"/>
      <c r="F143" s="270"/>
      <c r="G143" s="270"/>
      <c r="H143" s="271"/>
      <c r="I143" s="271"/>
      <c r="J143" s="270"/>
      <c r="K143" s="270"/>
      <c r="L143" s="249"/>
      <c r="M143" s="249"/>
      <c r="N143" s="272"/>
      <c r="O143" s="250"/>
      <c r="P143" s="273"/>
      <c r="Q143" s="274"/>
      <c r="R143" s="273"/>
      <c r="S143" s="274"/>
      <c r="T143" s="250"/>
      <c r="U143" s="274"/>
      <c r="V143" s="250"/>
      <c r="W143" s="275"/>
      <c r="X143" s="276"/>
    </row>
    <row r="144" spans="2:24" x14ac:dyDescent="0.25">
      <c r="B144" s="248"/>
      <c r="C144" s="249"/>
      <c r="D144" s="269"/>
      <c r="E144" s="249"/>
      <c r="F144" s="270"/>
      <c r="G144" s="270"/>
      <c r="H144" s="271"/>
      <c r="I144" s="271"/>
      <c r="J144" s="270"/>
      <c r="K144" s="270"/>
      <c r="L144" s="249"/>
      <c r="M144" s="249"/>
      <c r="N144" s="272"/>
      <c r="O144" s="250"/>
      <c r="P144" s="273"/>
      <c r="Q144" s="274"/>
      <c r="R144" s="273"/>
      <c r="S144" s="274"/>
      <c r="T144" s="250"/>
      <c r="U144" s="274"/>
      <c r="V144" s="250"/>
      <c r="W144" s="275"/>
      <c r="X144" s="276"/>
    </row>
    <row r="145" spans="2:24" x14ac:dyDescent="0.25">
      <c r="B145" s="248"/>
      <c r="C145" s="249"/>
      <c r="D145" s="269"/>
      <c r="E145" s="249"/>
      <c r="F145" s="270"/>
      <c r="G145" s="270"/>
      <c r="H145" s="271"/>
      <c r="I145" s="271"/>
      <c r="J145" s="270"/>
      <c r="K145" s="270"/>
      <c r="L145" s="249"/>
      <c r="M145" s="249"/>
      <c r="N145" s="272"/>
      <c r="O145" s="250"/>
      <c r="P145" s="273"/>
      <c r="Q145" s="274"/>
      <c r="R145" s="273"/>
      <c r="S145" s="274"/>
      <c r="T145" s="250"/>
      <c r="U145" s="274"/>
      <c r="V145" s="250"/>
      <c r="W145" s="275"/>
      <c r="X145" s="276"/>
    </row>
    <row r="146" spans="2:24" x14ac:dyDescent="0.25">
      <c r="B146" s="248"/>
      <c r="C146" s="249"/>
      <c r="D146" s="269"/>
      <c r="E146" s="249"/>
      <c r="F146" s="270"/>
      <c r="G146" s="270"/>
      <c r="H146" s="271"/>
      <c r="I146" s="271"/>
      <c r="J146" s="270"/>
      <c r="K146" s="270"/>
      <c r="L146" s="249"/>
      <c r="M146" s="249"/>
      <c r="N146" s="272"/>
      <c r="O146" s="250"/>
      <c r="P146" s="273"/>
      <c r="Q146" s="274"/>
      <c r="R146" s="273"/>
      <c r="S146" s="274"/>
      <c r="T146" s="250"/>
      <c r="U146" s="274"/>
      <c r="V146" s="250"/>
      <c r="W146" s="275"/>
      <c r="X146" s="276"/>
    </row>
    <row r="147" spans="2:24" x14ac:dyDescent="0.25">
      <c r="B147" s="248"/>
      <c r="C147" s="249"/>
      <c r="D147" s="269"/>
      <c r="E147" s="249"/>
      <c r="F147" s="270"/>
      <c r="G147" s="270"/>
      <c r="H147" s="271"/>
      <c r="I147" s="271"/>
      <c r="J147" s="270"/>
      <c r="K147" s="270"/>
      <c r="L147" s="249"/>
      <c r="M147" s="249"/>
      <c r="N147" s="272"/>
      <c r="O147" s="250"/>
      <c r="P147" s="273"/>
      <c r="Q147" s="274"/>
      <c r="R147" s="273"/>
      <c r="S147" s="274"/>
      <c r="T147" s="250"/>
      <c r="U147" s="274"/>
      <c r="V147" s="250"/>
      <c r="W147" s="275"/>
      <c r="X147" s="276"/>
    </row>
    <row r="148" spans="2:24" x14ac:dyDescent="0.25">
      <c r="B148" s="248"/>
      <c r="C148" s="249"/>
      <c r="D148" s="269"/>
      <c r="E148" s="249"/>
      <c r="F148" s="270"/>
      <c r="G148" s="270"/>
      <c r="H148" s="271"/>
      <c r="I148" s="271"/>
      <c r="J148" s="270"/>
      <c r="K148" s="270"/>
      <c r="L148" s="249"/>
      <c r="M148" s="249"/>
      <c r="N148" s="272"/>
      <c r="O148" s="250"/>
      <c r="P148" s="273"/>
      <c r="Q148" s="274"/>
      <c r="R148" s="273"/>
      <c r="S148" s="274"/>
      <c r="T148" s="250"/>
      <c r="U148" s="274"/>
      <c r="V148" s="250"/>
      <c r="W148" s="275"/>
      <c r="X148" s="276"/>
    </row>
    <row r="149" spans="2:24" x14ac:dyDescent="0.25">
      <c r="B149" s="248"/>
      <c r="C149" s="249"/>
      <c r="D149" s="269"/>
      <c r="E149" s="249"/>
      <c r="F149" s="270"/>
      <c r="G149" s="270"/>
      <c r="H149" s="271"/>
      <c r="I149" s="271"/>
      <c r="J149" s="270"/>
      <c r="K149" s="270"/>
      <c r="L149" s="249"/>
      <c r="M149" s="249"/>
      <c r="N149" s="272"/>
      <c r="O149" s="250"/>
      <c r="P149" s="273"/>
      <c r="Q149" s="274"/>
      <c r="R149" s="273"/>
      <c r="S149" s="274"/>
      <c r="T149" s="250"/>
      <c r="U149" s="274"/>
      <c r="V149" s="250"/>
      <c r="W149" s="275"/>
      <c r="X149" s="276"/>
    </row>
    <row r="150" spans="2:24" x14ac:dyDescent="0.25">
      <c r="B150" s="248"/>
      <c r="C150" s="249"/>
      <c r="D150" s="269"/>
      <c r="E150" s="249"/>
      <c r="F150" s="270"/>
      <c r="G150" s="270"/>
      <c r="H150" s="271"/>
      <c r="I150" s="271"/>
      <c r="J150" s="270"/>
      <c r="K150" s="270"/>
      <c r="L150" s="249"/>
      <c r="M150" s="249"/>
      <c r="N150" s="272"/>
      <c r="O150" s="250"/>
      <c r="P150" s="273"/>
      <c r="Q150" s="274"/>
      <c r="R150" s="273"/>
      <c r="S150" s="274"/>
      <c r="T150" s="250"/>
      <c r="U150" s="274"/>
      <c r="V150" s="250"/>
      <c r="W150" s="275"/>
      <c r="X150" s="276"/>
    </row>
    <row r="151" spans="2:24" x14ac:dyDescent="0.25">
      <c r="B151" s="248"/>
      <c r="C151" s="249"/>
      <c r="D151" s="269"/>
      <c r="E151" s="249"/>
      <c r="F151" s="270"/>
      <c r="G151" s="270"/>
      <c r="H151" s="271"/>
      <c r="I151" s="271"/>
      <c r="J151" s="270"/>
      <c r="K151" s="270"/>
      <c r="L151" s="249"/>
      <c r="M151" s="249"/>
      <c r="N151" s="272"/>
      <c r="O151" s="250"/>
      <c r="P151" s="273"/>
      <c r="Q151" s="274"/>
      <c r="R151" s="273"/>
      <c r="S151" s="274"/>
      <c r="T151" s="250"/>
      <c r="U151" s="274"/>
      <c r="V151" s="250"/>
      <c r="W151" s="275"/>
      <c r="X151" s="276"/>
    </row>
    <row r="152" spans="2:24" x14ac:dyDescent="0.25">
      <c r="B152" s="248"/>
      <c r="C152" s="249"/>
      <c r="D152" s="269"/>
      <c r="E152" s="249"/>
      <c r="F152" s="270"/>
      <c r="G152" s="270"/>
      <c r="H152" s="271"/>
      <c r="I152" s="271"/>
      <c r="J152" s="270"/>
      <c r="K152" s="270"/>
      <c r="L152" s="249"/>
      <c r="M152" s="249"/>
      <c r="N152" s="272"/>
      <c r="O152" s="250"/>
      <c r="P152" s="273"/>
      <c r="Q152" s="274"/>
      <c r="R152" s="273"/>
      <c r="S152" s="274"/>
      <c r="T152" s="250"/>
      <c r="U152" s="274"/>
      <c r="V152" s="250"/>
      <c r="W152" s="275"/>
      <c r="X152" s="276"/>
    </row>
    <row r="153" spans="2:24" x14ac:dyDescent="0.25">
      <c r="B153" s="248"/>
      <c r="C153" s="249"/>
      <c r="D153" s="269"/>
      <c r="E153" s="249"/>
      <c r="F153" s="270"/>
      <c r="G153" s="270"/>
      <c r="H153" s="271"/>
      <c r="I153" s="271"/>
      <c r="J153" s="270"/>
      <c r="K153" s="270"/>
      <c r="L153" s="249"/>
      <c r="M153" s="249"/>
      <c r="N153" s="272"/>
      <c r="O153" s="250"/>
      <c r="P153" s="273"/>
      <c r="Q153" s="274"/>
      <c r="R153" s="273"/>
      <c r="S153" s="274"/>
      <c r="T153" s="250"/>
      <c r="U153" s="274"/>
      <c r="V153" s="250"/>
      <c r="W153" s="275"/>
      <c r="X153" s="276"/>
    </row>
    <row r="154" spans="2:24" x14ac:dyDescent="0.25">
      <c r="B154" s="248"/>
      <c r="C154" s="249"/>
      <c r="D154" s="269"/>
      <c r="E154" s="249"/>
      <c r="F154" s="270"/>
      <c r="G154" s="270"/>
      <c r="H154" s="271"/>
      <c r="I154" s="271"/>
      <c r="J154" s="270"/>
      <c r="K154" s="270"/>
      <c r="L154" s="249"/>
      <c r="M154" s="249"/>
      <c r="N154" s="272"/>
      <c r="O154" s="250"/>
      <c r="P154" s="273"/>
      <c r="Q154" s="274"/>
      <c r="R154" s="273"/>
      <c r="S154" s="274"/>
      <c r="T154" s="250"/>
      <c r="U154" s="274"/>
      <c r="V154" s="250"/>
      <c r="W154" s="275"/>
      <c r="X154" s="276"/>
    </row>
    <row r="155" spans="2:24" x14ac:dyDescent="0.25">
      <c r="B155" s="248"/>
      <c r="C155" s="249"/>
      <c r="D155" s="269"/>
      <c r="E155" s="249"/>
      <c r="F155" s="270"/>
      <c r="G155" s="270"/>
      <c r="H155" s="271"/>
      <c r="I155" s="271"/>
      <c r="J155" s="270"/>
      <c r="K155" s="270"/>
      <c r="L155" s="249"/>
      <c r="M155" s="249"/>
      <c r="N155" s="272"/>
      <c r="O155" s="250"/>
      <c r="P155" s="273"/>
      <c r="Q155" s="274"/>
      <c r="R155" s="273"/>
      <c r="S155" s="274"/>
      <c r="T155" s="250"/>
      <c r="U155" s="274"/>
      <c r="V155" s="250"/>
      <c r="W155" s="275"/>
      <c r="X155" s="276"/>
    </row>
    <row r="156" spans="2:24" x14ac:dyDescent="0.25">
      <c r="B156" s="248"/>
      <c r="C156" s="249"/>
      <c r="D156" s="269"/>
      <c r="E156" s="249"/>
      <c r="F156" s="270"/>
      <c r="G156" s="270"/>
      <c r="H156" s="271"/>
      <c r="I156" s="271"/>
      <c r="J156" s="270"/>
      <c r="K156" s="270"/>
      <c r="L156" s="249"/>
      <c r="M156" s="249"/>
      <c r="N156" s="272"/>
      <c r="O156" s="250"/>
      <c r="P156" s="273"/>
      <c r="Q156" s="274"/>
      <c r="R156" s="273"/>
      <c r="S156" s="274"/>
      <c r="T156" s="250"/>
      <c r="U156" s="274"/>
      <c r="V156" s="250"/>
      <c r="W156" s="275"/>
      <c r="X156" s="276"/>
    </row>
    <row r="157" spans="2:24" x14ac:dyDescent="0.25">
      <c r="B157" s="248"/>
      <c r="C157" s="249"/>
      <c r="D157" s="269"/>
      <c r="E157" s="249"/>
      <c r="F157" s="270"/>
      <c r="G157" s="270"/>
      <c r="H157" s="271"/>
      <c r="I157" s="271"/>
      <c r="J157" s="270"/>
      <c r="K157" s="270"/>
      <c r="L157" s="249"/>
      <c r="M157" s="249"/>
      <c r="N157" s="272"/>
      <c r="O157" s="250"/>
      <c r="P157" s="273"/>
      <c r="Q157" s="274"/>
      <c r="R157" s="273"/>
      <c r="S157" s="274"/>
      <c r="T157" s="250"/>
      <c r="U157" s="274"/>
      <c r="V157" s="250"/>
      <c r="W157" s="275"/>
      <c r="X157" s="276"/>
    </row>
    <row r="158" spans="2:24" x14ac:dyDescent="0.25">
      <c r="B158" s="248"/>
      <c r="C158" s="249"/>
      <c r="D158" s="269"/>
      <c r="E158" s="249"/>
      <c r="F158" s="270"/>
      <c r="G158" s="270"/>
      <c r="H158" s="271"/>
      <c r="I158" s="271"/>
      <c r="J158" s="270"/>
      <c r="K158" s="270"/>
      <c r="L158" s="249"/>
      <c r="M158" s="249"/>
      <c r="N158" s="272"/>
      <c r="O158" s="250"/>
      <c r="P158" s="273"/>
      <c r="Q158" s="274"/>
      <c r="R158" s="273"/>
      <c r="S158" s="274"/>
      <c r="T158" s="250"/>
      <c r="U158" s="274"/>
      <c r="V158" s="250"/>
      <c r="W158" s="275"/>
      <c r="X158" s="276"/>
    </row>
    <row r="159" spans="2:24" x14ac:dyDescent="0.25">
      <c r="B159" s="248"/>
      <c r="C159" s="249"/>
      <c r="D159" s="269"/>
      <c r="E159" s="249"/>
      <c r="F159" s="270"/>
      <c r="G159" s="270"/>
      <c r="H159" s="271"/>
      <c r="I159" s="271"/>
      <c r="J159" s="270"/>
      <c r="K159" s="270"/>
      <c r="L159" s="249"/>
      <c r="M159" s="249"/>
      <c r="N159" s="272"/>
      <c r="O159" s="250"/>
      <c r="P159" s="273"/>
      <c r="Q159" s="274"/>
      <c r="R159" s="273"/>
      <c r="S159" s="274"/>
      <c r="T159" s="250"/>
      <c r="U159" s="274"/>
      <c r="V159" s="250"/>
      <c r="W159" s="275"/>
      <c r="X159" s="276"/>
    </row>
    <row r="160" spans="2:24" x14ac:dyDescent="0.25">
      <c r="B160" s="248"/>
      <c r="C160" s="249"/>
      <c r="D160" s="269"/>
      <c r="E160" s="249"/>
      <c r="F160" s="270"/>
      <c r="G160" s="270"/>
      <c r="H160" s="271"/>
      <c r="I160" s="271"/>
      <c r="J160" s="270"/>
      <c r="K160" s="270"/>
      <c r="L160" s="249"/>
      <c r="M160" s="249"/>
      <c r="N160" s="272"/>
      <c r="O160" s="250"/>
      <c r="P160" s="273"/>
      <c r="Q160" s="274"/>
      <c r="R160" s="273"/>
      <c r="S160" s="274"/>
      <c r="T160" s="250"/>
      <c r="U160" s="274"/>
      <c r="V160" s="250"/>
      <c r="W160" s="275"/>
      <c r="X160" s="276"/>
    </row>
    <row r="161" spans="2:24" x14ac:dyDescent="0.25">
      <c r="B161" s="248"/>
      <c r="C161" s="249"/>
      <c r="D161" s="269"/>
      <c r="E161" s="249"/>
      <c r="F161" s="270"/>
      <c r="G161" s="270"/>
      <c r="H161" s="271"/>
      <c r="I161" s="271"/>
      <c r="J161" s="270"/>
      <c r="K161" s="270"/>
      <c r="L161" s="249"/>
      <c r="M161" s="249"/>
      <c r="N161" s="272"/>
      <c r="O161" s="250"/>
      <c r="P161" s="273"/>
      <c r="Q161" s="274"/>
      <c r="R161" s="273"/>
      <c r="S161" s="274"/>
      <c r="T161" s="250"/>
      <c r="U161" s="274"/>
      <c r="V161" s="250"/>
      <c r="W161" s="275"/>
      <c r="X161" s="276"/>
    </row>
    <row r="162" spans="2:24" x14ac:dyDescent="0.25">
      <c r="B162" s="248"/>
      <c r="C162" s="249"/>
      <c r="D162" s="269"/>
      <c r="E162" s="249"/>
      <c r="F162" s="270"/>
      <c r="G162" s="270"/>
      <c r="H162" s="271"/>
      <c r="I162" s="271"/>
      <c r="J162" s="270"/>
      <c r="K162" s="270"/>
      <c r="L162" s="249"/>
      <c r="M162" s="249"/>
      <c r="N162" s="272"/>
      <c r="O162" s="250"/>
      <c r="P162" s="273"/>
      <c r="Q162" s="274"/>
      <c r="R162" s="273"/>
      <c r="S162" s="274"/>
      <c r="T162" s="250"/>
      <c r="U162" s="274"/>
      <c r="V162" s="250"/>
      <c r="W162" s="275"/>
      <c r="X162" s="276"/>
    </row>
    <row r="163" spans="2:24" x14ac:dyDescent="0.25">
      <c r="B163" s="248"/>
      <c r="C163" s="249"/>
      <c r="D163" s="269"/>
      <c r="E163" s="249"/>
      <c r="F163" s="270"/>
      <c r="G163" s="270"/>
      <c r="H163" s="271"/>
      <c r="I163" s="271"/>
      <c r="J163" s="270"/>
      <c r="K163" s="270"/>
      <c r="L163" s="249"/>
      <c r="M163" s="249"/>
      <c r="N163" s="272"/>
      <c r="O163" s="250"/>
      <c r="P163" s="273"/>
      <c r="Q163" s="274"/>
      <c r="R163" s="273"/>
      <c r="S163" s="274"/>
      <c r="T163" s="250"/>
      <c r="U163" s="274"/>
      <c r="V163" s="250"/>
      <c r="W163" s="275"/>
      <c r="X163" s="276"/>
    </row>
    <row r="164" spans="2:24" x14ac:dyDescent="0.25">
      <c r="B164" s="248"/>
      <c r="C164" s="249"/>
      <c r="D164" s="269"/>
      <c r="E164" s="249"/>
      <c r="F164" s="270"/>
      <c r="G164" s="270"/>
      <c r="H164" s="271"/>
      <c r="I164" s="271"/>
      <c r="J164" s="270"/>
      <c r="K164" s="270"/>
      <c r="L164" s="249"/>
      <c r="M164" s="249"/>
      <c r="N164" s="272"/>
      <c r="O164" s="250"/>
      <c r="P164" s="273"/>
      <c r="Q164" s="274"/>
      <c r="R164" s="273"/>
      <c r="S164" s="274"/>
      <c r="T164" s="250"/>
      <c r="U164" s="274"/>
      <c r="V164" s="250"/>
      <c r="W164" s="275"/>
      <c r="X164" s="276"/>
    </row>
    <row r="165" spans="2:24" x14ac:dyDescent="0.25">
      <c r="B165" s="248"/>
      <c r="C165" s="249"/>
      <c r="D165" s="269"/>
      <c r="E165" s="249"/>
      <c r="F165" s="270"/>
      <c r="G165" s="270"/>
      <c r="H165" s="271"/>
      <c r="I165" s="271"/>
      <c r="J165" s="270"/>
      <c r="K165" s="270"/>
      <c r="L165" s="249"/>
      <c r="M165" s="249"/>
      <c r="N165" s="272"/>
      <c r="O165" s="250"/>
      <c r="P165" s="273"/>
      <c r="Q165" s="274"/>
      <c r="R165" s="273"/>
      <c r="S165" s="274"/>
      <c r="T165" s="250"/>
      <c r="U165" s="274"/>
      <c r="V165" s="250"/>
      <c r="W165" s="275"/>
      <c r="X165" s="276"/>
    </row>
    <row r="166" spans="2:24" x14ac:dyDescent="0.25">
      <c r="B166" s="248"/>
      <c r="C166" s="249"/>
      <c r="D166" s="269"/>
      <c r="E166" s="249"/>
      <c r="F166" s="270"/>
      <c r="G166" s="270"/>
      <c r="H166" s="271"/>
      <c r="I166" s="271"/>
      <c r="J166" s="270"/>
      <c r="K166" s="270"/>
      <c r="L166" s="249"/>
      <c r="M166" s="249"/>
      <c r="N166" s="272"/>
      <c r="O166" s="250"/>
      <c r="P166" s="273"/>
      <c r="Q166" s="274"/>
      <c r="R166" s="273"/>
      <c r="S166" s="274"/>
      <c r="T166" s="250"/>
      <c r="U166" s="274"/>
      <c r="V166" s="250"/>
      <c r="W166" s="275"/>
      <c r="X166" s="276"/>
    </row>
    <row r="167" spans="2:24" x14ac:dyDescent="0.25">
      <c r="B167" s="248"/>
      <c r="C167" s="249"/>
      <c r="D167" s="269"/>
      <c r="E167" s="249"/>
      <c r="F167" s="270"/>
      <c r="G167" s="270"/>
      <c r="H167" s="271"/>
      <c r="I167" s="271"/>
      <c r="J167" s="270"/>
      <c r="K167" s="270"/>
      <c r="L167" s="249"/>
      <c r="M167" s="249"/>
      <c r="N167" s="272"/>
      <c r="O167" s="250"/>
      <c r="P167" s="273"/>
      <c r="Q167" s="274"/>
      <c r="R167" s="273"/>
      <c r="S167" s="274"/>
      <c r="T167" s="250"/>
      <c r="U167" s="274"/>
      <c r="V167" s="250"/>
      <c r="W167" s="275"/>
      <c r="X167" s="276"/>
    </row>
    <row r="168" spans="2:24" x14ac:dyDescent="0.25">
      <c r="B168" s="248"/>
      <c r="C168" s="249"/>
      <c r="D168" s="269"/>
      <c r="E168" s="249"/>
      <c r="F168" s="270"/>
      <c r="G168" s="270"/>
      <c r="H168" s="271"/>
      <c r="I168" s="271"/>
      <c r="J168" s="270"/>
      <c r="K168" s="270"/>
      <c r="L168" s="249"/>
      <c r="M168" s="249"/>
      <c r="N168" s="272"/>
      <c r="O168" s="250"/>
      <c r="P168" s="273"/>
      <c r="Q168" s="274"/>
      <c r="R168" s="273"/>
      <c r="S168" s="274"/>
      <c r="T168" s="250"/>
      <c r="U168" s="274"/>
      <c r="V168" s="250"/>
      <c r="W168" s="275"/>
      <c r="X168" s="276"/>
    </row>
    <row r="169" spans="2:24" x14ac:dyDescent="0.25">
      <c r="B169" s="248"/>
      <c r="C169" s="249"/>
      <c r="D169" s="269"/>
      <c r="E169" s="249"/>
      <c r="F169" s="270"/>
      <c r="G169" s="270"/>
      <c r="H169" s="271"/>
      <c r="I169" s="271"/>
      <c r="J169" s="270"/>
      <c r="K169" s="270"/>
      <c r="L169" s="249"/>
      <c r="M169" s="249"/>
      <c r="N169" s="272"/>
      <c r="O169" s="250"/>
      <c r="P169" s="273"/>
      <c r="Q169" s="274"/>
      <c r="R169" s="273"/>
      <c r="S169" s="274"/>
      <c r="T169" s="250"/>
      <c r="U169" s="274"/>
      <c r="V169" s="250"/>
      <c r="W169" s="275"/>
      <c r="X169" s="276"/>
    </row>
    <row r="170" spans="2:24" x14ac:dyDescent="0.25">
      <c r="B170" s="248"/>
      <c r="C170" s="249"/>
      <c r="D170" s="269"/>
      <c r="E170" s="249"/>
      <c r="F170" s="270"/>
      <c r="G170" s="270"/>
      <c r="H170" s="271"/>
      <c r="I170" s="271"/>
      <c r="J170" s="270"/>
      <c r="K170" s="270"/>
      <c r="L170" s="249"/>
      <c r="M170" s="249"/>
      <c r="N170" s="272"/>
      <c r="O170" s="250"/>
      <c r="P170" s="273"/>
      <c r="Q170" s="274"/>
      <c r="R170" s="273"/>
      <c r="S170" s="274"/>
      <c r="T170" s="250"/>
      <c r="U170" s="274"/>
      <c r="V170" s="250"/>
      <c r="W170" s="275"/>
      <c r="X170" s="276"/>
    </row>
    <row r="171" spans="2:24" x14ac:dyDescent="0.25">
      <c r="B171" s="248"/>
      <c r="C171" s="249"/>
      <c r="D171" s="269"/>
      <c r="E171" s="249"/>
      <c r="F171" s="270"/>
      <c r="G171" s="270"/>
      <c r="H171" s="271"/>
      <c r="I171" s="271"/>
      <c r="J171" s="270"/>
      <c r="K171" s="270"/>
      <c r="L171" s="249"/>
      <c r="M171" s="249"/>
      <c r="N171" s="272"/>
      <c r="O171" s="250"/>
      <c r="P171" s="273"/>
      <c r="Q171" s="274"/>
      <c r="R171" s="273"/>
      <c r="S171" s="274"/>
      <c r="T171" s="250"/>
      <c r="U171" s="274"/>
      <c r="V171" s="250"/>
      <c r="W171" s="275"/>
      <c r="X171" s="276"/>
    </row>
    <row r="172" spans="2:24" x14ac:dyDescent="0.25">
      <c r="B172" s="248"/>
      <c r="C172" s="249"/>
      <c r="D172" s="269"/>
      <c r="E172" s="249"/>
      <c r="F172" s="270"/>
      <c r="G172" s="270"/>
      <c r="H172" s="271"/>
      <c r="I172" s="271"/>
      <c r="J172" s="270"/>
      <c r="K172" s="270"/>
      <c r="L172" s="249"/>
      <c r="M172" s="249"/>
      <c r="N172" s="272"/>
      <c r="O172" s="250"/>
      <c r="P172" s="273"/>
      <c r="Q172" s="274"/>
      <c r="R172" s="273"/>
      <c r="S172" s="274"/>
      <c r="T172" s="250"/>
      <c r="U172" s="274"/>
      <c r="V172" s="250"/>
      <c r="W172" s="275"/>
      <c r="X172" s="276"/>
    </row>
    <row r="173" spans="2:24" x14ac:dyDescent="0.25">
      <c r="B173" s="248"/>
      <c r="C173" s="249"/>
      <c r="D173" s="269"/>
      <c r="E173" s="249"/>
      <c r="F173" s="270"/>
      <c r="G173" s="270"/>
      <c r="H173" s="271"/>
      <c r="I173" s="271"/>
      <c r="J173" s="270"/>
      <c r="K173" s="270"/>
      <c r="L173" s="249"/>
      <c r="M173" s="249"/>
      <c r="N173" s="272"/>
      <c r="O173" s="250"/>
      <c r="P173" s="273"/>
      <c r="Q173" s="274"/>
      <c r="R173" s="273"/>
      <c r="S173" s="274"/>
      <c r="T173" s="250"/>
      <c r="U173" s="274"/>
      <c r="V173" s="250"/>
      <c r="W173" s="275"/>
      <c r="X173" s="276"/>
    </row>
    <row r="174" spans="2:24" x14ac:dyDescent="0.25">
      <c r="B174" s="248"/>
      <c r="C174" s="249"/>
      <c r="D174" s="269"/>
      <c r="E174" s="249"/>
      <c r="F174" s="270"/>
      <c r="G174" s="270"/>
      <c r="H174" s="271"/>
      <c r="I174" s="271"/>
      <c r="J174" s="270"/>
      <c r="K174" s="270"/>
      <c r="L174" s="249"/>
      <c r="M174" s="249"/>
      <c r="N174" s="272"/>
      <c r="O174" s="250"/>
      <c r="P174" s="273"/>
      <c r="Q174" s="274"/>
      <c r="R174" s="273"/>
      <c r="S174" s="274"/>
      <c r="T174" s="250"/>
      <c r="U174" s="274"/>
      <c r="V174" s="250"/>
      <c r="W174" s="275"/>
      <c r="X174" s="276"/>
    </row>
    <row r="175" spans="2:24" x14ac:dyDescent="0.25">
      <c r="B175" s="248"/>
      <c r="C175" s="249"/>
      <c r="D175" s="269"/>
      <c r="E175" s="249"/>
      <c r="F175" s="270"/>
      <c r="G175" s="270"/>
      <c r="H175" s="271"/>
      <c r="I175" s="271"/>
      <c r="J175" s="270"/>
      <c r="K175" s="270"/>
      <c r="L175" s="249"/>
      <c r="M175" s="249"/>
      <c r="N175" s="272"/>
      <c r="O175" s="250"/>
      <c r="P175" s="273"/>
      <c r="Q175" s="274"/>
      <c r="R175" s="273"/>
      <c r="S175" s="274"/>
      <c r="T175" s="250"/>
      <c r="U175" s="274"/>
      <c r="V175" s="250"/>
      <c r="W175" s="275"/>
      <c r="X175" s="276"/>
    </row>
    <row r="176" spans="2:24" x14ac:dyDescent="0.25">
      <c r="B176" s="248"/>
      <c r="C176" s="249"/>
      <c r="D176" s="269"/>
      <c r="E176" s="249"/>
      <c r="F176" s="270"/>
      <c r="G176" s="270"/>
      <c r="H176" s="271"/>
      <c r="I176" s="271"/>
      <c r="J176" s="270"/>
      <c r="K176" s="270"/>
      <c r="L176" s="249"/>
      <c r="M176" s="249"/>
      <c r="N176" s="272"/>
      <c r="O176" s="250"/>
      <c r="P176" s="273"/>
      <c r="Q176" s="274"/>
      <c r="R176" s="273"/>
      <c r="S176" s="274"/>
      <c r="T176" s="250"/>
      <c r="U176" s="274"/>
      <c r="V176" s="250"/>
      <c r="W176" s="275"/>
      <c r="X176" s="276"/>
    </row>
    <row r="177" spans="2:24" x14ac:dyDescent="0.25">
      <c r="B177" s="248"/>
      <c r="C177" s="249"/>
      <c r="D177" s="269"/>
      <c r="E177" s="249"/>
      <c r="F177" s="270"/>
      <c r="G177" s="270"/>
      <c r="H177" s="271"/>
      <c r="I177" s="271"/>
      <c r="J177" s="270"/>
      <c r="K177" s="270"/>
      <c r="L177" s="249"/>
      <c r="M177" s="249"/>
      <c r="N177" s="272"/>
      <c r="O177" s="250"/>
      <c r="P177" s="273"/>
      <c r="Q177" s="274"/>
      <c r="R177" s="273"/>
      <c r="S177" s="274"/>
      <c r="T177" s="250"/>
      <c r="U177" s="274"/>
      <c r="V177" s="250"/>
      <c r="W177" s="275"/>
      <c r="X177" s="276"/>
    </row>
    <row r="178" spans="2:24" x14ac:dyDescent="0.25">
      <c r="B178" s="248"/>
      <c r="C178" s="249"/>
      <c r="D178" s="269"/>
      <c r="E178" s="249"/>
      <c r="F178" s="270"/>
      <c r="G178" s="270"/>
      <c r="H178" s="271"/>
      <c r="I178" s="271"/>
      <c r="J178" s="270"/>
      <c r="K178" s="270"/>
      <c r="L178" s="249"/>
      <c r="M178" s="249"/>
      <c r="N178" s="272"/>
      <c r="O178" s="250"/>
      <c r="P178" s="273"/>
      <c r="Q178" s="274"/>
      <c r="R178" s="273"/>
      <c r="S178" s="274"/>
      <c r="T178" s="250"/>
      <c r="U178" s="274"/>
      <c r="V178" s="250"/>
      <c r="W178" s="275"/>
      <c r="X178" s="276"/>
    </row>
    <row r="179" spans="2:24" x14ac:dyDescent="0.25">
      <c r="B179" s="248"/>
      <c r="C179" s="249"/>
      <c r="D179" s="269"/>
      <c r="E179" s="249"/>
      <c r="F179" s="270"/>
      <c r="G179" s="270"/>
      <c r="H179" s="271"/>
      <c r="I179" s="271"/>
      <c r="J179" s="270"/>
      <c r="K179" s="270"/>
      <c r="L179" s="249"/>
      <c r="M179" s="249"/>
      <c r="N179" s="272"/>
      <c r="O179" s="250"/>
      <c r="P179" s="273"/>
      <c r="Q179" s="274"/>
      <c r="R179" s="273"/>
      <c r="S179" s="274"/>
      <c r="T179" s="250"/>
      <c r="U179" s="274"/>
      <c r="V179" s="250"/>
      <c r="W179" s="275"/>
      <c r="X179" s="276"/>
    </row>
    <row r="180" spans="2:24" x14ac:dyDescent="0.25">
      <c r="B180" s="248"/>
      <c r="C180" s="249"/>
      <c r="D180" s="269"/>
      <c r="E180" s="249"/>
      <c r="F180" s="270"/>
      <c r="G180" s="270"/>
      <c r="H180" s="271"/>
      <c r="I180" s="271"/>
      <c r="J180" s="270"/>
      <c r="K180" s="270"/>
      <c r="L180" s="249"/>
      <c r="M180" s="249"/>
      <c r="N180" s="272"/>
      <c r="O180" s="250"/>
      <c r="P180" s="273"/>
      <c r="Q180" s="274"/>
      <c r="R180" s="273"/>
      <c r="S180" s="274"/>
      <c r="T180" s="250"/>
      <c r="U180" s="274"/>
      <c r="V180" s="250"/>
      <c r="W180" s="275"/>
      <c r="X180" s="276"/>
    </row>
    <row r="181" spans="2:24" x14ac:dyDescent="0.25">
      <c r="B181" s="248"/>
      <c r="C181" s="249"/>
      <c r="D181" s="269"/>
      <c r="E181" s="249"/>
      <c r="F181" s="270"/>
      <c r="G181" s="270"/>
      <c r="H181" s="271"/>
      <c r="I181" s="271"/>
      <c r="J181" s="270"/>
      <c r="K181" s="270"/>
      <c r="L181" s="249"/>
      <c r="M181" s="249"/>
      <c r="N181" s="272"/>
      <c r="O181" s="250"/>
      <c r="P181" s="273"/>
      <c r="Q181" s="274"/>
      <c r="R181" s="273"/>
      <c r="S181" s="274"/>
      <c r="T181" s="250"/>
      <c r="U181" s="274"/>
      <c r="V181" s="250"/>
      <c r="W181" s="275"/>
      <c r="X181" s="276"/>
    </row>
    <row r="182" spans="2:24" x14ac:dyDescent="0.25">
      <c r="B182" s="248"/>
      <c r="C182" s="249"/>
      <c r="D182" s="269"/>
      <c r="E182" s="249"/>
      <c r="F182" s="270"/>
      <c r="G182" s="270"/>
      <c r="H182" s="271"/>
      <c r="I182" s="271"/>
      <c r="J182" s="270"/>
      <c r="K182" s="270"/>
      <c r="L182" s="249"/>
      <c r="M182" s="249"/>
      <c r="N182" s="272"/>
      <c r="O182" s="250"/>
      <c r="P182" s="273"/>
      <c r="Q182" s="274"/>
      <c r="R182" s="273"/>
      <c r="S182" s="274"/>
      <c r="T182" s="250"/>
      <c r="U182" s="274"/>
      <c r="V182" s="250"/>
      <c r="W182" s="275"/>
      <c r="X182" s="276"/>
    </row>
    <row r="183" spans="2:24" x14ac:dyDescent="0.25">
      <c r="B183" s="248"/>
      <c r="C183" s="249"/>
      <c r="D183" s="269"/>
      <c r="E183" s="249"/>
      <c r="F183" s="270"/>
      <c r="G183" s="270"/>
      <c r="H183" s="271"/>
      <c r="I183" s="271"/>
      <c r="J183" s="270"/>
      <c r="K183" s="270"/>
      <c r="L183" s="249"/>
      <c r="M183" s="249"/>
      <c r="N183" s="272"/>
      <c r="O183" s="250"/>
      <c r="P183" s="273"/>
      <c r="Q183" s="274"/>
      <c r="R183" s="273"/>
      <c r="S183" s="274"/>
      <c r="T183" s="250"/>
      <c r="U183" s="274"/>
      <c r="V183" s="250"/>
      <c r="W183" s="275"/>
      <c r="X183" s="276"/>
    </row>
    <row r="184" spans="2:24" x14ac:dyDescent="0.25">
      <c r="B184" s="248"/>
      <c r="C184" s="249"/>
      <c r="D184" s="269"/>
      <c r="E184" s="249"/>
      <c r="F184" s="270"/>
      <c r="G184" s="270"/>
      <c r="H184" s="271"/>
      <c r="I184" s="271"/>
      <c r="J184" s="270"/>
      <c r="K184" s="270"/>
      <c r="L184" s="249"/>
      <c r="M184" s="249"/>
      <c r="N184" s="272"/>
      <c r="O184" s="250"/>
      <c r="P184" s="273"/>
      <c r="Q184" s="274"/>
      <c r="R184" s="273"/>
      <c r="S184" s="274"/>
      <c r="T184" s="250"/>
      <c r="U184" s="274"/>
      <c r="V184" s="250"/>
      <c r="W184" s="275"/>
      <c r="X184" s="276"/>
    </row>
    <row r="185" spans="2:24" x14ac:dyDescent="0.25">
      <c r="B185" s="248"/>
      <c r="C185" s="249"/>
      <c r="D185" s="269"/>
      <c r="E185" s="249"/>
      <c r="F185" s="270"/>
      <c r="G185" s="270"/>
      <c r="H185" s="271"/>
      <c r="I185" s="271"/>
      <c r="J185" s="270"/>
      <c r="K185" s="270"/>
      <c r="L185" s="249"/>
      <c r="M185" s="249"/>
      <c r="N185" s="272"/>
      <c r="O185" s="250"/>
      <c r="P185" s="273"/>
      <c r="Q185" s="274"/>
      <c r="R185" s="273"/>
      <c r="S185" s="274"/>
      <c r="T185" s="250"/>
      <c r="U185" s="274"/>
      <c r="V185" s="250"/>
      <c r="W185" s="275"/>
      <c r="X185" s="276"/>
    </row>
    <row r="186" spans="2:24" x14ac:dyDescent="0.25">
      <c r="B186" s="248"/>
      <c r="C186" s="249"/>
      <c r="D186" s="269"/>
      <c r="E186" s="249"/>
      <c r="F186" s="270"/>
      <c r="G186" s="270"/>
      <c r="H186" s="271"/>
      <c r="I186" s="271"/>
      <c r="J186" s="270"/>
      <c r="K186" s="270"/>
      <c r="L186" s="249"/>
      <c r="M186" s="249"/>
      <c r="N186" s="272"/>
      <c r="O186" s="250"/>
      <c r="P186" s="273"/>
      <c r="Q186" s="274"/>
      <c r="R186" s="273"/>
      <c r="S186" s="274"/>
      <c r="T186" s="250"/>
      <c r="U186" s="274"/>
      <c r="V186" s="250"/>
      <c r="W186" s="275"/>
      <c r="X186" s="276"/>
    </row>
    <row r="187" spans="2:24" x14ac:dyDescent="0.25">
      <c r="B187" s="248"/>
      <c r="C187" s="249"/>
      <c r="D187" s="269"/>
      <c r="E187" s="249"/>
      <c r="F187" s="270"/>
      <c r="G187" s="270"/>
      <c r="H187" s="271"/>
      <c r="I187" s="271"/>
      <c r="J187" s="270"/>
      <c r="K187" s="270"/>
      <c r="L187" s="249"/>
      <c r="M187" s="249"/>
      <c r="N187" s="272"/>
      <c r="O187" s="250"/>
      <c r="P187" s="273"/>
      <c r="Q187" s="274"/>
      <c r="R187" s="273"/>
      <c r="S187" s="274"/>
      <c r="T187" s="250"/>
      <c r="U187" s="274"/>
      <c r="V187" s="250"/>
      <c r="W187" s="275"/>
      <c r="X187" s="276"/>
    </row>
    <row r="188" spans="2:24" x14ac:dyDescent="0.25">
      <c r="B188" s="248"/>
      <c r="C188" s="249"/>
      <c r="D188" s="269"/>
      <c r="E188" s="249"/>
      <c r="F188" s="270"/>
      <c r="G188" s="270"/>
      <c r="H188" s="271"/>
      <c r="I188" s="271"/>
      <c r="J188" s="270"/>
      <c r="K188" s="270"/>
      <c r="L188" s="249"/>
      <c r="M188" s="249"/>
      <c r="N188" s="272"/>
      <c r="O188" s="250"/>
      <c r="P188" s="273"/>
      <c r="Q188" s="274"/>
      <c r="R188" s="273"/>
      <c r="S188" s="274"/>
      <c r="T188" s="250"/>
      <c r="U188" s="274"/>
      <c r="V188" s="250"/>
      <c r="W188" s="275"/>
      <c r="X188" s="276"/>
    </row>
    <row r="189" spans="2:24" x14ac:dyDescent="0.25">
      <c r="B189" s="248"/>
      <c r="C189" s="249"/>
      <c r="D189" s="269"/>
      <c r="E189" s="249"/>
      <c r="F189" s="270"/>
      <c r="G189" s="270"/>
      <c r="H189" s="271"/>
      <c r="I189" s="271"/>
      <c r="J189" s="270"/>
      <c r="K189" s="270"/>
      <c r="L189" s="249"/>
      <c r="M189" s="249"/>
      <c r="N189" s="272"/>
      <c r="O189" s="250"/>
      <c r="P189" s="273"/>
      <c r="Q189" s="274"/>
      <c r="R189" s="273"/>
      <c r="S189" s="274"/>
      <c r="T189" s="250"/>
      <c r="U189" s="274"/>
      <c r="V189" s="250"/>
      <c r="W189" s="275"/>
      <c r="X189" s="276"/>
    </row>
    <row r="190" spans="2:24" x14ac:dyDescent="0.25">
      <c r="B190" s="248"/>
      <c r="C190" s="249"/>
      <c r="D190" s="269"/>
      <c r="E190" s="249"/>
      <c r="F190" s="270"/>
      <c r="G190" s="270"/>
      <c r="H190" s="271"/>
      <c r="I190" s="271"/>
      <c r="J190" s="270"/>
      <c r="K190" s="270"/>
      <c r="L190" s="249"/>
      <c r="M190" s="249"/>
      <c r="N190" s="272"/>
      <c r="O190" s="250"/>
      <c r="P190" s="273"/>
      <c r="Q190" s="274"/>
      <c r="R190" s="273"/>
      <c r="S190" s="274"/>
      <c r="T190" s="250"/>
      <c r="U190" s="274"/>
      <c r="V190" s="250"/>
      <c r="W190" s="275"/>
      <c r="X190" s="276"/>
    </row>
    <row r="191" spans="2:24" x14ac:dyDescent="0.25">
      <c r="B191" s="248"/>
      <c r="C191" s="249"/>
      <c r="D191" s="269"/>
      <c r="E191" s="249"/>
      <c r="F191" s="270"/>
      <c r="G191" s="270"/>
      <c r="H191" s="271"/>
      <c r="I191" s="271"/>
      <c r="J191" s="270"/>
      <c r="K191" s="270"/>
      <c r="L191" s="249"/>
      <c r="M191" s="249"/>
      <c r="N191" s="272"/>
      <c r="O191" s="250"/>
      <c r="P191" s="273"/>
      <c r="Q191" s="274"/>
      <c r="R191" s="273"/>
      <c r="S191" s="274"/>
      <c r="T191" s="250"/>
      <c r="U191" s="274"/>
      <c r="V191" s="250"/>
      <c r="W191" s="275"/>
      <c r="X191" s="276"/>
    </row>
    <row r="192" spans="2:24" x14ac:dyDescent="0.25">
      <c r="B192" s="248"/>
      <c r="C192" s="249"/>
      <c r="D192" s="269"/>
      <c r="E192" s="249"/>
      <c r="F192" s="270"/>
      <c r="G192" s="270"/>
      <c r="H192" s="271"/>
      <c r="I192" s="271"/>
      <c r="J192" s="270"/>
      <c r="K192" s="270"/>
      <c r="L192" s="249"/>
      <c r="M192" s="249"/>
      <c r="N192" s="272"/>
      <c r="O192" s="250"/>
      <c r="P192" s="273"/>
      <c r="Q192" s="274"/>
      <c r="R192" s="273"/>
      <c r="S192" s="274"/>
      <c r="T192" s="250"/>
      <c r="U192" s="274"/>
      <c r="V192" s="250"/>
      <c r="W192" s="275"/>
      <c r="X192" s="276"/>
    </row>
    <row r="193" spans="2:24" x14ac:dyDescent="0.25">
      <c r="B193" s="248"/>
      <c r="C193" s="249"/>
      <c r="D193" s="269"/>
      <c r="E193" s="249"/>
      <c r="F193" s="270"/>
      <c r="G193" s="270"/>
      <c r="H193" s="271"/>
      <c r="I193" s="271"/>
      <c r="J193" s="270"/>
      <c r="K193" s="270"/>
      <c r="L193" s="249"/>
      <c r="M193" s="249"/>
      <c r="N193" s="272"/>
      <c r="O193" s="250"/>
      <c r="P193" s="273"/>
      <c r="Q193" s="274"/>
      <c r="R193" s="273"/>
      <c r="S193" s="274"/>
      <c r="T193" s="250"/>
      <c r="U193" s="274"/>
      <c r="V193" s="250"/>
      <c r="W193" s="275"/>
      <c r="X193" s="276"/>
    </row>
    <row r="194" spans="2:24" x14ac:dyDescent="0.25">
      <c r="B194" s="248"/>
      <c r="C194" s="249"/>
      <c r="D194" s="269"/>
      <c r="E194" s="249"/>
      <c r="F194" s="270"/>
      <c r="G194" s="270"/>
      <c r="H194" s="271"/>
      <c r="I194" s="271"/>
      <c r="J194" s="270"/>
      <c r="K194" s="270"/>
      <c r="L194" s="249"/>
      <c r="M194" s="249"/>
      <c r="N194" s="272"/>
      <c r="O194" s="250"/>
      <c r="P194" s="273"/>
      <c r="Q194" s="274"/>
      <c r="R194" s="273"/>
      <c r="S194" s="274"/>
      <c r="T194" s="250"/>
      <c r="U194" s="274"/>
      <c r="V194" s="250"/>
      <c r="W194" s="275"/>
      <c r="X194" s="276"/>
    </row>
    <row r="195" spans="2:24" x14ac:dyDescent="0.25">
      <c r="B195" s="248"/>
      <c r="C195" s="249"/>
      <c r="D195" s="269"/>
      <c r="E195" s="249"/>
      <c r="F195" s="270"/>
      <c r="G195" s="270"/>
      <c r="H195" s="271"/>
      <c r="I195" s="271"/>
      <c r="J195" s="270"/>
      <c r="K195" s="270"/>
      <c r="L195" s="249"/>
      <c r="M195" s="249"/>
      <c r="N195" s="272"/>
      <c r="O195" s="250"/>
      <c r="P195" s="273"/>
      <c r="Q195" s="274"/>
      <c r="R195" s="273"/>
      <c r="S195" s="274"/>
      <c r="T195" s="250"/>
      <c r="U195" s="274"/>
      <c r="V195" s="250"/>
      <c r="W195" s="275"/>
      <c r="X195" s="276"/>
    </row>
    <row r="196" spans="2:24" x14ac:dyDescent="0.25">
      <c r="B196" s="248"/>
      <c r="C196" s="249"/>
      <c r="D196" s="269"/>
      <c r="E196" s="249"/>
      <c r="F196" s="270"/>
      <c r="G196" s="270"/>
      <c r="H196" s="271"/>
      <c r="I196" s="271"/>
      <c r="J196" s="270"/>
      <c r="K196" s="270"/>
      <c r="L196" s="249"/>
      <c r="M196" s="249"/>
      <c r="N196" s="272"/>
      <c r="O196" s="250"/>
      <c r="P196" s="273"/>
      <c r="Q196" s="274"/>
      <c r="R196" s="273"/>
      <c r="S196" s="274"/>
      <c r="T196" s="250"/>
      <c r="U196" s="274"/>
      <c r="V196" s="250"/>
      <c r="W196" s="275"/>
      <c r="X196" s="276"/>
    </row>
    <row r="197" spans="2:24" x14ac:dyDescent="0.25">
      <c r="B197" s="248"/>
      <c r="C197" s="249"/>
      <c r="D197" s="269"/>
      <c r="E197" s="249"/>
      <c r="F197" s="270"/>
      <c r="G197" s="270"/>
      <c r="H197" s="271"/>
      <c r="I197" s="271"/>
      <c r="J197" s="270"/>
      <c r="K197" s="270"/>
      <c r="L197" s="249"/>
      <c r="M197" s="249"/>
      <c r="N197" s="272"/>
      <c r="O197" s="250"/>
      <c r="P197" s="273"/>
      <c r="Q197" s="274"/>
      <c r="R197" s="273"/>
      <c r="S197" s="274"/>
      <c r="T197" s="250"/>
      <c r="U197" s="274"/>
      <c r="V197" s="250"/>
      <c r="W197" s="275"/>
      <c r="X197" s="276"/>
    </row>
    <row r="198" spans="2:24" x14ac:dyDescent="0.25">
      <c r="B198" s="248"/>
      <c r="C198" s="249"/>
      <c r="D198" s="269"/>
      <c r="E198" s="249"/>
      <c r="F198" s="270"/>
      <c r="G198" s="270"/>
      <c r="H198" s="271"/>
      <c r="I198" s="271"/>
      <c r="J198" s="270"/>
      <c r="K198" s="270"/>
      <c r="L198" s="249"/>
      <c r="M198" s="249"/>
      <c r="N198" s="272"/>
      <c r="O198" s="250"/>
      <c r="P198" s="273"/>
      <c r="Q198" s="274"/>
      <c r="R198" s="273"/>
      <c r="S198" s="274"/>
      <c r="T198" s="250"/>
      <c r="U198" s="274"/>
      <c r="V198" s="250"/>
      <c r="W198" s="275"/>
      <c r="X198" s="276"/>
    </row>
    <row r="199" spans="2:24" x14ac:dyDescent="0.25">
      <c r="B199" s="248"/>
      <c r="C199" s="249"/>
      <c r="D199" s="269"/>
      <c r="E199" s="249"/>
      <c r="F199" s="270"/>
      <c r="G199" s="270"/>
      <c r="H199" s="271"/>
      <c r="I199" s="271"/>
      <c r="J199" s="270"/>
      <c r="K199" s="270"/>
      <c r="L199" s="249"/>
      <c r="M199" s="249"/>
      <c r="N199" s="272"/>
      <c r="O199" s="250"/>
      <c r="P199" s="273"/>
      <c r="Q199" s="274"/>
      <c r="R199" s="273"/>
      <c r="S199" s="274"/>
      <c r="T199" s="250"/>
      <c r="U199" s="274"/>
      <c r="V199" s="250"/>
      <c r="W199" s="275"/>
      <c r="X199" s="276"/>
    </row>
    <row r="200" spans="2:24" x14ac:dyDescent="0.25">
      <c r="B200" s="248"/>
      <c r="C200" s="249"/>
      <c r="D200" s="269"/>
      <c r="E200" s="249"/>
      <c r="F200" s="270"/>
      <c r="G200" s="270"/>
      <c r="H200" s="271"/>
      <c r="I200" s="271"/>
      <c r="J200" s="270"/>
      <c r="K200" s="270"/>
      <c r="L200" s="249"/>
      <c r="M200" s="249"/>
      <c r="N200" s="272"/>
      <c r="O200" s="250"/>
      <c r="P200" s="273"/>
      <c r="Q200" s="274"/>
      <c r="R200" s="273"/>
      <c r="S200" s="274"/>
      <c r="T200" s="250"/>
      <c r="U200" s="274"/>
      <c r="V200" s="250"/>
      <c r="W200" s="275"/>
      <c r="X200" s="276"/>
    </row>
    <row r="201" spans="2:24" x14ac:dyDescent="0.25">
      <c r="B201" s="248"/>
      <c r="C201" s="249"/>
      <c r="D201" s="269"/>
      <c r="E201" s="249"/>
      <c r="F201" s="270"/>
      <c r="G201" s="270"/>
      <c r="H201" s="271"/>
      <c r="I201" s="271"/>
      <c r="J201" s="270"/>
      <c r="K201" s="270"/>
      <c r="L201" s="249"/>
      <c r="M201" s="249"/>
      <c r="N201" s="272"/>
      <c r="O201" s="250"/>
      <c r="P201" s="273"/>
      <c r="Q201" s="274"/>
      <c r="R201" s="273"/>
      <c r="S201" s="274"/>
      <c r="T201" s="250"/>
      <c r="U201" s="274"/>
      <c r="V201" s="250"/>
      <c r="W201" s="275"/>
      <c r="X201" s="276"/>
    </row>
    <row r="202" spans="2:24" x14ac:dyDescent="0.25">
      <c r="B202" s="248"/>
      <c r="C202" s="249"/>
      <c r="D202" s="269"/>
      <c r="E202" s="249"/>
      <c r="F202" s="270"/>
      <c r="G202" s="270"/>
      <c r="H202" s="271"/>
      <c r="I202" s="271"/>
      <c r="J202" s="270"/>
      <c r="K202" s="270"/>
      <c r="L202" s="249"/>
      <c r="M202" s="249"/>
      <c r="N202" s="272"/>
      <c r="O202" s="250"/>
      <c r="P202" s="273"/>
      <c r="Q202" s="274"/>
      <c r="R202" s="273"/>
      <c r="S202" s="274"/>
      <c r="T202" s="250"/>
      <c r="U202" s="274"/>
      <c r="V202" s="250"/>
      <c r="W202" s="275"/>
      <c r="X202" s="276"/>
    </row>
    <row r="203" spans="2:24" x14ac:dyDescent="0.25">
      <c r="B203" s="248"/>
      <c r="C203" s="249"/>
      <c r="D203" s="269"/>
      <c r="E203" s="249"/>
      <c r="F203" s="270"/>
      <c r="G203" s="270"/>
      <c r="H203" s="271"/>
      <c r="I203" s="271"/>
      <c r="J203" s="270"/>
      <c r="K203" s="270"/>
      <c r="L203" s="249"/>
      <c r="M203" s="249"/>
      <c r="N203" s="272"/>
      <c r="O203" s="250"/>
      <c r="P203" s="273"/>
      <c r="Q203" s="274"/>
      <c r="R203" s="273"/>
      <c r="S203" s="274"/>
      <c r="T203" s="250"/>
      <c r="U203" s="274"/>
      <c r="V203" s="250"/>
      <c r="W203" s="275"/>
      <c r="X203" s="276"/>
    </row>
    <row r="204" spans="2:24" x14ac:dyDescent="0.25">
      <c r="B204" s="248"/>
      <c r="C204" s="249"/>
      <c r="D204" s="269"/>
      <c r="E204" s="249"/>
      <c r="F204" s="270"/>
      <c r="G204" s="270"/>
      <c r="H204" s="271"/>
      <c r="I204" s="271"/>
      <c r="J204" s="270"/>
      <c r="K204" s="270"/>
      <c r="L204" s="249"/>
      <c r="M204" s="249"/>
      <c r="N204" s="272"/>
      <c r="O204" s="250"/>
      <c r="P204" s="273"/>
      <c r="Q204" s="274"/>
      <c r="R204" s="273"/>
      <c r="S204" s="274"/>
      <c r="T204" s="250"/>
      <c r="U204" s="274"/>
      <c r="V204" s="250"/>
      <c r="W204" s="275"/>
      <c r="X204" s="276"/>
    </row>
    <row r="205" spans="2:24" x14ac:dyDescent="0.25">
      <c r="B205" s="248"/>
      <c r="C205" s="249"/>
      <c r="D205" s="269"/>
      <c r="E205" s="249"/>
      <c r="F205" s="270"/>
      <c r="G205" s="270"/>
      <c r="H205" s="271"/>
      <c r="I205" s="271"/>
      <c r="J205" s="270"/>
      <c r="K205" s="270"/>
      <c r="L205" s="249"/>
      <c r="M205" s="249"/>
      <c r="N205" s="272"/>
      <c r="O205" s="250"/>
      <c r="P205" s="273"/>
      <c r="Q205" s="274"/>
      <c r="R205" s="273"/>
      <c r="S205" s="274"/>
      <c r="T205" s="250"/>
      <c r="U205" s="274"/>
      <c r="V205" s="250"/>
      <c r="W205" s="275"/>
      <c r="X205" s="276"/>
    </row>
    <row r="206" spans="2:24" x14ac:dyDescent="0.25">
      <c r="B206" s="248"/>
      <c r="C206" s="249"/>
      <c r="D206" s="269"/>
      <c r="E206" s="249"/>
      <c r="F206" s="270"/>
      <c r="G206" s="270"/>
      <c r="H206" s="271"/>
      <c r="I206" s="271"/>
      <c r="J206" s="270"/>
      <c r="K206" s="270"/>
      <c r="L206" s="249"/>
      <c r="M206" s="249"/>
      <c r="N206" s="272"/>
      <c r="O206" s="250"/>
      <c r="P206" s="273"/>
      <c r="Q206" s="274"/>
      <c r="R206" s="273"/>
      <c r="S206" s="274"/>
      <c r="T206" s="250"/>
      <c r="U206" s="274"/>
      <c r="V206" s="250"/>
      <c r="W206" s="275"/>
      <c r="X206" s="276"/>
    </row>
    <row r="207" spans="2:24" x14ac:dyDescent="0.25">
      <c r="B207" s="248"/>
      <c r="C207" s="249"/>
      <c r="D207" s="269"/>
      <c r="E207" s="249"/>
      <c r="F207" s="270"/>
      <c r="G207" s="270"/>
      <c r="H207" s="271"/>
      <c r="I207" s="271"/>
      <c r="J207" s="270"/>
      <c r="K207" s="270"/>
      <c r="L207" s="249"/>
      <c r="M207" s="249"/>
      <c r="N207" s="272"/>
      <c r="O207" s="250"/>
      <c r="P207" s="273"/>
      <c r="Q207" s="274"/>
      <c r="R207" s="273"/>
      <c r="S207" s="274"/>
      <c r="T207" s="250"/>
      <c r="U207" s="274"/>
      <c r="V207" s="250"/>
      <c r="W207" s="275"/>
      <c r="X207" s="276"/>
    </row>
    <row r="208" spans="2:24" x14ac:dyDescent="0.25">
      <c r="B208" s="248"/>
      <c r="C208" s="249"/>
      <c r="D208" s="269"/>
      <c r="E208" s="249"/>
      <c r="F208" s="270"/>
      <c r="G208" s="270"/>
      <c r="H208" s="271"/>
      <c r="I208" s="271"/>
      <c r="J208" s="270"/>
      <c r="K208" s="270"/>
      <c r="L208" s="249"/>
      <c r="M208" s="249"/>
      <c r="N208" s="272"/>
      <c r="O208" s="250"/>
      <c r="P208" s="273"/>
      <c r="Q208" s="274"/>
      <c r="R208" s="273"/>
      <c r="S208" s="274"/>
      <c r="T208" s="250"/>
      <c r="U208" s="274"/>
      <c r="V208" s="250"/>
      <c r="W208" s="275"/>
      <c r="X208" s="276"/>
    </row>
    <row r="209" spans="2:24" x14ac:dyDescent="0.25">
      <c r="B209" s="248"/>
      <c r="C209" s="249"/>
      <c r="D209" s="269"/>
      <c r="E209" s="249"/>
      <c r="F209" s="270"/>
      <c r="G209" s="270"/>
      <c r="H209" s="271"/>
      <c r="I209" s="271"/>
      <c r="J209" s="270"/>
      <c r="K209" s="270"/>
      <c r="L209" s="249"/>
      <c r="M209" s="249"/>
      <c r="N209" s="272"/>
      <c r="O209" s="250"/>
      <c r="P209" s="273"/>
      <c r="Q209" s="274"/>
      <c r="R209" s="273"/>
      <c r="S209" s="274"/>
      <c r="T209" s="250"/>
      <c r="U209" s="274"/>
      <c r="V209" s="250"/>
      <c r="W209" s="275"/>
      <c r="X209" s="276"/>
    </row>
    <row r="210" spans="2:24" x14ac:dyDescent="0.25">
      <c r="B210" s="248"/>
      <c r="C210" s="249"/>
      <c r="D210" s="269"/>
      <c r="E210" s="249"/>
      <c r="F210" s="270"/>
      <c r="G210" s="270"/>
      <c r="H210" s="271"/>
      <c r="I210" s="271"/>
      <c r="J210" s="270"/>
      <c r="K210" s="270"/>
      <c r="L210" s="249"/>
      <c r="M210" s="249"/>
      <c r="N210" s="272"/>
      <c r="O210" s="250"/>
      <c r="P210" s="273"/>
      <c r="Q210" s="274"/>
      <c r="R210" s="273"/>
      <c r="S210" s="274"/>
      <c r="T210" s="250"/>
      <c r="U210" s="274"/>
      <c r="V210" s="250"/>
      <c r="W210" s="275"/>
      <c r="X210" s="276"/>
    </row>
    <row r="211" spans="2:24" x14ac:dyDescent="0.25">
      <c r="B211" s="248"/>
      <c r="C211" s="249"/>
      <c r="D211" s="269"/>
      <c r="E211" s="249"/>
      <c r="F211" s="270"/>
      <c r="G211" s="270"/>
      <c r="H211" s="271"/>
      <c r="I211" s="271"/>
      <c r="J211" s="270"/>
      <c r="K211" s="270"/>
      <c r="L211" s="249"/>
      <c r="M211" s="249"/>
      <c r="N211" s="272"/>
      <c r="O211" s="250"/>
      <c r="P211" s="273"/>
      <c r="Q211" s="274"/>
      <c r="R211" s="273"/>
      <c r="S211" s="274"/>
      <c r="T211" s="250"/>
      <c r="U211" s="274"/>
      <c r="V211" s="250"/>
      <c r="W211" s="275"/>
      <c r="X211" s="276"/>
    </row>
    <row r="212" spans="2:24" x14ac:dyDescent="0.25">
      <c r="B212" s="248"/>
      <c r="C212" s="249"/>
      <c r="D212" s="269"/>
      <c r="E212" s="249"/>
      <c r="F212" s="270"/>
      <c r="G212" s="270"/>
      <c r="H212" s="271"/>
      <c r="I212" s="271"/>
      <c r="J212" s="270"/>
      <c r="K212" s="270"/>
      <c r="L212" s="249"/>
      <c r="M212" s="249"/>
      <c r="N212" s="272"/>
      <c r="O212" s="250"/>
      <c r="P212" s="273"/>
      <c r="Q212" s="274"/>
      <c r="R212" s="273"/>
      <c r="S212" s="274"/>
      <c r="T212" s="250"/>
      <c r="U212" s="274"/>
      <c r="V212" s="250"/>
      <c r="W212" s="275"/>
      <c r="X212" s="276"/>
    </row>
    <row r="213" spans="2:24" x14ac:dyDescent="0.25">
      <c r="B213" s="248"/>
      <c r="C213" s="249"/>
      <c r="D213" s="269"/>
      <c r="E213" s="249"/>
      <c r="F213" s="270"/>
      <c r="G213" s="270"/>
      <c r="H213" s="271"/>
      <c r="I213" s="271"/>
      <c r="J213" s="270"/>
      <c r="K213" s="270"/>
      <c r="L213" s="249"/>
      <c r="M213" s="249"/>
      <c r="N213" s="272"/>
      <c r="O213" s="250"/>
      <c r="P213" s="273"/>
      <c r="Q213" s="274"/>
      <c r="R213" s="273"/>
      <c r="S213" s="274"/>
      <c r="T213" s="250"/>
      <c r="U213" s="274"/>
      <c r="V213" s="250"/>
      <c r="W213" s="275"/>
      <c r="X213" s="276"/>
    </row>
    <row r="214" spans="2:24" x14ac:dyDescent="0.25">
      <c r="B214" s="248"/>
      <c r="C214" s="249"/>
      <c r="D214" s="269"/>
      <c r="E214" s="249"/>
      <c r="F214" s="270"/>
      <c r="G214" s="270"/>
      <c r="H214" s="271"/>
      <c r="I214" s="271"/>
      <c r="J214" s="270"/>
      <c r="K214" s="270"/>
      <c r="L214" s="249"/>
      <c r="M214" s="249"/>
      <c r="N214" s="272"/>
      <c r="O214" s="250"/>
      <c r="P214" s="273"/>
      <c r="Q214" s="274"/>
      <c r="R214" s="273"/>
      <c r="S214" s="274"/>
      <c r="T214" s="250"/>
      <c r="U214" s="274"/>
      <c r="V214" s="250"/>
      <c r="W214" s="275"/>
      <c r="X214" s="276"/>
    </row>
    <row r="215" spans="2:24" x14ac:dyDescent="0.25">
      <c r="B215" s="248"/>
      <c r="C215" s="249"/>
      <c r="D215" s="269"/>
      <c r="E215" s="249"/>
      <c r="F215" s="270"/>
      <c r="G215" s="270"/>
      <c r="H215" s="271"/>
      <c r="I215" s="271"/>
      <c r="J215" s="270"/>
      <c r="K215" s="270"/>
      <c r="L215" s="249"/>
      <c r="M215" s="249"/>
      <c r="N215" s="272"/>
      <c r="O215" s="250"/>
      <c r="P215" s="273"/>
      <c r="Q215" s="274"/>
      <c r="R215" s="273"/>
      <c r="S215" s="274"/>
      <c r="T215" s="250"/>
      <c r="U215" s="274"/>
      <c r="V215" s="250"/>
      <c r="W215" s="275"/>
      <c r="X215" s="276"/>
    </row>
    <row r="216" spans="2:24" x14ac:dyDescent="0.25">
      <c r="B216" s="248"/>
      <c r="C216" s="249"/>
      <c r="D216" s="269"/>
      <c r="E216" s="249"/>
      <c r="F216" s="270"/>
      <c r="G216" s="270"/>
      <c r="H216" s="271"/>
      <c r="I216" s="271"/>
      <c r="J216" s="270"/>
      <c r="K216" s="270"/>
      <c r="L216" s="249"/>
      <c r="M216" s="249"/>
      <c r="N216" s="272"/>
      <c r="O216" s="250"/>
      <c r="P216" s="273"/>
      <c r="Q216" s="274"/>
      <c r="R216" s="273"/>
      <c r="S216" s="274"/>
      <c r="T216" s="250"/>
      <c r="U216" s="274"/>
      <c r="V216" s="250"/>
      <c r="W216" s="275"/>
      <c r="X216" s="276"/>
    </row>
    <row r="217" spans="2:24" x14ac:dyDescent="0.25">
      <c r="B217" s="248"/>
      <c r="C217" s="249"/>
      <c r="D217" s="269"/>
      <c r="E217" s="249"/>
      <c r="F217" s="270"/>
      <c r="G217" s="270"/>
      <c r="H217" s="271"/>
      <c r="I217" s="271"/>
      <c r="J217" s="270"/>
      <c r="K217" s="270"/>
      <c r="L217" s="249"/>
      <c r="M217" s="249"/>
      <c r="N217" s="272"/>
      <c r="O217" s="250"/>
      <c r="P217" s="273"/>
      <c r="Q217" s="274"/>
      <c r="R217" s="273"/>
      <c r="S217" s="274"/>
      <c r="T217" s="250"/>
      <c r="U217" s="274"/>
      <c r="V217" s="250"/>
      <c r="W217" s="275"/>
      <c r="X217" s="276"/>
    </row>
    <row r="218" spans="2:24" x14ac:dyDescent="0.25">
      <c r="B218" s="248"/>
      <c r="C218" s="249"/>
      <c r="D218" s="269"/>
      <c r="E218" s="249"/>
      <c r="F218" s="270"/>
      <c r="G218" s="270"/>
      <c r="H218" s="271"/>
      <c r="I218" s="271"/>
      <c r="J218" s="270"/>
      <c r="K218" s="270"/>
      <c r="L218" s="249"/>
      <c r="M218" s="249"/>
      <c r="N218" s="272"/>
      <c r="O218" s="250"/>
      <c r="P218" s="273"/>
      <c r="Q218" s="274"/>
      <c r="R218" s="273"/>
      <c r="S218" s="274"/>
      <c r="T218" s="250"/>
      <c r="U218" s="274"/>
      <c r="V218" s="250"/>
      <c r="W218" s="275"/>
      <c r="X218" s="276"/>
    </row>
    <row r="219" spans="2:24" x14ac:dyDescent="0.25">
      <c r="B219" s="248"/>
      <c r="C219" s="249"/>
      <c r="D219" s="269"/>
      <c r="E219" s="249"/>
      <c r="F219" s="270"/>
      <c r="G219" s="270"/>
      <c r="H219" s="271"/>
      <c r="I219" s="271"/>
      <c r="J219" s="270"/>
      <c r="K219" s="270"/>
      <c r="L219" s="249"/>
      <c r="M219" s="249"/>
      <c r="N219" s="272"/>
      <c r="O219" s="250"/>
      <c r="P219" s="273"/>
      <c r="Q219" s="274"/>
      <c r="R219" s="273"/>
      <c r="S219" s="274"/>
      <c r="T219" s="250"/>
      <c r="U219" s="274"/>
      <c r="V219" s="250"/>
      <c r="W219" s="275"/>
      <c r="X219" s="276"/>
    </row>
    <row r="220" spans="2:24" x14ac:dyDescent="0.25">
      <c r="B220" s="248"/>
      <c r="C220" s="249"/>
      <c r="D220" s="269"/>
      <c r="E220" s="249"/>
      <c r="F220" s="270"/>
      <c r="G220" s="270"/>
      <c r="H220" s="271"/>
      <c r="I220" s="271"/>
      <c r="J220" s="270"/>
      <c r="K220" s="270"/>
      <c r="L220" s="249"/>
      <c r="M220" s="249"/>
      <c r="N220" s="272"/>
      <c r="O220" s="250"/>
      <c r="P220" s="273"/>
      <c r="Q220" s="274"/>
      <c r="R220" s="273"/>
      <c r="S220" s="274"/>
      <c r="T220" s="250"/>
      <c r="U220" s="274"/>
      <c r="V220" s="250"/>
      <c r="W220" s="275"/>
      <c r="X220" s="276"/>
    </row>
    <row r="221" spans="2:24" x14ac:dyDescent="0.25">
      <c r="B221" s="248"/>
      <c r="C221" s="249"/>
      <c r="D221" s="269"/>
      <c r="E221" s="249"/>
      <c r="F221" s="270"/>
      <c r="G221" s="270"/>
      <c r="H221" s="271"/>
      <c r="I221" s="271"/>
      <c r="J221" s="270"/>
      <c r="K221" s="270"/>
      <c r="L221" s="249"/>
      <c r="M221" s="249"/>
      <c r="N221" s="272"/>
      <c r="O221" s="250"/>
      <c r="P221" s="273"/>
      <c r="Q221" s="274"/>
      <c r="R221" s="273"/>
      <c r="S221" s="274"/>
      <c r="T221" s="250"/>
      <c r="U221" s="274"/>
      <c r="V221" s="250"/>
      <c r="W221" s="275"/>
      <c r="X221" s="276"/>
    </row>
    <row r="222" spans="2:24" x14ac:dyDescent="0.25">
      <c r="B222" s="248"/>
      <c r="C222" s="249"/>
      <c r="D222" s="269"/>
      <c r="E222" s="249"/>
      <c r="F222" s="270"/>
      <c r="G222" s="270"/>
      <c r="H222" s="271"/>
      <c r="I222" s="271"/>
      <c r="J222" s="270"/>
      <c r="K222" s="270"/>
      <c r="L222" s="249"/>
      <c r="M222" s="249"/>
      <c r="N222" s="272"/>
      <c r="O222" s="250"/>
      <c r="P222" s="273"/>
      <c r="Q222" s="274"/>
      <c r="R222" s="273"/>
      <c r="S222" s="274"/>
      <c r="T222" s="250"/>
      <c r="U222" s="274"/>
      <c r="V222" s="250"/>
      <c r="W222" s="275"/>
      <c r="X222" s="276"/>
    </row>
    <row r="223" spans="2:24" x14ac:dyDescent="0.25">
      <c r="B223" s="248"/>
      <c r="C223" s="249"/>
      <c r="D223" s="269"/>
      <c r="E223" s="249"/>
      <c r="F223" s="270"/>
      <c r="G223" s="270"/>
      <c r="H223" s="271"/>
      <c r="I223" s="271"/>
      <c r="J223" s="270"/>
      <c r="K223" s="270"/>
      <c r="L223" s="249"/>
      <c r="M223" s="249"/>
      <c r="N223" s="272"/>
      <c r="O223" s="250"/>
      <c r="P223" s="273"/>
      <c r="Q223" s="274"/>
      <c r="R223" s="273"/>
      <c r="S223" s="274"/>
      <c r="T223" s="250"/>
      <c r="U223" s="274"/>
      <c r="V223" s="250"/>
      <c r="W223" s="275"/>
      <c r="X223" s="276"/>
    </row>
    <row r="224" spans="2:24" x14ac:dyDescent="0.25">
      <c r="B224" s="248"/>
      <c r="C224" s="249"/>
      <c r="D224" s="269"/>
      <c r="E224" s="249"/>
      <c r="F224" s="270"/>
      <c r="G224" s="270"/>
      <c r="H224" s="271"/>
      <c r="I224" s="271"/>
      <c r="J224" s="270"/>
      <c r="K224" s="270"/>
      <c r="L224" s="249"/>
      <c r="M224" s="249"/>
      <c r="N224" s="272"/>
      <c r="O224" s="250"/>
      <c r="P224" s="273"/>
      <c r="Q224" s="274"/>
      <c r="R224" s="273"/>
      <c r="S224" s="274"/>
      <c r="T224" s="250"/>
      <c r="U224" s="274"/>
      <c r="V224" s="250"/>
      <c r="W224" s="275"/>
      <c r="X224" s="276"/>
    </row>
    <row r="225" spans="2:24" x14ac:dyDescent="0.25">
      <c r="B225" s="248"/>
      <c r="C225" s="249"/>
      <c r="D225" s="269"/>
      <c r="E225" s="249"/>
      <c r="F225" s="270"/>
      <c r="G225" s="270"/>
      <c r="H225" s="271"/>
      <c r="I225" s="271"/>
      <c r="J225" s="270"/>
      <c r="K225" s="270"/>
      <c r="L225" s="249"/>
      <c r="M225" s="249"/>
      <c r="N225" s="272"/>
      <c r="O225" s="250"/>
      <c r="P225" s="273"/>
      <c r="Q225" s="274"/>
      <c r="R225" s="273"/>
      <c r="S225" s="274"/>
      <c r="T225" s="250"/>
      <c r="U225" s="274"/>
      <c r="V225" s="250"/>
      <c r="W225" s="275"/>
      <c r="X225" s="276"/>
    </row>
    <row r="226" spans="2:24" x14ac:dyDescent="0.25">
      <c r="B226" s="248"/>
      <c r="C226" s="249"/>
      <c r="D226" s="269"/>
      <c r="E226" s="249"/>
      <c r="F226" s="270"/>
      <c r="G226" s="270"/>
      <c r="H226" s="271"/>
      <c r="I226" s="271"/>
      <c r="J226" s="270"/>
      <c r="K226" s="270"/>
      <c r="L226" s="249"/>
      <c r="M226" s="249"/>
      <c r="N226" s="272"/>
      <c r="O226" s="250"/>
      <c r="P226" s="273"/>
      <c r="Q226" s="274"/>
      <c r="R226" s="273"/>
      <c r="S226" s="274"/>
      <c r="T226" s="250"/>
      <c r="U226" s="274"/>
      <c r="V226" s="250"/>
      <c r="W226" s="275"/>
      <c r="X226" s="276"/>
    </row>
    <row r="227" spans="2:24" x14ac:dyDescent="0.25">
      <c r="B227" s="248"/>
      <c r="C227" s="249"/>
      <c r="D227" s="269"/>
      <c r="E227" s="249"/>
      <c r="F227" s="270"/>
      <c r="G227" s="270"/>
      <c r="H227" s="271"/>
      <c r="I227" s="271"/>
      <c r="J227" s="270"/>
      <c r="K227" s="270"/>
      <c r="L227" s="249"/>
      <c r="M227" s="249"/>
      <c r="N227" s="272"/>
      <c r="O227" s="250"/>
      <c r="P227" s="273"/>
      <c r="Q227" s="274"/>
      <c r="R227" s="273"/>
      <c r="S227" s="274"/>
      <c r="T227" s="250"/>
      <c r="U227" s="274"/>
      <c r="V227" s="250"/>
      <c r="W227" s="275"/>
      <c r="X227" s="276"/>
    </row>
    <row r="228" spans="2:24" x14ac:dyDescent="0.25">
      <c r="B228" s="248"/>
      <c r="C228" s="249"/>
      <c r="D228" s="269"/>
      <c r="E228" s="249"/>
      <c r="F228" s="270"/>
      <c r="G228" s="270"/>
      <c r="H228" s="271"/>
      <c r="I228" s="271"/>
      <c r="J228" s="270"/>
      <c r="K228" s="270"/>
      <c r="L228" s="249"/>
      <c r="M228" s="249"/>
      <c r="N228" s="272"/>
      <c r="O228" s="250"/>
      <c r="P228" s="273"/>
      <c r="Q228" s="274"/>
      <c r="R228" s="273"/>
      <c r="S228" s="274"/>
      <c r="T228" s="250"/>
      <c r="U228" s="274"/>
      <c r="V228" s="250"/>
      <c r="W228" s="275"/>
      <c r="X228" s="276"/>
    </row>
    <row r="229" spans="2:24" x14ac:dyDescent="0.25">
      <c r="B229" s="248"/>
      <c r="C229" s="249"/>
      <c r="D229" s="269"/>
      <c r="E229" s="249"/>
      <c r="F229" s="270"/>
      <c r="G229" s="270"/>
      <c r="H229" s="271"/>
      <c r="I229" s="271"/>
      <c r="J229" s="270"/>
      <c r="K229" s="270"/>
      <c r="L229" s="249"/>
      <c r="M229" s="249"/>
      <c r="N229" s="272"/>
      <c r="O229" s="250"/>
      <c r="P229" s="273"/>
      <c r="Q229" s="274"/>
      <c r="R229" s="273"/>
      <c r="S229" s="274"/>
      <c r="T229" s="250"/>
      <c r="U229" s="274"/>
      <c r="V229" s="250"/>
      <c r="W229" s="275"/>
      <c r="X229" s="276"/>
    </row>
    <row r="230" spans="2:24" x14ac:dyDescent="0.25">
      <c r="B230" s="248"/>
      <c r="C230" s="249"/>
      <c r="D230" s="269"/>
      <c r="E230" s="249"/>
      <c r="F230" s="270"/>
      <c r="G230" s="270"/>
      <c r="H230" s="271"/>
      <c r="I230" s="271"/>
      <c r="J230" s="270"/>
      <c r="K230" s="270"/>
      <c r="L230" s="249"/>
      <c r="M230" s="249"/>
      <c r="N230" s="272"/>
      <c r="O230" s="250"/>
      <c r="P230" s="273"/>
      <c r="Q230" s="274"/>
      <c r="R230" s="273"/>
      <c r="S230" s="274"/>
      <c r="T230" s="250"/>
      <c r="U230" s="274"/>
      <c r="V230" s="250"/>
      <c r="W230" s="275"/>
      <c r="X230" s="276"/>
    </row>
    <row r="231" spans="2:24" x14ac:dyDescent="0.25">
      <c r="B231" s="248"/>
      <c r="C231" s="249"/>
      <c r="D231" s="269"/>
      <c r="E231" s="249"/>
      <c r="F231" s="270"/>
      <c r="G231" s="270"/>
      <c r="H231" s="271"/>
      <c r="I231" s="271"/>
      <c r="J231" s="270"/>
      <c r="K231" s="270"/>
      <c r="L231" s="249"/>
      <c r="M231" s="249"/>
      <c r="N231" s="272"/>
      <c r="O231" s="250"/>
      <c r="P231" s="273"/>
      <c r="Q231" s="274"/>
      <c r="R231" s="273"/>
      <c r="S231" s="274"/>
      <c r="T231" s="250"/>
      <c r="U231" s="274"/>
      <c r="V231" s="250"/>
      <c r="W231" s="275"/>
      <c r="X231" s="276"/>
    </row>
    <row r="232" spans="2:24" x14ac:dyDescent="0.25">
      <c r="B232" s="248"/>
      <c r="C232" s="249"/>
      <c r="D232" s="269"/>
      <c r="E232" s="249"/>
      <c r="F232" s="270"/>
      <c r="G232" s="270"/>
      <c r="H232" s="271"/>
      <c r="I232" s="271"/>
      <c r="J232" s="270"/>
      <c r="K232" s="270"/>
      <c r="L232" s="249"/>
      <c r="M232" s="249"/>
      <c r="N232" s="272"/>
      <c r="O232" s="250"/>
      <c r="P232" s="273"/>
      <c r="Q232" s="274"/>
      <c r="R232" s="273"/>
      <c r="S232" s="274"/>
      <c r="T232" s="250"/>
      <c r="U232" s="274"/>
      <c r="V232" s="250"/>
      <c r="W232" s="275"/>
      <c r="X232" s="276"/>
    </row>
    <row r="233" spans="2:24" x14ac:dyDescent="0.25">
      <c r="B233" s="248"/>
      <c r="C233" s="249"/>
      <c r="D233" s="269"/>
      <c r="E233" s="249"/>
      <c r="F233" s="270"/>
      <c r="G233" s="270"/>
      <c r="H233" s="271"/>
      <c r="I233" s="271"/>
      <c r="J233" s="270"/>
      <c r="K233" s="270"/>
      <c r="L233" s="249"/>
      <c r="M233" s="249"/>
      <c r="N233" s="272"/>
      <c r="O233" s="250"/>
      <c r="P233" s="273"/>
      <c r="Q233" s="274"/>
      <c r="R233" s="273"/>
      <c r="S233" s="274"/>
      <c r="T233" s="250"/>
      <c r="U233" s="274"/>
      <c r="V233" s="250"/>
      <c r="W233" s="275"/>
      <c r="X233" s="276"/>
    </row>
    <row r="234" spans="2:24" x14ac:dyDescent="0.25">
      <c r="B234" s="248"/>
      <c r="C234" s="249"/>
      <c r="D234" s="269"/>
      <c r="E234" s="249"/>
      <c r="F234" s="270"/>
      <c r="G234" s="270"/>
      <c r="H234" s="271"/>
      <c r="I234" s="271"/>
      <c r="J234" s="270"/>
      <c r="K234" s="270"/>
      <c r="L234" s="249"/>
      <c r="M234" s="249"/>
      <c r="N234" s="272"/>
      <c r="O234" s="250"/>
      <c r="P234" s="273"/>
      <c r="Q234" s="274"/>
      <c r="R234" s="273"/>
      <c r="S234" s="274"/>
      <c r="T234" s="250"/>
      <c r="U234" s="274"/>
      <c r="V234" s="250"/>
      <c r="W234" s="275"/>
      <c r="X234" s="276"/>
    </row>
    <row r="235" spans="2:24" x14ac:dyDescent="0.25">
      <c r="B235" s="248"/>
      <c r="C235" s="249"/>
      <c r="D235" s="269"/>
      <c r="E235" s="249"/>
      <c r="F235" s="270"/>
      <c r="G235" s="270"/>
      <c r="H235" s="271"/>
      <c r="I235" s="271"/>
      <c r="J235" s="270"/>
      <c r="K235" s="270"/>
      <c r="L235" s="249"/>
      <c r="M235" s="249"/>
      <c r="N235" s="272"/>
      <c r="O235" s="250"/>
      <c r="P235" s="273"/>
      <c r="Q235" s="274"/>
      <c r="R235" s="273"/>
      <c r="S235" s="274"/>
      <c r="T235" s="250"/>
      <c r="U235" s="274"/>
      <c r="V235" s="250"/>
      <c r="W235" s="275"/>
      <c r="X235" s="276"/>
    </row>
    <row r="236" spans="2:24" x14ac:dyDescent="0.25">
      <c r="B236" s="248"/>
      <c r="C236" s="249"/>
      <c r="D236" s="269"/>
      <c r="E236" s="249"/>
      <c r="F236" s="270"/>
      <c r="G236" s="270"/>
      <c r="H236" s="271"/>
      <c r="I236" s="271"/>
      <c r="J236" s="270"/>
      <c r="K236" s="270"/>
      <c r="L236" s="249"/>
      <c r="M236" s="249"/>
      <c r="N236" s="272"/>
      <c r="O236" s="250"/>
      <c r="P236" s="273"/>
      <c r="Q236" s="274"/>
      <c r="R236" s="273"/>
      <c r="S236" s="274"/>
      <c r="T236" s="250"/>
      <c r="U236" s="274"/>
      <c r="V236" s="250"/>
      <c r="W236" s="275"/>
      <c r="X236" s="276"/>
    </row>
    <row r="237" spans="2:24" x14ac:dyDescent="0.25">
      <c r="B237" s="248"/>
      <c r="C237" s="249"/>
      <c r="D237" s="269"/>
      <c r="E237" s="249"/>
      <c r="F237" s="270"/>
      <c r="G237" s="270"/>
      <c r="H237" s="271"/>
      <c r="I237" s="271"/>
      <c r="J237" s="270"/>
      <c r="K237" s="270"/>
      <c r="L237" s="249"/>
      <c r="M237" s="249"/>
      <c r="N237" s="272"/>
      <c r="O237" s="250"/>
      <c r="P237" s="273"/>
      <c r="Q237" s="274"/>
      <c r="R237" s="273"/>
      <c r="S237" s="274"/>
      <c r="T237" s="250"/>
      <c r="U237" s="274"/>
      <c r="V237" s="250"/>
      <c r="W237" s="275"/>
      <c r="X237" s="276"/>
    </row>
    <row r="238" spans="2:24" x14ac:dyDescent="0.25">
      <c r="B238" s="248"/>
      <c r="C238" s="249"/>
      <c r="D238" s="269"/>
      <c r="E238" s="249"/>
      <c r="F238" s="270"/>
      <c r="G238" s="270"/>
      <c r="H238" s="271"/>
      <c r="I238" s="271"/>
      <c r="J238" s="270"/>
      <c r="K238" s="270"/>
      <c r="L238" s="249"/>
      <c r="M238" s="249"/>
      <c r="N238" s="272"/>
      <c r="O238" s="250"/>
      <c r="P238" s="273"/>
      <c r="Q238" s="274"/>
      <c r="R238" s="273"/>
      <c r="S238" s="274"/>
      <c r="T238" s="250"/>
      <c r="U238" s="274"/>
      <c r="V238" s="250"/>
      <c r="W238" s="275"/>
      <c r="X238" s="276"/>
    </row>
    <row r="239" spans="2:24" x14ac:dyDescent="0.25">
      <c r="B239" s="248"/>
      <c r="C239" s="249"/>
      <c r="D239" s="269"/>
      <c r="E239" s="249"/>
      <c r="F239" s="270"/>
      <c r="G239" s="270"/>
      <c r="H239" s="271"/>
      <c r="I239" s="271"/>
      <c r="J239" s="270"/>
      <c r="K239" s="270"/>
      <c r="L239" s="249"/>
      <c r="M239" s="249"/>
      <c r="N239" s="272"/>
      <c r="O239" s="250"/>
      <c r="P239" s="273"/>
      <c r="Q239" s="274"/>
      <c r="R239" s="273"/>
      <c r="S239" s="274"/>
      <c r="T239" s="250"/>
      <c r="U239" s="274"/>
      <c r="V239" s="250"/>
      <c r="W239" s="275"/>
      <c r="X239" s="276"/>
    </row>
    <row r="240" spans="2:24" x14ac:dyDescent="0.25">
      <c r="B240" s="248"/>
      <c r="C240" s="249"/>
      <c r="D240" s="269"/>
      <c r="E240" s="249"/>
      <c r="F240" s="270"/>
      <c r="G240" s="270"/>
      <c r="H240" s="271"/>
      <c r="I240" s="271"/>
      <c r="J240" s="270"/>
      <c r="K240" s="270"/>
      <c r="L240" s="249"/>
      <c r="M240" s="249"/>
      <c r="N240" s="272"/>
      <c r="O240" s="250"/>
      <c r="P240" s="273"/>
      <c r="Q240" s="274"/>
      <c r="R240" s="273"/>
      <c r="S240" s="274"/>
      <c r="T240" s="250"/>
      <c r="U240" s="274"/>
      <c r="V240" s="250"/>
      <c r="W240" s="275"/>
      <c r="X240" s="276"/>
    </row>
    <row r="241" spans="2:24" x14ac:dyDescent="0.25">
      <c r="B241" s="248"/>
      <c r="C241" s="249"/>
      <c r="D241" s="269"/>
      <c r="E241" s="249"/>
      <c r="F241" s="270"/>
      <c r="G241" s="270"/>
      <c r="H241" s="271"/>
      <c r="I241" s="271"/>
      <c r="J241" s="270"/>
      <c r="K241" s="270"/>
      <c r="L241" s="249"/>
      <c r="M241" s="249"/>
      <c r="N241" s="272"/>
      <c r="O241" s="250"/>
      <c r="P241" s="273"/>
      <c r="Q241" s="274"/>
      <c r="R241" s="273"/>
      <c r="S241" s="274"/>
      <c r="T241" s="250"/>
      <c r="U241" s="274"/>
      <c r="V241" s="250"/>
      <c r="W241" s="275"/>
      <c r="X241" s="276"/>
    </row>
    <row r="242" spans="2:24" x14ac:dyDescent="0.25">
      <c r="B242" s="248"/>
      <c r="C242" s="249"/>
      <c r="D242" s="269"/>
      <c r="E242" s="249"/>
      <c r="F242" s="270"/>
      <c r="G242" s="270"/>
      <c r="H242" s="271"/>
      <c r="I242" s="271"/>
      <c r="J242" s="270"/>
      <c r="K242" s="270"/>
      <c r="L242" s="249"/>
      <c r="M242" s="249"/>
      <c r="N242" s="272"/>
      <c r="O242" s="250"/>
      <c r="P242" s="273"/>
      <c r="Q242" s="274"/>
      <c r="R242" s="273"/>
      <c r="S242" s="274"/>
      <c r="T242" s="250"/>
      <c r="U242" s="274"/>
      <c r="V242" s="250"/>
      <c r="W242" s="275"/>
      <c r="X242" s="276"/>
    </row>
    <row r="243" spans="2:24" x14ac:dyDescent="0.25">
      <c r="B243" s="248"/>
      <c r="C243" s="249"/>
      <c r="D243" s="269"/>
      <c r="E243" s="249"/>
      <c r="F243" s="270"/>
      <c r="G243" s="270"/>
      <c r="H243" s="271"/>
      <c r="I243" s="271"/>
      <c r="J243" s="270"/>
      <c r="K243" s="270"/>
      <c r="L243" s="249"/>
      <c r="M243" s="249"/>
      <c r="N243" s="272"/>
      <c r="O243" s="250"/>
      <c r="P243" s="273"/>
      <c r="Q243" s="274"/>
      <c r="R243" s="273"/>
      <c r="S243" s="274"/>
      <c r="T243" s="250"/>
      <c r="U243" s="274"/>
      <c r="V243" s="250"/>
      <c r="W243" s="275"/>
      <c r="X243" s="276"/>
    </row>
    <row r="244" spans="2:24" x14ac:dyDescent="0.25">
      <c r="B244" s="248"/>
      <c r="C244" s="249"/>
      <c r="D244" s="269"/>
      <c r="E244" s="249"/>
      <c r="F244" s="270"/>
      <c r="G244" s="270"/>
      <c r="H244" s="271"/>
      <c r="I244" s="271"/>
      <c r="J244" s="270"/>
      <c r="K244" s="270"/>
      <c r="L244" s="249"/>
      <c r="M244" s="249"/>
      <c r="N244" s="272"/>
      <c r="O244" s="250"/>
      <c r="P244" s="273"/>
      <c r="Q244" s="274"/>
      <c r="R244" s="273"/>
      <c r="S244" s="274"/>
      <c r="T244" s="250"/>
      <c r="U244" s="274"/>
      <c r="V244" s="250"/>
      <c r="W244" s="275"/>
      <c r="X244" s="276"/>
    </row>
    <row r="245" spans="2:24" x14ac:dyDescent="0.25">
      <c r="B245" s="248"/>
      <c r="C245" s="249"/>
      <c r="D245" s="269"/>
      <c r="E245" s="249"/>
      <c r="F245" s="270"/>
      <c r="G245" s="270"/>
      <c r="H245" s="271"/>
      <c r="I245" s="271"/>
      <c r="J245" s="270"/>
      <c r="K245" s="270"/>
      <c r="L245" s="249"/>
      <c r="M245" s="249"/>
      <c r="N245" s="272"/>
      <c r="O245" s="250"/>
      <c r="P245" s="273"/>
      <c r="Q245" s="274"/>
      <c r="R245" s="273"/>
      <c r="S245" s="274"/>
      <c r="T245" s="250"/>
      <c r="U245" s="274"/>
      <c r="V245" s="250"/>
      <c r="W245" s="275"/>
      <c r="X245" s="276"/>
    </row>
    <row r="246" spans="2:24" x14ac:dyDescent="0.25">
      <c r="B246" s="248"/>
      <c r="C246" s="249"/>
      <c r="D246" s="269"/>
      <c r="E246" s="249"/>
      <c r="F246" s="270"/>
      <c r="G246" s="270"/>
      <c r="H246" s="271"/>
      <c r="I246" s="271"/>
      <c r="J246" s="270"/>
      <c r="K246" s="270"/>
      <c r="L246" s="249"/>
      <c r="M246" s="249"/>
      <c r="N246" s="272"/>
      <c r="O246" s="250"/>
      <c r="P246" s="273"/>
      <c r="Q246" s="274"/>
      <c r="R246" s="273"/>
      <c r="S246" s="274"/>
      <c r="T246" s="250"/>
      <c r="U246" s="274"/>
      <c r="V246" s="250"/>
      <c r="W246" s="275"/>
      <c r="X246" s="276"/>
    </row>
    <row r="247" spans="2:24" x14ac:dyDescent="0.25">
      <c r="B247" s="248"/>
      <c r="C247" s="249"/>
      <c r="D247" s="269"/>
      <c r="E247" s="249"/>
      <c r="F247" s="270"/>
      <c r="G247" s="270"/>
      <c r="H247" s="271"/>
      <c r="I247" s="271"/>
      <c r="J247" s="270"/>
      <c r="K247" s="270"/>
      <c r="L247" s="249"/>
      <c r="M247" s="249"/>
      <c r="N247" s="272"/>
      <c r="O247" s="250"/>
      <c r="P247" s="273"/>
      <c r="Q247" s="274"/>
      <c r="R247" s="273"/>
      <c r="S247" s="274"/>
      <c r="T247" s="250"/>
      <c r="U247" s="274"/>
      <c r="V247" s="250"/>
      <c r="W247" s="275"/>
      <c r="X247" s="276"/>
    </row>
    <row r="248" spans="2:24" x14ac:dyDescent="0.25">
      <c r="B248" s="248"/>
      <c r="C248" s="249"/>
      <c r="D248" s="269"/>
      <c r="E248" s="249"/>
      <c r="F248" s="270"/>
      <c r="G248" s="270"/>
      <c r="H248" s="271"/>
      <c r="I248" s="271"/>
      <c r="J248" s="270"/>
      <c r="K248" s="270"/>
      <c r="L248" s="249"/>
      <c r="M248" s="249"/>
      <c r="N248" s="272"/>
      <c r="O248" s="250"/>
      <c r="P248" s="273"/>
      <c r="Q248" s="274"/>
      <c r="R248" s="273"/>
      <c r="S248" s="274"/>
      <c r="T248" s="250"/>
      <c r="U248" s="274"/>
      <c r="V248" s="250"/>
      <c r="W248" s="275"/>
      <c r="X248" s="276"/>
    </row>
    <row r="249" spans="2:24" x14ac:dyDescent="0.25">
      <c r="B249" s="248"/>
      <c r="C249" s="249"/>
      <c r="D249" s="269"/>
      <c r="E249" s="249"/>
      <c r="F249" s="270"/>
      <c r="G249" s="270"/>
      <c r="H249" s="271"/>
      <c r="I249" s="271"/>
      <c r="J249" s="270"/>
      <c r="K249" s="270"/>
      <c r="L249" s="249"/>
      <c r="M249" s="249"/>
      <c r="N249" s="272"/>
      <c r="O249" s="250"/>
      <c r="P249" s="273"/>
      <c r="Q249" s="274"/>
      <c r="R249" s="273"/>
      <c r="S249" s="274"/>
      <c r="T249" s="250"/>
      <c r="U249" s="274"/>
      <c r="V249" s="250"/>
      <c r="W249" s="275"/>
      <c r="X249" s="276"/>
    </row>
    <row r="250" spans="2:24" x14ac:dyDescent="0.25">
      <c r="B250" s="248"/>
      <c r="C250" s="249"/>
      <c r="D250" s="269"/>
      <c r="E250" s="249"/>
      <c r="F250" s="270"/>
      <c r="G250" s="270"/>
      <c r="H250" s="271"/>
      <c r="I250" s="271"/>
      <c r="J250" s="270"/>
      <c r="K250" s="270"/>
      <c r="L250" s="249"/>
      <c r="M250" s="249"/>
      <c r="N250" s="272"/>
      <c r="O250" s="250"/>
      <c r="P250" s="273"/>
      <c r="Q250" s="274"/>
      <c r="R250" s="273"/>
      <c r="S250" s="274"/>
      <c r="T250" s="250"/>
      <c r="U250" s="274"/>
      <c r="V250" s="250"/>
      <c r="W250" s="275"/>
      <c r="X250" s="276"/>
    </row>
    <row r="251" spans="2:24" x14ac:dyDescent="0.25">
      <c r="B251" s="248"/>
      <c r="C251" s="249"/>
      <c r="D251" s="269"/>
      <c r="E251" s="249"/>
      <c r="F251" s="270"/>
      <c r="G251" s="270"/>
      <c r="H251" s="271"/>
      <c r="I251" s="271"/>
      <c r="J251" s="270"/>
      <c r="K251" s="270"/>
      <c r="L251" s="249"/>
      <c r="M251" s="249"/>
      <c r="N251" s="272"/>
      <c r="O251" s="250"/>
      <c r="P251" s="273"/>
      <c r="Q251" s="274"/>
      <c r="R251" s="273"/>
      <c r="S251" s="274"/>
      <c r="T251" s="250"/>
      <c r="U251" s="274"/>
      <c r="V251" s="250"/>
      <c r="W251" s="275"/>
      <c r="X251" s="276"/>
    </row>
    <row r="252" spans="2:24" x14ac:dyDescent="0.25">
      <c r="B252" s="248"/>
      <c r="C252" s="249"/>
      <c r="D252" s="269"/>
      <c r="E252" s="249"/>
      <c r="F252" s="270"/>
      <c r="G252" s="270"/>
      <c r="H252" s="271"/>
      <c r="I252" s="271"/>
      <c r="J252" s="270"/>
      <c r="K252" s="270"/>
      <c r="L252" s="249"/>
      <c r="M252" s="249"/>
      <c r="N252" s="272"/>
      <c r="O252" s="250"/>
      <c r="P252" s="273"/>
      <c r="Q252" s="274"/>
      <c r="R252" s="273"/>
      <c r="S252" s="274"/>
      <c r="T252" s="250"/>
      <c r="U252" s="274"/>
      <c r="V252" s="250"/>
      <c r="W252" s="275"/>
      <c r="X252" s="276"/>
    </row>
    <row r="253" spans="2:24" x14ac:dyDescent="0.25">
      <c r="B253" s="248"/>
      <c r="C253" s="249"/>
      <c r="D253" s="269"/>
      <c r="E253" s="249"/>
      <c r="F253" s="270"/>
      <c r="G253" s="270"/>
      <c r="H253" s="271"/>
      <c r="I253" s="271"/>
      <c r="J253" s="270"/>
      <c r="K253" s="270"/>
      <c r="L253" s="249"/>
      <c r="M253" s="249"/>
      <c r="N253" s="272"/>
      <c r="O253" s="250"/>
      <c r="P253" s="273"/>
      <c r="Q253" s="274"/>
      <c r="R253" s="273"/>
      <c r="S253" s="274"/>
      <c r="T253" s="250"/>
      <c r="U253" s="274"/>
      <c r="V253" s="250"/>
      <c r="W253" s="275"/>
      <c r="X253" s="276"/>
    </row>
    <row r="254" spans="2:24" x14ac:dyDescent="0.25">
      <c r="B254" s="248"/>
      <c r="C254" s="249"/>
      <c r="D254" s="269"/>
      <c r="E254" s="249"/>
      <c r="F254" s="270"/>
      <c r="G254" s="270"/>
      <c r="H254" s="271"/>
      <c r="I254" s="271"/>
      <c r="J254" s="270"/>
      <c r="K254" s="270"/>
      <c r="L254" s="249"/>
      <c r="M254" s="249"/>
      <c r="N254" s="272"/>
      <c r="O254" s="250"/>
      <c r="P254" s="273"/>
      <c r="Q254" s="274"/>
      <c r="R254" s="273"/>
      <c r="S254" s="274"/>
      <c r="T254" s="250"/>
      <c r="U254" s="274"/>
      <c r="V254" s="250"/>
      <c r="W254" s="275"/>
      <c r="X254" s="276"/>
    </row>
    <row r="255" spans="2:24" x14ac:dyDescent="0.25">
      <c r="B255" s="248"/>
      <c r="C255" s="249"/>
      <c r="D255" s="269"/>
      <c r="E255" s="249"/>
      <c r="F255" s="270"/>
      <c r="G255" s="270"/>
      <c r="H255" s="271"/>
      <c r="I255" s="271"/>
      <c r="J255" s="270"/>
      <c r="K255" s="270"/>
      <c r="L255" s="249"/>
      <c r="M255" s="249"/>
      <c r="N255" s="272"/>
      <c r="O255" s="250"/>
      <c r="P255" s="273"/>
      <c r="Q255" s="274"/>
      <c r="R255" s="273"/>
      <c r="S255" s="274"/>
      <c r="T255" s="250"/>
      <c r="U255" s="274"/>
      <c r="V255" s="250"/>
      <c r="W255" s="275"/>
      <c r="X255" s="276"/>
    </row>
    <row r="256" spans="2:24" x14ac:dyDescent="0.25">
      <c r="B256" s="248"/>
      <c r="C256" s="249"/>
      <c r="D256" s="269"/>
      <c r="E256" s="249"/>
      <c r="F256" s="270"/>
      <c r="G256" s="270"/>
      <c r="H256" s="271"/>
      <c r="I256" s="271"/>
      <c r="J256" s="270"/>
      <c r="K256" s="270"/>
      <c r="L256" s="249"/>
      <c r="M256" s="249"/>
      <c r="N256" s="272"/>
      <c r="O256" s="250"/>
      <c r="P256" s="273"/>
      <c r="Q256" s="274"/>
      <c r="R256" s="273"/>
      <c r="S256" s="274"/>
      <c r="T256" s="250"/>
      <c r="U256" s="274"/>
      <c r="V256" s="250"/>
      <c r="W256" s="275"/>
      <c r="X256" s="276"/>
    </row>
    <row r="257" spans="2:24" x14ac:dyDescent="0.25">
      <c r="B257" s="248"/>
      <c r="C257" s="249"/>
      <c r="D257" s="269"/>
      <c r="E257" s="249"/>
      <c r="F257" s="270"/>
      <c r="G257" s="270"/>
      <c r="H257" s="271"/>
      <c r="I257" s="271"/>
      <c r="J257" s="270"/>
      <c r="K257" s="270"/>
      <c r="L257" s="249"/>
      <c r="M257" s="249"/>
      <c r="N257" s="272"/>
      <c r="O257" s="250"/>
      <c r="P257" s="273"/>
      <c r="Q257" s="274"/>
      <c r="R257" s="273"/>
      <c r="S257" s="274"/>
      <c r="T257" s="250"/>
      <c r="U257" s="274"/>
      <c r="V257" s="250"/>
      <c r="W257" s="275"/>
      <c r="X257" s="276"/>
    </row>
    <row r="258" spans="2:24" x14ac:dyDescent="0.25">
      <c r="B258" s="248"/>
      <c r="C258" s="249"/>
      <c r="D258" s="269"/>
      <c r="E258" s="249"/>
      <c r="F258" s="270"/>
      <c r="G258" s="270"/>
      <c r="H258" s="271"/>
      <c r="I258" s="271"/>
      <c r="J258" s="270"/>
      <c r="K258" s="270"/>
      <c r="L258" s="249"/>
      <c r="M258" s="249"/>
      <c r="N258" s="272"/>
      <c r="O258" s="250"/>
      <c r="P258" s="273"/>
      <c r="Q258" s="274"/>
      <c r="R258" s="273"/>
      <c r="S258" s="274"/>
      <c r="T258" s="250"/>
      <c r="U258" s="274"/>
      <c r="V258" s="250"/>
      <c r="W258" s="275"/>
      <c r="X258" s="276"/>
    </row>
    <row r="259" spans="2:24" x14ac:dyDescent="0.25">
      <c r="B259" s="248"/>
      <c r="C259" s="249"/>
      <c r="D259" s="269"/>
      <c r="E259" s="249"/>
      <c r="F259" s="270"/>
      <c r="G259" s="270"/>
      <c r="H259" s="271"/>
      <c r="I259" s="271"/>
      <c r="J259" s="270"/>
      <c r="K259" s="270"/>
      <c r="L259" s="249"/>
      <c r="M259" s="249"/>
      <c r="N259" s="272"/>
      <c r="O259" s="250"/>
      <c r="P259" s="273"/>
      <c r="Q259" s="274"/>
      <c r="R259" s="273"/>
      <c r="S259" s="274"/>
      <c r="T259" s="250"/>
      <c r="U259" s="274"/>
      <c r="V259" s="250"/>
      <c r="W259" s="275"/>
      <c r="X259" s="276"/>
    </row>
    <row r="260" spans="2:24" x14ac:dyDescent="0.25">
      <c r="B260" s="248"/>
      <c r="C260" s="249"/>
      <c r="D260" s="269"/>
      <c r="E260" s="249"/>
      <c r="F260" s="270"/>
      <c r="G260" s="270"/>
      <c r="H260" s="271"/>
      <c r="I260" s="271"/>
      <c r="J260" s="270"/>
      <c r="K260" s="270"/>
      <c r="L260" s="249"/>
      <c r="M260" s="249"/>
      <c r="N260" s="272"/>
      <c r="O260" s="250"/>
      <c r="P260" s="273"/>
      <c r="Q260" s="274"/>
      <c r="R260" s="273"/>
      <c r="S260" s="274"/>
      <c r="T260" s="250"/>
      <c r="U260" s="274"/>
      <c r="V260" s="250"/>
      <c r="W260" s="275"/>
      <c r="X260" s="276"/>
    </row>
    <row r="261" spans="2:24" x14ac:dyDescent="0.25">
      <c r="B261" s="248"/>
      <c r="C261" s="249"/>
      <c r="D261" s="269"/>
      <c r="E261" s="249"/>
      <c r="F261" s="270"/>
      <c r="G261" s="270"/>
      <c r="H261" s="271"/>
      <c r="I261" s="271"/>
      <c r="J261" s="270"/>
      <c r="K261" s="270"/>
      <c r="L261" s="249"/>
      <c r="M261" s="249"/>
      <c r="N261" s="272"/>
      <c r="O261" s="250"/>
      <c r="P261" s="273"/>
      <c r="Q261" s="274"/>
      <c r="R261" s="273"/>
      <c r="S261" s="274"/>
      <c r="T261" s="250"/>
      <c r="U261" s="274"/>
      <c r="V261" s="250"/>
      <c r="W261" s="275"/>
      <c r="X261" s="276"/>
    </row>
    <row r="262" spans="2:24" x14ac:dyDescent="0.25">
      <c r="B262" s="248"/>
      <c r="C262" s="249"/>
      <c r="D262" s="269"/>
      <c r="E262" s="249"/>
      <c r="F262" s="270"/>
      <c r="G262" s="270"/>
      <c r="H262" s="271"/>
      <c r="I262" s="271"/>
      <c r="J262" s="270"/>
      <c r="K262" s="270"/>
      <c r="L262" s="249"/>
      <c r="M262" s="249"/>
      <c r="N262" s="272"/>
      <c r="O262" s="250"/>
      <c r="P262" s="273"/>
      <c r="Q262" s="274"/>
      <c r="R262" s="273"/>
      <c r="S262" s="274"/>
      <c r="T262" s="250"/>
      <c r="U262" s="274"/>
      <c r="V262" s="250"/>
      <c r="W262" s="275"/>
      <c r="X262" s="276"/>
    </row>
    <row r="263" spans="2:24" x14ac:dyDescent="0.25">
      <c r="B263" s="248"/>
      <c r="C263" s="249"/>
      <c r="D263" s="269"/>
      <c r="E263" s="249"/>
      <c r="F263" s="270"/>
      <c r="G263" s="270"/>
      <c r="H263" s="271"/>
      <c r="I263" s="271"/>
      <c r="J263" s="270"/>
      <c r="K263" s="270"/>
      <c r="L263" s="249"/>
      <c r="M263" s="249"/>
      <c r="N263" s="272"/>
      <c r="O263" s="250"/>
      <c r="P263" s="273"/>
      <c r="Q263" s="274"/>
      <c r="R263" s="273"/>
      <c r="S263" s="274"/>
      <c r="T263" s="250"/>
      <c r="U263" s="274"/>
      <c r="V263" s="250"/>
      <c r="W263" s="275"/>
      <c r="X263" s="276"/>
    </row>
    <row r="264" spans="2:24" x14ac:dyDescent="0.25">
      <c r="B264" s="248"/>
      <c r="C264" s="249"/>
      <c r="D264" s="269"/>
      <c r="E264" s="249"/>
      <c r="F264" s="270"/>
      <c r="G264" s="270"/>
      <c r="H264" s="271"/>
      <c r="I264" s="271"/>
      <c r="J264" s="270"/>
      <c r="K264" s="270"/>
      <c r="L264" s="249"/>
      <c r="M264" s="249"/>
      <c r="N264" s="272"/>
      <c r="O264" s="250"/>
      <c r="P264" s="273"/>
      <c r="Q264" s="274"/>
      <c r="R264" s="273"/>
      <c r="S264" s="274"/>
      <c r="T264" s="250"/>
      <c r="U264" s="274"/>
      <c r="V264" s="250"/>
      <c r="W264" s="275"/>
      <c r="X264" s="276"/>
    </row>
    <row r="265" spans="2:24" x14ac:dyDescent="0.25">
      <c r="B265" s="248"/>
      <c r="C265" s="249"/>
      <c r="D265" s="269"/>
      <c r="E265" s="249"/>
      <c r="F265" s="270"/>
      <c r="G265" s="270"/>
      <c r="H265" s="271"/>
      <c r="I265" s="271"/>
      <c r="J265" s="270"/>
      <c r="K265" s="270"/>
      <c r="L265" s="249"/>
      <c r="M265" s="249"/>
      <c r="N265" s="272"/>
      <c r="O265" s="250"/>
      <c r="P265" s="273"/>
      <c r="Q265" s="274"/>
      <c r="R265" s="273"/>
      <c r="S265" s="274"/>
      <c r="T265" s="250"/>
      <c r="U265" s="274"/>
      <c r="V265" s="250"/>
      <c r="W265" s="275"/>
      <c r="X265" s="276"/>
    </row>
    <row r="266" spans="2:24" x14ac:dyDescent="0.25">
      <c r="B266" s="248"/>
      <c r="C266" s="249"/>
      <c r="D266" s="269"/>
      <c r="E266" s="249"/>
      <c r="F266" s="270"/>
      <c r="G266" s="270"/>
      <c r="H266" s="271"/>
      <c r="I266" s="271"/>
      <c r="J266" s="270"/>
      <c r="K266" s="270"/>
      <c r="L266" s="249"/>
      <c r="M266" s="249"/>
      <c r="N266" s="272"/>
      <c r="O266" s="250"/>
      <c r="P266" s="273"/>
      <c r="Q266" s="274"/>
      <c r="R266" s="273"/>
      <c r="S266" s="274"/>
      <c r="T266" s="250"/>
      <c r="U266" s="274"/>
      <c r="V266" s="250"/>
      <c r="W266" s="275"/>
      <c r="X266" s="276"/>
    </row>
    <row r="267" spans="2:24" x14ac:dyDescent="0.25">
      <c r="B267" s="248"/>
      <c r="C267" s="249"/>
      <c r="D267" s="269"/>
      <c r="E267" s="249"/>
      <c r="F267" s="270"/>
      <c r="G267" s="270"/>
      <c r="H267" s="271"/>
      <c r="I267" s="271"/>
      <c r="J267" s="270"/>
      <c r="K267" s="270"/>
      <c r="L267" s="249"/>
      <c r="M267" s="249"/>
      <c r="N267" s="272"/>
      <c r="O267" s="250"/>
      <c r="P267" s="273"/>
      <c r="Q267" s="274"/>
      <c r="R267" s="273"/>
      <c r="S267" s="274"/>
      <c r="T267" s="250"/>
      <c r="U267" s="274"/>
      <c r="V267" s="250"/>
      <c r="W267" s="275"/>
      <c r="X267" s="276"/>
    </row>
    <row r="268" spans="2:24" x14ac:dyDescent="0.25">
      <c r="B268" s="248"/>
      <c r="C268" s="249"/>
      <c r="D268" s="269"/>
      <c r="E268" s="249"/>
      <c r="F268" s="270"/>
      <c r="G268" s="270"/>
      <c r="H268" s="271"/>
      <c r="I268" s="271"/>
      <c r="J268" s="270"/>
      <c r="K268" s="270"/>
      <c r="L268" s="249"/>
      <c r="M268" s="249"/>
      <c r="N268" s="272"/>
      <c r="O268" s="250"/>
      <c r="P268" s="273"/>
      <c r="Q268" s="274"/>
      <c r="R268" s="273"/>
      <c r="S268" s="274"/>
      <c r="T268" s="250"/>
      <c r="U268" s="274"/>
      <c r="V268" s="250"/>
      <c r="W268" s="275"/>
      <c r="X268" s="276"/>
    </row>
    <row r="269" spans="2:24" x14ac:dyDescent="0.25">
      <c r="B269" s="248"/>
      <c r="C269" s="249"/>
      <c r="D269" s="269"/>
      <c r="E269" s="249"/>
      <c r="F269" s="270"/>
      <c r="G269" s="270"/>
      <c r="H269" s="271"/>
      <c r="I269" s="271"/>
      <c r="J269" s="270"/>
      <c r="K269" s="270"/>
      <c r="L269" s="249"/>
      <c r="M269" s="249"/>
      <c r="N269" s="272"/>
      <c r="O269" s="250"/>
      <c r="P269" s="273"/>
      <c r="Q269" s="274"/>
      <c r="R269" s="273"/>
      <c r="S269" s="274"/>
      <c r="T269" s="250"/>
      <c r="U269" s="274"/>
      <c r="V269" s="250"/>
      <c r="W269" s="275"/>
      <c r="X269" s="276"/>
    </row>
    <row r="270" spans="2:24" x14ac:dyDescent="0.25">
      <c r="B270" s="248"/>
      <c r="C270" s="249"/>
      <c r="D270" s="269"/>
      <c r="E270" s="249"/>
      <c r="F270" s="270"/>
      <c r="G270" s="270"/>
      <c r="H270" s="271"/>
      <c r="I270" s="271"/>
      <c r="J270" s="270"/>
      <c r="K270" s="270"/>
      <c r="L270" s="249"/>
      <c r="M270" s="249"/>
      <c r="N270" s="272"/>
      <c r="O270" s="250"/>
      <c r="P270" s="273"/>
      <c r="Q270" s="274"/>
      <c r="R270" s="273"/>
      <c r="S270" s="274"/>
      <c r="T270" s="250"/>
      <c r="U270" s="274"/>
      <c r="V270" s="250"/>
      <c r="W270" s="275"/>
      <c r="X270" s="276"/>
    </row>
    <row r="271" spans="2:24" x14ac:dyDescent="0.25">
      <c r="B271" s="248"/>
      <c r="C271" s="249"/>
      <c r="D271" s="269"/>
      <c r="E271" s="249"/>
      <c r="F271" s="270"/>
      <c r="G271" s="270"/>
      <c r="H271" s="271"/>
      <c r="I271" s="271"/>
      <c r="J271" s="270"/>
      <c r="K271" s="270"/>
      <c r="L271" s="249"/>
      <c r="M271" s="249"/>
      <c r="N271" s="272"/>
      <c r="O271" s="250"/>
      <c r="P271" s="273"/>
      <c r="Q271" s="274"/>
      <c r="R271" s="273"/>
      <c r="S271" s="274"/>
      <c r="T271" s="250"/>
      <c r="U271" s="274"/>
      <c r="V271" s="250"/>
      <c r="W271" s="275"/>
      <c r="X271" s="276"/>
    </row>
    <row r="272" spans="2:24" x14ac:dyDescent="0.25">
      <c r="B272" s="248"/>
      <c r="C272" s="249"/>
      <c r="D272" s="269"/>
      <c r="E272" s="249"/>
      <c r="F272" s="270"/>
      <c r="G272" s="270"/>
      <c r="H272" s="271"/>
      <c r="I272" s="271"/>
      <c r="J272" s="270"/>
      <c r="K272" s="270"/>
      <c r="L272" s="249"/>
      <c r="M272" s="249"/>
      <c r="N272" s="272"/>
      <c r="O272" s="250"/>
      <c r="P272" s="273"/>
      <c r="Q272" s="274"/>
      <c r="R272" s="273"/>
      <c r="S272" s="274"/>
      <c r="T272" s="250"/>
      <c r="U272" s="274"/>
      <c r="V272" s="250"/>
      <c r="W272" s="275"/>
      <c r="X272" s="276"/>
    </row>
    <row r="273" spans="2:24" x14ac:dyDescent="0.25">
      <c r="B273" s="248"/>
      <c r="C273" s="249"/>
      <c r="D273" s="269"/>
      <c r="E273" s="249"/>
      <c r="F273" s="270"/>
      <c r="G273" s="270"/>
      <c r="H273" s="271"/>
      <c r="I273" s="271"/>
      <c r="J273" s="270"/>
      <c r="K273" s="270"/>
      <c r="L273" s="249"/>
      <c r="M273" s="249"/>
      <c r="N273" s="272"/>
      <c r="O273" s="250"/>
      <c r="P273" s="273"/>
      <c r="Q273" s="274"/>
      <c r="R273" s="273"/>
      <c r="S273" s="274"/>
      <c r="T273" s="250"/>
      <c r="U273" s="274"/>
      <c r="V273" s="250"/>
      <c r="W273" s="275"/>
      <c r="X273" s="276"/>
    </row>
    <row r="274" spans="2:24" x14ac:dyDescent="0.25">
      <c r="B274" s="248"/>
      <c r="C274" s="249"/>
      <c r="D274" s="269"/>
      <c r="E274" s="249"/>
      <c r="F274" s="270"/>
      <c r="G274" s="270"/>
      <c r="H274" s="271"/>
      <c r="I274" s="271"/>
      <c r="J274" s="270"/>
      <c r="K274" s="270"/>
      <c r="L274" s="249"/>
      <c r="M274" s="249"/>
      <c r="N274" s="272"/>
      <c r="O274" s="250"/>
      <c r="P274" s="273"/>
      <c r="Q274" s="274"/>
      <c r="R274" s="273"/>
      <c r="S274" s="274"/>
      <c r="T274" s="250"/>
      <c r="U274" s="274"/>
      <c r="V274" s="250"/>
      <c r="W274" s="275"/>
      <c r="X274" s="276"/>
    </row>
    <row r="275" spans="2:24" x14ac:dyDescent="0.25">
      <c r="B275" s="248"/>
      <c r="C275" s="249"/>
      <c r="D275" s="269"/>
      <c r="E275" s="249"/>
      <c r="F275" s="270"/>
      <c r="G275" s="270"/>
      <c r="H275" s="271"/>
      <c r="I275" s="271"/>
      <c r="J275" s="270"/>
      <c r="K275" s="270"/>
      <c r="L275" s="249"/>
      <c r="M275" s="249"/>
      <c r="N275" s="272"/>
      <c r="O275" s="250"/>
      <c r="P275" s="273"/>
      <c r="Q275" s="274"/>
      <c r="R275" s="273"/>
      <c r="S275" s="274"/>
      <c r="T275" s="250"/>
      <c r="U275" s="274"/>
      <c r="V275" s="250"/>
      <c r="W275" s="275"/>
      <c r="X275" s="276"/>
    </row>
    <row r="276" spans="2:24" x14ac:dyDescent="0.25">
      <c r="B276" s="248"/>
      <c r="C276" s="249"/>
      <c r="D276" s="269"/>
      <c r="E276" s="249"/>
      <c r="F276" s="270"/>
      <c r="G276" s="270"/>
      <c r="H276" s="271"/>
      <c r="I276" s="271"/>
      <c r="J276" s="270"/>
      <c r="K276" s="270"/>
      <c r="L276" s="249"/>
      <c r="M276" s="249"/>
      <c r="N276" s="272"/>
      <c r="O276" s="250"/>
      <c r="P276" s="273"/>
      <c r="Q276" s="274"/>
      <c r="R276" s="273"/>
      <c r="S276" s="274"/>
      <c r="T276" s="250"/>
      <c r="U276" s="274"/>
      <c r="V276" s="250"/>
      <c r="W276" s="275"/>
      <c r="X276" s="276"/>
    </row>
    <row r="277" spans="2:24" x14ac:dyDescent="0.25">
      <c r="B277" s="248"/>
      <c r="C277" s="249"/>
      <c r="D277" s="269"/>
      <c r="E277" s="249"/>
      <c r="F277" s="270"/>
      <c r="G277" s="270"/>
      <c r="H277" s="271"/>
      <c r="I277" s="271"/>
      <c r="J277" s="270"/>
      <c r="K277" s="270"/>
      <c r="L277" s="249"/>
      <c r="M277" s="249"/>
      <c r="N277" s="272"/>
      <c r="O277" s="250"/>
      <c r="P277" s="273"/>
      <c r="Q277" s="274"/>
      <c r="R277" s="273"/>
      <c r="S277" s="274"/>
      <c r="T277" s="250"/>
      <c r="U277" s="274"/>
      <c r="V277" s="250"/>
      <c r="W277" s="275"/>
      <c r="X277" s="276"/>
    </row>
    <row r="278" spans="2:24" x14ac:dyDescent="0.25">
      <c r="B278" s="248"/>
      <c r="C278" s="249"/>
      <c r="D278" s="269"/>
      <c r="E278" s="249"/>
      <c r="F278" s="270"/>
      <c r="G278" s="270"/>
      <c r="H278" s="271"/>
      <c r="I278" s="271"/>
      <c r="J278" s="270"/>
      <c r="K278" s="270"/>
      <c r="L278" s="249"/>
      <c r="M278" s="249"/>
      <c r="N278" s="272"/>
      <c r="O278" s="250"/>
      <c r="P278" s="273"/>
      <c r="Q278" s="274"/>
      <c r="R278" s="273"/>
      <c r="S278" s="274"/>
      <c r="T278" s="250"/>
      <c r="U278" s="274"/>
      <c r="V278" s="250"/>
      <c r="W278" s="275"/>
      <c r="X278" s="276"/>
    </row>
    <row r="279" spans="2:24" x14ac:dyDescent="0.25">
      <c r="B279" s="248"/>
      <c r="C279" s="249"/>
      <c r="D279" s="269"/>
      <c r="E279" s="249"/>
      <c r="F279" s="270"/>
      <c r="G279" s="270"/>
      <c r="H279" s="271"/>
      <c r="I279" s="271"/>
      <c r="J279" s="270"/>
      <c r="K279" s="270"/>
      <c r="L279" s="249"/>
      <c r="M279" s="249"/>
      <c r="N279" s="272"/>
      <c r="O279" s="250"/>
      <c r="P279" s="273"/>
      <c r="Q279" s="274"/>
      <c r="R279" s="273"/>
      <c r="S279" s="274"/>
      <c r="T279" s="250"/>
      <c r="U279" s="274"/>
      <c r="V279" s="250"/>
      <c r="W279" s="275"/>
      <c r="X279" s="276"/>
    </row>
    <row r="280" spans="2:24" x14ac:dyDescent="0.25">
      <c r="B280" s="248"/>
      <c r="C280" s="249"/>
      <c r="D280" s="269"/>
      <c r="E280" s="249"/>
      <c r="F280" s="270"/>
      <c r="G280" s="270"/>
      <c r="H280" s="271"/>
      <c r="I280" s="271"/>
      <c r="J280" s="270"/>
      <c r="K280" s="270"/>
      <c r="L280" s="249"/>
      <c r="M280" s="249"/>
      <c r="N280" s="272"/>
      <c r="O280" s="250"/>
      <c r="P280" s="273"/>
      <c r="Q280" s="274"/>
      <c r="R280" s="273"/>
      <c r="S280" s="274"/>
      <c r="T280" s="250"/>
      <c r="U280" s="274"/>
      <c r="V280" s="250"/>
      <c r="W280" s="275"/>
      <c r="X280" s="276"/>
    </row>
    <row r="281" spans="2:24" x14ac:dyDescent="0.25">
      <c r="B281" s="248"/>
      <c r="C281" s="249"/>
      <c r="D281" s="269"/>
      <c r="E281" s="249"/>
      <c r="F281" s="270"/>
      <c r="G281" s="270"/>
      <c r="H281" s="271"/>
      <c r="I281" s="271"/>
      <c r="J281" s="270"/>
      <c r="K281" s="270"/>
      <c r="L281" s="249"/>
      <c r="M281" s="249"/>
      <c r="N281" s="272"/>
      <c r="O281" s="250"/>
      <c r="P281" s="273"/>
      <c r="Q281" s="274"/>
      <c r="R281" s="273"/>
      <c r="S281" s="274"/>
      <c r="T281" s="250"/>
      <c r="U281" s="274"/>
      <c r="V281" s="250"/>
      <c r="W281" s="275"/>
      <c r="X281" s="276"/>
    </row>
    <row r="282" spans="2:24" x14ac:dyDescent="0.25">
      <c r="B282" s="248"/>
      <c r="C282" s="249"/>
      <c r="D282" s="269"/>
      <c r="E282" s="249"/>
      <c r="F282" s="270"/>
      <c r="G282" s="270"/>
      <c r="H282" s="271"/>
      <c r="I282" s="271"/>
      <c r="J282" s="270"/>
      <c r="K282" s="270"/>
      <c r="L282" s="249"/>
      <c r="M282" s="249"/>
      <c r="N282" s="272"/>
      <c r="O282" s="250"/>
      <c r="P282" s="273"/>
      <c r="Q282" s="274"/>
      <c r="R282" s="273"/>
      <c r="S282" s="274"/>
      <c r="T282" s="250"/>
      <c r="U282" s="274"/>
      <c r="V282" s="250"/>
      <c r="W282" s="275"/>
      <c r="X282" s="276"/>
    </row>
    <row r="283" spans="2:24" x14ac:dyDescent="0.25">
      <c r="B283" s="248"/>
      <c r="C283" s="249"/>
      <c r="D283" s="269"/>
      <c r="E283" s="249"/>
      <c r="F283" s="270"/>
      <c r="G283" s="270"/>
      <c r="H283" s="271"/>
      <c r="I283" s="271"/>
      <c r="J283" s="270"/>
      <c r="K283" s="270"/>
      <c r="L283" s="249"/>
      <c r="M283" s="249"/>
      <c r="N283" s="272"/>
      <c r="O283" s="250"/>
      <c r="P283" s="273"/>
      <c r="Q283" s="274"/>
      <c r="R283" s="273"/>
      <c r="S283" s="274"/>
      <c r="T283" s="250"/>
      <c r="U283" s="274"/>
      <c r="V283" s="250"/>
      <c r="W283" s="275"/>
      <c r="X283" s="276"/>
    </row>
    <row r="284" spans="2:24" x14ac:dyDescent="0.25">
      <c r="B284" s="248"/>
      <c r="C284" s="249"/>
      <c r="D284" s="269"/>
      <c r="E284" s="249"/>
      <c r="F284" s="270"/>
      <c r="G284" s="270"/>
      <c r="H284" s="271"/>
      <c r="I284" s="271"/>
      <c r="J284" s="270"/>
      <c r="K284" s="270"/>
      <c r="L284" s="249"/>
      <c r="M284" s="249"/>
      <c r="N284" s="272"/>
      <c r="O284" s="250"/>
      <c r="P284" s="273"/>
      <c r="Q284" s="274"/>
      <c r="R284" s="273"/>
      <c r="S284" s="274"/>
      <c r="T284" s="250"/>
      <c r="U284" s="274"/>
      <c r="V284" s="250"/>
      <c r="W284" s="275"/>
      <c r="X284" s="276"/>
    </row>
    <row r="285" spans="2:24" x14ac:dyDescent="0.25">
      <c r="B285" s="248"/>
      <c r="C285" s="249"/>
      <c r="D285" s="269"/>
      <c r="E285" s="249"/>
      <c r="F285" s="270"/>
      <c r="G285" s="270"/>
      <c r="H285" s="271"/>
      <c r="I285" s="271"/>
      <c r="J285" s="270"/>
      <c r="K285" s="270"/>
      <c r="L285" s="249"/>
      <c r="M285" s="249"/>
      <c r="N285" s="272"/>
      <c r="O285" s="250"/>
      <c r="P285" s="273"/>
      <c r="Q285" s="274"/>
      <c r="R285" s="273"/>
      <c r="S285" s="274"/>
      <c r="T285" s="250"/>
      <c r="U285" s="274"/>
      <c r="V285" s="250"/>
      <c r="W285" s="275"/>
      <c r="X285" s="276"/>
    </row>
    <row r="286" spans="2:24" x14ac:dyDescent="0.25">
      <c r="B286" s="248"/>
      <c r="C286" s="249"/>
      <c r="D286" s="269"/>
      <c r="E286" s="249"/>
      <c r="F286" s="270"/>
      <c r="G286" s="270"/>
      <c r="H286" s="271"/>
      <c r="I286" s="271"/>
      <c r="J286" s="270"/>
      <c r="K286" s="270"/>
      <c r="L286" s="249"/>
      <c r="M286" s="249"/>
      <c r="N286" s="272"/>
      <c r="O286" s="250"/>
      <c r="P286" s="273"/>
      <c r="Q286" s="274"/>
      <c r="R286" s="273"/>
      <c r="S286" s="274"/>
      <c r="T286" s="250"/>
      <c r="U286" s="274"/>
      <c r="V286" s="250"/>
      <c r="W286" s="275"/>
      <c r="X286" s="276"/>
    </row>
    <row r="287" spans="2:24" x14ac:dyDescent="0.25">
      <c r="B287" s="248"/>
      <c r="C287" s="249"/>
      <c r="D287" s="269"/>
      <c r="E287" s="249"/>
      <c r="F287" s="270"/>
      <c r="G287" s="270"/>
      <c r="H287" s="271"/>
      <c r="I287" s="271"/>
      <c r="J287" s="270"/>
      <c r="K287" s="270"/>
      <c r="L287" s="249"/>
      <c r="M287" s="249"/>
      <c r="N287" s="272"/>
      <c r="O287" s="250"/>
      <c r="P287" s="273"/>
      <c r="Q287" s="274"/>
      <c r="R287" s="273"/>
      <c r="S287" s="274"/>
      <c r="T287" s="250"/>
      <c r="U287" s="274"/>
      <c r="V287" s="250"/>
      <c r="W287" s="275"/>
      <c r="X287" s="276"/>
    </row>
    <row r="288" spans="2:24" x14ac:dyDescent="0.25">
      <c r="B288" s="248"/>
      <c r="C288" s="249"/>
      <c r="D288" s="269"/>
      <c r="E288" s="249"/>
      <c r="F288" s="270"/>
      <c r="G288" s="270"/>
      <c r="H288" s="271"/>
      <c r="I288" s="271"/>
      <c r="J288" s="270"/>
      <c r="K288" s="270"/>
      <c r="L288" s="249"/>
      <c r="M288" s="249"/>
      <c r="N288" s="272"/>
      <c r="O288" s="250"/>
      <c r="P288" s="273"/>
      <c r="Q288" s="274"/>
      <c r="R288" s="273"/>
      <c r="S288" s="274"/>
      <c r="T288" s="250"/>
      <c r="U288" s="274"/>
      <c r="V288" s="250"/>
      <c r="W288" s="275"/>
      <c r="X288" s="276"/>
    </row>
    <row r="289" spans="2:24" x14ac:dyDescent="0.25">
      <c r="B289" s="248"/>
      <c r="C289" s="249"/>
      <c r="D289" s="269"/>
      <c r="E289" s="249"/>
      <c r="F289" s="270"/>
      <c r="G289" s="270"/>
      <c r="H289" s="271"/>
      <c r="I289" s="271"/>
      <c r="J289" s="270"/>
      <c r="K289" s="270"/>
      <c r="L289" s="249"/>
      <c r="M289" s="249"/>
      <c r="N289" s="272"/>
      <c r="O289" s="250"/>
      <c r="P289" s="273"/>
      <c r="Q289" s="274"/>
      <c r="R289" s="273"/>
      <c r="S289" s="274"/>
      <c r="T289" s="250"/>
      <c r="U289" s="274"/>
      <c r="V289" s="250"/>
      <c r="W289" s="275"/>
      <c r="X289" s="276"/>
    </row>
    <row r="290" spans="2:24" x14ac:dyDescent="0.25">
      <c r="B290" s="248"/>
      <c r="C290" s="249"/>
      <c r="D290" s="269"/>
      <c r="E290" s="249"/>
      <c r="F290" s="270"/>
      <c r="G290" s="270"/>
      <c r="H290" s="271"/>
      <c r="I290" s="271"/>
      <c r="J290" s="270"/>
      <c r="K290" s="270"/>
      <c r="L290" s="249"/>
      <c r="M290" s="249"/>
      <c r="N290" s="272"/>
      <c r="O290" s="250"/>
      <c r="P290" s="273"/>
      <c r="Q290" s="274"/>
      <c r="R290" s="273"/>
      <c r="S290" s="274"/>
      <c r="T290" s="250"/>
      <c r="U290" s="274"/>
      <c r="V290" s="250"/>
      <c r="W290" s="275"/>
      <c r="X290" s="276"/>
    </row>
    <row r="291" spans="2:24" x14ac:dyDescent="0.25">
      <c r="B291" s="248"/>
      <c r="C291" s="249"/>
      <c r="D291" s="269"/>
      <c r="E291" s="249"/>
      <c r="F291" s="270"/>
      <c r="G291" s="270"/>
      <c r="H291" s="271"/>
      <c r="I291" s="271"/>
      <c r="J291" s="270"/>
      <c r="K291" s="270"/>
      <c r="L291" s="249"/>
      <c r="M291" s="249"/>
      <c r="N291" s="272"/>
      <c r="O291" s="250"/>
      <c r="P291" s="273"/>
      <c r="Q291" s="274"/>
      <c r="R291" s="273"/>
      <c r="S291" s="274"/>
      <c r="T291" s="250"/>
      <c r="U291" s="274"/>
      <c r="V291" s="250"/>
      <c r="W291" s="275"/>
      <c r="X291" s="276"/>
    </row>
    <row r="292" spans="2:24" x14ac:dyDescent="0.25">
      <c r="B292" s="248"/>
      <c r="C292" s="249"/>
      <c r="D292" s="269"/>
      <c r="E292" s="249"/>
      <c r="F292" s="270"/>
      <c r="G292" s="270"/>
      <c r="H292" s="271"/>
      <c r="I292" s="271"/>
      <c r="J292" s="270"/>
      <c r="K292" s="270"/>
      <c r="L292" s="249"/>
      <c r="M292" s="249"/>
      <c r="N292" s="272"/>
      <c r="O292" s="250"/>
      <c r="P292" s="273"/>
      <c r="Q292" s="274"/>
      <c r="R292" s="273"/>
      <c r="S292" s="274"/>
      <c r="T292" s="250"/>
      <c r="U292" s="274"/>
      <c r="V292" s="250"/>
      <c r="W292" s="275"/>
      <c r="X292" s="276"/>
    </row>
    <row r="293" spans="2:24" x14ac:dyDescent="0.25">
      <c r="B293" s="248"/>
      <c r="C293" s="249"/>
      <c r="D293" s="269"/>
      <c r="E293" s="249"/>
      <c r="F293" s="270"/>
      <c r="G293" s="270"/>
      <c r="H293" s="271"/>
      <c r="I293" s="271"/>
      <c r="J293" s="270"/>
      <c r="K293" s="270"/>
      <c r="L293" s="249"/>
      <c r="M293" s="249"/>
      <c r="N293" s="272"/>
      <c r="O293" s="250"/>
      <c r="P293" s="273"/>
      <c r="Q293" s="274"/>
      <c r="R293" s="273"/>
      <c r="S293" s="274"/>
      <c r="T293" s="250"/>
      <c r="U293" s="274"/>
      <c r="V293" s="250"/>
      <c r="W293" s="275"/>
      <c r="X293" s="276"/>
    </row>
    <row r="294" spans="2:24" x14ac:dyDescent="0.25">
      <c r="B294" s="248"/>
      <c r="C294" s="249"/>
      <c r="D294" s="269"/>
      <c r="E294" s="249"/>
      <c r="F294" s="270"/>
      <c r="G294" s="270"/>
      <c r="H294" s="271"/>
      <c r="I294" s="271"/>
      <c r="J294" s="270"/>
      <c r="K294" s="270"/>
      <c r="L294" s="249"/>
      <c r="M294" s="249"/>
      <c r="N294" s="272"/>
      <c r="O294" s="250"/>
      <c r="P294" s="273"/>
      <c r="Q294" s="274"/>
      <c r="R294" s="273"/>
      <c r="S294" s="274"/>
      <c r="T294" s="250"/>
      <c r="U294" s="274"/>
      <c r="V294" s="250"/>
      <c r="W294" s="275"/>
      <c r="X294" s="276"/>
    </row>
    <row r="295" spans="2:24" x14ac:dyDescent="0.25">
      <c r="B295" s="248"/>
      <c r="C295" s="249"/>
      <c r="D295" s="269"/>
      <c r="E295" s="249"/>
      <c r="F295" s="270"/>
      <c r="G295" s="270"/>
      <c r="H295" s="271"/>
      <c r="I295" s="271"/>
      <c r="J295" s="270"/>
      <c r="K295" s="270"/>
      <c r="L295" s="249"/>
      <c r="M295" s="249"/>
      <c r="N295" s="272"/>
      <c r="O295" s="250"/>
      <c r="P295" s="273"/>
      <c r="Q295" s="274"/>
      <c r="R295" s="273"/>
      <c r="S295" s="274"/>
      <c r="T295" s="250"/>
      <c r="U295" s="274"/>
      <c r="V295" s="250"/>
      <c r="W295" s="275"/>
      <c r="X295" s="276"/>
    </row>
    <row r="296" spans="2:24" x14ac:dyDescent="0.25">
      <c r="B296" s="248"/>
      <c r="C296" s="249"/>
      <c r="D296" s="269"/>
      <c r="E296" s="249"/>
      <c r="F296" s="270"/>
      <c r="G296" s="270"/>
      <c r="H296" s="271"/>
      <c r="I296" s="271"/>
      <c r="J296" s="270"/>
      <c r="K296" s="270"/>
      <c r="L296" s="249"/>
      <c r="M296" s="249"/>
      <c r="N296" s="272"/>
      <c r="O296" s="250"/>
      <c r="P296" s="273"/>
      <c r="Q296" s="274"/>
      <c r="R296" s="273"/>
      <c r="S296" s="274"/>
      <c r="T296" s="250"/>
      <c r="U296" s="274"/>
      <c r="V296" s="250"/>
      <c r="W296" s="275"/>
      <c r="X296" s="276"/>
    </row>
    <row r="297" spans="2:24" x14ac:dyDescent="0.25">
      <c r="B297" s="248"/>
      <c r="C297" s="249"/>
      <c r="D297" s="269"/>
      <c r="E297" s="249"/>
      <c r="F297" s="270"/>
      <c r="G297" s="270"/>
      <c r="H297" s="271"/>
      <c r="I297" s="271"/>
      <c r="J297" s="270"/>
      <c r="K297" s="270"/>
      <c r="L297" s="249"/>
      <c r="M297" s="249"/>
      <c r="N297" s="272"/>
      <c r="O297" s="250"/>
      <c r="P297" s="273"/>
      <c r="Q297" s="274"/>
      <c r="R297" s="273"/>
      <c r="S297" s="274"/>
      <c r="T297" s="250"/>
      <c r="U297" s="274"/>
      <c r="V297" s="250"/>
      <c r="W297" s="275"/>
      <c r="X297" s="276"/>
    </row>
    <row r="298" spans="2:24" x14ac:dyDescent="0.25">
      <c r="B298" s="248"/>
      <c r="C298" s="249"/>
      <c r="D298" s="269"/>
      <c r="E298" s="249"/>
      <c r="F298" s="270"/>
      <c r="G298" s="270"/>
      <c r="H298" s="271"/>
      <c r="I298" s="271"/>
      <c r="J298" s="270"/>
      <c r="K298" s="270"/>
      <c r="L298" s="249"/>
      <c r="M298" s="249"/>
      <c r="N298" s="272"/>
      <c r="O298" s="250"/>
      <c r="P298" s="273"/>
      <c r="Q298" s="274"/>
      <c r="R298" s="273"/>
      <c r="S298" s="274"/>
      <c r="T298" s="250"/>
      <c r="U298" s="274"/>
      <c r="V298" s="250"/>
      <c r="W298" s="275"/>
      <c r="X298" s="276"/>
    </row>
    <row r="299" spans="2:24" x14ac:dyDescent="0.25">
      <c r="B299" s="248"/>
      <c r="C299" s="249"/>
      <c r="D299" s="269"/>
      <c r="E299" s="249"/>
      <c r="F299" s="270"/>
      <c r="G299" s="270"/>
      <c r="H299" s="271"/>
      <c r="I299" s="271"/>
      <c r="J299" s="270"/>
      <c r="K299" s="270"/>
      <c r="L299" s="249"/>
      <c r="M299" s="249"/>
      <c r="N299" s="272"/>
      <c r="O299" s="250"/>
      <c r="P299" s="273"/>
      <c r="Q299" s="274"/>
      <c r="R299" s="273"/>
      <c r="S299" s="274"/>
      <c r="T299" s="250"/>
      <c r="U299" s="274"/>
      <c r="V299" s="250"/>
      <c r="W299" s="275"/>
      <c r="X299" s="276"/>
    </row>
    <row r="300" spans="2:24" x14ac:dyDescent="0.25">
      <c r="B300" s="248"/>
      <c r="C300" s="249"/>
      <c r="D300" s="269"/>
      <c r="E300" s="249"/>
      <c r="F300" s="270"/>
      <c r="G300" s="270"/>
      <c r="H300" s="271"/>
      <c r="I300" s="271"/>
      <c r="J300" s="270"/>
      <c r="K300" s="270"/>
      <c r="L300" s="249"/>
      <c r="M300" s="249"/>
      <c r="N300" s="272"/>
      <c r="O300" s="250"/>
      <c r="P300" s="273"/>
      <c r="Q300" s="274"/>
      <c r="R300" s="273"/>
      <c r="S300" s="274"/>
      <c r="T300" s="250"/>
      <c r="U300" s="274"/>
      <c r="V300" s="250"/>
      <c r="W300" s="275"/>
      <c r="X300" s="276"/>
    </row>
    <row r="301" spans="2:24" x14ac:dyDescent="0.25">
      <c r="B301" s="248"/>
      <c r="C301" s="249"/>
      <c r="D301" s="269"/>
      <c r="E301" s="249"/>
      <c r="F301" s="270"/>
      <c r="G301" s="270"/>
      <c r="H301" s="271"/>
      <c r="I301" s="271"/>
      <c r="J301" s="270"/>
      <c r="K301" s="270"/>
      <c r="L301" s="249"/>
      <c r="M301" s="249"/>
      <c r="N301" s="272"/>
      <c r="O301" s="250"/>
      <c r="P301" s="273"/>
      <c r="Q301" s="274"/>
      <c r="R301" s="273"/>
      <c r="S301" s="274"/>
      <c r="T301" s="250"/>
      <c r="U301" s="274"/>
      <c r="V301" s="250"/>
      <c r="W301" s="275"/>
      <c r="X301" s="276"/>
    </row>
    <row r="302" spans="2:24" x14ac:dyDescent="0.25">
      <c r="B302" s="248"/>
      <c r="C302" s="249"/>
      <c r="D302" s="269"/>
      <c r="E302" s="249"/>
      <c r="F302" s="270"/>
      <c r="G302" s="270"/>
      <c r="H302" s="271"/>
      <c r="I302" s="271"/>
      <c r="J302" s="270"/>
      <c r="K302" s="270"/>
      <c r="L302" s="249"/>
      <c r="M302" s="249"/>
      <c r="N302" s="272"/>
      <c r="O302" s="250"/>
      <c r="P302" s="273"/>
      <c r="Q302" s="274"/>
      <c r="R302" s="273"/>
      <c r="S302" s="274"/>
      <c r="T302" s="250"/>
      <c r="U302" s="274"/>
      <c r="V302" s="250"/>
      <c r="W302" s="275"/>
      <c r="X302" s="276"/>
    </row>
    <row r="303" spans="2:24" x14ac:dyDescent="0.25">
      <c r="B303" s="248"/>
      <c r="C303" s="249"/>
      <c r="D303" s="269"/>
      <c r="E303" s="249"/>
      <c r="F303" s="270"/>
      <c r="G303" s="270"/>
      <c r="H303" s="271"/>
      <c r="I303" s="271"/>
      <c r="J303" s="270"/>
      <c r="K303" s="270"/>
      <c r="L303" s="249"/>
      <c r="M303" s="249"/>
      <c r="N303" s="272"/>
      <c r="O303" s="250"/>
      <c r="P303" s="273"/>
      <c r="Q303" s="274"/>
      <c r="R303" s="273"/>
      <c r="S303" s="274"/>
      <c r="T303" s="250"/>
      <c r="U303" s="274"/>
      <c r="V303" s="250"/>
      <c r="W303" s="275"/>
      <c r="X303" s="276"/>
    </row>
    <row r="304" spans="2:24" x14ac:dyDescent="0.25">
      <c r="B304" s="248"/>
      <c r="C304" s="249"/>
      <c r="D304" s="269"/>
      <c r="E304" s="249"/>
      <c r="F304" s="270"/>
      <c r="G304" s="270"/>
      <c r="H304" s="271"/>
      <c r="I304" s="271"/>
      <c r="J304" s="270"/>
      <c r="K304" s="270"/>
      <c r="L304" s="249"/>
      <c r="M304" s="249"/>
      <c r="N304" s="272"/>
      <c r="O304" s="250"/>
      <c r="P304" s="273"/>
      <c r="Q304" s="274"/>
      <c r="R304" s="273"/>
      <c r="S304" s="274"/>
      <c r="T304" s="250"/>
      <c r="U304" s="274"/>
      <c r="V304" s="250"/>
      <c r="W304" s="275"/>
      <c r="X304" s="276"/>
    </row>
    <row r="305" spans="2:24" x14ac:dyDescent="0.25">
      <c r="B305" s="248"/>
      <c r="C305" s="249"/>
      <c r="D305" s="269"/>
      <c r="E305" s="249"/>
      <c r="F305" s="270"/>
      <c r="G305" s="270"/>
      <c r="H305" s="271"/>
      <c r="I305" s="271"/>
      <c r="J305" s="270"/>
      <c r="K305" s="270"/>
      <c r="L305" s="249"/>
      <c r="M305" s="249"/>
      <c r="N305" s="272"/>
      <c r="O305" s="250"/>
      <c r="P305" s="273"/>
      <c r="Q305" s="274"/>
      <c r="R305" s="273"/>
      <c r="S305" s="274"/>
      <c r="T305" s="250"/>
      <c r="U305" s="274"/>
      <c r="V305" s="250"/>
      <c r="W305" s="275"/>
      <c r="X305" s="276"/>
    </row>
    <row r="306" spans="2:24" x14ac:dyDescent="0.25">
      <c r="B306" s="248"/>
      <c r="C306" s="249"/>
      <c r="D306" s="269"/>
      <c r="E306" s="249"/>
      <c r="F306" s="270"/>
      <c r="G306" s="270"/>
      <c r="H306" s="271"/>
      <c r="I306" s="271"/>
      <c r="J306" s="270"/>
      <c r="K306" s="270"/>
      <c r="L306" s="249"/>
      <c r="M306" s="249"/>
      <c r="N306" s="272"/>
      <c r="O306" s="250"/>
      <c r="P306" s="273"/>
      <c r="Q306" s="274"/>
      <c r="R306" s="273"/>
      <c r="S306" s="274"/>
      <c r="T306" s="250"/>
      <c r="U306" s="274"/>
      <c r="V306" s="250"/>
      <c r="W306" s="275"/>
      <c r="X306" s="276"/>
    </row>
    <row r="307" spans="2:24" x14ac:dyDescent="0.25">
      <c r="B307" s="248"/>
      <c r="C307" s="249"/>
      <c r="D307" s="269"/>
      <c r="E307" s="249"/>
      <c r="F307" s="270"/>
      <c r="G307" s="270"/>
      <c r="H307" s="271"/>
      <c r="I307" s="271"/>
      <c r="J307" s="270"/>
      <c r="K307" s="270"/>
      <c r="L307" s="249"/>
      <c r="M307" s="249"/>
      <c r="N307" s="272"/>
      <c r="O307" s="250"/>
      <c r="P307" s="273"/>
      <c r="Q307" s="274"/>
      <c r="R307" s="273"/>
      <c r="S307" s="274"/>
      <c r="T307" s="250"/>
      <c r="U307" s="274"/>
      <c r="V307" s="250"/>
      <c r="W307" s="275"/>
      <c r="X307" s="276"/>
    </row>
    <row r="308" spans="2:24" x14ac:dyDescent="0.25">
      <c r="B308" s="248"/>
      <c r="C308" s="249"/>
      <c r="D308" s="269"/>
      <c r="E308" s="249"/>
      <c r="F308" s="270"/>
      <c r="G308" s="270"/>
      <c r="H308" s="271"/>
      <c r="I308" s="271"/>
      <c r="J308" s="270"/>
      <c r="K308" s="270"/>
      <c r="L308" s="249"/>
      <c r="M308" s="249"/>
      <c r="N308" s="272"/>
      <c r="O308" s="250"/>
      <c r="P308" s="273"/>
      <c r="Q308" s="274"/>
      <c r="R308" s="273"/>
      <c r="S308" s="274"/>
      <c r="T308" s="250"/>
      <c r="U308" s="274"/>
      <c r="V308" s="250"/>
      <c r="W308" s="275"/>
      <c r="X308" s="276"/>
    </row>
    <row r="309" spans="2:24" x14ac:dyDescent="0.25">
      <c r="B309" s="248"/>
      <c r="C309" s="249"/>
      <c r="D309" s="269"/>
      <c r="E309" s="249"/>
      <c r="F309" s="270"/>
      <c r="G309" s="270"/>
      <c r="H309" s="271"/>
      <c r="I309" s="271"/>
      <c r="J309" s="270"/>
      <c r="K309" s="270"/>
      <c r="L309" s="249"/>
      <c r="M309" s="249"/>
      <c r="N309" s="272"/>
      <c r="O309" s="250"/>
      <c r="P309" s="273"/>
      <c r="Q309" s="274"/>
      <c r="R309" s="273"/>
      <c r="S309" s="274"/>
      <c r="T309" s="250"/>
      <c r="U309" s="274"/>
      <c r="V309" s="250"/>
      <c r="W309" s="275"/>
      <c r="X309" s="276"/>
    </row>
    <row r="310" spans="2:24" x14ac:dyDescent="0.25">
      <c r="B310" s="248"/>
      <c r="C310" s="249"/>
      <c r="D310" s="269"/>
      <c r="E310" s="249"/>
      <c r="F310" s="270"/>
      <c r="G310" s="270"/>
      <c r="H310" s="271"/>
      <c r="I310" s="271"/>
      <c r="J310" s="270"/>
      <c r="K310" s="270"/>
      <c r="L310" s="249"/>
      <c r="M310" s="249"/>
      <c r="N310" s="272"/>
      <c r="O310" s="250"/>
      <c r="P310" s="273"/>
      <c r="Q310" s="274"/>
      <c r="R310" s="273"/>
      <c r="S310" s="274"/>
      <c r="T310" s="250"/>
      <c r="U310" s="274"/>
      <c r="V310" s="250"/>
      <c r="W310" s="275"/>
      <c r="X310" s="276"/>
    </row>
    <row r="311" spans="2:24" x14ac:dyDescent="0.25">
      <c r="B311" s="248"/>
      <c r="C311" s="249"/>
      <c r="D311" s="269"/>
      <c r="E311" s="249"/>
      <c r="F311" s="270"/>
      <c r="G311" s="270"/>
      <c r="H311" s="271"/>
      <c r="I311" s="271"/>
      <c r="J311" s="270"/>
      <c r="K311" s="270"/>
      <c r="L311" s="249"/>
      <c r="M311" s="249"/>
      <c r="N311" s="272"/>
      <c r="O311" s="250"/>
      <c r="P311" s="273"/>
      <c r="Q311" s="274"/>
      <c r="R311" s="273"/>
      <c r="S311" s="274"/>
      <c r="T311" s="250"/>
      <c r="U311" s="274"/>
      <c r="V311" s="250"/>
      <c r="W311" s="275"/>
      <c r="X311" s="276"/>
    </row>
    <row r="312" spans="2:24" x14ac:dyDescent="0.25">
      <c r="B312" s="248"/>
      <c r="C312" s="249"/>
      <c r="D312" s="269"/>
      <c r="E312" s="249"/>
      <c r="F312" s="270"/>
      <c r="G312" s="270"/>
      <c r="H312" s="271"/>
      <c r="I312" s="271"/>
      <c r="J312" s="270"/>
      <c r="K312" s="270"/>
      <c r="L312" s="249"/>
      <c r="M312" s="249"/>
      <c r="N312" s="272"/>
      <c r="O312" s="250"/>
      <c r="P312" s="273"/>
      <c r="Q312" s="274"/>
      <c r="R312" s="273"/>
      <c r="S312" s="274"/>
      <c r="T312" s="250"/>
      <c r="U312" s="274"/>
      <c r="V312" s="250"/>
      <c r="W312" s="275"/>
      <c r="X312" s="276"/>
    </row>
    <row r="313" spans="2:24" x14ac:dyDescent="0.25">
      <c r="B313" s="248"/>
      <c r="C313" s="249"/>
      <c r="D313" s="269"/>
      <c r="E313" s="249"/>
      <c r="F313" s="270"/>
      <c r="G313" s="270"/>
      <c r="H313" s="271"/>
      <c r="I313" s="271"/>
      <c r="J313" s="270"/>
      <c r="K313" s="270"/>
      <c r="L313" s="249"/>
      <c r="M313" s="249"/>
      <c r="N313" s="272"/>
      <c r="O313" s="250"/>
      <c r="P313" s="273"/>
      <c r="Q313" s="274"/>
      <c r="R313" s="273"/>
      <c r="S313" s="274"/>
      <c r="T313" s="250"/>
      <c r="U313" s="274"/>
      <c r="V313" s="250"/>
      <c r="W313" s="275"/>
      <c r="X313" s="276"/>
    </row>
    <row r="314" spans="2:24" x14ac:dyDescent="0.25">
      <c r="B314" s="248"/>
      <c r="C314" s="249"/>
      <c r="D314" s="269"/>
      <c r="E314" s="249"/>
      <c r="F314" s="270"/>
      <c r="G314" s="270"/>
      <c r="H314" s="271"/>
      <c r="I314" s="271"/>
      <c r="J314" s="270"/>
      <c r="K314" s="270"/>
      <c r="L314" s="249"/>
      <c r="M314" s="249"/>
      <c r="N314" s="272"/>
      <c r="O314" s="250"/>
      <c r="P314" s="273"/>
      <c r="Q314" s="274"/>
      <c r="R314" s="273"/>
      <c r="S314" s="274"/>
      <c r="T314" s="250"/>
      <c r="U314" s="274"/>
      <c r="V314" s="250"/>
      <c r="W314" s="275"/>
      <c r="X314" s="276"/>
    </row>
    <row r="315" spans="2:24" x14ac:dyDescent="0.25">
      <c r="B315" s="248"/>
      <c r="C315" s="249"/>
      <c r="D315" s="269"/>
      <c r="E315" s="249"/>
      <c r="F315" s="270"/>
      <c r="G315" s="270"/>
      <c r="H315" s="271"/>
      <c r="I315" s="271"/>
      <c r="J315" s="270"/>
      <c r="K315" s="270"/>
      <c r="L315" s="249"/>
      <c r="M315" s="249"/>
      <c r="N315" s="272"/>
      <c r="O315" s="250"/>
      <c r="P315" s="273"/>
      <c r="Q315" s="274"/>
      <c r="R315" s="273"/>
      <c r="S315" s="274"/>
      <c r="T315" s="250"/>
      <c r="U315" s="274"/>
      <c r="V315" s="250"/>
      <c r="W315" s="275"/>
      <c r="X315" s="276"/>
    </row>
    <row r="316" spans="2:24" x14ac:dyDescent="0.25">
      <c r="B316" s="248"/>
      <c r="C316" s="249"/>
      <c r="D316" s="269"/>
      <c r="E316" s="249"/>
      <c r="F316" s="270"/>
      <c r="G316" s="270"/>
      <c r="H316" s="271"/>
      <c r="I316" s="271"/>
      <c r="J316" s="270"/>
      <c r="K316" s="270"/>
      <c r="L316" s="249"/>
      <c r="M316" s="249"/>
      <c r="N316" s="272"/>
      <c r="O316" s="250"/>
      <c r="P316" s="273"/>
      <c r="Q316" s="274"/>
      <c r="R316" s="273"/>
      <c r="S316" s="274"/>
      <c r="T316" s="250"/>
      <c r="U316" s="274"/>
      <c r="V316" s="250"/>
      <c r="W316" s="275"/>
      <c r="X316" s="276"/>
    </row>
    <row r="317" spans="2:24" x14ac:dyDescent="0.25">
      <c r="B317" s="248"/>
      <c r="C317" s="249"/>
      <c r="D317" s="269"/>
      <c r="E317" s="249"/>
      <c r="F317" s="270"/>
      <c r="G317" s="270"/>
      <c r="H317" s="271"/>
      <c r="I317" s="271"/>
      <c r="J317" s="270"/>
      <c r="K317" s="270"/>
      <c r="L317" s="249"/>
      <c r="M317" s="249"/>
      <c r="N317" s="272"/>
      <c r="O317" s="250"/>
      <c r="P317" s="273"/>
      <c r="Q317" s="274"/>
      <c r="R317" s="273"/>
      <c r="S317" s="274"/>
      <c r="T317" s="250"/>
      <c r="U317" s="274"/>
      <c r="V317" s="250"/>
      <c r="W317" s="275"/>
      <c r="X317" s="276"/>
    </row>
    <row r="318" spans="2:24" x14ac:dyDescent="0.25">
      <c r="B318" s="248"/>
      <c r="C318" s="249"/>
      <c r="D318" s="269"/>
      <c r="E318" s="249"/>
      <c r="F318" s="270"/>
      <c r="G318" s="270"/>
      <c r="H318" s="271"/>
      <c r="I318" s="271"/>
      <c r="J318" s="270"/>
      <c r="K318" s="270"/>
      <c r="L318" s="249"/>
      <c r="M318" s="249"/>
      <c r="N318" s="272"/>
      <c r="O318" s="250"/>
      <c r="P318" s="273"/>
      <c r="Q318" s="274"/>
      <c r="R318" s="273"/>
      <c r="S318" s="274"/>
      <c r="T318" s="250"/>
      <c r="U318" s="274"/>
      <c r="V318" s="250"/>
      <c r="W318" s="275"/>
      <c r="X318" s="276"/>
    </row>
    <row r="319" spans="2:24" x14ac:dyDescent="0.25">
      <c r="B319" s="248"/>
      <c r="C319" s="249"/>
      <c r="D319" s="269"/>
      <c r="E319" s="249"/>
      <c r="F319" s="270"/>
      <c r="G319" s="270"/>
      <c r="H319" s="271"/>
      <c r="I319" s="271"/>
      <c r="J319" s="270"/>
      <c r="K319" s="270"/>
      <c r="L319" s="249"/>
      <c r="M319" s="249"/>
      <c r="N319" s="272"/>
      <c r="O319" s="250"/>
      <c r="P319" s="273"/>
      <c r="Q319" s="274"/>
      <c r="R319" s="273"/>
      <c r="S319" s="274"/>
      <c r="T319" s="250"/>
      <c r="U319" s="274"/>
      <c r="V319" s="250"/>
      <c r="W319" s="275"/>
      <c r="X319" s="276"/>
    </row>
    <row r="320" spans="2:24" x14ac:dyDescent="0.25">
      <c r="B320" s="248"/>
      <c r="C320" s="249"/>
      <c r="D320" s="269"/>
      <c r="E320" s="249"/>
      <c r="F320" s="270"/>
      <c r="G320" s="270"/>
      <c r="H320" s="271"/>
      <c r="I320" s="271"/>
      <c r="J320" s="270"/>
      <c r="K320" s="270"/>
      <c r="L320" s="249"/>
      <c r="M320" s="249"/>
      <c r="N320" s="272"/>
      <c r="O320" s="250"/>
      <c r="P320" s="273"/>
      <c r="Q320" s="274"/>
      <c r="R320" s="273"/>
      <c r="S320" s="274"/>
      <c r="T320" s="250"/>
      <c r="U320" s="274"/>
      <c r="V320" s="250"/>
      <c r="W320" s="275"/>
      <c r="X320" s="276"/>
    </row>
    <row r="321" spans="2:24" x14ac:dyDescent="0.25">
      <c r="B321" s="248"/>
      <c r="C321" s="249"/>
      <c r="D321" s="269"/>
      <c r="E321" s="249"/>
      <c r="F321" s="270"/>
      <c r="G321" s="270"/>
      <c r="H321" s="271"/>
      <c r="I321" s="271"/>
      <c r="J321" s="270"/>
      <c r="K321" s="270"/>
      <c r="L321" s="249"/>
      <c r="M321" s="249"/>
      <c r="N321" s="272"/>
      <c r="O321" s="250"/>
      <c r="P321" s="273"/>
      <c r="Q321" s="274"/>
      <c r="R321" s="273"/>
      <c r="S321" s="274"/>
      <c r="T321" s="250"/>
      <c r="U321" s="274"/>
      <c r="V321" s="250"/>
      <c r="W321" s="275"/>
      <c r="X321" s="276"/>
    </row>
    <row r="322" spans="2:24" x14ac:dyDescent="0.25">
      <c r="B322" s="248"/>
      <c r="C322" s="249"/>
      <c r="D322" s="269"/>
      <c r="E322" s="249"/>
      <c r="F322" s="270"/>
      <c r="G322" s="270"/>
      <c r="H322" s="271"/>
      <c r="I322" s="271"/>
      <c r="J322" s="270"/>
      <c r="K322" s="270"/>
      <c r="L322" s="249"/>
      <c r="M322" s="249"/>
      <c r="N322" s="272"/>
      <c r="O322" s="250"/>
      <c r="P322" s="273"/>
      <c r="Q322" s="274"/>
      <c r="R322" s="273"/>
      <c r="S322" s="274"/>
      <c r="T322" s="250"/>
      <c r="U322" s="274"/>
      <c r="V322" s="250"/>
      <c r="W322" s="275"/>
      <c r="X322" s="276"/>
    </row>
    <row r="323" spans="2:24" x14ac:dyDescent="0.25">
      <c r="B323" s="248"/>
      <c r="C323" s="249"/>
      <c r="D323" s="269"/>
      <c r="E323" s="249"/>
      <c r="F323" s="270"/>
      <c r="G323" s="270"/>
      <c r="H323" s="271"/>
      <c r="I323" s="271"/>
      <c r="J323" s="270"/>
      <c r="K323" s="270"/>
      <c r="L323" s="249"/>
      <c r="M323" s="249"/>
      <c r="N323" s="272"/>
      <c r="O323" s="250"/>
      <c r="P323" s="273"/>
      <c r="Q323" s="274"/>
      <c r="R323" s="273"/>
      <c r="S323" s="274"/>
      <c r="T323" s="250"/>
      <c r="U323" s="274"/>
      <c r="V323" s="250"/>
      <c r="W323" s="275"/>
      <c r="X323" s="276"/>
    </row>
    <row r="324" spans="2:24" x14ac:dyDescent="0.25">
      <c r="B324" s="248"/>
      <c r="C324" s="249"/>
      <c r="D324" s="269"/>
      <c r="E324" s="249"/>
      <c r="F324" s="270"/>
      <c r="G324" s="270"/>
      <c r="H324" s="271"/>
      <c r="I324" s="271"/>
      <c r="J324" s="270"/>
      <c r="K324" s="270"/>
      <c r="L324" s="249"/>
      <c r="M324" s="249"/>
      <c r="N324" s="272"/>
      <c r="O324" s="250"/>
      <c r="P324" s="273"/>
      <c r="Q324" s="274"/>
      <c r="R324" s="273"/>
      <c r="S324" s="274"/>
      <c r="T324" s="250"/>
      <c r="U324" s="274"/>
      <c r="V324" s="250"/>
      <c r="W324" s="275"/>
      <c r="X324" s="276"/>
    </row>
    <row r="325" spans="2:24" x14ac:dyDescent="0.25">
      <c r="B325" s="248"/>
      <c r="C325" s="249"/>
      <c r="D325" s="269"/>
      <c r="E325" s="249"/>
      <c r="F325" s="270"/>
      <c r="G325" s="270"/>
      <c r="H325" s="271"/>
      <c r="I325" s="271"/>
      <c r="J325" s="270"/>
      <c r="K325" s="270"/>
      <c r="L325" s="249"/>
      <c r="M325" s="249"/>
      <c r="N325" s="272"/>
      <c r="O325" s="250"/>
      <c r="P325" s="273"/>
      <c r="Q325" s="274"/>
      <c r="R325" s="273"/>
      <c r="S325" s="274"/>
      <c r="T325" s="250"/>
      <c r="U325" s="274"/>
      <c r="V325" s="250"/>
      <c r="W325" s="275"/>
      <c r="X325" s="276"/>
    </row>
    <row r="326" spans="2:24" x14ac:dyDescent="0.25">
      <c r="B326" s="248"/>
      <c r="C326" s="249"/>
      <c r="D326" s="269"/>
      <c r="E326" s="249"/>
      <c r="F326" s="270"/>
      <c r="G326" s="270"/>
      <c r="H326" s="271"/>
      <c r="I326" s="271"/>
      <c r="J326" s="270"/>
      <c r="K326" s="270"/>
      <c r="L326" s="249"/>
      <c r="M326" s="249"/>
      <c r="N326" s="272"/>
      <c r="O326" s="250"/>
      <c r="P326" s="273"/>
      <c r="Q326" s="274"/>
      <c r="R326" s="273"/>
      <c r="S326" s="274"/>
      <c r="T326" s="250"/>
      <c r="U326" s="274"/>
      <c r="V326" s="250"/>
      <c r="W326" s="275"/>
      <c r="X326" s="276"/>
    </row>
    <row r="327" spans="2:24" x14ac:dyDescent="0.25">
      <c r="B327" s="248"/>
      <c r="C327" s="249"/>
      <c r="D327" s="269"/>
      <c r="E327" s="249"/>
      <c r="F327" s="270"/>
      <c r="G327" s="270"/>
      <c r="H327" s="271"/>
      <c r="I327" s="271"/>
      <c r="J327" s="270"/>
      <c r="K327" s="270"/>
      <c r="L327" s="249"/>
      <c r="M327" s="249"/>
      <c r="N327" s="272"/>
      <c r="O327" s="250"/>
      <c r="P327" s="273"/>
      <c r="Q327" s="274"/>
      <c r="R327" s="273"/>
      <c r="S327" s="274"/>
      <c r="T327" s="250"/>
      <c r="U327" s="274"/>
      <c r="V327" s="250"/>
      <c r="W327" s="275"/>
      <c r="X327" s="276"/>
    </row>
    <row r="328" spans="2:24" x14ac:dyDescent="0.25">
      <c r="B328" s="248"/>
      <c r="C328" s="249"/>
      <c r="D328" s="269"/>
      <c r="E328" s="249"/>
      <c r="F328" s="270"/>
      <c r="G328" s="270"/>
      <c r="H328" s="271"/>
      <c r="I328" s="271"/>
      <c r="J328" s="270"/>
      <c r="K328" s="270"/>
      <c r="L328" s="249"/>
      <c r="M328" s="249"/>
      <c r="N328" s="272"/>
      <c r="O328" s="250"/>
      <c r="P328" s="273"/>
      <c r="Q328" s="274"/>
      <c r="R328" s="273"/>
      <c r="S328" s="274"/>
      <c r="T328" s="250"/>
      <c r="U328" s="274"/>
      <c r="V328" s="250"/>
      <c r="W328" s="275"/>
      <c r="X328" s="276"/>
    </row>
    <row r="329" spans="2:24" x14ac:dyDescent="0.25">
      <c r="B329" s="248"/>
      <c r="C329" s="249"/>
      <c r="D329" s="269"/>
      <c r="E329" s="249"/>
      <c r="F329" s="270"/>
      <c r="G329" s="270"/>
      <c r="H329" s="271"/>
      <c r="I329" s="271"/>
      <c r="J329" s="270"/>
      <c r="K329" s="270"/>
      <c r="L329" s="249"/>
      <c r="M329" s="249"/>
      <c r="N329" s="272"/>
      <c r="O329" s="250"/>
      <c r="P329" s="273"/>
      <c r="Q329" s="274"/>
      <c r="R329" s="273"/>
      <c r="S329" s="274"/>
      <c r="T329" s="250"/>
      <c r="U329" s="274"/>
      <c r="V329" s="250"/>
      <c r="W329" s="275"/>
      <c r="X329" s="276"/>
    </row>
    <row r="330" spans="2:24" x14ac:dyDescent="0.25">
      <c r="B330" s="248"/>
      <c r="C330" s="249"/>
      <c r="D330" s="269"/>
      <c r="E330" s="249"/>
      <c r="F330" s="270"/>
      <c r="G330" s="270"/>
      <c r="H330" s="271"/>
      <c r="I330" s="271"/>
      <c r="J330" s="270"/>
      <c r="K330" s="270"/>
      <c r="L330" s="249"/>
      <c r="M330" s="249"/>
      <c r="N330" s="272"/>
      <c r="O330" s="250"/>
      <c r="P330" s="273"/>
      <c r="Q330" s="274"/>
      <c r="R330" s="273"/>
      <c r="S330" s="274"/>
      <c r="T330" s="250"/>
      <c r="U330" s="274"/>
      <c r="V330" s="250"/>
      <c r="W330" s="275"/>
      <c r="X330" s="276"/>
    </row>
    <row r="331" spans="2:24" x14ac:dyDescent="0.25">
      <c r="B331" s="248"/>
      <c r="C331" s="249"/>
      <c r="D331" s="269"/>
      <c r="E331" s="249"/>
      <c r="F331" s="270"/>
      <c r="G331" s="270"/>
      <c r="H331" s="271"/>
      <c r="I331" s="271"/>
      <c r="J331" s="270"/>
      <c r="K331" s="270"/>
      <c r="L331" s="249"/>
      <c r="M331" s="249"/>
      <c r="N331" s="272"/>
      <c r="O331" s="250"/>
      <c r="P331" s="273"/>
      <c r="Q331" s="274"/>
      <c r="R331" s="273"/>
      <c r="S331" s="274"/>
      <c r="T331" s="250"/>
      <c r="U331" s="274"/>
      <c r="V331" s="250"/>
      <c r="W331" s="275"/>
      <c r="X331" s="276"/>
    </row>
    <row r="332" spans="2:24" x14ac:dyDescent="0.25">
      <c r="B332" s="248"/>
      <c r="C332" s="249"/>
      <c r="D332" s="269"/>
      <c r="E332" s="249"/>
      <c r="F332" s="270"/>
      <c r="G332" s="270"/>
      <c r="H332" s="271"/>
      <c r="I332" s="271"/>
      <c r="J332" s="270"/>
      <c r="K332" s="270"/>
      <c r="L332" s="249"/>
      <c r="M332" s="249"/>
      <c r="N332" s="272"/>
      <c r="O332" s="250"/>
      <c r="P332" s="273"/>
      <c r="Q332" s="274"/>
      <c r="R332" s="273"/>
      <c r="S332" s="274"/>
      <c r="T332" s="250"/>
      <c r="U332" s="274"/>
      <c r="V332" s="250"/>
      <c r="W332" s="275"/>
      <c r="X332" s="276"/>
    </row>
    <row r="333" spans="2:24" x14ac:dyDescent="0.25">
      <c r="B333" s="248"/>
      <c r="C333" s="249"/>
      <c r="D333" s="269"/>
      <c r="E333" s="249"/>
      <c r="F333" s="270"/>
      <c r="G333" s="270"/>
      <c r="H333" s="271"/>
      <c r="I333" s="271"/>
      <c r="J333" s="270"/>
      <c r="K333" s="270"/>
      <c r="L333" s="249"/>
      <c r="M333" s="249"/>
      <c r="N333" s="272"/>
      <c r="O333" s="250"/>
      <c r="P333" s="273"/>
      <c r="Q333" s="274"/>
      <c r="R333" s="273"/>
      <c r="S333" s="274"/>
      <c r="T333" s="250"/>
      <c r="U333" s="274"/>
      <c r="V333" s="250"/>
      <c r="W333" s="275"/>
      <c r="X333" s="276"/>
    </row>
    <row r="334" spans="2:24" x14ac:dyDescent="0.25">
      <c r="B334" s="248"/>
      <c r="C334" s="249"/>
      <c r="D334" s="269"/>
      <c r="E334" s="249"/>
      <c r="F334" s="270"/>
      <c r="G334" s="270"/>
      <c r="H334" s="271"/>
      <c r="I334" s="271"/>
      <c r="J334" s="270"/>
      <c r="K334" s="270"/>
      <c r="L334" s="249"/>
      <c r="M334" s="249"/>
      <c r="N334" s="272"/>
      <c r="O334" s="250"/>
      <c r="P334" s="273"/>
      <c r="Q334" s="274"/>
      <c r="R334" s="273"/>
      <c r="S334" s="274"/>
      <c r="T334" s="250"/>
      <c r="U334" s="274"/>
      <c r="V334" s="250"/>
      <c r="W334" s="275"/>
      <c r="X334" s="276"/>
    </row>
    <row r="335" spans="2:24" x14ac:dyDescent="0.25">
      <c r="B335" s="248"/>
      <c r="C335" s="249"/>
      <c r="D335" s="269"/>
      <c r="E335" s="249"/>
      <c r="F335" s="270"/>
      <c r="G335" s="270"/>
      <c r="H335" s="271"/>
      <c r="I335" s="271"/>
      <c r="J335" s="270"/>
      <c r="K335" s="270"/>
      <c r="L335" s="249"/>
      <c r="M335" s="249"/>
      <c r="N335" s="272"/>
      <c r="O335" s="250"/>
      <c r="P335" s="273"/>
      <c r="Q335" s="274"/>
      <c r="R335" s="273"/>
      <c r="S335" s="274"/>
      <c r="T335" s="250"/>
      <c r="U335" s="274"/>
      <c r="V335" s="250"/>
      <c r="W335" s="275"/>
      <c r="X335" s="276"/>
    </row>
    <row r="336" spans="2:24" x14ac:dyDescent="0.25">
      <c r="B336" s="248"/>
      <c r="C336" s="249"/>
      <c r="D336" s="269"/>
      <c r="E336" s="249"/>
      <c r="F336" s="270"/>
      <c r="G336" s="270"/>
      <c r="H336" s="271"/>
      <c r="I336" s="271"/>
      <c r="J336" s="270"/>
      <c r="K336" s="270"/>
      <c r="L336" s="249"/>
      <c r="M336" s="249"/>
      <c r="N336" s="272"/>
      <c r="O336" s="250"/>
      <c r="P336" s="273"/>
      <c r="Q336" s="274"/>
      <c r="R336" s="273"/>
      <c r="S336" s="274"/>
      <c r="T336" s="250"/>
      <c r="U336" s="274"/>
      <c r="V336" s="250"/>
      <c r="W336" s="275"/>
      <c r="X336" s="276"/>
    </row>
    <row r="337" spans="2:24" x14ac:dyDescent="0.25">
      <c r="B337" s="248"/>
      <c r="C337" s="249"/>
      <c r="D337" s="269"/>
      <c r="E337" s="249"/>
      <c r="F337" s="270"/>
      <c r="G337" s="270"/>
      <c r="H337" s="271"/>
      <c r="I337" s="271"/>
      <c r="J337" s="270"/>
      <c r="K337" s="270"/>
      <c r="L337" s="249"/>
      <c r="M337" s="249"/>
      <c r="N337" s="272"/>
      <c r="O337" s="250"/>
      <c r="P337" s="273"/>
      <c r="Q337" s="274"/>
      <c r="R337" s="273"/>
      <c r="S337" s="274"/>
      <c r="T337" s="250"/>
      <c r="U337" s="274"/>
      <c r="V337" s="250"/>
      <c r="W337" s="275"/>
      <c r="X337" s="276"/>
    </row>
    <row r="338" spans="2:24" x14ac:dyDescent="0.25">
      <c r="B338" s="248"/>
      <c r="C338" s="249"/>
      <c r="D338" s="269"/>
      <c r="E338" s="249"/>
      <c r="F338" s="270"/>
      <c r="G338" s="270"/>
      <c r="H338" s="271"/>
      <c r="I338" s="271"/>
      <c r="J338" s="270"/>
      <c r="K338" s="270"/>
      <c r="L338" s="249"/>
      <c r="M338" s="249"/>
      <c r="N338" s="272"/>
      <c r="O338" s="250"/>
      <c r="P338" s="273"/>
      <c r="Q338" s="274"/>
      <c r="R338" s="273"/>
      <c r="S338" s="274"/>
      <c r="T338" s="250"/>
      <c r="U338" s="274"/>
      <c r="V338" s="250"/>
      <c r="W338" s="275"/>
      <c r="X338" s="276"/>
    </row>
    <row r="339" spans="2:24" x14ac:dyDescent="0.25">
      <c r="B339" s="248"/>
      <c r="C339" s="249"/>
      <c r="D339" s="269"/>
      <c r="E339" s="249"/>
      <c r="F339" s="270"/>
      <c r="G339" s="270"/>
      <c r="H339" s="271"/>
      <c r="I339" s="271"/>
      <c r="J339" s="270"/>
      <c r="K339" s="270"/>
      <c r="L339" s="249"/>
      <c r="M339" s="249"/>
      <c r="N339" s="272"/>
      <c r="O339" s="250"/>
      <c r="P339" s="273"/>
      <c r="Q339" s="274"/>
      <c r="R339" s="273"/>
      <c r="S339" s="274"/>
      <c r="T339" s="250"/>
      <c r="U339" s="274"/>
      <c r="V339" s="250"/>
      <c r="W339" s="275"/>
      <c r="X339" s="276"/>
    </row>
    <row r="340" spans="2:24" x14ac:dyDescent="0.25">
      <c r="B340" s="248"/>
      <c r="C340" s="249"/>
      <c r="D340" s="269"/>
      <c r="E340" s="249"/>
      <c r="F340" s="270"/>
      <c r="G340" s="270"/>
      <c r="H340" s="271"/>
      <c r="I340" s="271"/>
      <c r="J340" s="270"/>
      <c r="K340" s="270"/>
      <c r="L340" s="249"/>
      <c r="M340" s="249"/>
      <c r="N340" s="272"/>
      <c r="O340" s="250"/>
      <c r="P340" s="273"/>
      <c r="Q340" s="274"/>
      <c r="R340" s="273"/>
      <c r="S340" s="274"/>
      <c r="T340" s="250"/>
      <c r="U340" s="274"/>
      <c r="V340" s="250"/>
      <c r="W340" s="275"/>
      <c r="X340" s="276"/>
    </row>
    <row r="341" spans="2:24" x14ac:dyDescent="0.25">
      <c r="B341" s="248"/>
      <c r="C341" s="249"/>
      <c r="D341" s="269"/>
      <c r="E341" s="249"/>
      <c r="F341" s="270"/>
      <c r="G341" s="270"/>
      <c r="H341" s="271"/>
      <c r="I341" s="271"/>
      <c r="J341" s="270"/>
      <c r="K341" s="270"/>
      <c r="L341" s="249"/>
      <c r="M341" s="249"/>
      <c r="N341" s="272"/>
      <c r="O341" s="250"/>
      <c r="P341" s="273"/>
      <c r="Q341" s="274"/>
      <c r="R341" s="273"/>
      <c r="S341" s="274"/>
      <c r="T341" s="250"/>
      <c r="U341" s="274"/>
      <c r="V341" s="250"/>
      <c r="W341" s="275"/>
      <c r="X341" s="276"/>
    </row>
    <row r="342" spans="2:24" x14ac:dyDescent="0.25">
      <c r="B342" s="248"/>
      <c r="C342" s="249"/>
      <c r="D342" s="269"/>
      <c r="E342" s="249"/>
      <c r="F342" s="270"/>
      <c r="G342" s="270"/>
      <c r="H342" s="271"/>
      <c r="I342" s="271"/>
      <c r="J342" s="270"/>
      <c r="K342" s="270"/>
      <c r="L342" s="249"/>
      <c r="M342" s="249"/>
      <c r="N342" s="272"/>
      <c r="O342" s="250"/>
      <c r="P342" s="273"/>
      <c r="Q342" s="274"/>
      <c r="R342" s="273"/>
      <c r="S342" s="274"/>
      <c r="T342" s="250"/>
      <c r="U342" s="274"/>
      <c r="V342" s="250"/>
      <c r="W342" s="275"/>
      <c r="X342" s="276"/>
    </row>
    <row r="343" spans="2:24" x14ac:dyDescent="0.25">
      <c r="B343" s="248"/>
      <c r="C343" s="249"/>
      <c r="D343" s="269"/>
      <c r="E343" s="249"/>
      <c r="F343" s="270"/>
      <c r="G343" s="270"/>
      <c r="H343" s="271"/>
      <c r="I343" s="271"/>
      <c r="J343" s="270"/>
      <c r="K343" s="270"/>
      <c r="L343" s="249"/>
      <c r="M343" s="249"/>
      <c r="N343" s="272"/>
      <c r="O343" s="250"/>
      <c r="P343" s="273"/>
      <c r="Q343" s="274"/>
      <c r="R343" s="273"/>
      <c r="S343" s="274"/>
      <c r="T343" s="250"/>
      <c r="U343" s="274"/>
      <c r="V343" s="250"/>
      <c r="W343" s="275"/>
      <c r="X343" s="276"/>
    </row>
    <row r="344" spans="2:24" x14ac:dyDescent="0.25">
      <c r="B344" s="248"/>
      <c r="C344" s="249"/>
      <c r="D344" s="269"/>
      <c r="E344" s="249"/>
      <c r="F344" s="270"/>
      <c r="G344" s="270"/>
      <c r="H344" s="271"/>
      <c r="I344" s="271"/>
      <c r="J344" s="270"/>
      <c r="K344" s="270"/>
      <c r="L344" s="249"/>
      <c r="M344" s="249"/>
      <c r="N344" s="272"/>
      <c r="O344" s="250"/>
      <c r="P344" s="273"/>
      <c r="Q344" s="274"/>
      <c r="R344" s="273"/>
      <c r="S344" s="274"/>
      <c r="T344" s="250"/>
      <c r="U344" s="274"/>
      <c r="V344" s="250"/>
      <c r="W344" s="275"/>
      <c r="X344" s="276"/>
    </row>
    <row r="345" spans="2:24" x14ac:dyDescent="0.25">
      <c r="B345" s="248"/>
      <c r="C345" s="249"/>
      <c r="D345" s="269"/>
      <c r="E345" s="249"/>
      <c r="F345" s="270"/>
      <c r="G345" s="270"/>
      <c r="H345" s="271"/>
      <c r="I345" s="271"/>
      <c r="J345" s="270"/>
      <c r="K345" s="270"/>
      <c r="L345" s="249"/>
      <c r="M345" s="249"/>
      <c r="N345" s="272"/>
      <c r="O345" s="250"/>
      <c r="P345" s="273"/>
      <c r="Q345" s="274"/>
      <c r="R345" s="273"/>
      <c r="S345" s="274"/>
      <c r="T345" s="250"/>
      <c r="U345" s="274"/>
      <c r="V345" s="250"/>
      <c r="W345" s="275"/>
      <c r="X345" s="276"/>
    </row>
    <row r="346" spans="2:24" x14ac:dyDescent="0.25">
      <c r="B346" s="248"/>
      <c r="C346" s="249"/>
      <c r="D346" s="269"/>
      <c r="E346" s="249"/>
      <c r="F346" s="270"/>
      <c r="G346" s="270"/>
      <c r="H346" s="271"/>
      <c r="I346" s="271"/>
      <c r="J346" s="270"/>
      <c r="K346" s="270"/>
      <c r="L346" s="249"/>
      <c r="M346" s="249"/>
      <c r="N346" s="272"/>
      <c r="O346" s="250"/>
      <c r="P346" s="273"/>
      <c r="Q346" s="274"/>
      <c r="R346" s="273"/>
      <c r="S346" s="274"/>
      <c r="T346" s="250"/>
      <c r="U346" s="274"/>
      <c r="V346" s="250"/>
      <c r="W346" s="275"/>
      <c r="X346" s="276"/>
    </row>
    <row r="347" spans="2:24" x14ac:dyDescent="0.25">
      <c r="B347" s="248"/>
      <c r="C347" s="249"/>
      <c r="D347" s="269"/>
      <c r="E347" s="249"/>
      <c r="F347" s="270"/>
      <c r="G347" s="270"/>
      <c r="H347" s="271"/>
      <c r="I347" s="271"/>
      <c r="J347" s="270"/>
      <c r="K347" s="270"/>
      <c r="L347" s="249"/>
      <c r="M347" s="249"/>
      <c r="N347" s="272"/>
      <c r="O347" s="250"/>
      <c r="P347" s="273"/>
      <c r="Q347" s="274"/>
      <c r="R347" s="273"/>
      <c r="S347" s="274"/>
      <c r="T347" s="250"/>
      <c r="U347" s="274"/>
      <c r="V347" s="250"/>
      <c r="W347" s="275"/>
      <c r="X347" s="276"/>
    </row>
    <row r="348" spans="2:24" x14ac:dyDescent="0.25">
      <c r="B348" s="248"/>
      <c r="C348" s="249"/>
      <c r="D348" s="269"/>
      <c r="E348" s="249"/>
      <c r="F348" s="270"/>
      <c r="G348" s="270"/>
      <c r="H348" s="271"/>
      <c r="I348" s="271"/>
      <c r="J348" s="270"/>
      <c r="K348" s="270"/>
      <c r="L348" s="249"/>
      <c r="M348" s="249"/>
      <c r="N348" s="272"/>
      <c r="O348" s="250"/>
      <c r="P348" s="273"/>
      <c r="Q348" s="274"/>
      <c r="R348" s="273"/>
      <c r="S348" s="274"/>
      <c r="T348" s="250"/>
      <c r="U348" s="274"/>
      <c r="V348" s="250"/>
      <c r="W348" s="275"/>
      <c r="X348" s="276"/>
    </row>
    <row r="349" spans="2:24" x14ac:dyDescent="0.25">
      <c r="B349" s="248"/>
      <c r="C349" s="249"/>
      <c r="D349" s="269"/>
      <c r="E349" s="249"/>
      <c r="F349" s="270"/>
      <c r="G349" s="270"/>
      <c r="H349" s="271"/>
      <c r="I349" s="271"/>
      <c r="J349" s="270"/>
      <c r="K349" s="270"/>
      <c r="L349" s="249"/>
      <c r="M349" s="249"/>
      <c r="N349" s="272"/>
      <c r="O349" s="250"/>
      <c r="P349" s="273"/>
      <c r="Q349" s="274"/>
      <c r="R349" s="273"/>
      <c r="S349" s="274"/>
      <c r="T349" s="250"/>
      <c r="U349" s="274"/>
      <c r="V349" s="250"/>
      <c r="W349" s="275"/>
      <c r="X349" s="276"/>
    </row>
    <row r="350" spans="2:24" x14ac:dyDescent="0.25">
      <c r="B350" s="248"/>
      <c r="C350" s="249"/>
      <c r="D350" s="269"/>
      <c r="E350" s="249"/>
      <c r="F350" s="270"/>
      <c r="G350" s="270"/>
      <c r="H350" s="271"/>
      <c r="I350" s="271"/>
      <c r="J350" s="270"/>
      <c r="K350" s="270"/>
      <c r="L350" s="249"/>
      <c r="M350" s="249"/>
      <c r="N350" s="272"/>
      <c r="O350" s="250"/>
      <c r="P350" s="273"/>
      <c r="Q350" s="274"/>
      <c r="R350" s="273"/>
      <c r="S350" s="274"/>
      <c r="T350" s="250"/>
      <c r="U350" s="274"/>
      <c r="V350" s="250"/>
      <c r="W350" s="275"/>
      <c r="X350" s="276"/>
    </row>
    <row r="351" spans="2:24" x14ac:dyDescent="0.25">
      <c r="B351" s="248"/>
      <c r="C351" s="249"/>
      <c r="D351" s="269"/>
      <c r="E351" s="249"/>
      <c r="F351" s="270"/>
      <c r="G351" s="270"/>
      <c r="H351" s="271"/>
      <c r="I351" s="271"/>
      <c r="J351" s="270"/>
      <c r="K351" s="270"/>
      <c r="L351" s="249"/>
      <c r="M351" s="249"/>
      <c r="N351" s="272"/>
      <c r="O351" s="250"/>
      <c r="P351" s="273"/>
      <c r="Q351" s="274"/>
      <c r="R351" s="273"/>
      <c r="S351" s="274"/>
      <c r="T351" s="250"/>
      <c r="U351" s="274"/>
      <c r="V351" s="250"/>
      <c r="W351" s="275"/>
      <c r="X351" s="276"/>
    </row>
    <row r="352" spans="2:24" x14ac:dyDescent="0.25">
      <c r="B352" s="248"/>
      <c r="C352" s="249"/>
      <c r="D352" s="269"/>
      <c r="E352" s="249"/>
      <c r="F352" s="270"/>
      <c r="G352" s="270"/>
      <c r="H352" s="271"/>
      <c r="I352" s="271"/>
      <c r="J352" s="270"/>
      <c r="K352" s="270"/>
      <c r="L352" s="249"/>
      <c r="M352" s="249"/>
      <c r="N352" s="272"/>
      <c r="O352" s="250"/>
      <c r="P352" s="273"/>
      <c r="Q352" s="274"/>
      <c r="R352" s="273"/>
      <c r="S352" s="274"/>
      <c r="T352" s="250"/>
      <c r="U352" s="274"/>
      <c r="V352" s="250"/>
      <c r="W352" s="275"/>
      <c r="X352" s="276"/>
    </row>
    <row r="353" spans="2:24" x14ac:dyDescent="0.25">
      <c r="B353" s="248"/>
      <c r="C353" s="249"/>
      <c r="D353" s="269"/>
      <c r="E353" s="249"/>
      <c r="F353" s="270"/>
      <c r="G353" s="270"/>
      <c r="H353" s="271"/>
      <c r="I353" s="271"/>
      <c r="J353" s="270"/>
      <c r="K353" s="270"/>
      <c r="L353" s="249"/>
      <c r="M353" s="249"/>
      <c r="N353" s="272"/>
      <c r="O353" s="250"/>
      <c r="P353" s="273"/>
      <c r="Q353" s="274"/>
      <c r="R353" s="273"/>
      <c r="S353" s="274"/>
      <c r="T353" s="250"/>
      <c r="U353" s="274"/>
      <c r="V353" s="250"/>
      <c r="W353" s="275"/>
      <c r="X353" s="276"/>
    </row>
    <row r="354" spans="2:24" x14ac:dyDescent="0.25">
      <c r="B354" s="248"/>
      <c r="C354" s="249"/>
      <c r="D354" s="269"/>
      <c r="E354" s="249"/>
      <c r="F354" s="270"/>
      <c r="G354" s="270"/>
      <c r="H354" s="271"/>
      <c r="I354" s="271"/>
      <c r="J354" s="270"/>
      <c r="K354" s="270"/>
      <c r="L354" s="249"/>
      <c r="M354" s="249"/>
      <c r="N354" s="272"/>
      <c r="O354" s="250"/>
      <c r="P354" s="273"/>
      <c r="Q354" s="274"/>
      <c r="R354" s="273"/>
      <c r="S354" s="274"/>
      <c r="T354" s="250"/>
      <c r="U354" s="274"/>
      <c r="V354" s="250"/>
      <c r="W354" s="275"/>
      <c r="X354" s="276"/>
    </row>
    <row r="355" spans="2:24" x14ac:dyDescent="0.25">
      <c r="B355" s="248"/>
      <c r="C355" s="249"/>
      <c r="D355" s="269"/>
      <c r="E355" s="249"/>
      <c r="F355" s="270"/>
      <c r="G355" s="270"/>
      <c r="H355" s="271"/>
      <c r="I355" s="271"/>
      <c r="J355" s="270"/>
      <c r="K355" s="270"/>
      <c r="L355" s="249"/>
      <c r="M355" s="249"/>
      <c r="N355" s="272"/>
      <c r="O355" s="250"/>
      <c r="P355" s="273"/>
      <c r="Q355" s="274"/>
      <c r="R355" s="273"/>
      <c r="S355" s="274"/>
      <c r="T355" s="250"/>
      <c r="U355" s="274"/>
      <c r="V355" s="250"/>
      <c r="W355" s="275"/>
      <c r="X355" s="276"/>
    </row>
    <row r="356" spans="2:24" x14ac:dyDescent="0.25">
      <c r="B356" s="248"/>
      <c r="C356" s="249"/>
      <c r="D356" s="269"/>
      <c r="E356" s="249"/>
      <c r="F356" s="270"/>
      <c r="G356" s="270"/>
      <c r="H356" s="271"/>
      <c r="I356" s="271"/>
      <c r="J356" s="270"/>
      <c r="K356" s="270"/>
      <c r="L356" s="249"/>
      <c r="M356" s="249"/>
      <c r="N356" s="272"/>
      <c r="O356" s="250"/>
      <c r="P356" s="273"/>
      <c r="Q356" s="274"/>
      <c r="R356" s="273"/>
      <c r="S356" s="274"/>
      <c r="T356" s="250"/>
      <c r="U356" s="274"/>
      <c r="V356" s="250"/>
      <c r="W356" s="275"/>
      <c r="X356" s="276"/>
    </row>
    <row r="357" spans="2:24" x14ac:dyDescent="0.25">
      <c r="B357" s="248"/>
      <c r="C357" s="249"/>
      <c r="D357" s="269"/>
      <c r="E357" s="249"/>
      <c r="F357" s="270"/>
      <c r="G357" s="270"/>
      <c r="H357" s="271"/>
      <c r="I357" s="271"/>
      <c r="J357" s="270"/>
      <c r="K357" s="270"/>
      <c r="L357" s="249"/>
      <c r="M357" s="249"/>
      <c r="N357" s="272"/>
      <c r="O357" s="250"/>
      <c r="P357" s="273"/>
      <c r="Q357" s="274"/>
      <c r="R357" s="273"/>
      <c r="S357" s="274"/>
      <c r="T357" s="250"/>
      <c r="U357" s="274"/>
      <c r="V357" s="250"/>
      <c r="W357" s="275"/>
      <c r="X357" s="276"/>
    </row>
    <row r="358" spans="2:24" x14ac:dyDescent="0.25">
      <c r="B358" s="248"/>
      <c r="C358" s="249"/>
      <c r="D358" s="269"/>
      <c r="E358" s="249"/>
      <c r="F358" s="270"/>
      <c r="G358" s="270"/>
      <c r="H358" s="271"/>
      <c r="I358" s="271"/>
      <c r="J358" s="270"/>
      <c r="K358" s="270"/>
      <c r="L358" s="249"/>
      <c r="M358" s="249"/>
      <c r="N358" s="272"/>
      <c r="O358" s="250"/>
      <c r="P358" s="273"/>
      <c r="Q358" s="274"/>
      <c r="R358" s="273"/>
      <c r="S358" s="274"/>
      <c r="T358" s="250"/>
      <c r="U358" s="274"/>
      <c r="V358" s="250"/>
      <c r="W358" s="275"/>
      <c r="X358" s="276"/>
    </row>
    <row r="359" spans="2:24" x14ac:dyDescent="0.25">
      <c r="B359" s="248"/>
      <c r="C359" s="249"/>
      <c r="D359" s="269"/>
      <c r="E359" s="249"/>
      <c r="F359" s="270"/>
      <c r="G359" s="270"/>
      <c r="H359" s="271"/>
      <c r="I359" s="271"/>
      <c r="J359" s="270"/>
      <c r="K359" s="270"/>
      <c r="L359" s="249"/>
      <c r="M359" s="249"/>
      <c r="N359" s="272"/>
      <c r="O359" s="250"/>
      <c r="P359" s="273"/>
      <c r="Q359" s="274"/>
      <c r="R359" s="273"/>
      <c r="S359" s="274"/>
      <c r="T359" s="250"/>
      <c r="U359" s="274"/>
      <c r="V359" s="250"/>
      <c r="W359" s="275"/>
      <c r="X359" s="276"/>
    </row>
    <row r="360" spans="2:24" x14ac:dyDescent="0.25">
      <c r="B360" s="248"/>
      <c r="C360" s="249"/>
      <c r="D360" s="269"/>
      <c r="E360" s="249"/>
      <c r="F360" s="270"/>
      <c r="G360" s="270"/>
      <c r="H360" s="271"/>
      <c r="I360" s="271"/>
      <c r="J360" s="270"/>
      <c r="K360" s="270"/>
      <c r="L360" s="249"/>
      <c r="M360" s="249"/>
      <c r="N360" s="272"/>
      <c r="O360" s="250"/>
      <c r="P360" s="273"/>
      <c r="Q360" s="274"/>
      <c r="R360" s="273"/>
      <c r="S360" s="274"/>
      <c r="T360" s="250"/>
      <c r="U360" s="274"/>
      <c r="V360" s="250"/>
      <c r="W360" s="275"/>
      <c r="X360" s="276"/>
    </row>
    <row r="361" spans="2:24" x14ac:dyDescent="0.25">
      <c r="B361" s="248"/>
      <c r="C361" s="249"/>
      <c r="D361" s="269"/>
      <c r="E361" s="249"/>
      <c r="F361" s="270"/>
      <c r="G361" s="270"/>
      <c r="H361" s="271"/>
      <c r="I361" s="271"/>
      <c r="J361" s="270"/>
      <c r="K361" s="270"/>
      <c r="L361" s="249"/>
      <c r="M361" s="249"/>
      <c r="N361" s="272"/>
      <c r="O361" s="250"/>
      <c r="P361" s="273"/>
      <c r="Q361" s="274"/>
      <c r="R361" s="273"/>
      <c r="S361" s="274"/>
      <c r="T361" s="250"/>
      <c r="U361" s="274"/>
      <c r="V361" s="250"/>
      <c r="W361" s="275"/>
      <c r="X361" s="276"/>
    </row>
    <row r="362" spans="2:24" x14ac:dyDescent="0.25">
      <c r="B362" s="248"/>
      <c r="C362" s="249"/>
      <c r="D362" s="269"/>
      <c r="E362" s="249"/>
      <c r="F362" s="270"/>
      <c r="G362" s="270"/>
      <c r="H362" s="271"/>
      <c r="I362" s="271"/>
      <c r="J362" s="270"/>
      <c r="K362" s="270"/>
      <c r="L362" s="249"/>
      <c r="M362" s="249"/>
      <c r="N362" s="272"/>
      <c r="O362" s="250"/>
      <c r="P362" s="273"/>
      <c r="Q362" s="274"/>
      <c r="R362" s="273"/>
      <c r="S362" s="274"/>
      <c r="T362" s="250"/>
      <c r="U362" s="274"/>
      <c r="V362" s="250"/>
      <c r="W362" s="275"/>
      <c r="X362" s="276"/>
    </row>
    <row r="363" spans="2:24" x14ac:dyDescent="0.25">
      <c r="B363" s="248"/>
      <c r="C363" s="249"/>
      <c r="D363" s="269"/>
      <c r="E363" s="249"/>
      <c r="F363" s="270"/>
      <c r="G363" s="270"/>
      <c r="H363" s="271"/>
      <c r="I363" s="271"/>
      <c r="J363" s="270"/>
      <c r="K363" s="270"/>
      <c r="L363" s="249"/>
      <c r="M363" s="249"/>
      <c r="N363" s="272"/>
      <c r="O363" s="250"/>
      <c r="P363" s="273"/>
      <c r="Q363" s="274"/>
      <c r="R363" s="273"/>
      <c r="S363" s="274"/>
      <c r="T363" s="250"/>
      <c r="U363" s="274"/>
      <c r="V363" s="250"/>
      <c r="W363" s="275"/>
      <c r="X363" s="276"/>
    </row>
    <row r="364" spans="2:24" x14ac:dyDescent="0.25">
      <c r="B364" s="248"/>
      <c r="C364" s="249"/>
      <c r="D364" s="269"/>
      <c r="E364" s="249"/>
      <c r="F364" s="270"/>
      <c r="G364" s="270"/>
      <c r="H364" s="271"/>
      <c r="I364" s="271"/>
      <c r="J364" s="270"/>
      <c r="K364" s="270"/>
      <c r="L364" s="249"/>
      <c r="M364" s="249"/>
      <c r="N364" s="272"/>
      <c r="O364" s="250"/>
      <c r="P364" s="273"/>
      <c r="Q364" s="274"/>
      <c r="R364" s="273"/>
      <c r="S364" s="274"/>
      <c r="T364" s="250"/>
      <c r="U364" s="274"/>
      <c r="V364" s="250"/>
      <c r="W364" s="275"/>
      <c r="X364" s="276"/>
    </row>
    <row r="365" spans="2:24" x14ac:dyDescent="0.25">
      <c r="B365" s="248"/>
      <c r="C365" s="249"/>
      <c r="D365" s="269"/>
      <c r="E365" s="249"/>
      <c r="F365" s="270"/>
      <c r="G365" s="270"/>
      <c r="H365" s="271"/>
      <c r="I365" s="271"/>
      <c r="J365" s="270"/>
      <c r="K365" s="270"/>
      <c r="L365" s="249"/>
      <c r="M365" s="249"/>
      <c r="N365" s="272"/>
      <c r="O365" s="250"/>
      <c r="P365" s="273"/>
      <c r="Q365" s="274"/>
      <c r="R365" s="273"/>
      <c r="S365" s="274"/>
      <c r="T365" s="250"/>
      <c r="U365" s="274"/>
      <c r="V365" s="250"/>
      <c r="W365" s="275"/>
      <c r="X365" s="276"/>
    </row>
    <row r="366" spans="2:24" x14ac:dyDescent="0.25">
      <c r="B366" s="248"/>
      <c r="C366" s="249"/>
      <c r="D366" s="269"/>
      <c r="E366" s="249"/>
      <c r="F366" s="270"/>
      <c r="G366" s="270"/>
      <c r="H366" s="271"/>
      <c r="I366" s="271"/>
      <c r="J366" s="270"/>
      <c r="K366" s="270"/>
      <c r="L366" s="249"/>
      <c r="M366" s="249"/>
      <c r="N366" s="272"/>
      <c r="O366" s="250"/>
      <c r="P366" s="273"/>
      <c r="Q366" s="274"/>
      <c r="R366" s="273"/>
      <c r="S366" s="274"/>
      <c r="T366" s="250"/>
      <c r="U366" s="274"/>
      <c r="V366" s="250"/>
      <c r="W366" s="275"/>
      <c r="X366" s="276"/>
    </row>
    <row r="367" spans="2:24" x14ac:dyDescent="0.25">
      <c r="B367" s="248"/>
      <c r="C367" s="249"/>
      <c r="D367" s="269"/>
      <c r="E367" s="249"/>
      <c r="F367" s="270"/>
      <c r="G367" s="270"/>
      <c r="H367" s="271"/>
      <c r="I367" s="271"/>
      <c r="J367" s="270"/>
      <c r="K367" s="270"/>
      <c r="L367" s="249"/>
      <c r="M367" s="249"/>
      <c r="N367" s="272"/>
      <c r="O367" s="250"/>
      <c r="P367" s="273"/>
      <c r="Q367" s="274"/>
      <c r="R367" s="273"/>
      <c r="S367" s="274"/>
      <c r="T367" s="250"/>
      <c r="U367" s="274"/>
      <c r="V367" s="250"/>
      <c r="W367" s="275"/>
      <c r="X367" s="276"/>
    </row>
    <row r="368" spans="2:24" x14ac:dyDescent="0.25">
      <c r="B368" s="248"/>
      <c r="C368" s="249"/>
      <c r="D368" s="269"/>
      <c r="E368" s="249"/>
      <c r="F368" s="270"/>
      <c r="G368" s="270"/>
      <c r="H368" s="271"/>
      <c r="I368" s="271"/>
      <c r="J368" s="270"/>
      <c r="K368" s="270"/>
      <c r="L368" s="249"/>
      <c r="M368" s="249"/>
      <c r="N368" s="272"/>
      <c r="O368" s="250"/>
      <c r="P368" s="273"/>
      <c r="Q368" s="274"/>
      <c r="R368" s="273"/>
      <c r="S368" s="274"/>
      <c r="T368" s="250"/>
      <c r="U368" s="274"/>
      <c r="V368" s="250"/>
      <c r="W368" s="275"/>
      <c r="X368" s="276"/>
    </row>
    <row r="369" spans="2:24" x14ac:dyDescent="0.25">
      <c r="B369" s="248"/>
      <c r="C369" s="249"/>
      <c r="D369" s="269"/>
      <c r="E369" s="249"/>
      <c r="F369" s="270"/>
      <c r="G369" s="270"/>
      <c r="H369" s="271"/>
      <c r="I369" s="271"/>
      <c r="J369" s="270"/>
      <c r="K369" s="270"/>
      <c r="L369" s="249"/>
      <c r="M369" s="249"/>
      <c r="N369" s="272"/>
      <c r="O369" s="250"/>
      <c r="P369" s="273"/>
      <c r="Q369" s="274"/>
      <c r="R369" s="273"/>
      <c r="S369" s="274"/>
      <c r="T369" s="250"/>
      <c r="U369" s="274"/>
      <c r="V369" s="250"/>
      <c r="W369" s="275"/>
      <c r="X369" s="276"/>
    </row>
    <row r="370" spans="2:24" x14ac:dyDescent="0.25">
      <c r="B370" s="248"/>
      <c r="C370" s="249"/>
      <c r="D370" s="269"/>
      <c r="E370" s="249"/>
      <c r="F370" s="270"/>
      <c r="G370" s="270"/>
      <c r="H370" s="271"/>
      <c r="I370" s="271"/>
      <c r="J370" s="270"/>
      <c r="K370" s="270"/>
      <c r="L370" s="249"/>
      <c r="M370" s="249"/>
      <c r="N370" s="272"/>
      <c r="O370" s="250"/>
      <c r="P370" s="273"/>
      <c r="Q370" s="274"/>
      <c r="R370" s="273"/>
      <c r="S370" s="274"/>
      <c r="T370" s="250"/>
      <c r="U370" s="274"/>
      <c r="V370" s="250"/>
      <c r="W370" s="275"/>
      <c r="X370" s="276"/>
    </row>
    <row r="371" spans="2:24" x14ac:dyDescent="0.25">
      <c r="B371" s="248"/>
      <c r="C371" s="249"/>
      <c r="D371" s="269"/>
      <c r="E371" s="249"/>
      <c r="F371" s="270"/>
      <c r="G371" s="270"/>
      <c r="H371" s="271"/>
      <c r="I371" s="271"/>
      <c r="J371" s="270"/>
      <c r="K371" s="270"/>
      <c r="L371" s="249"/>
      <c r="M371" s="249"/>
      <c r="N371" s="272"/>
      <c r="O371" s="250"/>
      <c r="P371" s="273"/>
      <c r="Q371" s="274"/>
      <c r="R371" s="273"/>
      <c r="S371" s="274"/>
      <c r="T371" s="250"/>
      <c r="U371" s="274"/>
      <c r="V371" s="250"/>
      <c r="W371" s="275"/>
      <c r="X371" s="276"/>
    </row>
    <row r="372" spans="2:24" x14ac:dyDescent="0.25">
      <c r="B372" s="248"/>
      <c r="C372" s="249"/>
      <c r="D372" s="269"/>
      <c r="E372" s="249"/>
      <c r="F372" s="270"/>
      <c r="G372" s="270"/>
      <c r="H372" s="271"/>
      <c r="I372" s="271"/>
      <c r="J372" s="270"/>
      <c r="K372" s="270"/>
      <c r="L372" s="249"/>
      <c r="M372" s="249"/>
      <c r="N372" s="272"/>
      <c r="O372" s="250"/>
      <c r="P372" s="273"/>
      <c r="Q372" s="274"/>
      <c r="R372" s="273"/>
      <c r="S372" s="274"/>
      <c r="T372" s="250"/>
      <c r="U372" s="274"/>
      <c r="V372" s="250"/>
      <c r="W372" s="275"/>
      <c r="X372" s="276"/>
    </row>
    <row r="373" spans="2:24" x14ac:dyDescent="0.25">
      <c r="B373" s="248"/>
      <c r="C373" s="249"/>
      <c r="D373" s="269"/>
      <c r="E373" s="249"/>
      <c r="F373" s="270"/>
      <c r="G373" s="270"/>
      <c r="H373" s="271"/>
      <c r="I373" s="271"/>
      <c r="J373" s="270"/>
      <c r="K373" s="270"/>
      <c r="L373" s="249"/>
      <c r="M373" s="249"/>
      <c r="N373" s="272"/>
      <c r="O373" s="250"/>
      <c r="P373" s="273"/>
      <c r="Q373" s="274"/>
      <c r="R373" s="273"/>
      <c r="S373" s="274"/>
      <c r="T373" s="250"/>
      <c r="U373" s="274"/>
      <c r="V373" s="250"/>
      <c r="W373" s="275"/>
      <c r="X373" s="276"/>
    </row>
    <row r="374" spans="2:24" x14ac:dyDescent="0.25">
      <c r="B374" s="248"/>
      <c r="C374" s="249"/>
      <c r="D374" s="269"/>
      <c r="E374" s="249"/>
      <c r="F374" s="270"/>
      <c r="G374" s="270"/>
      <c r="H374" s="271"/>
      <c r="I374" s="271"/>
      <c r="J374" s="270"/>
      <c r="K374" s="270"/>
      <c r="L374" s="249"/>
      <c r="M374" s="249"/>
      <c r="N374" s="272"/>
      <c r="O374" s="250"/>
      <c r="P374" s="273"/>
      <c r="Q374" s="274"/>
      <c r="R374" s="273"/>
      <c r="S374" s="274"/>
      <c r="T374" s="250"/>
      <c r="U374" s="274"/>
      <c r="V374" s="250"/>
      <c r="W374" s="275"/>
      <c r="X374" s="276"/>
    </row>
    <row r="375" spans="2:24" x14ac:dyDescent="0.25">
      <c r="B375" s="248"/>
      <c r="C375" s="249"/>
      <c r="D375" s="269"/>
      <c r="E375" s="249"/>
      <c r="F375" s="270"/>
      <c r="G375" s="270"/>
      <c r="H375" s="271"/>
      <c r="I375" s="271"/>
      <c r="J375" s="270"/>
      <c r="K375" s="270"/>
      <c r="L375" s="249"/>
      <c r="M375" s="249"/>
      <c r="N375" s="272"/>
      <c r="O375" s="250"/>
      <c r="P375" s="273"/>
      <c r="Q375" s="274"/>
      <c r="R375" s="273"/>
      <c r="S375" s="274"/>
      <c r="T375" s="250"/>
      <c r="U375" s="274"/>
      <c r="V375" s="250"/>
      <c r="W375" s="275"/>
      <c r="X375" s="276"/>
    </row>
    <row r="376" spans="2:24" x14ac:dyDescent="0.25">
      <c r="B376" s="248"/>
      <c r="C376" s="249"/>
      <c r="D376" s="269"/>
      <c r="E376" s="249"/>
      <c r="F376" s="270"/>
      <c r="G376" s="270"/>
      <c r="H376" s="271"/>
      <c r="I376" s="271"/>
      <c r="J376" s="270"/>
      <c r="K376" s="270"/>
      <c r="L376" s="249"/>
      <c r="M376" s="249"/>
      <c r="N376" s="272"/>
      <c r="O376" s="250"/>
      <c r="P376" s="273"/>
      <c r="Q376" s="274"/>
      <c r="R376" s="273"/>
      <c r="S376" s="274"/>
      <c r="T376" s="250"/>
      <c r="U376" s="274"/>
      <c r="V376" s="250"/>
      <c r="W376" s="275"/>
      <c r="X376" s="276"/>
    </row>
    <row r="377" spans="2:24" x14ac:dyDescent="0.25">
      <c r="B377" s="248"/>
      <c r="C377" s="249"/>
      <c r="D377" s="269"/>
      <c r="E377" s="249"/>
      <c r="F377" s="270"/>
      <c r="G377" s="270"/>
      <c r="H377" s="271"/>
      <c r="I377" s="271"/>
      <c r="J377" s="270"/>
      <c r="K377" s="270"/>
      <c r="L377" s="249"/>
      <c r="M377" s="249"/>
      <c r="N377" s="272"/>
      <c r="O377" s="250"/>
      <c r="P377" s="273"/>
      <c r="Q377" s="274"/>
      <c r="R377" s="273"/>
      <c r="S377" s="274"/>
      <c r="T377" s="250"/>
      <c r="U377" s="274"/>
      <c r="V377" s="250"/>
      <c r="W377" s="275"/>
      <c r="X377" s="276"/>
    </row>
    <row r="378" spans="2:24" x14ac:dyDescent="0.25">
      <c r="B378" s="248"/>
      <c r="C378" s="249"/>
      <c r="D378" s="269"/>
      <c r="E378" s="249"/>
      <c r="F378" s="270"/>
      <c r="G378" s="270"/>
      <c r="H378" s="271"/>
      <c r="I378" s="271"/>
      <c r="J378" s="270"/>
      <c r="K378" s="270"/>
      <c r="L378" s="249"/>
      <c r="M378" s="249"/>
      <c r="N378" s="272"/>
      <c r="O378" s="250"/>
      <c r="P378" s="273"/>
      <c r="Q378" s="274"/>
      <c r="R378" s="273"/>
      <c r="S378" s="274"/>
      <c r="T378" s="250"/>
      <c r="U378" s="274"/>
      <c r="V378" s="250"/>
      <c r="W378" s="275"/>
      <c r="X378" s="276"/>
    </row>
    <row r="379" spans="2:24" x14ac:dyDescent="0.25">
      <c r="B379" s="248"/>
      <c r="C379" s="249"/>
      <c r="D379" s="269"/>
      <c r="E379" s="249"/>
      <c r="F379" s="270"/>
      <c r="G379" s="270"/>
      <c r="H379" s="271"/>
      <c r="I379" s="271"/>
      <c r="J379" s="270"/>
      <c r="K379" s="270"/>
      <c r="L379" s="249"/>
      <c r="M379" s="249"/>
      <c r="N379" s="272"/>
      <c r="O379" s="250"/>
      <c r="P379" s="273"/>
      <c r="Q379" s="274"/>
      <c r="R379" s="273"/>
      <c r="S379" s="274"/>
      <c r="T379" s="250"/>
      <c r="U379" s="274"/>
      <c r="V379" s="250"/>
      <c r="W379" s="275"/>
      <c r="X379" s="276"/>
    </row>
    <row r="380" spans="2:24" x14ac:dyDescent="0.25">
      <c r="B380" s="248"/>
      <c r="C380" s="249"/>
      <c r="D380" s="269"/>
      <c r="E380" s="249"/>
      <c r="F380" s="270"/>
      <c r="G380" s="270"/>
      <c r="H380" s="271"/>
      <c r="I380" s="271"/>
      <c r="J380" s="270"/>
      <c r="K380" s="270"/>
      <c r="L380" s="249"/>
      <c r="M380" s="249"/>
      <c r="N380" s="272"/>
      <c r="O380" s="250"/>
      <c r="P380" s="273"/>
      <c r="Q380" s="274"/>
      <c r="R380" s="273"/>
      <c r="S380" s="274"/>
      <c r="T380" s="250"/>
      <c r="U380" s="274"/>
      <c r="V380" s="250"/>
      <c r="W380" s="275"/>
      <c r="X380" s="276"/>
    </row>
    <row r="381" spans="2:24" x14ac:dyDescent="0.25">
      <c r="B381" s="248"/>
      <c r="C381" s="249"/>
      <c r="D381" s="269"/>
      <c r="E381" s="249"/>
      <c r="F381" s="270"/>
      <c r="G381" s="270"/>
      <c r="H381" s="271"/>
      <c r="I381" s="271"/>
      <c r="J381" s="270"/>
      <c r="K381" s="270"/>
      <c r="L381" s="249"/>
      <c r="M381" s="249"/>
      <c r="N381" s="272"/>
      <c r="O381" s="250"/>
      <c r="P381" s="273"/>
      <c r="Q381" s="274"/>
      <c r="R381" s="273"/>
      <c r="S381" s="274"/>
      <c r="T381" s="250"/>
      <c r="U381" s="274"/>
      <c r="V381" s="250"/>
      <c r="W381" s="275"/>
      <c r="X381" s="276"/>
    </row>
    <row r="382" spans="2:24" x14ac:dyDescent="0.25">
      <c r="B382" s="248"/>
      <c r="C382" s="249"/>
      <c r="D382" s="269"/>
      <c r="E382" s="249"/>
      <c r="F382" s="270"/>
      <c r="G382" s="270"/>
      <c r="H382" s="271"/>
      <c r="I382" s="271"/>
      <c r="J382" s="270"/>
      <c r="K382" s="270"/>
      <c r="L382" s="249"/>
      <c r="M382" s="249"/>
      <c r="N382" s="272"/>
      <c r="O382" s="250"/>
      <c r="P382" s="273"/>
      <c r="Q382" s="274"/>
      <c r="R382" s="273"/>
      <c r="S382" s="274"/>
      <c r="T382" s="250"/>
      <c r="U382" s="274"/>
      <c r="V382" s="250"/>
      <c r="W382" s="275"/>
      <c r="X382" s="276"/>
    </row>
    <row r="383" spans="2:24" x14ac:dyDescent="0.25">
      <c r="B383" s="248"/>
      <c r="C383" s="249"/>
      <c r="D383" s="269"/>
      <c r="E383" s="249"/>
      <c r="F383" s="270"/>
      <c r="G383" s="270"/>
      <c r="H383" s="271"/>
      <c r="I383" s="271"/>
      <c r="J383" s="270"/>
      <c r="K383" s="270"/>
      <c r="L383" s="249"/>
      <c r="M383" s="249"/>
      <c r="N383" s="272"/>
      <c r="O383" s="250"/>
      <c r="P383" s="273"/>
      <c r="Q383" s="274"/>
      <c r="R383" s="273"/>
      <c r="S383" s="274"/>
      <c r="T383" s="250"/>
      <c r="U383" s="274"/>
      <c r="V383" s="250"/>
      <c r="W383" s="275"/>
      <c r="X383" s="276"/>
    </row>
    <row r="384" spans="2:24" x14ac:dyDescent="0.25">
      <c r="B384" s="248"/>
      <c r="C384" s="249"/>
      <c r="D384" s="269"/>
      <c r="E384" s="249"/>
      <c r="F384" s="270"/>
      <c r="G384" s="270"/>
      <c r="H384" s="271"/>
      <c r="I384" s="271"/>
      <c r="J384" s="270"/>
      <c r="K384" s="270"/>
      <c r="L384" s="249"/>
      <c r="M384" s="249"/>
      <c r="N384" s="272"/>
      <c r="O384" s="250"/>
      <c r="P384" s="273"/>
      <c r="Q384" s="274"/>
      <c r="R384" s="273"/>
      <c r="S384" s="274"/>
      <c r="T384" s="250"/>
      <c r="U384" s="274"/>
      <c r="V384" s="250"/>
      <c r="W384" s="275"/>
      <c r="X384" s="276"/>
    </row>
    <row r="385" spans="2:24" x14ac:dyDescent="0.25">
      <c r="B385" s="248"/>
      <c r="C385" s="249"/>
      <c r="D385" s="269"/>
      <c r="E385" s="249"/>
      <c r="F385" s="270"/>
      <c r="G385" s="270"/>
      <c r="H385" s="271"/>
      <c r="I385" s="271"/>
      <c r="J385" s="270"/>
      <c r="K385" s="270"/>
      <c r="L385" s="249"/>
      <c r="M385" s="249"/>
      <c r="N385" s="272"/>
      <c r="O385" s="250"/>
      <c r="P385" s="273"/>
      <c r="Q385" s="274"/>
      <c r="R385" s="273"/>
      <c r="S385" s="274"/>
      <c r="T385" s="250"/>
      <c r="U385" s="274"/>
      <c r="V385" s="250"/>
      <c r="W385" s="275"/>
      <c r="X385" s="276"/>
    </row>
    <row r="386" spans="2:24" x14ac:dyDescent="0.25">
      <c r="B386" s="248"/>
      <c r="C386" s="249"/>
      <c r="D386" s="269"/>
      <c r="E386" s="249"/>
      <c r="F386" s="270"/>
      <c r="G386" s="270"/>
      <c r="H386" s="271"/>
      <c r="I386" s="271"/>
      <c r="J386" s="270"/>
      <c r="K386" s="270"/>
      <c r="L386" s="249"/>
      <c r="M386" s="249"/>
      <c r="N386" s="272"/>
      <c r="O386" s="250"/>
      <c r="P386" s="273"/>
      <c r="Q386" s="274"/>
      <c r="R386" s="273"/>
      <c r="S386" s="274"/>
      <c r="T386" s="250"/>
      <c r="U386" s="274"/>
      <c r="V386" s="250"/>
      <c r="W386" s="275"/>
      <c r="X386" s="276"/>
    </row>
    <row r="387" spans="2:24" x14ac:dyDescent="0.25">
      <c r="B387" s="248"/>
      <c r="C387" s="249"/>
      <c r="D387" s="269"/>
      <c r="E387" s="249"/>
      <c r="F387" s="270"/>
      <c r="G387" s="270"/>
      <c r="H387" s="271"/>
      <c r="I387" s="271"/>
      <c r="J387" s="270"/>
      <c r="K387" s="270"/>
      <c r="L387" s="249"/>
      <c r="M387" s="249"/>
      <c r="N387" s="272"/>
      <c r="O387" s="250"/>
      <c r="P387" s="273"/>
      <c r="Q387" s="274"/>
      <c r="R387" s="273"/>
      <c r="S387" s="274"/>
      <c r="T387" s="250"/>
      <c r="U387" s="274"/>
      <c r="V387" s="250"/>
      <c r="W387" s="275"/>
      <c r="X387" s="276"/>
    </row>
    <row r="388" spans="2:24" x14ac:dyDescent="0.25">
      <c r="B388" s="248"/>
      <c r="C388" s="249"/>
      <c r="D388" s="269"/>
      <c r="E388" s="249"/>
      <c r="F388" s="270"/>
      <c r="G388" s="270"/>
      <c r="H388" s="271"/>
      <c r="I388" s="271"/>
      <c r="J388" s="270"/>
      <c r="K388" s="270"/>
      <c r="L388" s="249"/>
      <c r="M388" s="249"/>
      <c r="N388" s="272"/>
      <c r="O388" s="250"/>
      <c r="P388" s="273"/>
      <c r="Q388" s="274"/>
      <c r="R388" s="273"/>
      <c r="S388" s="274"/>
      <c r="T388" s="250"/>
      <c r="U388" s="274"/>
      <c r="V388" s="250"/>
      <c r="W388" s="275"/>
      <c r="X388" s="276"/>
    </row>
    <row r="389" spans="2:24" x14ac:dyDescent="0.25">
      <c r="B389" s="248"/>
      <c r="C389" s="249"/>
      <c r="D389" s="269"/>
      <c r="E389" s="249"/>
      <c r="F389" s="270"/>
      <c r="G389" s="270"/>
      <c r="H389" s="271"/>
      <c r="I389" s="271"/>
      <c r="J389" s="270"/>
      <c r="K389" s="270"/>
      <c r="L389" s="249"/>
      <c r="M389" s="249"/>
      <c r="N389" s="272"/>
      <c r="O389" s="250"/>
      <c r="P389" s="273"/>
      <c r="Q389" s="274"/>
      <c r="R389" s="273"/>
      <c r="S389" s="274"/>
      <c r="T389" s="250"/>
      <c r="U389" s="274"/>
      <c r="V389" s="250"/>
      <c r="W389" s="275"/>
      <c r="X389" s="276"/>
    </row>
    <row r="390" spans="2:24" x14ac:dyDescent="0.25">
      <c r="B390" s="248"/>
      <c r="C390" s="249"/>
      <c r="D390" s="269"/>
      <c r="E390" s="249"/>
      <c r="F390" s="270"/>
      <c r="G390" s="270"/>
      <c r="H390" s="271"/>
      <c r="I390" s="271"/>
      <c r="J390" s="270"/>
      <c r="K390" s="270"/>
      <c r="L390" s="249"/>
      <c r="M390" s="249"/>
      <c r="N390" s="272"/>
      <c r="O390" s="250"/>
      <c r="P390" s="273"/>
      <c r="Q390" s="274"/>
      <c r="R390" s="273"/>
      <c r="S390" s="274"/>
      <c r="T390" s="250"/>
      <c r="U390" s="274"/>
      <c r="V390" s="250"/>
      <c r="W390" s="275"/>
      <c r="X390" s="276"/>
    </row>
    <row r="391" spans="2:24" x14ac:dyDescent="0.25">
      <c r="B391" s="248"/>
      <c r="C391" s="249"/>
      <c r="D391" s="269"/>
      <c r="E391" s="249"/>
      <c r="F391" s="270"/>
      <c r="G391" s="270"/>
      <c r="H391" s="271"/>
      <c r="I391" s="271"/>
      <c r="J391" s="270"/>
      <c r="K391" s="270"/>
      <c r="L391" s="249"/>
      <c r="M391" s="249"/>
      <c r="N391" s="272"/>
      <c r="O391" s="250"/>
      <c r="P391" s="273"/>
      <c r="Q391" s="274"/>
      <c r="R391" s="273"/>
      <c r="S391" s="274"/>
      <c r="T391" s="250"/>
      <c r="U391" s="274"/>
      <c r="V391" s="250"/>
      <c r="W391" s="275"/>
      <c r="X391" s="276"/>
    </row>
    <row r="392" spans="2:24" x14ac:dyDescent="0.25">
      <c r="B392" s="248"/>
      <c r="C392" s="249"/>
      <c r="D392" s="269"/>
      <c r="E392" s="249"/>
      <c r="F392" s="270"/>
      <c r="G392" s="270"/>
      <c r="H392" s="271"/>
      <c r="I392" s="271"/>
      <c r="J392" s="270"/>
      <c r="K392" s="270"/>
      <c r="L392" s="249"/>
      <c r="M392" s="249"/>
      <c r="N392" s="272"/>
      <c r="O392" s="250"/>
      <c r="P392" s="273"/>
      <c r="Q392" s="274"/>
      <c r="R392" s="273"/>
      <c r="S392" s="274"/>
      <c r="T392" s="250"/>
      <c r="U392" s="274"/>
      <c r="V392" s="250"/>
      <c r="W392" s="275"/>
      <c r="X392" s="276"/>
    </row>
    <row r="393" spans="2:24" x14ac:dyDescent="0.25">
      <c r="B393" s="248"/>
      <c r="C393" s="249"/>
      <c r="D393" s="269"/>
      <c r="E393" s="249"/>
      <c r="F393" s="270"/>
      <c r="G393" s="270"/>
      <c r="H393" s="271"/>
      <c r="I393" s="271"/>
      <c r="J393" s="270"/>
      <c r="K393" s="270"/>
      <c r="L393" s="249"/>
      <c r="M393" s="249"/>
      <c r="N393" s="272"/>
      <c r="O393" s="250"/>
      <c r="P393" s="273"/>
      <c r="Q393" s="274"/>
      <c r="R393" s="273"/>
      <c r="S393" s="274"/>
      <c r="T393" s="250"/>
      <c r="U393" s="274"/>
      <c r="V393" s="250"/>
      <c r="W393" s="275"/>
      <c r="X393" s="276"/>
    </row>
    <row r="394" spans="2:24" x14ac:dyDescent="0.25">
      <c r="B394" s="248"/>
      <c r="C394" s="249"/>
      <c r="D394" s="269"/>
      <c r="E394" s="249"/>
      <c r="F394" s="270"/>
      <c r="G394" s="270"/>
      <c r="H394" s="271"/>
      <c r="I394" s="271"/>
      <c r="J394" s="270"/>
      <c r="K394" s="270"/>
      <c r="L394" s="249"/>
      <c r="M394" s="249"/>
      <c r="N394" s="272"/>
      <c r="O394" s="250"/>
      <c r="P394" s="273"/>
      <c r="Q394" s="274"/>
      <c r="R394" s="273"/>
      <c r="S394" s="274"/>
      <c r="T394" s="250"/>
      <c r="U394" s="274"/>
      <c r="V394" s="250"/>
      <c r="W394" s="275"/>
      <c r="X394" s="276"/>
    </row>
    <row r="395" spans="2:24" x14ac:dyDescent="0.25">
      <c r="B395" s="248"/>
      <c r="C395" s="249"/>
      <c r="D395" s="269"/>
      <c r="E395" s="249"/>
      <c r="F395" s="270"/>
      <c r="G395" s="270"/>
      <c r="H395" s="271"/>
      <c r="I395" s="271"/>
      <c r="J395" s="270"/>
      <c r="K395" s="270"/>
      <c r="L395" s="249"/>
      <c r="M395" s="249"/>
      <c r="N395" s="272"/>
      <c r="O395" s="250"/>
      <c r="P395" s="273"/>
      <c r="Q395" s="274"/>
      <c r="R395" s="273"/>
      <c r="S395" s="274"/>
      <c r="T395" s="250"/>
      <c r="U395" s="274"/>
      <c r="V395" s="250"/>
      <c r="W395" s="275"/>
      <c r="X395" s="276"/>
    </row>
    <row r="396" spans="2:24" x14ac:dyDescent="0.25">
      <c r="B396" s="248"/>
      <c r="C396" s="249"/>
      <c r="D396" s="269"/>
      <c r="E396" s="249"/>
      <c r="F396" s="270"/>
      <c r="G396" s="270"/>
      <c r="H396" s="271"/>
      <c r="I396" s="271"/>
      <c r="J396" s="270"/>
      <c r="K396" s="270"/>
      <c r="L396" s="249"/>
      <c r="M396" s="249"/>
      <c r="N396" s="272"/>
      <c r="O396" s="250"/>
      <c r="P396" s="273"/>
      <c r="Q396" s="274"/>
      <c r="R396" s="273"/>
      <c r="S396" s="274"/>
      <c r="T396" s="250"/>
      <c r="U396" s="274"/>
      <c r="V396" s="250"/>
      <c r="W396" s="275"/>
      <c r="X396" s="276"/>
    </row>
    <row r="397" spans="2:24" x14ac:dyDescent="0.25">
      <c r="B397" s="248"/>
      <c r="C397" s="249"/>
      <c r="D397" s="269"/>
      <c r="E397" s="249"/>
      <c r="F397" s="270"/>
      <c r="G397" s="270"/>
      <c r="H397" s="271"/>
      <c r="I397" s="271"/>
      <c r="J397" s="270"/>
      <c r="K397" s="270"/>
      <c r="L397" s="249"/>
      <c r="M397" s="249"/>
      <c r="N397" s="272"/>
      <c r="O397" s="250"/>
      <c r="P397" s="273"/>
      <c r="Q397" s="274"/>
      <c r="R397" s="273"/>
      <c r="S397" s="274"/>
      <c r="T397" s="250"/>
      <c r="U397" s="274"/>
      <c r="V397" s="250"/>
      <c r="W397" s="275"/>
      <c r="X397" s="276"/>
    </row>
    <row r="398" spans="2:24" x14ac:dyDescent="0.25">
      <c r="B398" s="248"/>
      <c r="C398" s="249"/>
      <c r="D398" s="269"/>
      <c r="E398" s="249"/>
      <c r="F398" s="270"/>
      <c r="G398" s="270"/>
      <c r="H398" s="271"/>
      <c r="I398" s="271"/>
      <c r="J398" s="270"/>
      <c r="K398" s="270"/>
      <c r="L398" s="249"/>
      <c r="M398" s="249"/>
      <c r="N398" s="272"/>
      <c r="O398" s="250"/>
      <c r="P398" s="273"/>
      <c r="Q398" s="274"/>
      <c r="R398" s="273"/>
      <c r="S398" s="274"/>
      <c r="T398" s="250"/>
      <c r="U398" s="274"/>
      <c r="V398" s="250"/>
      <c r="W398" s="275"/>
      <c r="X398" s="276"/>
    </row>
    <row r="399" spans="2:24" x14ac:dyDescent="0.25">
      <c r="B399" s="248"/>
      <c r="C399" s="249"/>
      <c r="D399" s="269"/>
      <c r="E399" s="249"/>
      <c r="F399" s="270"/>
      <c r="G399" s="270"/>
      <c r="H399" s="271"/>
      <c r="I399" s="271"/>
      <c r="J399" s="270"/>
      <c r="K399" s="270"/>
      <c r="L399" s="249"/>
      <c r="M399" s="249"/>
      <c r="N399" s="272"/>
      <c r="O399" s="250"/>
      <c r="P399" s="273"/>
      <c r="Q399" s="274"/>
      <c r="R399" s="273"/>
      <c r="S399" s="274"/>
      <c r="T399" s="250"/>
      <c r="U399" s="274"/>
      <c r="V399" s="250"/>
      <c r="W399" s="275"/>
      <c r="X399" s="276"/>
    </row>
    <row r="400" spans="2:24" x14ac:dyDescent="0.25">
      <c r="B400" s="248"/>
      <c r="C400" s="249"/>
      <c r="D400" s="269"/>
      <c r="E400" s="249"/>
      <c r="F400" s="270"/>
      <c r="G400" s="270"/>
      <c r="H400" s="271"/>
      <c r="I400" s="271"/>
      <c r="J400" s="270"/>
      <c r="K400" s="270"/>
      <c r="L400" s="249"/>
      <c r="M400" s="249"/>
      <c r="N400" s="272"/>
      <c r="O400" s="250"/>
      <c r="P400" s="273"/>
      <c r="Q400" s="274"/>
      <c r="R400" s="273"/>
      <c r="S400" s="274"/>
      <c r="T400" s="250"/>
      <c r="U400" s="274"/>
      <c r="V400" s="250"/>
      <c r="W400" s="275"/>
      <c r="X400" s="276"/>
    </row>
    <row r="401" spans="2:24" x14ac:dyDescent="0.25">
      <c r="B401" s="248"/>
      <c r="C401" s="249"/>
      <c r="D401" s="269"/>
      <c r="E401" s="249"/>
      <c r="F401" s="270"/>
      <c r="G401" s="270"/>
      <c r="H401" s="271"/>
      <c r="I401" s="271"/>
      <c r="J401" s="270"/>
      <c r="K401" s="270"/>
      <c r="L401" s="249"/>
      <c r="M401" s="249"/>
      <c r="N401" s="272"/>
      <c r="O401" s="250"/>
      <c r="P401" s="273"/>
      <c r="Q401" s="274"/>
      <c r="R401" s="273"/>
      <c r="S401" s="274"/>
      <c r="T401" s="250"/>
      <c r="U401" s="274"/>
      <c r="V401" s="250"/>
      <c r="W401" s="275"/>
      <c r="X401" s="276"/>
    </row>
    <row r="402" spans="2:24" x14ac:dyDescent="0.25">
      <c r="B402" s="248"/>
      <c r="C402" s="249"/>
      <c r="D402" s="269"/>
      <c r="E402" s="249"/>
      <c r="F402" s="270"/>
      <c r="G402" s="270"/>
      <c r="H402" s="271"/>
      <c r="I402" s="271"/>
      <c r="J402" s="270"/>
      <c r="K402" s="270"/>
      <c r="L402" s="249"/>
      <c r="M402" s="249"/>
      <c r="N402" s="272"/>
      <c r="O402" s="250"/>
      <c r="P402" s="273"/>
      <c r="Q402" s="274"/>
      <c r="R402" s="273"/>
      <c r="S402" s="274"/>
      <c r="T402" s="250"/>
      <c r="U402" s="274"/>
      <c r="V402" s="250"/>
      <c r="W402" s="275"/>
      <c r="X402" s="276"/>
    </row>
    <row r="403" spans="2:24" x14ac:dyDescent="0.25">
      <c r="B403" s="248"/>
      <c r="C403" s="249"/>
      <c r="D403" s="269"/>
      <c r="E403" s="249"/>
      <c r="F403" s="270"/>
      <c r="G403" s="270"/>
      <c r="H403" s="271"/>
      <c r="I403" s="271"/>
      <c r="J403" s="270"/>
      <c r="K403" s="270"/>
      <c r="L403" s="249"/>
      <c r="M403" s="249"/>
      <c r="N403" s="272"/>
      <c r="O403" s="250"/>
      <c r="P403" s="273"/>
      <c r="Q403" s="274"/>
      <c r="R403" s="273"/>
      <c r="S403" s="274"/>
      <c r="T403" s="250"/>
      <c r="U403" s="274"/>
      <c r="V403" s="250"/>
      <c r="W403" s="275"/>
      <c r="X403" s="276"/>
    </row>
    <row r="404" spans="2:24" x14ac:dyDescent="0.25">
      <c r="B404" s="248"/>
      <c r="C404" s="249"/>
      <c r="D404" s="269"/>
      <c r="E404" s="249"/>
      <c r="F404" s="270"/>
      <c r="G404" s="270"/>
      <c r="H404" s="271"/>
      <c r="I404" s="271"/>
      <c r="J404" s="270"/>
      <c r="K404" s="270"/>
      <c r="L404" s="249"/>
      <c r="M404" s="249"/>
      <c r="N404" s="272"/>
      <c r="O404" s="250"/>
      <c r="P404" s="273"/>
      <c r="Q404" s="274"/>
      <c r="R404" s="273"/>
      <c r="S404" s="274"/>
      <c r="T404" s="250"/>
      <c r="U404" s="274"/>
      <c r="V404" s="250"/>
      <c r="W404" s="275"/>
      <c r="X404" s="276"/>
    </row>
    <row r="405" spans="2:24" x14ac:dyDescent="0.25">
      <c r="B405" s="248"/>
      <c r="C405" s="249"/>
      <c r="D405" s="269"/>
      <c r="E405" s="249"/>
      <c r="F405" s="270"/>
      <c r="G405" s="270"/>
      <c r="H405" s="271"/>
      <c r="I405" s="271"/>
      <c r="J405" s="270"/>
      <c r="K405" s="270"/>
      <c r="L405" s="249"/>
      <c r="M405" s="249"/>
      <c r="N405" s="272"/>
      <c r="O405" s="250"/>
      <c r="P405" s="273"/>
      <c r="Q405" s="274"/>
      <c r="R405" s="273"/>
      <c r="S405" s="274"/>
      <c r="T405" s="250"/>
      <c r="U405" s="274"/>
      <c r="V405" s="250"/>
      <c r="W405" s="275"/>
      <c r="X405" s="276"/>
    </row>
    <row r="406" spans="2:24" x14ac:dyDescent="0.25">
      <c r="B406" s="248"/>
      <c r="C406" s="249"/>
      <c r="D406" s="269"/>
      <c r="E406" s="249"/>
      <c r="F406" s="270"/>
      <c r="G406" s="270"/>
      <c r="H406" s="271"/>
      <c r="I406" s="271"/>
      <c r="J406" s="270"/>
      <c r="K406" s="270"/>
      <c r="L406" s="249"/>
      <c r="M406" s="249"/>
      <c r="N406" s="272"/>
      <c r="O406" s="250"/>
      <c r="P406" s="273"/>
      <c r="Q406" s="274"/>
      <c r="R406" s="273"/>
      <c r="S406" s="274"/>
      <c r="T406" s="250"/>
      <c r="U406" s="274"/>
      <c r="V406" s="250"/>
      <c r="W406" s="275"/>
      <c r="X406" s="276"/>
    </row>
    <row r="407" spans="2:24" x14ac:dyDescent="0.25">
      <c r="B407" s="248"/>
      <c r="C407" s="249"/>
      <c r="D407" s="269"/>
      <c r="E407" s="249"/>
      <c r="F407" s="270"/>
      <c r="G407" s="270"/>
      <c r="H407" s="271"/>
      <c r="I407" s="271"/>
      <c r="J407" s="270"/>
      <c r="K407" s="270"/>
      <c r="L407" s="249"/>
      <c r="M407" s="249"/>
      <c r="N407" s="272"/>
      <c r="O407" s="250"/>
      <c r="P407" s="273"/>
      <c r="Q407" s="274"/>
      <c r="R407" s="273"/>
      <c r="S407" s="274"/>
      <c r="T407" s="250"/>
      <c r="U407" s="274"/>
      <c r="V407" s="250"/>
      <c r="W407" s="275"/>
      <c r="X407" s="276"/>
    </row>
    <row r="408" spans="2:24" x14ac:dyDescent="0.25">
      <c r="B408" s="248"/>
      <c r="C408" s="249"/>
      <c r="D408" s="269"/>
      <c r="E408" s="249"/>
      <c r="F408" s="270"/>
      <c r="G408" s="270"/>
      <c r="H408" s="271"/>
      <c r="I408" s="271"/>
      <c r="J408" s="270"/>
      <c r="K408" s="270"/>
      <c r="L408" s="249"/>
      <c r="M408" s="249"/>
      <c r="N408" s="272"/>
      <c r="O408" s="250"/>
      <c r="P408" s="273"/>
      <c r="Q408" s="274"/>
      <c r="R408" s="273"/>
      <c r="S408" s="274"/>
      <c r="T408" s="250"/>
      <c r="U408" s="274"/>
      <c r="V408" s="250"/>
      <c r="W408" s="275"/>
      <c r="X408" s="276"/>
    </row>
    <row r="409" spans="2:24" x14ac:dyDescent="0.25">
      <c r="B409" s="248"/>
      <c r="C409" s="249"/>
      <c r="D409" s="269"/>
      <c r="E409" s="249"/>
      <c r="F409" s="270"/>
      <c r="G409" s="270"/>
      <c r="H409" s="271"/>
      <c r="I409" s="271"/>
      <c r="J409" s="270"/>
      <c r="K409" s="270"/>
      <c r="L409" s="249"/>
      <c r="M409" s="249"/>
      <c r="N409" s="272"/>
      <c r="O409" s="250"/>
      <c r="P409" s="273"/>
      <c r="Q409" s="274"/>
      <c r="R409" s="273"/>
      <c r="S409" s="274"/>
      <c r="T409" s="250"/>
      <c r="U409" s="274"/>
      <c r="V409" s="250"/>
      <c r="W409" s="275"/>
      <c r="X409" s="276"/>
    </row>
    <row r="410" spans="2:24" x14ac:dyDescent="0.25">
      <c r="B410" s="248"/>
      <c r="C410" s="249"/>
      <c r="D410" s="269"/>
      <c r="E410" s="249"/>
      <c r="F410" s="270"/>
      <c r="G410" s="270"/>
      <c r="H410" s="271"/>
      <c r="I410" s="271"/>
      <c r="J410" s="270"/>
      <c r="K410" s="270"/>
      <c r="L410" s="249"/>
      <c r="M410" s="249"/>
      <c r="N410" s="272"/>
      <c r="O410" s="250"/>
      <c r="P410" s="273"/>
      <c r="Q410" s="274"/>
      <c r="R410" s="273"/>
      <c r="S410" s="274"/>
      <c r="T410" s="250"/>
      <c r="U410" s="274"/>
      <c r="V410" s="250"/>
      <c r="W410" s="275"/>
      <c r="X410" s="276"/>
    </row>
    <row r="411" spans="2:24" x14ac:dyDescent="0.25">
      <c r="B411" s="248"/>
      <c r="C411" s="249"/>
      <c r="D411" s="269"/>
      <c r="E411" s="249"/>
      <c r="F411" s="270"/>
      <c r="G411" s="270"/>
      <c r="H411" s="271"/>
      <c r="I411" s="271"/>
      <c r="J411" s="270"/>
      <c r="K411" s="270"/>
      <c r="L411" s="249"/>
      <c r="M411" s="249"/>
      <c r="N411" s="272"/>
      <c r="O411" s="250"/>
      <c r="P411" s="273"/>
      <c r="Q411" s="274"/>
      <c r="R411" s="273"/>
      <c r="S411" s="274"/>
      <c r="T411" s="250"/>
      <c r="U411" s="274"/>
      <c r="V411" s="250"/>
      <c r="W411" s="275"/>
      <c r="X411" s="276"/>
    </row>
    <row r="412" spans="2:24" x14ac:dyDescent="0.25">
      <c r="B412" s="248"/>
      <c r="C412" s="249"/>
      <c r="D412" s="269"/>
      <c r="E412" s="249"/>
      <c r="F412" s="270"/>
      <c r="G412" s="270"/>
      <c r="H412" s="271"/>
      <c r="I412" s="271"/>
      <c r="J412" s="270"/>
      <c r="K412" s="270"/>
      <c r="L412" s="249"/>
      <c r="M412" s="249"/>
      <c r="N412" s="272"/>
      <c r="O412" s="250"/>
      <c r="P412" s="273"/>
      <c r="Q412" s="274"/>
      <c r="R412" s="273"/>
      <c r="S412" s="274"/>
      <c r="T412" s="250"/>
      <c r="U412" s="274"/>
      <c r="V412" s="250"/>
      <c r="W412" s="275"/>
      <c r="X412" s="276"/>
    </row>
    <row r="413" spans="2:24" x14ac:dyDescent="0.25">
      <c r="B413" s="248"/>
      <c r="C413" s="249"/>
      <c r="D413" s="269"/>
      <c r="E413" s="249"/>
      <c r="F413" s="270"/>
      <c r="G413" s="270"/>
      <c r="H413" s="271"/>
      <c r="I413" s="271"/>
      <c r="J413" s="270"/>
      <c r="K413" s="270"/>
      <c r="L413" s="249"/>
      <c r="M413" s="249"/>
      <c r="N413" s="272"/>
      <c r="O413" s="250"/>
      <c r="P413" s="273"/>
      <c r="Q413" s="274"/>
      <c r="R413" s="273"/>
      <c r="S413" s="274"/>
      <c r="T413" s="250"/>
      <c r="U413" s="274"/>
      <c r="V413" s="250"/>
      <c r="W413" s="275"/>
      <c r="X413" s="276"/>
    </row>
    <row r="414" spans="2:24" x14ac:dyDescent="0.25">
      <c r="B414" s="248"/>
      <c r="C414" s="249"/>
      <c r="D414" s="269"/>
      <c r="E414" s="249"/>
      <c r="F414" s="270"/>
      <c r="G414" s="270"/>
      <c r="H414" s="271"/>
      <c r="I414" s="271"/>
      <c r="J414" s="270"/>
      <c r="K414" s="270"/>
      <c r="L414" s="249"/>
      <c r="M414" s="249"/>
      <c r="N414" s="272"/>
      <c r="O414" s="250"/>
      <c r="P414" s="273"/>
      <c r="Q414" s="274"/>
      <c r="R414" s="273"/>
      <c r="S414" s="274"/>
      <c r="T414" s="250"/>
      <c r="U414" s="274"/>
      <c r="V414" s="250"/>
      <c r="W414" s="275"/>
      <c r="X414" s="276"/>
    </row>
    <row r="415" spans="2:24" x14ac:dyDescent="0.25">
      <c r="B415" s="248"/>
      <c r="C415" s="249"/>
      <c r="D415" s="269"/>
      <c r="E415" s="249"/>
      <c r="F415" s="270"/>
      <c r="G415" s="270"/>
      <c r="H415" s="271"/>
      <c r="I415" s="271"/>
      <c r="J415" s="270"/>
      <c r="K415" s="270"/>
      <c r="L415" s="249"/>
      <c r="M415" s="249"/>
      <c r="N415" s="272"/>
      <c r="O415" s="250"/>
      <c r="P415" s="273"/>
      <c r="Q415" s="274"/>
      <c r="R415" s="273"/>
      <c r="S415" s="274"/>
      <c r="T415" s="250"/>
      <c r="U415" s="274"/>
      <c r="V415" s="250"/>
      <c r="W415" s="275"/>
      <c r="X415" s="276"/>
    </row>
    <row r="416" spans="2:24" x14ac:dyDescent="0.25">
      <c r="B416" s="248"/>
      <c r="C416" s="249"/>
      <c r="D416" s="269"/>
      <c r="E416" s="249"/>
      <c r="F416" s="270"/>
      <c r="G416" s="270"/>
      <c r="H416" s="271"/>
      <c r="I416" s="271"/>
      <c r="J416" s="270"/>
      <c r="K416" s="270"/>
      <c r="L416" s="249"/>
      <c r="M416" s="249"/>
      <c r="N416" s="272"/>
      <c r="O416" s="250"/>
      <c r="P416" s="273"/>
      <c r="Q416" s="274"/>
      <c r="R416" s="273"/>
      <c r="S416" s="274"/>
      <c r="T416" s="250"/>
      <c r="U416" s="274"/>
      <c r="V416" s="250"/>
      <c r="W416" s="275"/>
      <c r="X416" s="276"/>
    </row>
    <row r="417" spans="2:24" x14ac:dyDescent="0.25">
      <c r="B417" s="248"/>
      <c r="C417" s="249"/>
      <c r="D417" s="269"/>
      <c r="E417" s="249"/>
      <c r="F417" s="270"/>
      <c r="G417" s="270"/>
      <c r="H417" s="271"/>
      <c r="I417" s="271"/>
      <c r="J417" s="270"/>
      <c r="K417" s="270"/>
      <c r="L417" s="249"/>
      <c r="M417" s="249"/>
      <c r="N417" s="272"/>
      <c r="O417" s="250"/>
      <c r="P417" s="273"/>
      <c r="Q417" s="274"/>
      <c r="R417" s="273"/>
      <c r="S417" s="274"/>
      <c r="T417" s="250"/>
      <c r="U417" s="274"/>
      <c r="V417" s="250"/>
      <c r="W417" s="275"/>
      <c r="X417" s="276"/>
    </row>
    <row r="418" spans="2:24" x14ac:dyDescent="0.25">
      <c r="B418" s="248"/>
      <c r="C418" s="249"/>
      <c r="D418" s="269"/>
      <c r="E418" s="249"/>
      <c r="F418" s="270"/>
      <c r="G418" s="270"/>
      <c r="H418" s="271"/>
      <c r="I418" s="271"/>
      <c r="J418" s="270"/>
      <c r="K418" s="270"/>
      <c r="L418" s="249"/>
      <c r="M418" s="249"/>
      <c r="N418" s="272"/>
      <c r="O418" s="250"/>
      <c r="P418" s="273"/>
      <c r="Q418" s="274"/>
      <c r="R418" s="273"/>
      <c r="S418" s="274"/>
      <c r="T418" s="250"/>
      <c r="U418" s="274"/>
      <c r="V418" s="250"/>
      <c r="W418" s="275"/>
      <c r="X418" s="276"/>
    </row>
    <row r="419" spans="2:24" x14ac:dyDescent="0.25">
      <c r="B419" s="248"/>
      <c r="C419" s="249"/>
      <c r="D419" s="269"/>
      <c r="E419" s="249"/>
      <c r="F419" s="270"/>
      <c r="G419" s="270"/>
      <c r="H419" s="271"/>
      <c r="I419" s="271"/>
      <c r="J419" s="270"/>
      <c r="K419" s="270"/>
      <c r="L419" s="249"/>
      <c r="M419" s="249"/>
      <c r="N419" s="272"/>
      <c r="O419" s="250"/>
      <c r="P419" s="273"/>
      <c r="Q419" s="274"/>
      <c r="R419" s="273"/>
      <c r="S419" s="274"/>
      <c r="T419" s="250"/>
      <c r="U419" s="274"/>
      <c r="V419" s="250"/>
      <c r="W419" s="275"/>
      <c r="X419" s="276"/>
    </row>
    <row r="420" spans="2:24" x14ac:dyDescent="0.25">
      <c r="B420" s="248"/>
      <c r="C420" s="249"/>
      <c r="D420" s="269"/>
      <c r="E420" s="249"/>
      <c r="F420" s="270"/>
      <c r="G420" s="270"/>
      <c r="H420" s="271"/>
      <c r="I420" s="271"/>
      <c r="J420" s="270"/>
      <c r="K420" s="270"/>
      <c r="L420" s="249"/>
      <c r="M420" s="249"/>
      <c r="N420" s="272"/>
      <c r="O420" s="250"/>
      <c r="P420" s="273"/>
      <c r="Q420" s="274"/>
      <c r="R420" s="273"/>
      <c r="S420" s="274"/>
      <c r="T420" s="250"/>
      <c r="U420" s="274"/>
      <c r="V420" s="250"/>
      <c r="W420" s="275"/>
      <c r="X420" s="276"/>
    </row>
    <row r="421" spans="2:24" x14ac:dyDescent="0.25">
      <c r="B421" s="248"/>
      <c r="C421" s="249"/>
      <c r="D421" s="269"/>
      <c r="E421" s="249"/>
      <c r="F421" s="270"/>
      <c r="G421" s="270"/>
      <c r="H421" s="271"/>
      <c r="I421" s="271"/>
      <c r="J421" s="270"/>
      <c r="K421" s="270"/>
      <c r="L421" s="249"/>
      <c r="M421" s="249"/>
      <c r="N421" s="272"/>
      <c r="O421" s="250"/>
      <c r="P421" s="273"/>
      <c r="Q421" s="274"/>
      <c r="R421" s="273"/>
      <c r="S421" s="274"/>
      <c r="T421" s="250"/>
      <c r="U421" s="274"/>
      <c r="V421" s="250"/>
      <c r="W421" s="275"/>
      <c r="X421" s="276"/>
    </row>
    <row r="422" spans="2:24" x14ac:dyDescent="0.25">
      <c r="B422" s="248"/>
      <c r="C422" s="249"/>
      <c r="D422" s="269"/>
      <c r="E422" s="249"/>
      <c r="F422" s="270"/>
      <c r="G422" s="270"/>
      <c r="H422" s="271"/>
      <c r="I422" s="271"/>
      <c r="J422" s="270"/>
      <c r="K422" s="270"/>
      <c r="L422" s="249"/>
      <c r="M422" s="249"/>
      <c r="N422" s="272"/>
      <c r="O422" s="250"/>
      <c r="P422" s="273"/>
      <c r="Q422" s="274"/>
      <c r="R422" s="273"/>
      <c r="S422" s="274"/>
      <c r="T422" s="250"/>
      <c r="U422" s="274"/>
      <c r="V422" s="250"/>
      <c r="W422" s="275"/>
      <c r="X422" s="276"/>
    </row>
    <row r="423" spans="2:24" x14ac:dyDescent="0.25">
      <c r="B423" s="248"/>
      <c r="C423" s="249"/>
      <c r="D423" s="269"/>
      <c r="E423" s="249"/>
      <c r="F423" s="270"/>
      <c r="G423" s="270"/>
      <c r="H423" s="271"/>
      <c r="I423" s="271"/>
      <c r="J423" s="270"/>
      <c r="K423" s="270"/>
      <c r="L423" s="249"/>
      <c r="M423" s="249"/>
      <c r="N423" s="272"/>
      <c r="O423" s="250"/>
      <c r="P423" s="273"/>
      <c r="Q423" s="274"/>
      <c r="R423" s="273"/>
      <c r="S423" s="274"/>
      <c r="T423" s="250"/>
      <c r="U423" s="274"/>
      <c r="V423" s="250"/>
      <c r="W423" s="275"/>
      <c r="X423" s="276"/>
    </row>
    <row r="424" spans="2:24" x14ac:dyDescent="0.25">
      <c r="B424" s="248"/>
      <c r="C424" s="249"/>
      <c r="D424" s="269"/>
      <c r="E424" s="249"/>
      <c r="F424" s="270"/>
      <c r="G424" s="270"/>
      <c r="H424" s="271"/>
      <c r="I424" s="271"/>
      <c r="J424" s="270"/>
      <c r="K424" s="270"/>
      <c r="L424" s="249"/>
      <c r="M424" s="249"/>
      <c r="N424" s="272"/>
      <c r="O424" s="250"/>
      <c r="P424" s="273"/>
      <c r="Q424" s="274"/>
      <c r="R424" s="273"/>
      <c r="S424" s="274"/>
      <c r="T424" s="250"/>
      <c r="U424" s="274"/>
      <c r="V424" s="250"/>
      <c r="W424" s="275"/>
      <c r="X424" s="276"/>
    </row>
    <row r="425" spans="2:24" x14ac:dyDescent="0.25">
      <c r="B425" s="248"/>
      <c r="C425" s="249"/>
      <c r="D425" s="269"/>
      <c r="E425" s="249"/>
      <c r="F425" s="270"/>
      <c r="G425" s="270"/>
      <c r="H425" s="271"/>
      <c r="I425" s="271"/>
      <c r="J425" s="270"/>
      <c r="K425" s="270"/>
      <c r="L425" s="249"/>
      <c r="M425" s="249"/>
      <c r="N425" s="272"/>
      <c r="O425" s="250"/>
      <c r="P425" s="273"/>
      <c r="Q425" s="274"/>
      <c r="R425" s="273"/>
      <c r="S425" s="274"/>
      <c r="T425" s="250"/>
      <c r="U425" s="274"/>
      <c r="V425" s="250"/>
      <c r="W425" s="275"/>
      <c r="X425" s="276"/>
    </row>
    <row r="426" spans="2:24" x14ac:dyDescent="0.25">
      <c r="B426" s="248"/>
      <c r="C426" s="249"/>
      <c r="D426" s="269"/>
      <c r="E426" s="249"/>
      <c r="F426" s="270"/>
      <c r="G426" s="270"/>
      <c r="H426" s="271"/>
      <c r="I426" s="271"/>
      <c r="J426" s="270"/>
      <c r="K426" s="270"/>
      <c r="L426" s="249"/>
      <c r="M426" s="249"/>
      <c r="N426" s="272"/>
      <c r="O426" s="250"/>
      <c r="P426" s="273"/>
      <c r="Q426" s="274"/>
      <c r="R426" s="273"/>
      <c r="S426" s="274"/>
      <c r="T426" s="250"/>
      <c r="U426" s="274"/>
      <c r="V426" s="250"/>
      <c r="W426" s="275"/>
      <c r="X426" s="276"/>
    </row>
    <row r="427" spans="2:24" x14ac:dyDescent="0.25">
      <c r="B427" s="248"/>
      <c r="C427" s="249"/>
      <c r="D427" s="269"/>
      <c r="E427" s="249"/>
      <c r="F427" s="270"/>
      <c r="G427" s="270"/>
      <c r="H427" s="271"/>
      <c r="I427" s="271"/>
      <c r="J427" s="270"/>
      <c r="K427" s="270"/>
      <c r="L427" s="249"/>
      <c r="M427" s="249"/>
      <c r="N427" s="272"/>
      <c r="O427" s="250"/>
      <c r="P427" s="273"/>
      <c r="Q427" s="274"/>
      <c r="R427" s="273"/>
      <c r="S427" s="274"/>
      <c r="T427" s="250"/>
      <c r="U427" s="274"/>
      <c r="V427" s="250"/>
      <c r="W427" s="275"/>
      <c r="X427" s="276"/>
    </row>
    <row r="428" spans="2:24" x14ac:dyDescent="0.25">
      <c r="B428" s="248"/>
      <c r="C428" s="249"/>
      <c r="D428" s="269"/>
      <c r="E428" s="249"/>
      <c r="F428" s="270"/>
      <c r="G428" s="270"/>
      <c r="H428" s="271"/>
      <c r="I428" s="271"/>
      <c r="J428" s="270"/>
      <c r="K428" s="270"/>
      <c r="L428" s="249"/>
      <c r="M428" s="249"/>
      <c r="N428" s="272"/>
      <c r="O428" s="250"/>
      <c r="P428" s="273"/>
      <c r="Q428" s="274"/>
      <c r="R428" s="273"/>
      <c r="S428" s="274"/>
      <c r="T428" s="250"/>
      <c r="U428" s="274"/>
      <c r="V428" s="250"/>
      <c r="W428" s="275"/>
      <c r="X428" s="276"/>
    </row>
    <row r="429" spans="2:24" x14ac:dyDescent="0.25">
      <c r="B429" s="248"/>
      <c r="C429" s="249"/>
      <c r="D429" s="269"/>
      <c r="E429" s="249"/>
      <c r="F429" s="270"/>
      <c r="G429" s="270"/>
      <c r="H429" s="271"/>
      <c r="I429" s="271"/>
      <c r="J429" s="270"/>
      <c r="K429" s="270"/>
      <c r="L429" s="249"/>
      <c r="M429" s="249"/>
      <c r="N429" s="272"/>
      <c r="O429" s="250"/>
      <c r="P429" s="273"/>
      <c r="Q429" s="274"/>
      <c r="R429" s="273"/>
      <c r="S429" s="274"/>
      <c r="T429" s="250"/>
      <c r="U429" s="274"/>
      <c r="V429" s="250"/>
      <c r="W429" s="275"/>
      <c r="X429" s="276"/>
    </row>
    <row r="430" spans="2:24" x14ac:dyDescent="0.25">
      <c r="B430" s="248"/>
      <c r="C430" s="249"/>
      <c r="D430" s="269"/>
      <c r="E430" s="249"/>
      <c r="F430" s="270"/>
      <c r="G430" s="270"/>
      <c r="H430" s="271"/>
      <c r="I430" s="271"/>
      <c r="J430" s="270"/>
      <c r="K430" s="270"/>
      <c r="L430" s="249"/>
      <c r="M430" s="249"/>
      <c r="N430" s="272"/>
      <c r="O430" s="250"/>
      <c r="P430" s="273"/>
      <c r="Q430" s="274"/>
      <c r="R430" s="273"/>
      <c r="S430" s="274"/>
      <c r="T430" s="250"/>
      <c r="U430" s="274"/>
      <c r="V430" s="250"/>
      <c r="W430" s="275"/>
      <c r="X430" s="276"/>
    </row>
    <row r="431" spans="2:24" x14ac:dyDescent="0.25">
      <c r="B431" s="248"/>
      <c r="C431" s="249"/>
      <c r="D431" s="269"/>
      <c r="E431" s="249"/>
      <c r="F431" s="270"/>
      <c r="G431" s="270"/>
      <c r="H431" s="271"/>
      <c r="I431" s="271"/>
      <c r="J431" s="270"/>
      <c r="K431" s="270"/>
      <c r="L431" s="249"/>
      <c r="M431" s="249"/>
      <c r="N431" s="272"/>
      <c r="O431" s="250"/>
      <c r="P431" s="273"/>
      <c r="Q431" s="274"/>
      <c r="R431" s="273"/>
      <c r="S431" s="274"/>
      <c r="T431" s="250"/>
      <c r="U431" s="274"/>
      <c r="V431" s="250"/>
      <c r="W431" s="275"/>
      <c r="X431" s="276"/>
    </row>
    <row r="432" spans="2:24" x14ac:dyDescent="0.25">
      <c r="B432" s="248"/>
      <c r="C432" s="249"/>
      <c r="D432" s="269"/>
      <c r="E432" s="249"/>
      <c r="F432" s="270"/>
      <c r="G432" s="270"/>
      <c r="H432" s="271"/>
      <c r="I432" s="271"/>
      <c r="J432" s="270"/>
      <c r="K432" s="270"/>
      <c r="L432" s="249"/>
      <c r="M432" s="249"/>
      <c r="N432" s="272"/>
      <c r="O432" s="250"/>
      <c r="P432" s="273"/>
      <c r="Q432" s="274"/>
      <c r="R432" s="273"/>
      <c r="S432" s="274"/>
      <c r="T432" s="250"/>
      <c r="U432" s="274"/>
      <c r="V432" s="250"/>
      <c r="W432" s="275"/>
      <c r="X432" s="276"/>
    </row>
    <row r="433" spans="2:24" x14ac:dyDescent="0.25">
      <c r="B433" s="248"/>
      <c r="C433" s="249"/>
      <c r="D433" s="269"/>
      <c r="E433" s="249"/>
      <c r="F433" s="270"/>
      <c r="G433" s="270"/>
      <c r="H433" s="271"/>
      <c r="I433" s="271"/>
      <c r="J433" s="270"/>
      <c r="K433" s="270"/>
      <c r="L433" s="249"/>
      <c r="M433" s="249"/>
      <c r="N433" s="272"/>
      <c r="O433" s="250"/>
      <c r="P433" s="273"/>
      <c r="Q433" s="274"/>
      <c r="R433" s="273"/>
      <c r="S433" s="274"/>
      <c r="T433" s="250"/>
      <c r="U433" s="274"/>
      <c r="V433" s="250"/>
      <c r="W433" s="275"/>
      <c r="X433" s="276"/>
    </row>
    <row r="434" spans="2:24" x14ac:dyDescent="0.25">
      <c r="B434" s="248"/>
      <c r="C434" s="249"/>
      <c r="D434" s="269"/>
      <c r="E434" s="249"/>
      <c r="F434" s="270"/>
      <c r="G434" s="270"/>
      <c r="H434" s="271"/>
      <c r="I434" s="271"/>
      <c r="J434" s="270"/>
      <c r="K434" s="270"/>
      <c r="L434" s="249"/>
      <c r="M434" s="249"/>
      <c r="N434" s="272"/>
      <c r="O434" s="250"/>
      <c r="P434" s="273"/>
      <c r="Q434" s="274"/>
      <c r="R434" s="273"/>
      <c r="S434" s="274"/>
      <c r="T434" s="250"/>
      <c r="U434" s="274"/>
      <c r="V434" s="250"/>
      <c r="W434" s="275"/>
      <c r="X434" s="276"/>
    </row>
    <row r="435" spans="2:24" x14ac:dyDescent="0.25">
      <c r="B435" s="248"/>
      <c r="C435" s="249"/>
      <c r="D435" s="269"/>
      <c r="E435" s="249"/>
      <c r="F435" s="270"/>
      <c r="G435" s="270"/>
      <c r="H435" s="271"/>
      <c r="I435" s="271"/>
      <c r="J435" s="270"/>
      <c r="K435" s="270"/>
      <c r="L435" s="249"/>
      <c r="M435" s="249"/>
      <c r="N435" s="272"/>
      <c r="O435" s="250"/>
      <c r="P435" s="273"/>
      <c r="Q435" s="274"/>
      <c r="R435" s="273"/>
      <c r="S435" s="274"/>
      <c r="T435" s="250"/>
      <c r="U435" s="274"/>
      <c r="V435" s="250"/>
      <c r="W435" s="275"/>
      <c r="X435" s="276"/>
    </row>
    <row r="436" spans="2:24" x14ac:dyDescent="0.25">
      <c r="B436" s="248"/>
      <c r="C436" s="249"/>
      <c r="D436" s="269"/>
      <c r="E436" s="249"/>
      <c r="F436" s="270"/>
      <c r="G436" s="270"/>
      <c r="H436" s="271"/>
      <c r="I436" s="271"/>
      <c r="J436" s="270"/>
      <c r="K436" s="270"/>
      <c r="L436" s="249"/>
      <c r="M436" s="249"/>
      <c r="N436" s="272"/>
      <c r="O436" s="250"/>
      <c r="P436" s="273"/>
      <c r="Q436" s="274"/>
      <c r="R436" s="273"/>
      <c r="S436" s="274"/>
      <c r="T436" s="250"/>
      <c r="U436" s="274"/>
      <c r="V436" s="250"/>
      <c r="W436" s="275"/>
      <c r="X436" s="276"/>
    </row>
    <row r="437" spans="2:24" x14ac:dyDescent="0.25">
      <c r="B437" s="248"/>
      <c r="C437" s="249"/>
      <c r="D437" s="269"/>
      <c r="E437" s="249"/>
      <c r="F437" s="270"/>
      <c r="G437" s="270"/>
      <c r="H437" s="271"/>
      <c r="I437" s="271"/>
      <c r="J437" s="270"/>
      <c r="K437" s="270"/>
      <c r="L437" s="249"/>
      <c r="M437" s="249"/>
      <c r="N437" s="272"/>
      <c r="O437" s="250"/>
      <c r="P437" s="273"/>
      <c r="Q437" s="274"/>
      <c r="R437" s="273"/>
      <c r="S437" s="274"/>
      <c r="T437" s="250"/>
      <c r="U437" s="274"/>
      <c r="V437" s="250"/>
      <c r="W437" s="275"/>
      <c r="X437" s="276"/>
    </row>
    <row r="438" spans="2:24" x14ac:dyDescent="0.25">
      <c r="B438" s="248"/>
      <c r="C438" s="249"/>
      <c r="D438" s="269"/>
      <c r="E438" s="249"/>
      <c r="F438" s="270"/>
      <c r="G438" s="270"/>
      <c r="H438" s="271"/>
      <c r="I438" s="271"/>
      <c r="J438" s="270"/>
      <c r="K438" s="270"/>
      <c r="L438" s="249"/>
      <c r="M438" s="249"/>
      <c r="N438" s="272"/>
      <c r="O438" s="250"/>
      <c r="P438" s="273"/>
      <c r="Q438" s="274"/>
      <c r="R438" s="273"/>
      <c r="S438" s="274"/>
      <c r="T438" s="250"/>
      <c r="U438" s="274"/>
      <c r="V438" s="250"/>
      <c r="W438" s="275"/>
      <c r="X438" s="276"/>
    </row>
    <row r="439" spans="2:24" x14ac:dyDescent="0.25">
      <c r="B439" s="248"/>
      <c r="C439" s="249"/>
      <c r="D439" s="269"/>
      <c r="E439" s="249"/>
      <c r="F439" s="270"/>
      <c r="G439" s="270"/>
      <c r="H439" s="271"/>
      <c r="I439" s="271"/>
      <c r="J439" s="270"/>
      <c r="K439" s="270"/>
      <c r="L439" s="249"/>
      <c r="M439" s="249"/>
      <c r="N439" s="272"/>
      <c r="O439" s="250"/>
      <c r="P439" s="273"/>
      <c r="Q439" s="274"/>
      <c r="R439" s="273"/>
      <c r="S439" s="274"/>
      <c r="T439" s="250"/>
      <c r="U439" s="274"/>
      <c r="V439" s="250"/>
      <c r="W439" s="275"/>
      <c r="X439" s="276"/>
    </row>
    <row r="440" spans="2:24" x14ac:dyDescent="0.25">
      <c r="B440" s="248"/>
      <c r="C440" s="249"/>
      <c r="D440" s="269"/>
      <c r="E440" s="249"/>
      <c r="F440" s="270"/>
      <c r="G440" s="270"/>
      <c r="H440" s="271"/>
      <c r="I440" s="271"/>
      <c r="J440" s="270"/>
      <c r="K440" s="270"/>
      <c r="L440" s="249"/>
      <c r="M440" s="249"/>
      <c r="N440" s="272"/>
      <c r="O440" s="250"/>
      <c r="P440" s="273"/>
      <c r="Q440" s="274"/>
      <c r="R440" s="273"/>
      <c r="S440" s="274"/>
      <c r="T440" s="250"/>
      <c r="U440" s="274"/>
      <c r="V440" s="250"/>
      <c r="W440" s="275"/>
      <c r="X440" s="276"/>
    </row>
    <row r="441" spans="2:24" x14ac:dyDescent="0.25">
      <c r="B441" s="248"/>
      <c r="C441" s="249"/>
      <c r="D441" s="269"/>
      <c r="E441" s="249"/>
      <c r="F441" s="270"/>
      <c r="G441" s="270"/>
      <c r="H441" s="271"/>
      <c r="I441" s="271"/>
      <c r="J441" s="270"/>
      <c r="K441" s="270"/>
      <c r="L441" s="249"/>
      <c r="M441" s="249"/>
      <c r="N441" s="272"/>
      <c r="O441" s="250"/>
      <c r="P441" s="273"/>
      <c r="Q441" s="274"/>
      <c r="R441" s="273"/>
      <c r="S441" s="274"/>
      <c r="T441" s="250"/>
      <c r="U441" s="274"/>
      <c r="V441" s="250"/>
      <c r="W441" s="275"/>
      <c r="X441" s="276"/>
    </row>
    <row r="442" spans="2:24" x14ac:dyDescent="0.25">
      <c r="B442" s="248"/>
      <c r="C442" s="249"/>
      <c r="D442" s="269"/>
      <c r="E442" s="249"/>
      <c r="F442" s="270"/>
      <c r="G442" s="270"/>
      <c r="H442" s="271"/>
      <c r="I442" s="271"/>
      <c r="J442" s="270"/>
      <c r="K442" s="270"/>
      <c r="L442" s="249"/>
      <c r="M442" s="249"/>
      <c r="N442" s="272"/>
      <c r="O442" s="250"/>
      <c r="P442" s="273"/>
      <c r="Q442" s="274"/>
      <c r="R442" s="273"/>
      <c r="S442" s="274"/>
      <c r="T442" s="250"/>
      <c r="U442" s="274"/>
      <c r="V442" s="250"/>
      <c r="W442" s="275"/>
      <c r="X442" s="276"/>
    </row>
    <row r="443" spans="2:24" x14ac:dyDescent="0.25">
      <c r="B443" s="248"/>
      <c r="C443" s="249"/>
      <c r="D443" s="269"/>
      <c r="E443" s="249"/>
      <c r="F443" s="270"/>
      <c r="G443" s="270"/>
      <c r="H443" s="271"/>
      <c r="I443" s="271"/>
      <c r="J443" s="270"/>
      <c r="K443" s="270"/>
      <c r="L443" s="249"/>
      <c r="M443" s="249"/>
      <c r="N443" s="272"/>
      <c r="O443" s="250"/>
      <c r="P443" s="273"/>
      <c r="Q443" s="274"/>
      <c r="R443" s="273"/>
      <c r="S443" s="274"/>
      <c r="T443" s="250"/>
      <c r="U443" s="274"/>
      <c r="V443" s="250"/>
      <c r="W443" s="275"/>
      <c r="X443" s="276"/>
    </row>
    <row r="444" spans="2:24" x14ac:dyDescent="0.25">
      <c r="B444" s="248"/>
      <c r="C444" s="249"/>
      <c r="D444" s="269"/>
      <c r="E444" s="249"/>
      <c r="F444" s="270"/>
      <c r="G444" s="270"/>
      <c r="H444" s="271"/>
      <c r="I444" s="271"/>
      <c r="J444" s="270"/>
      <c r="K444" s="270"/>
      <c r="L444" s="249"/>
      <c r="M444" s="249"/>
      <c r="N444" s="272"/>
      <c r="O444" s="250"/>
      <c r="P444" s="273"/>
      <c r="Q444" s="274"/>
      <c r="R444" s="273"/>
      <c r="S444" s="274"/>
      <c r="T444" s="250"/>
      <c r="U444" s="274"/>
      <c r="V444" s="250"/>
      <c r="W444" s="275"/>
      <c r="X444" s="276"/>
    </row>
    <row r="445" spans="2:24" x14ac:dyDescent="0.25">
      <c r="B445" s="248"/>
      <c r="C445" s="249"/>
      <c r="D445" s="269"/>
      <c r="E445" s="249"/>
      <c r="F445" s="270"/>
      <c r="G445" s="270"/>
      <c r="H445" s="271"/>
      <c r="I445" s="271"/>
      <c r="J445" s="270"/>
      <c r="K445" s="270"/>
      <c r="L445" s="249"/>
      <c r="M445" s="249"/>
      <c r="N445" s="272"/>
      <c r="O445" s="250"/>
      <c r="P445" s="273"/>
      <c r="Q445" s="274"/>
      <c r="R445" s="273"/>
      <c r="S445" s="274"/>
      <c r="T445" s="250"/>
      <c r="U445" s="274"/>
      <c r="V445" s="250"/>
      <c r="W445" s="275"/>
      <c r="X445" s="276"/>
    </row>
    <row r="446" spans="2:24" x14ac:dyDescent="0.25">
      <c r="B446" s="248"/>
      <c r="C446" s="249"/>
      <c r="D446" s="269"/>
      <c r="E446" s="249"/>
      <c r="F446" s="270"/>
      <c r="G446" s="270"/>
      <c r="H446" s="271"/>
      <c r="I446" s="271"/>
      <c r="J446" s="270"/>
      <c r="K446" s="270"/>
      <c r="L446" s="249"/>
      <c r="M446" s="249"/>
      <c r="N446" s="272"/>
      <c r="O446" s="250"/>
      <c r="P446" s="273"/>
      <c r="Q446" s="274"/>
      <c r="R446" s="273"/>
      <c r="S446" s="274"/>
      <c r="T446" s="250"/>
      <c r="U446" s="274"/>
      <c r="V446" s="250"/>
      <c r="W446" s="275"/>
      <c r="X446" s="276"/>
    </row>
    <row r="447" spans="2:24" x14ac:dyDescent="0.25">
      <c r="B447" s="248"/>
      <c r="C447" s="249"/>
      <c r="D447" s="269"/>
      <c r="E447" s="249"/>
      <c r="F447" s="270"/>
      <c r="G447" s="270"/>
      <c r="H447" s="271"/>
      <c r="I447" s="271"/>
      <c r="J447" s="270"/>
      <c r="K447" s="270"/>
      <c r="L447" s="249"/>
      <c r="M447" s="249"/>
      <c r="N447" s="272"/>
      <c r="O447" s="250"/>
      <c r="P447" s="273"/>
      <c r="Q447" s="274"/>
      <c r="R447" s="273"/>
      <c r="S447" s="274"/>
      <c r="T447" s="250"/>
      <c r="U447" s="274"/>
      <c r="V447" s="250"/>
      <c r="W447" s="275"/>
      <c r="X447" s="276"/>
    </row>
    <row r="448" spans="2:24" x14ac:dyDescent="0.25">
      <c r="B448" s="248"/>
      <c r="C448" s="249"/>
      <c r="D448" s="269"/>
      <c r="E448" s="249"/>
      <c r="F448" s="270"/>
      <c r="G448" s="270"/>
      <c r="H448" s="271"/>
      <c r="I448" s="271"/>
      <c r="J448" s="270"/>
      <c r="K448" s="270"/>
      <c r="L448" s="249"/>
      <c r="M448" s="249"/>
      <c r="N448" s="272"/>
      <c r="O448" s="250"/>
      <c r="P448" s="273"/>
      <c r="Q448" s="274"/>
      <c r="R448" s="273"/>
      <c r="S448" s="274"/>
      <c r="T448" s="250"/>
      <c r="U448" s="274"/>
      <c r="V448" s="250"/>
      <c r="W448" s="275"/>
      <c r="X448" s="276"/>
    </row>
    <row r="449" spans="2:24" x14ac:dyDescent="0.25">
      <c r="B449" s="248"/>
      <c r="C449" s="249"/>
      <c r="D449" s="269"/>
      <c r="E449" s="249"/>
      <c r="F449" s="270"/>
      <c r="G449" s="270"/>
      <c r="H449" s="271"/>
      <c r="I449" s="271"/>
      <c r="J449" s="270"/>
      <c r="K449" s="270"/>
      <c r="L449" s="249"/>
      <c r="M449" s="249"/>
      <c r="N449" s="272"/>
      <c r="O449" s="250"/>
      <c r="P449" s="273"/>
      <c r="Q449" s="274"/>
      <c r="R449" s="273"/>
      <c r="S449" s="274"/>
      <c r="T449" s="250"/>
      <c r="U449" s="274"/>
      <c r="V449" s="250"/>
      <c r="W449" s="275"/>
      <c r="X449" s="276"/>
    </row>
    <row r="450" spans="2:24" x14ac:dyDescent="0.25">
      <c r="B450" s="248"/>
      <c r="C450" s="249"/>
      <c r="D450" s="269"/>
      <c r="E450" s="249"/>
      <c r="F450" s="270"/>
      <c r="G450" s="270"/>
      <c r="H450" s="271"/>
      <c r="I450" s="271"/>
      <c r="J450" s="270"/>
      <c r="K450" s="270"/>
      <c r="L450" s="249"/>
      <c r="M450" s="249"/>
      <c r="N450" s="272"/>
      <c r="O450" s="250"/>
      <c r="P450" s="273"/>
      <c r="Q450" s="274"/>
      <c r="R450" s="273"/>
      <c r="S450" s="274"/>
      <c r="T450" s="250"/>
      <c r="U450" s="274"/>
      <c r="V450" s="250"/>
      <c r="W450" s="275"/>
      <c r="X450" s="276"/>
    </row>
    <row r="451" spans="2:24" x14ac:dyDescent="0.25">
      <c r="B451" s="248"/>
      <c r="C451" s="249"/>
      <c r="D451" s="269"/>
      <c r="E451" s="249"/>
      <c r="F451" s="270"/>
      <c r="G451" s="270"/>
      <c r="H451" s="271"/>
      <c r="I451" s="271"/>
      <c r="J451" s="270"/>
      <c r="K451" s="270"/>
      <c r="L451" s="249"/>
      <c r="M451" s="249"/>
      <c r="N451" s="272"/>
      <c r="O451" s="250"/>
      <c r="P451" s="273"/>
      <c r="Q451" s="274"/>
      <c r="R451" s="273"/>
      <c r="S451" s="274"/>
      <c r="T451" s="250"/>
      <c r="U451" s="274"/>
      <c r="V451" s="250"/>
      <c r="W451" s="275"/>
      <c r="X451" s="276"/>
    </row>
    <row r="452" spans="2:24" x14ac:dyDescent="0.25">
      <c r="B452" s="248"/>
      <c r="C452" s="249"/>
      <c r="D452" s="269"/>
      <c r="E452" s="249"/>
      <c r="F452" s="270"/>
      <c r="G452" s="270"/>
      <c r="H452" s="271"/>
      <c r="I452" s="271"/>
      <c r="J452" s="270"/>
      <c r="K452" s="270"/>
      <c r="L452" s="249"/>
      <c r="M452" s="249"/>
      <c r="N452" s="272"/>
      <c r="O452" s="250"/>
      <c r="P452" s="273"/>
      <c r="Q452" s="274"/>
      <c r="R452" s="273"/>
      <c r="S452" s="274"/>
      <c r="T452" s="250"/>
      <c r="U452" s="274"/>
      <c r="V452" s="250"/>
      <c r="W452" s="275"/>
      <c r="X452" s="276"/>
    </row>
    <row r="453" spans="2:24" x14ac:dyDescent="0.25">
      <c r="B453" s="248"/>
      <c r="C453" s="249"/>
      <c r="D453" s="269"/>
      <c r="E453" s="249"/>
      <c r="F453" s="270"/>
      <c r="G453" s="270"/>
      <c r="H453" s="271"/>
      <c r="I453" s="271"/>
      <c r="J453" s="270"/>
      <c r="K453" s="270"/>
      <c r="L453" s="249"/>
      <c r="M453" s="249"/>
      <c r="N453" s="272"/>
      <c r="O453" s="250"/>
      <c r="P453" s="273"/>
      <c r="Q453" s="274"/>
      <c r="R453" s="273"/>
      <c r="S453" s="274"/>
      <c r="T453" s="250"/>
      <c r="U453" s="274"/>
      <c r="V453" s="250"/>
      <c r="W453" s="275"/>
      <c r="X453" s="276"/>
    </row>
    <row r="454" spans="2:24" x14ac:dyDescent="0.25">
      <c r="B454" s="248"/>
      <c r="C454" s="249"/>
      <c r="D454" s="269"/>
      <c r="E454" s="249"/>
      <c r="F454" s="270"/>
      <c r="G454" s="270"/>
      <c r="H454" s="271"/>
      <c r="I454" s="271"/>
      <c r="J454" s="270"/>
      <c r="K454" s="270"/>
      <c r="L454" s="249"/>
      <c r="M454" s="249"/>
      <c r="N454" s="272"/>
      <c r="O454" s="250"/>
      <c r="P454" s="273"/>
      <c r="Q454" s="274"/>
      <c r="R454" s="273"/>
      <c r="S454" s="274"/>
      <c r="T454" s="250"/>
      <c r="U454" s="274"/>
      <c r="V454" s="250"/>
      <c r="W454" s="275"/>
      <c r="X454" s="276"/>
    </row>
    <row r="455" spans="2:24" x14ac:dyDescent="0.25">
      <c r="B455" s="248"/>
      <c r="C455" s="249"/>
      <c r="D455" s="269"/>
      <c r="E455" s="249"/>
      <c r="F455" s="270"/>
      <c r="G455" s="270"/>
      <c r="H455" s="271"/>
      <c r="I455" s="271"/>
      <c r="J455" s="270"/>
      <c r="K455" s="270"/>
      <c r="L455" s="249"/>
      <c r="M455" s="249"/>
      <c r="N455" s="272"/>
      <c r="O455" s="250"/>
      <c r="P455" s="273"/>
      <c r="Q455" s="274"/>
      <c r="R455" s="273"/>
      <c r="S455" s="274"/>
      <c r="T455" s="250"/>
      <c r="U455" s="274"/>
      <c r="V455" s="250"/>
      <c r="W455" s="275"/>
      <c r="X455" s="276"/>
    </row>
    <row r="456" spans="2:24" x14ac:dyDescent="0.25">
      <c r="B456" s="248"/>
      <c r="C456" s="249"/>
      <c r="D456" s="269"/>
      <c r="E456" s="249"/>
      <c r="F456" s="270"/>
      <c r="G456" s="270"/>
      <c r="H456" s="271"/>
      <c r="I456" s="271"/>
      <c r="J456" s="270"/>
      <c r="K456" s="270"/>
      <c r="L456" s="249"/>
      <c r="M456" s="249"/>
      <c r="N456" s="272"/>
      <c r="O456" s="250"/>
      <c r="P456" s="273"/>
      <c r="Q456" s="274"/>
      <c r="R456" s="273"/>
      <c r="S456" s="274"/>
      <c r="T456" s="250"/>
      <c r="U456" s="274"/>
      <c r="V456" s="250"/>
      <c r="W456" s="275"/>
      <c r="X456" s="276"/>
    </row>
    <row r="457" spans="2:24" x14ac:dyDescent="0.25">
      <c r="B457" s="248"/>
      <c r="C457" s="249"/>
      <c r="D457" s="269"/>
      <c r="E457" s="249"/>
      <c r="F457" s="270"/>
      <c r="G457" s="270"/>
      <c r="H457" s="271"/>
      <c r="I457" s="271"/>
      <c r="J457" s="270"/>
      <c r="K457" s="270"/>
      <c r="L457" s="249"/>
      <c r="M457" s="249"/>
      <c r="N457" s="272"/>
      <c r="O457" s="250"/>
      <c r="P457" s="273"/>
      <c r="Q457" s="274"/>
      <c r="R457" s="273"/>
      <c r="S457" s="274"/>
      <c r="T457" s="250"/>
      <c r="U457" s="274"/>
      <c r="V457" s="250"/>
      <c r="W457" s="275"/>
      <c r="X457" s="276"/>
    </row>
    <row r="458" spans="2:24" x14ac:dyDescent="0.25">
      <c r="B458" s="248"/>
      <c r="C458" s="249"/>
      <c r="D458" s="269"/>
      <c r="E458" s="249"/>
      <c r="F458" s="270"/>
      <c r="G458" s="270"/>
      <c r="H458" s="271"/>
      <c r="I458" s="271"/>
      <c r="J458" s="270"/>
      <c r="K458" s="270"/>
      <c r="L458" s="249"/>
      <c r="M458" s="249"/>
      <c r="N458" s="272"/>
      <c r="O458" s="250"/>
      <c r="P458" s="273"/>
      <c r="Q458" s="274"/>
      <c r="R458" s="273"/>
      <c r="S458" s="274"/>
      <c r="T458" s="250"/>
      <c r="U458" s="274"/>
      <c r="V458" s="250"/>
      <c r="W458" s="275"/>
      <c r="X458" s="276"/>
    </row>
    <row r="459" spans="2:24" x14ac:dyDescent="0.25">
      <c r="B459" s="248"/>
      <c r="C459" s="249"/>
      <c r="D459" s="269"/>
      <c r="E459" s="249"/>
      <c r="F459" s="270"/>
      <c r="G459" s="270"/>
      <c r="H459" s="271"/>
      <c r="I459" s="271"/>
      <c r="J459" s="270"/>
      <c r="K459" s="270"/>
      <c r="L459" s="249"/>
      <c r="M459" s="249"/>
      <c r="N459" s="272"/>
      <c r="O459" s="250"/>
      <c r="P459" s="273"/>
      <c r="Q459" s="274"/>
      <c r="R459" s="273"/>
      <c r="S459" s="274"/>
      <c r="T459" s="250"/>
      <c r="U459" s="274"/>
      <c r="V459" s="250"/>
      <c r="W459" s="275"/>
      <c r="X459" s="276"/>
    </row>
    <row r="460" spans="2:24" x14ac:dyDescent="0.25">
      <c r="B460" s="248"/>
      <c r="C460" s="249"/>
      <c r="D460" s="269"/>
      <c r="E460" s="249"/>
      <c r="F460" s="270"/>
      <c r="G460" s="270"/>
      <c r="H460" s="271"/>
      <c r="I460" s="271"/>
      <c r="J460" s="270"/>
      <c r="K460" s="270"/>
      <c r="L460" s="249"/>
      <c r="M460" s="249"/>
      <c r="N460" s="272"/>
      <c r="O460" s="250"/>
      <c r="P460" s="273"/>
      <c r="Q460" s="274"/>
      <c r="R460" s="273"/>
      <c r="S460" s="274"/>
      <c r="T460" s="250"/>
      <c r="U460" s="274"/>
      <c r="V460" s="250"/>
      <c r="W460" s="275"/>
      <c r="X460" s="276"/>
    </row>
    <row r="461" spans="2:24" x14ac:dyDescent="0.25">
      <c r="B461" s="248"/>
      <c r="C461" s="249"/>
      <c r="D461" s="269"/>
      <c r="E461" s="249"/>
      <c r="F461" s="270"/>
      <c r="G461" s="270"/>
      <c r="H461" s="271"/>
      <c r="I461" s="271"/>
      <c r="J461" s="270"/>
      <c r="K461" s="270"/>
      <c r="L461" s="249"/>
      <c r="M461" s="249"/>
      <c r="N461" s="272"/>
      <c r="O461" s="250"/>
      <c r="P461" s="273"/>
      <c r="Q461" s="274"/>
      <c r="R461" s="273"/>
      <c r="S461" s="274"/>
      <c r="T461" s="250"/>
      <c r="U461" s="274"/>
      <c r="V461" s="250"/>
      <c r="W461" s="275"/>
      <c r="X461" s="276"/>
    </row>
    <row r="462" spans="2:24" x14ac:dyDescent="0.25">
      <c r="B462" s="248"/>
      <c r="C462" s="249"/>
      <c r="D462" s="269"/>
      <c r="E462" s="249"/>
      <c r="F462" s="270"/>
      <c r="G462" s="270"/>
      <c r="H462" s="271"/>
      <c r="I462" s="271"/>
      <c r="J462" s="270"/>
      <c r="K462" s="270"/>
      <c r="L462" s="249"/>
      <c r="M462" s="249"/>
      <c r="N462" s="272"/>
      <c r="O462" s="250"/>
      <c r="P462" s="273"/>
      <c r="Q462" s="274"/>
      <c r="R462" s="273"/>
      <c r="S462" s="274"/>
      <c r="T462" s="250"/>
      <c r="U462" s="274"/>
      <c r="V462" s="250"/>
      <c r="W462" s="275"/>
      <c r="X462" s="276"/>
    </row>
    <row r="463" spans="2:24" x14ac:dyDescent="0.25">
      <c r="B463" s="248"/>
      <c r="C463" s="249"/>
      <c r="D463" s="269"/>
      <c r="E463" s="249"/>
      <c r="F463" s="270"/>
      <c r="G463" s="270"/>
      <c r="H463" s="271"/>
      <c r="I463" s="271"/>
      <c r="J463" s="270"/>
      <c r="K463" s="270"/>
      <c r="L463" s="249"/>
      <c r="M463" s="249"/>
      <c r="N463" s="272"/>
      <c r="O463" s="250"/>
      <c r="P463" s="273"/>
      <c r="Q463" s="274"/>
      <c r="R463" s="273"/>
      <c r="S463" s="274"/>
      <c r="T463" s="250"/>
      <c r="U463" s="274"/>
      <c r="V463" s="250"/>
      <c r="W463" s="275"/>
      <c r="X463" s="276"/>
    </row>
    <row r="464" spans="2:24" x14ac:dyDescent="0.25">
      <c r="B464" s="248"/>
      <c r="C464" s="249"/>
      <c r="D464" s="269"/>
      <c r="E464" s="249"/>
      <c r="F464" s="270"/>
      <c r="G464" s="270"/>
      <c r="H464" s="271"/>
      <c r="I464" s="271"/>
      <c r="J464" s="270"/>
      <c r="K464" s="270"/>
      <c r="L464" s="249"/>
      <c r="M464" s="249"/>
      <c r="N464" s="272"/>
      <c r="O464" s="250"/>
      <c r="P464" s="273"/>
      <c r="Q464" s="274"/>
      <c r="R464" s="273"/>
      <c r="S464" s="274"/>
      <c r="T464" s="250"/>
      <c r="U464" s="274"/>
      <c r="V464" s="250"/>
      <c r="W464" s="275"/>
      <c r="X464" s="276"/>
    </row>
    <row r="465" spans="2:24" x14ac:dyDescent="0.25">
      <c r="B465" s="248"/>
      <c r="C465" s="249"/>
      <c r="D465" s="269"/>
      <c r="E465" s="249"/>
      <c r="F465" s="270"/>
      <c r="G465" s="270"/>
      <c r="H465" s="271"/>
      <c r="I465" s="271"/>
      <c r="J465" s="270"/>
      <c r="K465" s="270"/>
      <c r="L465" s="249"/>
      <c r="M465" s="249"/>
      <c r="N465" s="272"/>
      <c r="O465" s="250"/>
      <c r="P465" s="273"/>
      <c r="Q465" s="274"/>
      <c r="R465" s="273"/>
      <c r="S465" s="274"/>
      <c r="T465" s="250"/>
      <c r="U465" s="274"/>
      <c r="V465" s="250"/>
      <c r="W465" s="275"/>
      <c r="X465" s="276"/>
    </row>
    <row r="466" spans="2:24" x14ac:dyDescent="0.25">
      <c r="B466" s="248"/>
      <c r="C466" s="249"/>
      <c r="D466" s="269"/>
      <c r="E466" s="249"/>
      <c r="F466" s="270"/>
      <c r="G466" s="270"/>
      <c r="H466" s="271"/>
      <c r="I466" s="271"/>
      <c r="J466" s="270"/>
      <c r="K466" s="270"/>
      <c r="L466" s="249"/>
      <c r="M466" s="249"/>
      <c r="N466" s="272"/>
      <c r="O466" s="250"/>
      <c r="P466" s="273"/>
      <c r="Q466" s="274"/>
      <c r="R466" s="273"/>
      <c r="S466" s="274"/>
      <c r="T466" s="250"/>
      <c r="U466" s="274"/>
      <c r="V466" s="250"/>
      <c r="W466" s="275"/>
      <c r="X466" s="276"/>
    </row>
    <row r="467" spans="2:24" x14ac:dyDescent="0.25">
      <c r="B467" s="248"/>
      <c r="C467" s="249"/>
      <c r="D467" s="269"/>
      <c r="E467" s="249"/>
      <c r="F467" s="270"/>
      <c r="G467" s="270"/>
      <c r="H467" s="271"/>
      <c r="I467" s="271"/>
      <c r="J467" s="270"/>
      <c r="K467" s="270"/>
      <c r="L467" s="249"/>
      <c r="M467" s="249"/>
      <c r="N467" s="272"/>
      <c r="O467" s="250"/>
      <c r="P467" s="273"/>
      <c r="Q467" s="274"/>
      <c r="R467" s="273"/>
      <c r="S467" s="274"/>
      <c r="T467" s="250"/>
      <c r="U467" s="274"/>
      <c r="V467" s="250"/>
      <c r="W467" s="275"/>
      <c r="X467" s="276"/>
    </row>
    <row r="468" spans="2:24" x14ac:dyDescent="0.25">
      <c r="B468" s="248"/>
      <c r="C468" s="249"/>
      <c r="D468" s="269"/>
      <c r="E468" s="249"/>
      <c r="F468" s="270"/>
      <c r="G468" s="270"/>
      <c r="H468" s="271"/>
      <c r="I468" s="271"/>
      <c r="J468" s="270"/>
      <c r="K468" s="270"/>
      <c r="L468" s="249"/>
      <c r="M468" s="249"/>
      <c r="N468" s="272"/>
      <c r="O468" s="250"/>
      <c r="P468" s="273"/>
      <c r="Q468" s="274"/>
      <c r="R468" s="273"/>
      <c r="S468" s="274"/>
      <c r="T468" s="250"/>
      <c r="U468" s="274"/>
      <c r="V468" s="250"/>
      <c r="W468" s="275"/>
      <c r="X468" s="276"/>
    </row>
    <row r="469" spans="2:24" x14ac:dyDescent="0.25">
      <c r="B469" s="248"/>
      <c r="C469" s="249"/>
      <c r="D469" s="269"/>
      <c r="E469" s="249"/>
      <c r="F469" s="270"/>
      <c r="G469" s="270"/>
      <c r="H469" s="271"/>
      <c r="I469" s="271"/>
      <c r="J469" s="270"/>
      <c r="K469" s="270"/>
      <c r="L469" s="249"/>
      <c r="M469" s="249"/>
      <c r="N469" s="272"/>
      <c r="O469" s="250"/>
      <c r="P469" s="273"/>
      <c r="Q469" s="274"/>
      <c r="R469" s="273"/>
      <c r="S469" s="274"/>
      <c r="T469" s="250"/>
      <c r="U469" s="274"/>
      <c r="V469" s="250"/>
      <c r="W469" s="275"/>
      <c r="X469" s="276"/>
    </row>
    <row r="470" spans="2:24" x14ac:dyDescent="0.25">
      <c r="B470" s="248"/>
      <c r="C470" s="249"/>
      <c r="D470" s="269"/>
      <c r="E470" s="249"/>
      <c r="F470" s="270"/>
      <c r="G470" s="270"/>
      <c r="H470" s="271"/>
      <c r="I470" s="271"/>
      <c r="J470" s="270"/>
      <c r="K470" s="270"/>
      <c r="L470" s="249"/>
      <c r="M470" s="249"/>
      <c r="N470" s="272"/>
      <c r="O470" s="250"/>
      <c r="P470" s="273"/>
      <c r="Q470" s="274"/>
      <c r="R470" s="273"/>
      <c r="S470" s="274"/>
      <c r="T470" s="250"/>
      <c r="U470" s="274"/>
      <c r="V470" s="250"/>
      <c r="W470" s="275"/>
      <c r="X470" s="276"/>
    </row>
    <row r="471" spans="2:24" x14ac:dyDescent="0.25">
      <c r="B471" s="248"/>
      <c r="C471" s="249"/>
      <c r="D471" s="269"/>
      <c r="E471" s="249"/>
      <c r="F471" s="270"/>
      <c r="G471" s="270"/>
      <c r="H471" s="271"/>
      <c r="I471" s="271"/>
      <c r="J471" s="270"/>
      <c r="K471" s="270"/>
      <c r="L471" s="249"/>
      <c r="M471" s="249"/>
      <c r="N471" s="272"/>
      <c r="O471" s="250"/>
      <c r="P471" s="273"/>
      <c r="Q471" s="274"/>
      <c r="R471" s="273"/>
      <c r="S471" s="274"/>
      <c r="T471" s="250"/>
      <c r="U471" s="274"/>
      <c r="V471" s="250"/>
      <c r="W471" s="275"/>
      <c r="X471" s="276"/>
    </row>
    <row r="472" spans="2:24" x14ac:dyDescent="0.25">
      <c r="B472" s="248"/>
      <c r="C472" s="249"/>
      <c r="D472" s="269"/>
      <c r="E472" s="249"/>
      <c r="F472" s="270"/>
      <c r="G472" s="270"/>
      <c r="H472" s="271"/>
      <c r="I472" s="271"/>
      <c r="J472" s="270"/>
      <c r="K472" s="270"/>
      <c r="L472" s="249"/>
      <c r="M472" s="249"/>
      <c r="N472" s="272"/>
      <c r="O472" s="250"/>
      <c r="P472" s="273"/>
      <c r="Q472" s="274"/>
      <c r="R472" s="273"/>
      <c r="S472" s="274"/>
      <c r="T472" s="250"/>
      <c r="U472" s="274"/>
      <c r="V472" s="250"/>
      <c r="W472" s="275"/>
      <c r="X472" s="276"/>
    </row>
    <row r="473" spans="2:24" x14ac:dyDescent="0.25">
      <c r="B473" s="248"/>
      <c r="C473" s="249"/>
      <c r="D473" s="269"/>
      <c r="E473" s="249"/>
      <c r="F473" s="270"/>
      <c r="G473" s="270"/>
      <c r="H473" s="271"/>
      <c r="I473" s="271"/>
      <c r="J473" s="270"/>
      <c r="K473" s="270"/>
      <c r="L473" s="249"/>
      <c r="M473" s="249"/>
      <c r="N473" s="272"/>
      <c r="O473" s="250"/>
      <c r="P473" s="273"/>
      <c r="Q473" s="274"/>
      <c r="R473" s="273"/>
      <c r="S473" s="274"/>
      <c r="T473" s="250"/>
      <c r="U473" s="274"/>
      <c r="V473" s="250"/>
      <c r="W473" s="275"/>
      <c r="X473" s="276"/>
    </row>
    <row r="474" spans="2:24" x14ac:dyDescent="0.25">
      <c r="B474" s="248"/>
      <c r="C474" s="249"/>
      <c r="D474" s="269"/>
      <c r="E474" s="249"/>
      <c r="F474" s="270"/>
      <c r="G474" s="270"/>
      <c r="H474" s="271"/>
      <c r="I474" s="271"/>
      <c r="J474" s="270"/>
      <c r="K474" s="270"/>
      <c r="L474" s="249"/>
      <c r="M474" s="249"/>
      <c r="N474" s="272"/>
      <c r="O474" s="250"/>
      <c r="P474" s="273"/>
      <c r="Q474" s="274"/>
      <c r="R474" s="273"/>
      <c r="S474" s="274"/>
      <c r="T474" s="250"/>
      <c r="U474" s="274"/>
      <c r="V474" s="250"/>
      <c r="W474" s="275"/>
      <c r="X474" s="276"/>
    </row>
    <row r="475" spans="2:24" x14ac:dyDescent="0.25">
      <c r="B475" s="248"/>
      <c r="C475" s="249"/>
      <c r="D475" s="269"/>
      <c r="E475" s="249"/>
      <c r="F475" s="270"/>
      <c r="G475" s="270"/>
      <c r="H475" s="271"/>
      <c r="I475" s="271"/>
      <c r="J475" s="270"/>
      <c r="K475" s="270"/>
      <c r="L475" s="249"/>
      <c r="M475" s="249"/>
      <c r="N475" s="272"/>
      <c r="O475" s="250"/>
      <c r="P475" s="273"/>
      <c r="Q475" s="274"/>
      <c r="R475" s="273"/>
      <c r="S475" s="274"/>
      <c r="T475" s="250"/>
      <c r="U475" s="274"/>
      <c r="V475" s="250"/>
      <c r="W475" s="275"/>
      <c r="X475" s="276"/>
    </row>
    <row r="476" spans="2:24" x14ac:dyDescent="0.25">
      <c r="B476" s="248"/>
      <c r="C476" s="249"/>
      <c r="D476" s="269"/>
      <c r="E476" s="249"/>
      <c r="F476" s="270"/>
      <c r="G476" s="270"/>
      <c r="H476" s="271"/>
      <c r="I476" s="271"/>
      <c r="J476" s="270"/>
      <c r="K476" s="270"/>
      <c r="L476" s="249"/>
      <c r="M476" s="249"/>
      <c r="N476" s="272"/>
      <c r="O476" s="250"/>
      <c r="P476" s="273"/>
      <c r="Q476" s="274"/>
      <c r="R476" s="273"/>
      <c r="S476" s="274"/>
      <c r="T476" s="250"/>
      <c r="U476" s="274"/>
      <c r="V476" s="250"/>
      <c r="W476" s="275"/>
      <c r="X476" s="276"/>
    </row>
    <row r="477" spans="2:24" x14ac:dyDescent="0.25">
      <c r="B477" s="248"/>
      <c r="C477" s="249"/>
      <c r="D477" s="269"/>
      <c r="E477" s="249"/>
      <c r="F477" s="270"/>
      <c r="G477" s="270"/>
      <c r="H477" s="271"/>
      <c r="I477" s="271"/>
      <c r="J477" s="270"/>
      <c r="K477" s="270"/>
      <c r="L477" s="249"/>
      <c r="M477" s="249"/>
      <c r="N477" s="272"/>
      <c r="O477" s="250"/>
      <c r="P477" s="273"/>
      <c r="Q477" s="274"/>
      <c r="R477" s="273"/>
      <c r="S477" s="274"/>
      <c r="T477" s="250"/>
      <c r="U477" s="274"/>
      <c r="V477" s="250"/>
      <c r="W477" s="275"/>
      <c r="X477" s="276"/>
    </row>
    <row r="478" spans="2:24" x14ac:dyDescent="0.25">
      <c r="B478" s="248"/>
      <c r="C478" s="249"/>
      <c r="D478" s="269"/>
      <c r="E478" s="249"/>
      <c r="F478" s="270"/>
      <c r="G478" s="270"/>
      <c r="H478" s="271"/>
      <c r="I478" s="271"/>
      <c r="J478" s="270"/>
      <c r="K478" s="270"/>
      <c r="L478" s="249"/>
      <c r="M478" s="249"/>
      <c r="N478" s="272"/>
      <c r="O478" s="250"/>
      <c r="P478" s="273"/>
      <c r="Q478" s="274"/>
      <c r="R478" s="273"/>
      <c r="S478" s="274"/>
      <c r="T478" s="250"/>
      <c r="U478" s="274"/>
      <c r="V478" s="250"/>
      <c r="W478" s="275"/>
      <c r="X478" s="276"/>
    </row>
    <row r="479" spans="2:24" x14ac:dyDescent="0.25">
      <c r="B479" s="248"/>
      <c r="C479" s="249"/>
      <c r="D479" s="269"/>
      <c r="E479" s="249"/>
      <c r="F479" s="270"/>
      <c r="G479" s="270"/>
      <c r="H479" s="271"/>
      <c r="I479" s="271"/>
      <c r="J479" s="270"/>
      <c r="K479" s="270"/>
      <c r="L479" s="249"/>
      <c r="M479" s="249"/>
      <c r="N479" s="272"/>
      <c r="O479" s="250"/>
      <c r="P479" s="273"/>
      <c r="Q479" s="274"/>
      <c r="R479" s="273"/>
      <c r="S479" s="274"/>
      <c r="T479" s="250"/>
      <c r="U479" s="274"/>
      <c r="V479" s="250"/>
      <c r="W479" s="275"/>
      <c r="X479" s="276"/>
    </row>
    <row r="480" spans="2:24" x14ac:dyDescent="0.25">
      <c r="B480" s="248"/>
      <c r="C480" s="249"/>
      <c r="D480" s="269"/>
      <c r="E480" s="249"/>
      <c r="F480" s="270"/>
      <c r="G480" s="270"/>
      <c r="H480" s="271"/>
      <c r="I480" s="271"/>
      <c r="J480" s="270"/>
      <c r="K480" s="270"/>
      <c r="L480" s="249"/>
      <c r="M480" s="249"/>
      <c r="N480" s="272"/>
      <c r="O480" s="250"/>
      <c r="P480" s="273"/>
      <c r="Q480" s="274"/>
      <c r="R480" s="273"/>
      <c r="S480" s="274"/>
      <c r="T480" s="250"/>
      <c r="U480" s="274"/>
      <c r="V480" s="250"/>
      <c r="W480" s="275"/>
      <c r="X480" s="276"/>
    </row>
    <row r="481" spans="2:24" x14ac:dyDescent="0.25">
      <c r="B481" s="248"/>
      <c r="C481" s="249"/>
      <c r="D481" s="269"/>
      <c r="E481" s="249"/>
      <c r="F481" s="270"/>
      <c r="G481" s="270"/>
      <c r="H481" s="271"/>
      <c r="I481" s="271"/>
      <c r="J481" s="270"/>
      <c r="K481" s="270"/>
      <c r="L481" s="249"/>
      <c r="M481" s="249"/>
      <c r="N481" s="272"/>
      <c r="O481" s="250"/>
      <c r="P481" s="273"/>
      <c r="Q481" s="274"/>
      <c r="R481" s="273"/>
      <c r="S481" s="274"/>
      <c r="T481" s="250"/>
      <c r="U481" s="274"/>
      <c r="V481" s="250"/>
      <c r="W481" s="275"/>
      <c r="X481" s="276"/>
    </row>
    <row r="482" spans="2:24" x14ac:dyDescent="0.25">
      <c r="B482" s="248"/>
      <c r="C482" s="249"/>
      <c r="D482" s="269"/>
      <c r="E482" s="249"/>
      <c r="F482" s="270"/>
      <c r="G482" s="270"/>
      <c r="H482" s="271"/>
      <c r="I482" s="271"/>
      <c r="J482" s="270"/>
      <c r="K482" s="270"/>
      <c r="L482" s="249"/>
      <c r="M482" s="249"/>
      <c r="N482" s="272"/>
      <c r="O482" s="250"/>
      <c r="P482" s="273"/>
      <c r="Q482" s="274"/>
      <c r="R482" s="273"/>
      <c r="S482" s="274"/>
      <c r="T482" s="250"/>
      <c r="U482" s="274"/>
      <c r="V482" s="250"/>
      <c r="W482" s="275"/>
      <c r="X482" s="276"/>
    </row>
    <row r="483" spans="2:24" x14ac:dyDescent="0.25">
      <c r="B483" s="248"/>
      <c r="C483" s="249"/>
      <c r="D483" s="269"/>
      <c r="E483" s="249"/>
      <c r="F483" s="270"/>
      <c r="G483" s="270"/>
      <c r="H483" s="271"/>
      <c r="I483" s="271"/>
      <c r="J483" s="270"/>
      <c r="K483" s="270"/>
      <c r="L483" s="249"/>
      <c r="M483" s="249"/>
      <c r="N483" s="272"/>
      <c r="O483" s="250"/>
      <c r="P483" s="273"/>
      <c r="Q483" s="274"/>
      <c r="R483" s="273"/>
      <c r="S483" s="274"/>
      <c r="T483" s="250"/>
      <c r="U483" s="274"/>
      <c r="V483" s="250"/>
      <c r="W483" s="275"/>
      <c r="X483" s="276"/>
    </row>
    <row r="484" spans="2:24" x14ac:dyDescent="0.25">
      <c r="B484" s="248"/>
      <c r="C484" s="249"/>
      <c r="D484" s="269"/>
      <c r="E484" s="249"/>
      <c r="F484" s="270"/>
      <c r="G484" s="270"/>
      <c r="H484" s="271"/>
      <c r="I484" s="271"/>
      <c r="J484" s="270"/>
      <c r="K484" s="270"/>
      <c r="L484" s="249"/>
      <c r="M484" s="249"/>
      <c r="N484" s="272"/>
      <c r="O484" s="250"/>
      <c r="P484" s="273"/>
      <c r="Q484" s="274"/>
      <c r="R484" s="273"/>
      <c r="S484" s="274"/>
      <c r="T484" s="250"/>
      <c r="U484" s="274"/>
      <c r="V484" s="250"/>
      <c r="W484" s="275"/>
      <c r="X484" s="276"/>
    </row>
    <row r="485" spans="2:24" x14ac:dyDescent="0.25">
      <c r="B485" s="248"/>
      <c r="C485" s="249"/>
      <c r="D485" s="269"/>
      <c r="E485" s="249"/>
      <c r="F485" s="270"/>
      <c r="G485" s="270"/>
      <c r="H485" s="271"/>
      <c r="I485" s="271"/>
      <c r="J485" s="270"/>
      <c r="K485" s="270"/>
      <c r="L485" s="249"/>
      <c r="M485" s="249"/>
      <c r="N485" s="272"/>
      <c r="O485" s="250"/>
      <c r="P485" s="273"/>
      <c r="Q485" s="274"/>
      <c r="R485" s="273"/>
      <c r="S485" s="274"/>
      <c r="T485" s="250"/>
      <c r="U485" s="274"/>
      <c r="V485" s="250"/>
      <c r="W485" s="275"/>
      <c r="X485" s="276"/>
    </row>
    <row r="486" spans="2:24" x14ac:dyDescent="0.25">
      <c r="B486" s="248"/>
      <c r="C486" s="249"/>
      <c r="D486" s="269"/>
      <c r="E486" s="249"/>
      <c r="F486" s="270"/>
      <c r="G486" s="270"/>
      <c r="H486" s="271"/>
      <c r="I486" s="271"/>
      <c r="J486" s="270"/>
      <c r="K486" s="270"/>
      <c r="L486" s="249"/>
      <c r="M486" s="249"/>
      <c r="N486" s="272"/>
      <c r="O486" s="250"/>
      <c r="P486" s="273"/>
      <c r="Q486" s="274"/>
      <c r="R486" s="273"/>
      <c r="S486" s="274"/>
      <c r="T486" s="250"/>
      <c r="U486" s="274"/>
      <c r="V486" s="250"/>
      <c r="W486" s="275"/>
      <c r="X486" s="276"/>
    </row>
    <row r="487" spans="2:24" x14ac:dyDescent="0.25">
      <c r="B487" s="248"/>
      <c r="C487" s="249"/>
      <c r="D487" s="269"/>
      <c r="E487" s="249"/>
      <c r="F487" s="270"/>
      <c r="G487" s="270"/>
      <c r="H487" s="271"/>
      <c r="I487" s="271"/>
      <c r="J487" s="270"/>
      <c r="K487" s="270"/>
      <c r="L487" s="249"/>
      <c r="M487" s="249"/>
      <c r="N487" s="272"/>
      <c r="O487" s="250"/>
      <c r="P487" s="273"/>
      <c r="Q487" s="274"/>
      <c r="R487" s="273"/>
      <c r="S487" s="274"/>
      <c r="T487" s="250"/>
      <c r="U487" s="274"/>
      <c r="V487" s="250"/>
      <c r="W487" s="275"/>
      <c r="X487" s="276"/>
    </row>
    <row r="488" spans="2:24" x14ac:dyDescent="0.25">
      <c r="B488" s="248"/>
      <c r="C488" s="249"/>
      <c r="D488" s="269"/>
      <c r="E488" s="249"/>
      <c r="F488" s="270"/>
      <c r="G488" s="270"/>
      <c r="H488" s="271"/>
      <c r="I488" s="271"/>
      <c r="J488" s="270"/>
      <c r="K488" s="270"/>
      <c r="L488" s="249"/>
      <c r="M488" s="249"/>
      <c r="N488" s="272"/>
      <c r="O488" s="250"/>
      <c r="P488" s="273"/>
      <c r="Q488" s="274"/>
      <c r="R488" s="273"/>
      <c r="S488" s="274"/>
      <c r="T488" s="250"/>
      <c r="U488" s="274"/>
      <c r="V488" s="250"/>
      <c r="W488" s="275"/>
      <c r="X488" s="276"/>
    </row>
    <row r="489" spans="2:24" x14ac:dyDescent="0.25">
      <c r="B489" s="248"/>
      <c r="C489" s="249"/>
      <c r="D489" s="269"/>
      <c r="E489" s="249"/>
      <c r="F489" s="270"/>
      <c r="G489" s="270"/>
      <c r="H489" s="271"/>
      <c r="I489" s="271"/>
      <c r="J489" s="270"/>
      <c r="K489" s="270"/>
      <c r="L489" s="249"/>
      <c r="M489" s="249"/>
      <c r="N489" s="272"/>
      <c r="O489" s="250"/>
      <c r="P489" s="273"/>
      <c r="Q489" s="274"/>
      <c r="R489" s="273"/>
      <c r="S489" s="274"/>
      <c r="T489" s="250"/>
      <c r="U489" s="274"/>
      <c r="V489" s="250"/>
      <c r="W489" s="275"/>
      <c r="X489" s="276"/>
    </row>
    <row r="490" spans="2:24" x14ac:dyDescent="0.25">
      <c r="B490" s="248"/>
      <c r="C490" s="249"/>
      <c r="D490" s="269"/>
      <c r="E490" s="249"/>
      <c r="F490" s="270"/>
      <c r="G490" s="270"/>
      <c r="H490" s="271"/>
      <c r="I490" s="271"/>
      <c r="J490" s="270"/>
      <c r="K490" s="270"/>
      <c r="L490" s="249"/>
      <c r="M490" s="249"/>
      <c r="N490" s="272"/>
      <c r="O490" s="250"/>
      <c r="P490" s="273"/>
      <c r="Q490" s="274"/>
      <c r="R490" s="273"/>
      <c r="S490" s="274"/>
      <c r="T490" s="250"/>
      <c r="U490" s="274"/>
      <c r="V490" s="250"/>
      <c r="W490" s="275"/>
      <c r="X490" s="276"/>
    </row>
    <row r="491" spans="2:24" x14ac:dyDescent="0.25">
      <c r="B491" s="248"/>
      <c r="C491" s="249"/>
      <c r="D491" s="269"/>
      <c r="E491" s="249"/>
      <c r="F491" s="270"/>
      <c r="G491" s="270"/>
      <c r="H491" s="271"/>
      <c r="I491" s="271"/>
      <c r="J491" s="270"/>
      <c r="K491" s="270"/>
      <c r="L491" s="249"/>
      <c r="M491" s="249"/>
      <c r="N491" s="272"/>
      <c r="O491" s="250"/>
      <c r="P491" s="273"/>
      <c r="Q491" s="274"/>
      <c r="R491" s="273"/>
      <c r="S491" s="274"/>
      <c r="T491" s="250"/>
      <c r="U491" s="274"/>
      <c r="V491" s="250"/>
      <c r="W491" s="275"/>
      <c r="X491" s="276"/>
    </row>
    <row r="492" spans="2:24" x14ac:dyDescent="0.25">
      <c r="B492" s="248"/>
      <c r="C492" s="249"/>
      <c r="D492" s="269"/>
      <c r="E492" s="249"/>
      <c r="F492" s="270"/>
      <c r="G492" s="270"/>
      <c r="H492" s="271"/>
      <c r="I492" s="271"/>
      <c r="J492" s="270"/>
      <c r="K492" s="270"/>
      <c r="L492" s="249"/>
      <c r="M492" s="249"/>
      <c r="N492" s="272"/>
      <c r="O492" s="250"/>
      <c r="P492" s="273"/>
      <c r="Q492" s="274"/>
      <c r="R492" s="273"/>
      <c r="S492" s="274"/>
      <c r="T492" s="250"/>
      <c r="U492" s="274"/>
      <c r="V492" s="250"/>
      <c r="W492" s="275"/>
      <c r="X492" s="276"/>
    </row>
    <row r="493" spans="2:24" x14ac:dyDescent="0.25">
      <c r="B493" s="248"/>
      <c r="C493" s="249"/>
      <c r="D493" s="269"/>
      <c r="E493" s="249"/>
      <c r="F493" s="270"/>
      <c r="G493" s="270"/>
      <c r="H493" s="271"/>
      <c r="I493" s="271"/>
      <c r="J493" s="270"/>
      <c r="K493" s="270"/>
      <c r="L493" s="249"/>
      <c r="M493" s="249"/>
      <c r="N493" s="272"/>
      <c r="O493" s="250"/>
      <c r="P493" s="273"/>
      <c r="Q493" s="274"/>
      <c r="R493" s="273"/>
      <c r="S493" s="274"/>
      <c r="T493" s="250"/>
      <c r="U493" s="274"/>
      <c r="V493" s="250"/>
      <c r="W493" s="275"/>
      <c r="X493" s="276"/>
    </row>
    <row r="494" spans="2:24" x14ac:dyDescent="0.25">
      <c r="B494" s="248"/>
      <c r="C494" s="249"/>
      <c r="D494" s="269"/>
      <c r="E494" s="249"/>
      <c r="F494" s="270"/>
      <c r="G494" s="270"/>
      <c r="H494" s="271"/>
      <c r="I494" s="271"/>
      <c r="J494" s="270"/>
      <c r="K494" s="270"/>
      <c r="L494" s="249"/>
      <c r="M494" s="249"/>
      <c r="N494" s="272"/>
      <c r="O494" s="250"/>
      <c r="P494" s="273"/>
      <c r="Q494" s="274"/>
      <c r="R494" s="273"/>
      <c r="S494" s="274"/>
      <c r="T494" s="250"/>
      <c r="U494" s="274"/>
      <c r="V494" s="250"/>
      <c r="W494" s="275"/>
      <c r="X494" s="276"/>
    </row>
    <row r="495" spans="2:24" x14ac:dyDescent="0.25">
      <c r="B495" s="248"/>
      <c r="C495" s="249"/>
      <c r="D495" s="269"/>
      <c r="E495" s="249"/>
      <c r="F495" s="270"/>
      <c r="G495" s="270"/>
      <c r="H495" s="271"/>
      <c r="I495" s="271"/>
      <c r="J495" s="270"/>
      <c r="K495" s="270"/>
      <c r="L495" s="249"/>
      <c r="M495" s="249"/>
      <c r="N495" s="272"/>
      <c r="O495" s="250"/>
      <c r="P495" s="273"/>
      <c r="Q495" s="274"/>
      <c r="R495" s="273"/>
      <c r="S495" s="274"/>
      <c r="T495" s="250"/>
      <c r="U495" s="274"/>
      <c r="V495" s="250"/>
      <c r="W495" s="275"/>
      <c r="X495" s="276"/>
    </row>
    <row r="496" spans="2:24" x14ac:dyDescent="0.25">
      <c r="B496" s="248"/>
      <c r="C496" s="249"/>
      <c r="D496" s="269"/>
      <c r="E496" s="249"/>
      <c r="F496" s="270"/>
      <c r="G496" s="270"/>
      <c r="H496" s="271"/>
      <c r="I496" s="271"/>
      <c r="J496" s="270"/>
      <c r="K496" s="270"/>
      <c r="L496" s="249"/>
      <c r="M496" s="249"/>
      <c r="N496" s="272"/>
      <c r="O496" s="250"/>
      <c r="P496" s="273"/>
      <c r="Q496" s="274"/>
      <c r="R496" s="273"/>
      <c r="S496" s="274"/>
      <c r="T496" s="250"/>
      <c r="U496" s="274"/>
      <c r="V496" s="250"/>
      <c r="W496" s="275"/>
      <c r="X496" s="276"/>
    </row>
    <row r="497" spans="2:24" x14ac:dyDescent="0.25">
      <c r="B497" s="248"/>
      <c r="C497" s="249"/>
      <c r="D497" s="269"/>
      <c r="E497" s="249"/>
      <c r="F497" s="270"/>
      <c r="G497" s="270"/>
      <c r="H497" s="271"/>
      <c r="I497" s="271"/>
      <c r="J497" s="270"/>
      <c r="K497" s="270"/>
      <c r="L497" s="249"/>
      <c r="M497" s="249"/>
      <c r="N497" s="272"/>
      <c r="O497" s="250"/>
      <c r="P497" s="273"/>
      <c r="Q497" s="274"/>
      <c r="R497" s="273"/>
      <c r="S497" s="274"/>
      <c r="T497" s="250"/>
      <c r="U497" s="274"/>
      <c r="V497" s="250"/>
      <c r="W497" s="275"/>
      <c r="X497" s="276"/>
    </row>
    <row r="498" spans="2:24" x14ac:dyDescent="0.25">
      <c r="B498" s="248"/>
      <c r="C498" s="249"/>
      <c r="D498" s="269"/>
      <c r="E498" s="249"/>
      <c r="F498" s="270"/>
      <c r="G498" s="270"/>
      <c r="H498" s="271"/>
      <c r="I498" s="271"/>
      <c r="J498" s="270"/>
      <c r="K498" s="270"/>
      <c r="L498" s="249"/>
      <c r="M498" s="249"/>
      <c r="N498" s="272"/>
      <c r="O498" s="250"/>
      <c r="P498" s="273"/>
      <c r="Q498" s="274"/>
      <c r="R498" s="273"/>
      <c r="S498" s="274"/>
      <c r="T498" s="250"/>
      <c r="U498" s="274"/>
      <c r="V498" s="250"/>
      <c r="W498" s="275"/>
      <c r="X498" s="276"/>
    </row>
    <row r="499" spans="2:24" x14ac:dyDescent="0.25">
      <c r="B499" s="248"/>
      <c r="C499" s="249"/>
      <c r="D499" s="269"/>
      <c r="E499" s="249"/>
      <c r="F499" s="270"/>
      <c r="G499" s="270"/>
      <c r="H499" s="271"/>
      <c r="I499" s="271"/>
      <c r="J499" s="270"/>
      <c r="K499" s="270"/>
      <c r="L499" s="249"/>
      <c r="M499" s="249"/>
      <c r="N499" s="272"/>
      <c r="O499" s="250"/>
      <c r="P499" s="273"/>
      <c r="Q499" s="274"/>
      <c r="R499" s="273"/>
      <c r="S499" s="274"/>
      <c r="T499" s="250"/>
      <c r="U499" s="274"/>
      <c r="V499" s="250"/>
      <c r="W499" s="275"/>
      <c r="X499" s="276"/>
    </row>
    <row r="500" spans="2:24" x14ac:dyDescent="0.25">
      <c r="B500" s="248"/>
      <c r="C500" s="249"/>
      <c r="D500" s="269"/>
      <c r="E500" s="249"/>
      <c r="F500" s="270"/>
      <c r="G500" s="270"/>
      <c r="H500" s="271"/>
      <c r="I500" s="271"/>
      <c r="J500" s="270"/>
      <c r="K500" s="270"/>
      <c r="L500" s="249"/>
      <c r="M500" s="249"/>
      <c r="N500" s="272"/>
      <c r="O500" s="250"/>
      <c r="P500" s="273"/>
      <c r="Q500" s="274"/>
      <c r="R500" s="273"/>
      <c r="S500" s="274"/>
      <c r="T500" s="250"/>
      <c r="U500" s="274"/>
      <c r="V500" s="250"/>
      <c r="W500" s="275"/>
      <c r="X500" s="276"/>
    </row>
    <row r="501" spans="2:24" x14ac:dyDescent="0.25">
      <c r="B501" s="248"/>
      <c r="C501" s="249"/>
      <c r="D501" s="269"/>
      <c r="E501" s="249"/>
      <c r="F501" s="270"/>
      <c r="G501" s="270"/>
      <c r="H501" s="271"/>
      <c r="I501" s="271"/>
      <c r="J501" s="270"/>
      <c r="K501" s="270"/>
      <c r="L501" s="249"/>
      <c r="M501" s="249"/>
      <c r="N501" s="272"/>
      <c r="O501" s="250"/>
      <c r="P501" s="273"/>
      <c r="Q501" s="274"/>
      <c r="R501" s="273"/>
      <c r="S501" s="274"/>
      <c r="T501" s="250"/>
      <c r="U501" s="274"/>
      <c r="V501" s="250"/>
      <c r="W501" s="275"/>
      <c r="X501" s="276"/>
    </row>
    <row r="502" spans="2:24" x14ac:dyDescent="0.25">
      <c r="B502" s="248"/>
      <c r="C502" s="249"/>
      <c r="D502" s="269"/>
      <c r="E502" s="249"/>
      <c r="F502" s="270"/>
      <c r="G502" s="270"/>
      <c r="H502" s="271"/>
      <c r="I502" s="271"/>
      <c r="J502" s="270"/>
      <c r="K502" s="270"/>
      <c r="L502" s="249"/>
      <c r="M502" s="249"/>
      <c r="N502" s="272"/>
      <c r="O502" s="250"/>
      <c r="P502" s="273"/>
      <c r="Q502" s="274"/>
      <c r="R502" s="273"/>
      <c r="S502" s="274"/>
      <c r="T502" s="250"/>
      <c r="U502" s="274"/>
      <c r="V502" s="250"/>
      <c r="W502" s="275"/>
      <c r="X502" s="276"/>
    </row>
    <row r="503" spans="2:24" x14ac:dyDescent="0.25">
      <c r="B503" s="248"/>
      <c r="C503" s="249"/>
      <c r="D503" s="269"/>
      <c r="E503" s="249"/>
      <c r="F503" s="270"/>
      <c r="G503" s="270"/>
      <c r="H503" s="271"/>
      <c r="I503" s="271"/>
      <c r="J503" s="270"/>
      <c r="K503" s="270"/>
      <c r="L503" s="249"/>
      <c r="M503" s="249"/>
      <c r="N503" s="272"/>
      <c r="O503" s="250"/>
      <c r="P503" s="273"/>
      <c r="Q503" s="274"/>
      <c r="R503" s="273"/>
      <c r="S503" s="274"/>
      <c r="T503" s="250"/>
      <c r="U503" s="274"/>
      <c r="V503" s="250"/>
      <c r="W503" s="275"/>
      <c r="X503" s="276"/>
    </row>
    <row r="504" spans="2:24" x14ac:dyDescent="0.25">
      <c r="B504" s="248"/>
      <c r="C504" s="249"/>
      <c r="D504" s="269"/>
      <c r="E504" s="249"/>
      <c r="F504" s="270"/>
      <c r="G504" s="270"/>
      <c r="H504" s="271"/>
      <c r="I504" s="271"/>
      <c r="J504" s="270"/>
      <c r="K504" s="270"/>
      <c r="L504" s="249"/>
      <c r="M504" s="249"/>
      <c r="N504" s="272"/>
      <c r="O504" s="250"/>
      <c r="P504" s="273"/>
      <c r="Q504" s="274"/>
      <c r="R504" s="273"/>
      <c r="S504" s="274"/>
      <c r="T504" s="250"/>
      <c r="U504" s="274"/>
      <c r="V504" s="250"/>
      <c r="W504" s="275"/>
      <c r="X504" s="276"/>
    </row>
    <row r="505" spans="2:24" x14ac:dyDescent="0.25">
      <c r="B505" s="248"/>
      <c r="C505" s="249"/>
      <c r="D505" s="269"/>
      <c r="E505" s="249"/>
      <c r="F505" s="270"/>
      <c r="G505" s="270"/>
      <c r="H505" s="271"/>
      <c r="I505" s="271"/>
      <c r="J505" s="270"/>
      <c r="K505" s="270"/>
      <c r="L505" s="249"/>
      <c r="M505" s="249"/>
      <c r="N505" s="272"/>
      <c r="O505" s="250"/>
      <c r="P505" s="273"/>
      <c r="Q505" s="274"/>
      <c r="R505" s="273"/>
      <c r="S505" s="274"/>
      <c r="T505" s="250"/>
      <c r="U505" s="274"/>
      <c r="V505" s="250"/>
      <c r="W505" s="275"/>
      <c r="X505" s="276"/>
    </row>
    <row r="506" spans="2:24" x14ac:dyDescent="0.25">
      <c r="B506" s="248"/>
      <c r="C506" s="249"/>
      <c r="D506" s="269"/>
      <c r="E506" s="249"/>
      <c r="F506" s="270"/>
      <c r="G506" s="270"/>
      <c r="H506" s="271"/>
      <c r="I506" s="271"/>
      <c r="J506" s="270"/>
      <c r="K506" s="270"/>
      <c r="L506" s="249"/>
      <c r="M506" s="249"/>
      <c r="N506" s="272"/>
      <c r="O506" s="250"/>
      <c r="P506" s="273"/>
      <c r="Q506" s="274"/>
      <c r="R506" s="273"/>
      <c r="S506" s="274"/>
      <c r="T506" s="250"/>
      <c r="U506" s="274"/>
      <c r="V506" s="250"/>
      <c r="W506" s="275"/>
      <c r="X506" s="276"/>
    </row>
    <row r="507" spans="2:24" x14ac:dyDescent="0.25">
      <c r="B507" s="248"/>
      <c r="C507" s="249"/>
      <c r="D507" s="269"/>
      <c r="E507" s="249"/>
      <c r="F507" s="270"/>
      <c r="G507" s="270"/>
      <c r="H507" s="271"/>
      <c r="I507" s="271"/>
      <c r="J507" s="270"/>
      <c r="K507" s="270"/>
      <c r="L507" s="249"/>
      <c r="M507" s="249"/>
      <c r="N507" s="272"/>
      <c r="O507" s="250"/>
      <c r="P507" s="273"/>
      <c r="Q507" s="274"/>
      <c r="R507" s="273"/>
      <c r="S507" s="274"/>
      <c r="T507" s="250"/>
      <c r="U507" s="274"/>
      <c r="V507" s="250"/>
      <c r="W507" s="275"/>
      <c r="X507" s="276"/>
    </row>
    <row r="508" spans="2:24" x14ac:dyDescent="0.25">
      <c r="B508" s="248"/>
      <c r="C508" s="249"/>
      <c r="D508" s="269"/>
      <c r="E508" s="249"/>
      <c r="F508" s="270"/>
      <c r="G508" s="270"/>
      <c r="H508" s="271"/>
      <c r="I508" s="271"/>
      <c r="J508" s="270"/>
      <c r="K508" s="270"/>
      <c r="L508" s="249"/>
      <c r="M508" s="249"/>
      <c r="N508" s="272"/>
      <c r="O508" s="250"/>
      <c r="P508" s="273"/>
      <c r="Q508" s="274"/>
      <c r="R508" s="273"/>
      <c r="S508" s="274"/>
      <c r="T508" s="250"/>
      <c r="U508" s="274"/>
      <c r="V508" s="250"/>
      <c r="W508" s="275"/>
      <c r="X508" s="276"/>
    </row>
    <row r="509" spans="2:24" x14ac:dyDescent="0.25">
      <c r="B509" s="248"/>
      <c r="C509" s="249"/>
      <c r="D509" s="269"/>
      <c r="E509" s="249"/>
      <c r="F509" s="270"/>
      <c r="G509" s="270"/>
      <c r="H509" s="271"/>
      <c r="I509" s="271"/>
      <c r="J509" s="270"/>
      <c r="K509" s="270"/>
      <c r="L509" s="249"/>
      <c r="M509" s="249"/>
      <c r="N509" s="272"/>
      <c r="O509" s="250"/>
      <c r="P509" s="273"/>
      <c r="Q509" s="274"/>
      <c r="R509" s="273"/>
      <c r="S509" s="274"/>
      <c r="T509" s="250"/>
      <c r="U509" s="274"/>
      <c r="V509" s="250"/>
      <c r="W509" s="275"/>
      <c r="X509" s="276"/>
    </row>
    <row r="510" spans="2:24" x14ac:dyDescent="0.25">
      <c r="B510" s="248"/>
      <c r="C510" s="249"/>
      <c r="D510" s="269"/>
      <c r="E510" s="249"/>
      <c r="F510" s="270"/>
      <c r="G510" s="270"/>
      <c r="H510" s="271"/>
      <c r="I510" s="271"/>
      <c r="J510" s="270"/>
      <c r="K510" s="270"/>
      <c r="L510" s="249"/>
      <c r="M510" s="249"/>
      <c r="N510" s="272"/>
      <c r="O510" s="250"/>
      <c r="P510" s="273"/>
      <c r="Q510" s="274"/>
      <c r="R510" s="273"/>
      <c r="S510" s="274"/>
      <c r="T510" s="250"/>
      <c r="U510" s="274"/>
      <c r="V510" s="250"/>
      <c r="W510" s="275"/>
      <c r="X510" s="276"/>
    </row>
    <row r="511" spans="2:24" x14ac:dyDescent="0.25">
      <c r="B511" s="248"/>
      <c r="C511" s="249"/>
      <c r="D511" s="269"/>
      <c r="E511" s="249"/>
      <c r="F511" s="270"/>
      <c r="G511" s="270"/>
      <c r="H511" s="271"/>
      <c r="I511" s="271"/>
      <c r="J511" s="270"/>
      <c r="K511" s="270"/>
      <c r="L511" s="249"/>
      <c r="M511" s="249"/>
      <c r="N511" s="272"/>
      <c r="O511" s="250"/>
      <c r="P511" s="273"/>
      <c r="Q511" s="274"/>
      <c r="R511" s="273"/>
      <c r="S511" s="274"/>
      <c r="T511" s="250"/>
      <c r="U511" s="274"/>
      <c r="V511" s="250"/>
      <c r="W511" s="275"/>
      <c r="X511" s="276"/>
    </row>
    <row r="512" spans="2:24" x14ac:dyDescent="0.25">
      <c r="B512" s="248"/>
      <c r="C512" s="249"/>
      <c r="D512" s="269"/>
      <c r="E512" s="249"/>
      <c r="F512" s="270"/>
      <c r="G512" s="270"/>
      <c r="H512" s="271"/>
      <c r="I512" s="271"/>
      <c r="J512" s="270"/>
      <c r="K512" s="270"/>
      <c r="L512" s="249"/>
      <c r="M512" s="249"/>
      <c r="N512" s="272"/>
      <c r="O512" s="250"/>
      <c r="P512" s="273"/>
      <c r="Q512" s="274"/>
      <c r="R512" s="273"/>
      <c r="S512" s="274"/>
      <c r="T512" s="250"/>
      <c r="U512" s="274"/>
      <c r="V512" s="250"/>
      <c r="W512" s="275"/>
      <c r="X512" s="276"/>
    </row>
    <row r="513" spans="2:24" x14ac:dyDescent="0.25">
      <c r="B513" s="248"/>
      <c r="C513" s="249"/>
      <c r="D513" s="269"/>
      <c r="E513" s="249"/>
      <c r="F513" s="270"/>
      <c r="G513" s="270"/>
      <c r="H513" s="271"/>
      <c r="I513" s="271"/>
      <c r="J513" s="270"/>
      <c r="K513" s="270"/>
      <c r="L513" s="249"/>
      <c r="M513" s="249"/>
      <c r="N513" s="272"/>
      <c r="O513" s="250"/>
      <c r="P513" s="273"/>
      <c r="Q513" s="274"/>
      <c r="R513" s="273"/>
      <c r="S513" s="274"/>
      <c r="T513" s="250"/>
      <c r="U513" s="274"/>
      <c r="V513" s="250"/>
      <c r="W513" s="275"/>
      <c r="X513" s="276"/>
    </row>
    <row r="514" spans="2:24" x14ac:dyDescent="0.25">
      <c r="B514" s="248"/>
      <c r="C514" s="249"/>
      <c r="D514" s="269"/>
      <c r="E514" s="249"/>
      <c r="F514" s="270"/>
      <c r="G514" s="270"/>
      <c r="H514" s="271"/>
      <c r="I514" s="271"/>
      <c r="J514" s="270"/>
      <c r="K514" s="270"/>
      <c r="L514" s="249"/>
      <c r="M514" s="249"/>
      <c r="N514" s="272"/>
      <c r="O514" s="250"/>
      <c r="P514" s="273"/>
      <c r="Q514" s="274"/>
      <c r="R514" s="273"/>
      <c r="S514" s="274"/>
      <c r="T514" s="250"/>
      <c r="U514" s="274"/>
      <c r="V514" s="250"/>
      <c r="W514" s="275"/>
      <c r="X514" s="276"/>
    </row>
    <row r="515" spans="2:24" x14ac:dyDescent="0.25">
      <c r="B515" s="248"/>
      <c r="C515" s="249"/>
      <c r="D515" s="269"/>
      <c r="E515" s="249"/>
      <c r="F515" s="270"/>
      <c r="G515" s="270"/>
      <c r="H515" s="271"/>
      <c r="I515" s="271"/>
      <c r="J515" s="270"/>
      <c r="K515" s="270"/>
      <c r="L515" s="249"/>
      <c r="M515" s="249"/>
      <c r="N515" s="272"/>
      <c r="O515" s="250"/>
      <c r="P515" s="273"/>
      <c r="Q515" s="274"/>
      <c r="R515" s="273"/>
      <c r="S515" s="274"/>
      <c r="T515" s="250"/>
      <c r="U515" s="274"/>
      <c r="V515" s="250"/>
      <c r="W515" s="275"/>
      <c r="X515" s="276"/>
    </row>
    <row r="516" spans="2:24" x14ac:dyDescent="0.25">
      <c r="B516" s="248"/>
      <c r="C516" s="249"/>
      <c r="D516" s="269"/>
      <c r="E516" s="249"/>
      <c r="F516" s="270"/>
      <c r="G516" s="270"/>
      <c r="H516" s="271"/>
      <c r="I516" s="271"/>
      <c r="J516" s="270"/>
      <c r="K516" s="270"/>
      <c r="L516" s="249"/>
      <c r="M516" s="249"/>
      <c r="N516" s="272"/>
      <c r="O516" s="250"/>
      <c r="P516" s="273"/>
      <c r="Q516" s="274"/>
      <c r="R516" s="273"/>
      <c r="S516" s="274"/>
      <c r="T516" s="250"/>
      <c r="U516" s="274"/>
      <c r="V516" s="250"/>
      <c r="W516" s="275"/>
      <c r="X516" s="276"/>
    </row>
    <row r="517" spans="2:24" x14ac:dyDescent="0.25">
      <c r="B517" s="248"/>
      <c r="C517" s="249"/>
      <c r="D517" s="269"/>
      <c r="E517" s="249"/>
      <c r="F517" s="270"/>
      <c r="G517" s="270"/>
      <c r="H517" s="271"/>
      <c r="I517" s="271"/>
      <c r="J517" s="270"/>
      <c r="K517" s="270"/>
      <c r="L517" s="249"/>
      <c r="M517" s="249"/>
      <c r="N517" s="272"/>
      <c r="O517" s="250"/>
      <c r="P517" s="273"/>
      <c r="Q517" s="274"/>
      <c r="R517" s="273"/>
      <c r="S517" s="274"/>
      <c r="T517" s="250"/>
      <c r="U517" s="274"/>
      <c r="V517" s="250"/>
      <c r="W517" s="275"/>
      <c r="X517" s="276"/>
    </row>
    <row r="518" spans="2:24" x14ac:dyDescent="0.25">
      <c r="B518" s="248"/>
      <c r="C518" s="249"/>
      <c r="D518" s="269"/>
      <c r="E518" s="249"/>
      <c r="F518" s="270"/>
      <c r="G518" s="270"/>
      <c r="H518" s="271"/>
      <c r="I518" s="271"/>
      <c r="J518" s="270"/>
      <c r="K518" s="270"/>
      <c r="L518" s="249"/>
      <c r="M518" s="249"/>
      <c r="N518" s="272"/>
      <c r="O518" s="250"/>
      <c r="P518" s="273"/>
      <c r="Q518" s="274"/>
      <c r="R518" s="273"/>
      <c r="S518" s="274"/>
      <c r="T518" s="250"/>
      <c r="U518" s="274"/>
      <c r="V518" s="250"/>
      <c r="W518" s="275"/>
      <c r="X518" s="276"/>
    </row>
    <row r="519" spans="2:24" x14ac:dyDescent="0.25">
      <c r="B519" s="248"/>
      <c r="C519" s="249"/>
      <c r="D519" s="269"/>
      <c r="E519" s="249"/>
      <c r="F519" s="270"/>
      <c r="G519" s="270"/>
      <c r="H519" s="271"/>
      <c r="I519" s="271"/>
      <c r="J519" s="270"/>
      <c r="K519" s="270"/>
      <c r="L519" s="249"/>
      <c r="M519" s="249"/>
      <c r="N519" s="272"/>
      <c r="O519" s="250"/>
      <c r="P519" s="273"/>
      <c r="Q519" s="274"/>
      <c r="R519" s="273"/>
      <c r="S519" s="274"/>
      <c r="T519" s="250"/>
      <c r="U519" s="274"/>
      <c r="V519" s="250"/>
      <c r="W519" s="275"/>
      <c r="X519" s="276"/>
    </row>
    <row r="520" spans="2:24" x14ac:dyDescent="0.25">
      <c r="B520" s="248"/>
      <c r="C520" s="249"/>
      <c r="D520" s="269"/>
      <c r="E520" s="249"/>
      <c r="F520" s="270"/>
      <c r="G520" s="270"/>
      <c r="H520" s="271"/>
      <c r="I520" s="271"/>
      <c r="J520" s="270"/>
      <c r="K520" s="270"/>
      <c r="L520" s="249"/>
      <c r="M520" s="249"/>
      <c r="N520" s="272"/>
      <c r="O520" s="250"/>
      <c r="P520" s="273"/>
      <c r="Q520" s="274"/>
      <c r="R520" s="273"/>
      <c r="S520" s="274"/>
      <c r="T520" s="250"/>
      <c r="U520" s="274"/>
      <c r="V520" s="250"/>
      <c r="W520" s="275"/>
      <c r="X520" s="276"/>
    </row>
    <row r="521" spans="2:24" x14ac:dyDescent="0.25">
      <c r="B521" s="248"/>
      <c r="C521" s="249"/>
      <c r="D521" s="269"/>
      <c r="E521" s="249"/>
      <c r="F521" s="270"/>
      <c r="G521" s="270"/>
      <c r="H521" s="271"/>
      <c r="I521" s="271"/>
      <c r="J521" s="270"/>
      <c r="K521" s="270"/>
      <c r="L521" s="249"/>
      <c r="M521" s="249"/>
      <c r="N521" s="272"/>
      <c r="O521" s="250"/>
      <c r="P521" s="273"/>
      <c r="Q521" s="274"/>
      <c r="R521" s="273"/>
      <c r="S521" s="274"/>
      <c r="T521" s="250"/>
      <c r="U521" s="274"/>
      <c r="V521" s="250"/>
      <c r="W521" s="275"/>
      <c r="X521" s="276"/>
    </row>
    <row r="522" spans="2:24" x14ac:dyDescent="0.25">
      <c r="B522" s="248"/>
      <c r="C522" s="249"/>
      <c r="D522" s="269"/>
      <c r="E522" s="249"/>
      <c r="F522" s="270"/>
      <c r="G522" s="270"/>
      <c r="H522" s="271"/>
      <c r="I522" s="271"/>
      <c r="J522" s="270"/>
      <c r="K522" s="270"/>
      <c r="L522" s="249"/>
      <c r="M522" s="249"/>
      <c r="N522" s="272"/>
      <c r="O522" s="250"/>
      <c r="P522" s="273"/>
      <c r="Q522" s="274"/>
      <c r="R522" s="273"/>
      <c r="S522" s="274"/>
      <c r="T522" s="250"/>
      <c r="U522" s="274"/>
      <c r="V522" s="250"/>
      <c r="W522" s="275"/>
      <c r="X522" s="276"/>
    </row>
    <row r="523" spans="2:24" x14ac:dyDescent="0.25">
      <c r="B523" s="248"/>
      <c r="C523" s="249"/>
      <c r="D523" s="269"/>
      <c r="E523" s="249"/>
      <c r="F523" s="270"/>
      <c r="G523" s="270"/>
      <c r="H523" s="271"/>
      <c r="I523" s="271"/>
      <c r="J523" s="270"/>
      <c r="K523" s="270"/>
      <c r="L523" s="249"/>
      <c r="M523" s="249"/>
      <c r="N523" s="272"/>
      <c r="O523" s="250"/>
      <c r="P523" s="273"/>
      <c r="Q523" s="274"/>
      <c r="R523" s="273"/>
      <c r="S523" s="274"/>
      <c r="T523" s="250"/>
      <c r="U523" s="274"/>
      <c r="V523" s="250"/>
      <c r="W523" s="275"/>
      <c r="X523" s="276"/>
    </row>
    <row r="524" spans="2:24" x14ac:dyDescent="0.25">
      <c r="B524" s="248"/>
      <c r="C524" s="249"/>
      <c r="D524" s="269"/>
      <c r="E524" s="249"/>
      <c r="F524" s="270"/>
      <c r="G524" s="270"/>
      <c r="H524" s="271"/>
      <c r="I524" s="271"/>
      <c r="J524" s="270"/>
      <c r="K524" s="270"/>
      <c r="L524" s="249"/>
      <c r="M524" s="249"/>
      <c r="N524" s="272"/>
      <c r="O524" s="250"/>
      <c r="P524" s="273"/>
      <c r="Q524" s="274"/>
      <c r="R524" s="273"/>
      <c r="S524" s="274"/>
      <c r="T524" s="250"/>
      <c r="U524" s="274"/>
      <c r="V524" s="250"/>
      <c r="W524" s="275"/>
      <c r="X524" s="276"/>
    </row>
    <row r="525" spans="2:24" x14ac:dyDescent="0.25">
      <c r="B525" s="248"/>
      <c r="C525" s="249"/>
      <c r="D525" s="269"/>
      <c r="E525" s="249"/>
      <c r="F525" s="270"/>
      <c r="G525" s="270"/>
      <c r="H525" s="271"/>
      <c r="I525" s="271"/>
      <c r="J525" s="270"/>
      <c r="K525" s="270"/>
      <c r="L525" s="249"/>
      <c r="M525" s="249"/>
      <c r="N525" s="272"/>
      <c r="O525" s="250"/>
      <c r="P525" s="273"/>
      <c r="Q525" s="274"/>
      <c r="R525" s="273"/>
      <c r="S525" s="274"/>
      <c r="T525" s="250"/>
      <c r="U525" s="274"/>
      <c r="V525" s="250"/>
      <c r="W525" s="275"/>
      <c r="X525" s="276"/>
    </row>
    <row r="526" spans="2:24" x14ac:dyDescent="0.25">
      <c r="B526" s="248"/>
      <c r="C526" s="249"/>
      <c r="D526" s="269"/>
      <c r="E526" s="249"/>
      <c r="F526" s="270"/>
      <c r="G526" s="270"/>
      <c r="H526" s="271"/>
      <c r="I526" s="271"/>
      <c r="J526" s="270"/>
      <c r="K526" s="270"/>
      <c r="L526" s="249"/>
      <c r="M526" s="249"/>
      <c r="N526" s="272"/>
      <c r="O526" s="250"/>
      <c r="P526" s="273"/>
      <c r="Q526" s="274"/>
      <c r="R526" s="273"/>
      <c r="S526" s="274"/>
      <c r="T526" s="250"/>
      <c r="U526" s="274"/>
      <c r="V526" s="250"/>
      <c r="W526" s="275"/>
      <c r="X526" s="276"/>
    </row>
    <row r="527" spans="2:24" x14ac:dyDescent="0.25">
      <c r="B527" s="248"/>
      <c r="C527" s="249"/>
      <c r="D527" s="269"/>
      <c r="E527" s="249"/>
      <c r="F527" s="270"/>
      <c r="G527" s="270"/>
      <c r="H527" s="271"/>
      <c r="I527" s="271"/>
      <c r="J527" s="270"/>
      <c r="K527" s="270"/>
      <c r="L527" s="249"/>
      <c r="M527" s="249"/>
      <c r="N527" s="272"/>
      <c r="O527" s="250"/>
      <c r="P527" s="273"/>
      <c r="Q527" s="274"/>
      <c r="R527" s="273"/>
      <c r="S527" s="274"/>
      <c r="T527" s="250"/>
      <c r="U527" s="274"/>
      <c r="V527" s="250"/>
      <c r="W527" s="275"/>
      <c r="X527" s="276"/>
    </row>
    <row r="528" spans="2:24" x14ac:dyDescent="0.25">
      <c r="B528" s="248"/>
      <c r="C528" s="249"/>
      <c r="D528" s="269"/>
      <c r="E528" s="249"/>
      <c r="F528" s="270"/>
      <c r="G528" s="270"/>
      <c r="H528" s="271"/>
      <c r="I528" s="271"/>
      <c r="J528" s="270"/>
      <c r="K528" s="270"/>
      <c r="L528" s="249"/>
      <c r="M528" s="249"/>
      <c r="N528" s="272"/>
      <c r="O528" s="250"/>
      <c r="P528" s="273"/>
      <c r="Q528" s="274"/>
      <c r="R528" s="273"/>
      <c r="S528" s="274"/>
      <c r="T528" s="250"/>
      <c r="U528" s="274"/>
      <c r="V528" s="250"/>
      <c r="W528" s="275"/>
      <c r="X528" s="276"/>
    </row>
    <row r="529" spans="2:24" x14ac:dyDescent="0.25">
      <c r="B529" s="248"/>
      <c r="C529" s="249"/>
      <c r="D529" s="269"/>
      <c r="E529" s="249"/>
      <c r="F529" s="270"/>
      <c r="G529" s="270"/>
      <c r="H529" s="271"/>
      <c r="I529" s="271"/>
      <c r="J529" s="270"/>
      <c r="K529" s="270"/>
      <c r="L529" s="249"/>
      <c r="M529" s="249"/>
      <c r="N529" s="272"/>
      <c r="O529" s="250"/>
      <c r="P529" s="273"/>
      <c r="Q529" s="274"/>
      <c r="R529" s="273"/>
      <c r="S529" s="274"/>
      <c r="T529" s="250"/>
      <c r="U529" s="274"/>
      <c r="V529" s="250"/>
      <c r="W529" s="275"/>
      <c r="X529" s="276"/>
    </row>
    <row r="530" spans="2:24" x14ac:dyDescent="0.25">
      <c r="B530" s="248"/>
      <c r="C530" s="249"/>
      <c r="D530" s="269"/>
      <c r="E530" s="249"/>
      <c r="F530" s="270"/>
      <c r="G530" s="270"/>
      <c r="H530" s="271"/>
      <c r="I530" s="271"/>
      <c r="J530" s="270"/>
      <c r="K530" s="270"/>
      <c r="L530" s="249"/>
      <c r="M530" s="249"/>
      <c r="N530" s="272"/>
      <c r="O530" s="250"/>
      <c r="P530" s="273"/>
      <c r="Q530" s="274"/>
      <c r="R530" s="273"/>
      <c r="S530" s="274"/>
      <c r="T530" s="250"/>
      <c r="U530" s="274"/>
      <c r="V530" s="250"/>
      <c r="W530" s="275"/>
      <c r="X530" s="276"/>
    </row>
    <row r="531" spans="2:24" x14ac:dyDescent="0.25">
      <c r="B531" s="248"/>
      <c r="C531" s="249"/>
      <c r="D531" s="269"/>
      <c r="E531" s="249"/>
      <c r="F531" s="270"/>
      <c r="G531" s="270"/>
      <c r="H531" s="271"/>
      <c r="I531" s="271"/>
      <c r="J531" s="270"/>
      <c r="K531" s="270"/>
      <c r="L531" s="249"/>
      <c r="M531" s="249"/>
      <c r="N531" s="272"/>
      <c r="O531" s="250"/>
      <c r="P531" s="273"/>
      <c r="Q531" s="274"/>
      <c r="R531" s="273"/>
      <c r="S531" s="274"/>
      <c r="T531" s="250"/>
      <c r="U531" s="274"/>
      <c r="V531" s="250"/>
      <c r="W531" s="275"/>
      <c r="X531" s="276"/>
    </row>
    <row r="532" spans="2:24" x14ac:dyDescent="0.25">
      <c r="B532" s="248"/>
      <c r="C532" s="249"/>
      <c r="D532" s="269"/>
      <c r="E532" s="249"/>
      <c r="F532" s="270"/>
      <c r="G532" s="270"/>
      <c r="H532" s="271"/>
      <c r="I532" s="271"/>
      <c r="J532" s="270"/>
      <c r="K532" s="270"/>
      <c r="L532" s="249"/>
      <c r="M532" s="249"/>
      <c r="N532" s="272"/>
      <c r="O532" s="250"/>
      <c r="P532" s="273"/>
      <c r="Q532" s="274"/>
      <c r="R532" s="273"/>
      <c r="S532" s="274"/>
      <c r="T532" s="250"/>
      <c r="U532" s="274"/>
      <c r="V532" s="250"/>
      <c r="W532" s="275"/>
      <c r="X532" s="276"/>
    </row>
    <row r="533" spans="2:24" x14ac:dyDescent="0.25">
      <c r="B533" s="248"/>
      <c r="C533" s="249"/>
      <c r="D533" s="269"/>
      <c r="E533" s="249"/>
      <c r="F533" s="270"/>
      <c r="G533" s="270"/>
      <c r="H533" s="271"/>
      <c r="I533" s="271"/>
      <c r="J533" s="270"/>
      <c r="K533" s="270"/>
      <c r="L533" s="249"/>
      <c r="M533" s="249"/>
      <c r="N533" s="272"/>
      <c r="O533" s="250"/>
      <c r="P533" s="273"/>
      <c r="Q533" s="274"/>
      <c r="R533" s="273"/>
      <c r="S533" s="274"/>
      <c r="T533" s="250"/>
      <c r="U533" s="274"/>
      <c r="V533" s="250"/>
      <c r="W533" s="275"/>
      <c r="X533" s="276"/>
    </row>
    <row r="534" spans="2:24" x14ac:dyDescent="0.25">
      <c r="B534" s="248"/>
      <c r="C534" s="249"/>
      <c r="D534" s="269"/>
      <c r="E534" s="249"/>
      <c r="F534" s="270"/>
      <c r="G534" s="270"/>
      <c r="H534" s="271"/>
      <c r="I534" s="271"/>
      <c r="J534" s="270"/>
      <c r="K534" s="270"/>
      <c r="L534" s="249"/>
      <c r="M534" s="249"/>
      <c r="N534" s="272"/>
      <c r="O534" s="250"/>
      <c r="P534" s="273"/>
      <c r="Q534" s="274"/>
      <c r="R534" s="273"/>
      <c r="S534" s="274"/>
      <c r="T534" s="250"/>
      <c r="U534" s="274"/>
      <c r="V534" s="250"/>
      <c r="W534" s="275"/>
      <c r="X534" s="276"/>
    </row>
    <row r="535" spans="2:24" x14ac:dyDescent="0.25">
      <c r="B535" s="248"/>
      <c r="C535" s="249"/>
      <c r="D535" s="269"/>
      <c r="E535" s="249"/>
      <c r="F535" s="270"/>
      <c r="G535" s="270"/>
      <c r="H535" s="271"/>
      <c r="I535" s="271"/>
      <c r="J535" s="270"/>
      <c r="K535" s="270"/>
      <c r="L535" s="249"/>
      <c r="M535" s="249"/>
      <c r="N535" s="272"/>
      <c r="O535" s="250"/>
      <c r="P535" s="273"/>
      <c r="Q535" s="274"/>
      <c r="R535" s="273"/>
      <c r="S535" s="274"/>
      <c r="T535" s="250"/>
      <c r="U535" s="274"/>
      <c r="V535" s="250"/>
      <c r="W535" s="275"/>
      <c r="X535" s="276"/>
    </row>
    <row r="536" spans="2:24" x14ac:dyDescent="0.25">
      <c r="B536" s="248"/>
      <c r="C536" s="249"/>
      <c r="D536" s="269"/>
      <c r="E536" s="249"/>
      <c r="F536" s="270"/>
      <c r="G536" s="270"/>
      <c r="H536" s="271"/>
      <c r="I536" s="271"/>
      <c r="J536" s="270"/>
      <c r="K536" s="270"/>
      <c r="L536" s="249"/>
      <c r="M536" s="249"/>
      <c r="N536" s="272"/>
      <c r="O536" s="250"/>
      <c r="P536" s="273"/>
      <c r="Q536" s="274"/>
      <c r="R536" s="273"/>
      <c r="S536" s="274"/>
      <c r="T536" s="250"/>
      <c r="U536" s="274"/>
      <c r="V536" s="250"/>
      <c r="W536" s="275"/>
      <c r="X536" s="276"/>
    </row>
    <row r="537" spans="2:24" x14ac:dyDescent="0.25">
      <c r="B537" s="248"/>
      <c r="C537" s="249"/>
      <c r="D537" s="269"/>
      <c r="E537" s="249"/>
      <c r="F537" s="270"/>
      <c r="G537" s="270"/>
      <c r="H537" s="271"/>
      <c r="I537" s="271"/>
      <c r="J537" s="270"/>
      <c r="K537" s="270"/>
      <c r="L537" s="249"/>
      <c r="M537" s="249"/>
      <c r="N537" s="272"/>
      <c r="O537" s="250"/>
      <c r="P537" s="273"/>
      <c r="Q537" s="274"/>
      <c r="R537" s="273"/>
      <c r="S537" s="274"/>
      <c r="T537" s="250"/>
      <c r="U537" s="274"/>
      <c r="V537" s="250"/>
      <c r="W537" s="275"/>
      <c r="X537" s="276"/>
    </row>
    <row r="538" spans="2:24" x14ac:dyDescent="0.25">
      <c r="B538" s="248"/>
      <c r="C538" s="249"/>
      <c r="D538" s="269"/>
      <c r="E538" s="249"/>
      <c r="F538" s="270"/>
      <c r="G538" s="270"/>
      <c r="H538" s="271"/>
      <c r="I538" s="271"/>
      <c r="J538" s="270"/>
      <c r="K538" s="270"/>
      <c r="L538" s="249"/>
      <c r="M538" s="249"/>
      <c r="N538" s="272"/>
      <c r="O538" s="250"/>
      <c r="P538" s="273"/>
      <c r="Q538" s="274"/>
      <c r="R538" s="273"/>
      <c r="S538" s="274"/>
      <c r="T538" s="250"/>
      <c r="U538" s="274"/>
      <c r="V538" s="250"/>
      <c r="W538" s="275"/>
      <c r="X538" s="276"/>
    </row>
    <row r="539" spans="2:24" x14ac:dyDescent="0.25">
      <c r="B539" s="248"/>
      <c r="C539" s="249"/>
      <c r="D539" s="269"/>
      <c r="E539" s="249"/>
      <c r="F539" s="270"/>
      <c r="G539" s="270"/>
      <c r="H539" s="271"/>
      <c r="I539" s="271"/>
      <c r="J539" s="270"/>
      <c r="K539" s="270"/>
      <c r="L539" s="249"/>
      <c r="M539" s="249"/>
      <c r="N539" s="272"/>
      <c r="O539" s="250"/>
      <c r="P539" s="273"/>
      <c r="Q539" s="274"/>
      <c r="R539" s="273"/>
      <c r="S539" s="274"/>
      <c r="T539" s="250"/>
      <c r="U539" s="274"/>
      <c r="V539" s="250"/>
      <c r="W539" s="275"/>
      <c r="X539" s="276"/>
    </row>
    <row r="540" spans="2:24" x14ac:dyDescent="0.25">
      <c r="B540" s="248"/>
      <c r="C540" s="249"/>
      <c r="D540" s="269"/>
      <c r="E540" s="249"/>
      <c r="F540" s="270"/>
      <c r="G540" s="270"/>
      <c r="H540" s="271"/>
      <c r="I540" s="271"/>
      <c r="J540" s="270"/>
      <c r="K540" s="270"/>
      <c r="L540" s="249"/>
      <c r="M540" s="249"/>
      <c r="N540" s="272"/>
      <c r="O540" s="250"/>
      <c r="P540" s="273"/>
      <c r="Q540" s="274"/>
      <c r="R540" s="273"/>
      <c r="S540" s="274"/>
      <c r="T540" s="250"/>
      <c r="U540" s="274"/>
      <c r="V540" s="250"/>
      <c r="W540" s="275"/>
      <c r="X540" s="276"/>
    </row>
    <row r="541" spans="2:24" x14ac:dyDescent="0.25">
      <c r="B541" s="248"/>
      <c r="C541" s="249"/>
      <c r="D541" s="269"/>
      <c r="E541" s="249"/>
      <c r="F541" s="270"/>
      <c r="G541" s="270"/>
      <c r="H541" s="271"/>
      <c r="I541" s="271"/>
      <c r="J541" s="270"/>
      <c r="K541" s="270"/>
      <c r="L541" s="249"/>
      <c r="M541" s="249"/>
      <c r="N541" s="272"/>
      <c r="O541" s="250"/>
      <c r="P541" s="273"/>
      <c r="Q541" s="274"/>
      <c r="R541" s="273"/>
      <c r="S541" s="274"/>
      <c r="T541" s="250"/>
      <c r="U541" s="274"/>
      <c r="V541" s="250"/>
      <c r="W541" s="275"/>
      <c r="X541" s="276"/>
    </row>
    <row r="542" spans="2:24" x14ac:dyDescent="0.25">
      <c r="B542" s="248"/>
      <c r="C542" s="249"/>
      <c r="D542" s="269"/>
      <c r="E542" s="249"/>
      <c r="F542" s="270"/>
      <c r="G542" s="270"/>
      <c r="H542" s="271"/>
      <c r="I542" s="271"/>
      <c r="J542" s="270"/>
      <c r="K542" s="270"/>
      <c r="L542" s="249"/>
      <c r="M542" s="249"/>
      <c r="N542" s="272"/>
      <c r="O542" s="250"/>
      <c r="P542" s="273"/>
      <c r="Q542" s="274"/>
      <c r="R542" s="273"/>
      <c r="S542" s="274"/>
      <c r="T542" s="250"/>
      <c r="U542" s="274"/>
      <c r="V542" s="250"/>
      <c r="W542" s="275"/>
      <c r="X542" s="276"/>
    </row>
    <row r="543" spans="2:24" x14ac:dyDescent="0.25">
      <c r="B543" s="248"/>
      <c r="C543" s="249"/>
      <c r="D543" s="269"/>
      <c r="E543" s="249"/>
      <c r="F543" s="270"/>
      <c r="G543" s="270"/>
      <c r="H543" s="271"/>
      <c r="I543" s="271"/>
      <c r="J543" s="270"/>
      <c r="K543" s="270"/>
      <c r="L543" s="249"/>
      <c r="M543" s="249"/>
      <c r="N543" s="272"/>
      <c r="O543" s="250"/>
      <c r="P543" s="273"/>
      <c r="Q543" s="274"/>
      <c r="R543" s="273"/>
      <c r="S543" s="274"/>
      <c r="T543" s="250"/>
      <c r="U543" s="274"/>
      <c r="V543" s="250"/>
      <c r="W543" s="275"/>
      <c r="X543" s="276"/>
    </row>
    <row r="544" spans="2:24" x14ac:dyDescent="0.25">
      <c r="B544" s="248"/>
      <c r="C544" s="249"/>
      <c r="D544" s="269"/>
      <c r="E544" s="249"/>
      <c r="F544" s="270"/>
      <c r="G544" s="270"/>
      <c r="H544" s="271"/>
      <c r="I544" s="271"/>
      <c r="J544" s="270"/>
      <c r="K544" s="270"/>
      <c r="L544" s="249"/>
      <c r="M544" s="249"/>
      <c r="N544" s="272"/>
      <c r="O544" s="250"/>
      <c r="P544" s="273"/>
      <c r="Q544" s="274"/>
      <c r="R544" s="273"/>
      <c r="S544" s="274"/>
      <c r="T544" s="250"/>
      <c r="U544" s="274"/>
      <c r="V544" s="250"/>
      <c r="W544" s="275"/>
      <c r="X544" s="276"/>
    </row>
    <row r="545" spans="2:24" x14ac:dyDescent="0.25">
      <c r="B545" s="248"/>
      <c r="C545" s="249"/>
      <c r="D545" s="269"/>
      <c r="E545" s="249"/>
      <c r="F545" s="270"/>
      <c r="G545" s="270"/>
      <c r="H545" s="271"/>
      <c r="I545" s="271"/>
      <c r="J545" s="270"/>
      <c r="K545" s="270"/>
      <c r="L545" s="249"/>
      <c r="M545" s="249"/>
      <c r="N545" s="272"/>
      <c r="O545" s="250"/>
      <c r="P545" s="273"/>
      <c r="Q545" s="274"/>
      <c r="R545" s="273"/>
      <c r="S545" s="274"/>
      <c r="T545" s="250"/>
      <c r="U545" s="274"/>
      <c r="V545" s="250"/>
      <c r="W545" s="275"/>
      <c r="X545" s="276"/>
    </row>
    <row r="546" spans="2:24" x14ac:dyDescent="0.25">
      <c r="B546" s="248"/>
      <c r="C546" s="249"/>
      <c r="D546" s="269"/>
      <c r="E546" s="249"/>
      <c r="F546" s="270"/>
      <c r="G546" s="270"/>
      <c r="H546" s="271"/>
      <c r="I546" s="271"/>
      <c r="J546" s="270"/>
      <c r="K546" s="270"/>
      <c r="L546" s="249"/>
      <c r="M546" s="249"/>
      <c r="N546" s="272"/>
      <c r="O546" s="250"/>
      <c r="P546" s="273"/>
      <c r="Q546" s="274"/>
      <c r="R546" s="273"/>
      <c r="S546" s="274"/>
      <c r="T546" s="250"/>
      <c r="U546" s="274"/>
      <c r="V546" s="250"/>
      <c r="W546" s="275"/>
      <c r="X546" s="276"/>
    </row>
    <row r="547" spans="2:24" x14ac:dyDescent="0.25">
      <c r="B547" s="248"/>
      <c r="C547" s="249"/>
      <c r="D547" s="269"/>
      <c r="E547" s="249"/>
      <c r="F547" s="270"/>
      <c r="G547" s="270"/>
      <c r="H547" s="271"/>
      <c r="I547" s="271"/>
      <c r="J547" s="270"/>
      <c r="K547" s="270"/>
      <c r="L547" s="249"/>
      <c r="M547" s="249"/>
      <c r="N547" s="272"/>
      <c r="O547" s="250"/>
      <c r="P547" s="273"/>
      <c r="Q547" s="274"/>
      <c r="R547" s="273"/>
      <c r="S547" s="274"/>
      <c r="T547" s="250"/>
      <c r="U547" s="274"/>
      <c r="V547" s="250"/>
      <c r="W547" s="275"/>
      <c r="X547" s="276"/>
    </row>
    <row r="548" spans="2:24" x14ac:dyDescent="0.25">
      <c r="B548" s="248"/>
      <c r="C548" s="249"/>
      <c r="D548" s="269"/>
      <c r="E548" s="249"/>
      <c r="F548" s="270"/>
      <c r="G548" s="270"/>
      <c r="H548" s="271"/>
      <c r="I548" s="271"/>
      <c r="J548" s="270"/>
      <c r="K548" s="270"/>
      <c r="L548" s="249"/>
      <c r="M548" s="249"/>
      <c r="N548" s="272"/>
      <c r="O548" s="250"/>
      <c r="P548" s="273"/>
      <c r="Q548" s="274"/>
      <c r="R548" s="273"/>
      <c r="S548" s="274"/>
      <c r="T548" s="250"/>
      <c r="U548" s="274"/>
      <c r="V548" s="250"/>
      <c r="W548" s="275"/>
      <c r="X548" s="276"/>
    </row>
    <row r="549" spans="2:24" x14ac:dyDescent="0.25">
      <c r="B549" s="248"/>
      <c r="C549" s="249"/>
      <c r="D549" s="269"/>
      <c r="E549" s="249"/>
      <c r="F549" s="270"/>
      <c r="G549" s="270"/>
      <c r="H549" s="271"/>
      <c r="I549" s="271"/>
      <c r="J549" s="270"/>
      <c r="K549" s="270"/>
      <c r="L549" s="249"/>
      <c r="M549" s="249"/>
      <c r="N549" s="272"/>
      <c r="O549" s="250"/>
      <c r="P549" s="273"/>
      <c r="Q549" s="274"/>
      <c r="R549" s="273"/>
      <c r="S549" s="274"/>
      <c r="T549" s="250"/>
      <c r="U549" s="274"/>
      <c r="V549" s="250"/>
      <c r="W549" s="275"/>
      <c r="X549" s="276"/>
    </row>
    <row r="550" spans="2:24" x14ac:dyDescent="0.25">
      <c r="B550" s="248"/>
      <c r="C550" s="249"/>
      <c r="D550" s="269"/>
      <c r="E550" s="249"/>
      <c r="F550" s="270"/>
      <c r="G550" s="270"/>
      <c r="H550" s="271"/>
      <c r="I550" s="271"/>
      <c r="J550" s="270"/>
      <c r="K550" s="270"/>
      <c r="L550" s="249"/>
      <c r="M550" s="249"/>
      <c r="N550" s="272"/>
      <c r="O550" s="250"/>
      <c r="P550" s="273"/>
      <c r="Q550" s="274"/>
      <c r="R550" s="273"/>
      <c r="S550" s="274"/>
      <c r="T550" s="250"/>
      <c r="U550" s="274"/>
      <c r="V550" s="250"/>
      <c r="W550" s="275"/>
      <c r="X550" s="276"/>
    </row>
    <row r="551" spans="2:24" x14ac:dyDescent="0.25">
      <c r="B551" s="248"/>
      <c r="C551" s="249"/>
      <c r="D551" s="269"/>
      <c r="E551" s="249"/>
      <c r="F551" s="270"/>
      <c r="G551" s="270"/>
      <c r="H551" s="271"/>
      <c r="I551" s="271"/>
      <c r="J551" s="270"/>
      <c r="K551" s="270"/>
      <c r="L551" s="249"/>
      <c r="M551" s="249"/>
      <c r="N551" s="272"/>
      <c r="O551" s="250"/>
      <c r="P551" s="273"/>
      <c r="Q551" s="274"/>
      <c r="R551" s="273"/>
      <c r="S551" s="274"/>
      <c r="T551" s="250"/>
      <c r="U551" s="274"/>
      <c r="V551" s="250"/>
      <c r="W551" s="275"/>
      <c r="X551" s="276"/>
    </row>
    <row r="552" spans="2:24" x14ac:dyDescent="0.25">
      <c r="B552" s="248"/>
      <c r="C552" s="249"/>
      <c r="D552" s="269"/>
      <c r="E552" s="249"/>
      <c r="F552" s="270"/>
      <c r="G552" s="270"/>
      <c r="H552" s="271"/>
      <c r="I552" s="271"/>
      <c r="J552" s="270"/>
      <c r="K552" s="270"/>
      <c r="L552" s="249"/>
      <c r="M552" s="249"/>
      <c r="N552" s="272"/>
      <c r="O552" s="250"/>
      <c r="P552" s="273"/>
      <c r="Q552" s="274"/>
      <c r="R552" s="273"/>
      <c r="S552" s="274"/>
      <c r="T552" s="250"/>
      <c r="U552" s="274"/>
      <c r="V552" s="250"/>
      <c r="W552" s="275"/>
      <c r="X552" s="276"/>
    </row>
    <row r="553" spans="2:24" x14ac:dyDescent="0.25">
      <c r="B553" s="248"/>
      <c r="C553" s="249"/>
      <c r="D553" s="269"/>
      <c r="E553" s="249"/>
      <c r="F553" s="270"/>
      <c r="G553" s="270"/>
      <c r="H553" s="271"/>
      <c r="I553" s="271"/>
      <c r="J553" s="270"/>
      <c r="K553" s="270"/>
      <c r="L553" s="249"/>
      <c r="M553" s="249"/>
      <c r="N553" s="272"/>
      <c r="O553" s="250"/>
      <c r="P553" s="273"/>
      <c r="Q553" s="274"/>
      <c r="R553" s="273"/>
      <c r="S553" s="274"/>
      <c r="T553" s="250"/>
      <c r="U553" s="274"/>
      <c r="V553" s="250"/>
      <c r="W553" s="275"/>
      <c r="X553" s="276"/>
    </row>
    <row r="554" spans="2:24" x14ac:dyDescent="0.25">
      <c r="B554" s="248"/>
      <c r="C554" s="249"/>
      <c r="D554" s="269"/>
      <c r="E554" s="249"/>
      <c r="F554" s="270"/>
      <c r="G554" s="270"/>
      <c r="H554" s="271"/>
      <c r="I554" s="271"/>
      <c r="J554" s="270"/>
      <c r="K554" s="270"/>
      <c r="L554" s="249"/>
      <c r="M554" s="249"/>
      <c r="N554" s="272"/>
      <c r="O554" s="250"/>
      <c r="P554" s="273"/>
      <c r="Q554" s="274"/>
      <c r="R554" s="273"/>
      <c r="S554" s="274"/>
      <c r="T554" s="250"/>
      <c r="U554" s="274"/>
      <c r="V554" s="250"/>
      <c r="W554" s="275"/>
      <c r="X554" s="276"/>
    </row>
    <row r="555" spans="2:24" x14ac:dyDescent="0.25">
      <c r="B555" s="248"/>
      <c r="C555" s="249"/>
      <c r="D555" s="269"/>
      <c r="E555" s="249"/>
      <c r="F555" s="270"/>
      <c r="G555" s="270"/>
      <c r="H555" s="271"/>
      <c r="I555" s="271"/>
      <c r="J555" s="270"/>
      <c r="K555" s="270"/>
      <c r="L555" s="249"/>
      <c r="M555" s="249"/>
      <c r="N555" s="272"/>
      <c r="O555" s="250"/>
      <c r="P555" s="273"/>
      <c r="Q555" s="274"/>
      <c r="R555" s="273"/>
      <c r="S555" s="274"/>
      <c r="T555" s="250"/>
      <c r="U555" s="274"/>
      <c r="V555" s="250"/>
      <c r="W555" s="275"/>
      <c r="X555" s="276"/>
    </row>
    <row r="556" spans="2:24" x14ac:dyDescent="0.25">
      <c r="B556" s="248"/>
      <c r="C556" s="249"/>
      <c r="D556" s="269"/>
      <c r="E556" s="249"/>
      <c r="F556" s="270"/>
      <c r="G556" s="270"/>
      <c r="H556" s="271"/>
      <c r="I556" s="271"/>
      <c r="J556" s="270"/>
      <c r="K556" s="270"/>
      <c r="L556" s="249"/>
      <c r="M556" s="249"/>
      <c r="N556" s="272"/>
      <c r="O556" s="250"/>
      <c r="P556" s="273"/>
      <c r="Q556" s="274"/>
      <c r="R556" s="273"/>
      <c r="S556" s="274"/>
      <c r="T556" s="250"/>
      <c r="U556" s="274"/>
      <c r="V556" s="250"/>
      <c r="W556" s="275"/>
      <c r="X556" s="276"/>
    </row>
    <row r="557" spans="2:24" x14ac:dyDescent="0.25">
      <c r="B557" s="248"/>
      <c r="C557" s="249"/>
      <c r="D557" s="269"/>
      <c r="E557" s="249"/>
      <c r="F557" s="270"/>
      <c r="G557" s="270"/>
      <c r="H557" s="271"/>
      <c r="I557" s="271"/>
      <c r="J557" s="270"/>
      <c r="K557" s="270"/>
      <c r="L557" s="249"/>
      <c r="M557" s="249"/>
      <c r="N557" s="272"/>
      <c r="O557" s="250"/>
      <c r="P557" s="273"/>
      <c r="Q557" s="274"/>
      <c r="R557" s="273"/>
      <c r="S557" s="274"/>
      <c r="T557" s="250"/>
      <c r="U557" s="274"/>
      <c r="V557" s="250"/>
      <c r="W557" s="275"/>
      <c r="X557" s="276"/>
    </row>
    <row r="558" spans="2:24" x14ac:dyDescent="0.25">
      <c r="B558" s="248"/>
      <c r="C558" s="249"/>
      <c r="D558" s="269"/>
      <c r="E558" s="249"/>
      <c r="F558" s="270"/>
      <c r="G558" s="270"/>
      <c r="H558" s="271"/>
      <c r="I558" s="271"/>
      <c r="J558" s="270"/>
      <c r="K558" s="270"/>
      <c r="L558" s="249"/>
      <c r="M558" s="249"/>
      <c r="N558" s="272"/>
      <c r="O558" s="250"/>
      <c r="P558" s="273"/>
      <c r="Q558" s="274"/>
      <c r="R558" s="273"/>
      <c r="S558" s="274"/>
      <c r="T558" s="250"/>
      <c r="U558" s="274"/>
      <c r="V558" s="250"/>
      <c r="W558" s="275"/>
      <c r="X558" s="276"/>
    </row>
    <row r="559" spans="2:24" x14ac:dyDescent="0.25">
      <c r="B559" s="248"/>
      <c r="C559" s="249"/>
      <c r="D559" s="269"/>
      <c r="E559" s="249"/>
      <c r="F559" s="270"/>
      <c r="G559" s="270"/>
      <c r="H559" s="271"/>
      <c r="I559" s="271"/>
      <c r="J559" s="270"/>
      <c r="K559" s="270"/>
      <c r="L559" s="249"/>
      <c r="M559" s="249"/>
      <c r="N559" s="272"/>
      <c r="O559" s="250"/>
      <c r="P559" s="273"/>
      <c r="Q559" s="274"/>
      <c r="R559" s="273"/>
      <c r="S559" s="274"/>
      <c r="T559" s="250"/>
      <c r="U559" s="274"/>
      <c r="V559" s="250"/>
      <c r="W559" s="275"/>
      <c r="X559" s="276"/>
    </row>
    <row r="560" spans="2:24" x14ac:dyDescent="0.25">
      <c r="B560" s="248"/>
      <c r="C560" s="249"/>
      <c r="D560" s="269"/>
      <c r="E560" s="249"/>
      <c r="F560" s="270"/>
      <c r="G560" s="270"/>
      <c r="H560" s="271"/>
      <c r="I560" s="271"/>
      <c r="J560" s="270"/>
      <c r="K560" s="270"/>
      <c r="L560" s="249"/>
      <c r="M560" s="249"/>
      <c r="N560" s="272"/>
      <c r="O560" s="250"/>
      <c r="P560" s="273"/>
      <c r="Q560" s="274"/>
      <c r="R560" s="273"/>
      <c r="S560" s="274"/>
      <c r="T560" s="250"/>
      <c r="U560" s="274"/>
      <c r="V560" s="250"/>
      <c r="W560" s="275"/>
      <c r="X560" s="276"/>
    </row>
    <row r="561" spans="2:24" x14ac:dyDescent="0.25">
      <c r="B561" s="248"/>
      <c r="C561" s="249"/>
      <c r="D561" s="269"/>
      <c r="E561" s="249"/>
      <c r="F561" s="270"/>
      <c r="G561" s="270"/>
      <c r="H561" s="271"/>
      <c r="I561" s="271"/>
      <c r="J561" s="270"/>
      <c r="K561" s="270"/>
      <c r="L561" s="249"/>
      <c r="M561" s="249"/>
      <c r="N561" s="272"/>
      <c r="O561" s="250"/>
      <c r="P561" s="273"/>
      <c r="Q561" s="274"/>
      <c r="R561" s="273"/>
      <c r="S561" s="274"/>
      <c r="T561" s="250"/>
      <c r="U561" s="274"/>
      <c r="V561" s="250"/>
      <c r="W561" s="275"/>
      <c r="X561" s="276"/>
    </row>
    <row r="562" spans="2:24" x14ac:dyDescent="0.25">
      <c r="B562" s="248"/>
      <c r="C562" s="249"/>
      <c r="D562" s="269"/>
      <c r="E562" s="249"/>
      <c r="F562" s="270"/>
      <c r="G562" s="270"/>
      <c r="H562" s="271"/>
      <c r="I562" s="271"/>
      <c r="J562" s="270"/>
      <c r="K562" s="270"/>
      <c r="L562" s="249"/>
      <c r="M562" s="249"/>
      <c r="N562" s="272"/>
      <c r="O562" s="250"/>
      <c r="P562" s="273"/>
      <c r="Q562" s="274"/>
      <c r="R562" s="273"/>
      <c r="S562" s="274"/>
      <c r="T562" s="250"/>
      <c r="U562" s="274"/>
      <c r="V562" s="250"/>
      <c r="W562" s="275"/>
      <c r="X562" s="276"/>
    </row>
    <row r="563" spans="2:24" x14ac:dyDescent="0.25">
      <c r="B563" s="248"/>
      <c r="C563" s="249"/>
      <c r="D563" s="269"/>
      <c r="E563" s="249"/>
      <c r="F563" s="270"/>
      <c r="G563" s="270"/>
      <c r="H563" s="271"/>
      <c r="I563" s="271"/>
      <c r="J563" s="270"/>
      <c r="K563" s="270"/>
      <c r="L563" s="249"/>
      <c r="M563" s="249"/>
      <c r="N563" s="272"/>
      <c r="O563" s="250"/>
      <c r="P563" s="273"/>
      <c r="Q563" s="274"/>
      <c r="R563" s="273"/>
      <c r="S563" s="274"/>
      <c r="T563" s="250"/>
      <c r="U563" s="274"/>
      <c r="V563" s="250"/>
      <c r="W563" s="275"/>
      <c r="X563" s="276"/>
    </row>
    <row r="564" spans="2:24" x14ac:dyDescent="0.25">
      <c r="B564" s="248"/>
      <c r="C564" s="249"/>
      <c r="D564" s="269"/>
      <c r="E564" s="249"/>
      <c r="F564" s="270"/>
      <c r="G564" s="270"/>
      <c r="H564" s="271"/>
      <c r="I564" s="271"/>
      <c r="J564" s="270"/>
      <c r="K564" s="270"/>
      <c r="L564" s="249"/>
      <c r="M564" s="249"/>
      <c r="N564" s="272"/>
      <c r="O564" s="250"/>
      <c r="P564" s="273"/>
      <c r="Q564" s="274"/>
      <c r="R564" s="273"/>
      <c r="S564" s="274"/>
      <c r="T564" s="250"/>
      <c r="U564" s="274"/>
      <c r="V564" s="250"/>
      <c r="W564" s="275"/>
      <c r="X564" s="276"/>
    </row>
    <row r="565" spans="2:24" x14ac:dyDescent="0.25">
      <c r="B565" s="248"/>
      <c r="C565" s="249"/>
      <c r="D565" s="269"/>
      <c r="E565" s="249"/>
      <c r="F565" s="270"/>
      <c r="G565" s="270"/>
      <c r="H565" s="271"/>
      <c r="I565" s="271"/>
      <c r="J565" s="270"/>
      <c r="K565" s="270"/>
      <c r="L565" s="249"/>
      <c r="M565" s="249"/>
      <c r="N565" s="272"/>
      <c r="O565" s="250"/>
      <c r="P565" s="273"/>
      <c r="Q565" s="274"/>
      <c r="R565" s="273"/>
      <c r="S565" s="274"/>
      <c r="T565" s="250"/>
      <c r="U565" s="274"/>
      <c r="V565" s="250"/>
      <c r="W565" s="275"/>
      <c r="X565" s="276"/>
    </row>
    <row r="566" spans="2:24" x14ac:dyDescent="0.25">
      <c r="B566" s="248"/>
      <c r="C566" s="249"/>
      <c r="D566" s="269"/>
      <c r="E566" s="249"/>
      <c r="F566" s="270"/>
      <c r="G566" s="270"/>
      <c r="H566" s="271"/>
      <c r="I566" s="271"/>
      <c r="J566" s="270"/>
      <c r="K566" s="270"/>
      <c r="L566" s="249"/>
      <c r="M566" s="249"/>
      <c r="N566" s="272"/>
      <c r="O566" s="250"/>
      <c r="P566" s="273"/>
      <c r="Q566" s="274"/>
      <c r="R566" s="273"/>
      <c r="S566" s="274"/>
      <c r="T566" s="250"/>
      <c r="U566" s="274"/>
      <c r="V566" s="250"/>
      <c r="W566" s="275"/>
      <c r="X566" s="276"/>
    </row>
    <row r="567" spans="2:24" x14ac:dyDescent="0.25">
      <c r="B567" s="248"/>
      <c r="C567" s="249"/>
      <c r="D567" s="269"/>
      <c r="E567" s="249"/>
      <c r="F567" s="270"/>
      <c r="G567" s="270"/>
      <c r="H567" s="271"/>
      <c r="I567" s="271"/>
      <c r="J567" s="270"/>
      <c r="K567" s="270"/>
      <c r="L567" s="249"/>
      <c r="M567" s="249"/>
      <c r="N567" s="272"/>
      <c r="O567" s="250"/>
      <c r="P567" s="273"/>
      <c r="Q567" s="274"/>
      <c r="R567" s="273"/>
      <c r="S567" s="274"/>
      <c r="T567" s="250"/>
      <c r="U567" s="274"/>
      <c r="V567" s="250"/>
      <c r="W567" s="275"/>
      <c r="X567" s="276"/>
    </row>
    <row r="568" spans="2:24" x14ac:dyDescent="0.25">
      <c r="B568" s="248"/>
      <c r="C568" s="249"/>
      <c r="D568" s="269"/>
      <c r="E568" s="249"/>
      <c r="F568" s="270"/>
      <c r="G568" s="270"/>
      <c r="H568" s="271"/>
      <c r="I568" s="271"/>
      <c r="J568" s="270"/>
      <c r="K568" s="270"/>
      <c r="L568" s="249"/>
      <c r="M568" s="249"/>
      <c r="N568" s="272"/>
      <c r="O568" s="250"/>
      <c r="P568" s="273"/>
      <c r="Q568" s="274"/>
      <c r="R568" s="273"/>
      <c r="S568" s="274"/>
      <c r="T568" s="250"/>
      <c r="U568" s="274"/>
      <c r="V568" s="250"/>
      <c r="W568" s="275"/>
      <c r="X568" s="276"/>
    </row>
    <row r="569" spans="2:24" x14ac:dyDescent="0.25">
      <c r="B569" s="248"/>
      <c r="C569" s="249"/>
      <c r="D569" s="269"/>
      <c r="E569" s="249"/>
      <c r="F569" s="270"/>
      <c r="G569" s="270"/>
      <c r="H569" s="271"/>
      <c r="I569" s="271"/>
      <c r="J569" s="270"/>
      <c r="K569" s="270"/>
      <c r="L569" s="249"/>
      <c r="M569" s="249"/>
      <c r="N569" s="272"/>
      <c r="O569" s="250"/>
      <c r="P569" s="273"/>
      <c r="Q569" s="274"/>
      <c r="R569" s="273"/>
      <c r="S569" s="274"/>
      <c r="T569" s="250"/>
      <c r="U569" s="274"/>
      <c r="V569" s="250"/>
      <c r="W569" s="275"/>
      <c r="X569" s="276"/>
    </row>
    <row r="570" spans="2:24" x14ac:dyDescent="0.25">
      <c r="B570" s="248"/>
      <c r="C570" s="249"/>
      <c r="D570" s="269"/>
      <c r="E570" s="249"/>
      <c r="F570" s="270"/>
      <c r="G570" s="270"/>
      <c r="H570" s="271"/>
      <c r="I570" s="271"/>
      <c r="J570" s="270"/>
      <c r="K570" s="270"/>
      <c r="L570" s="249"/>
      <c r="M570" s="249"/>
      <c r="N570" s="272"/>
      <c r="O570" s="250"/>
      <c r="P570" s="273"/>
      <c r="Q570" s="274"/>
      <c r="R570" s="273"/>
      <c r="S570" s="274"/>
      <c r="T570" s="250"/>
      <c r="U570" s="274"/>
      <c r="V570" s="250"/>
      <c r="W570" s="275"/>
      <c r="X570" s="276"/>
    </row>
    <row r="571" spans="2:24" x14ac:dyDescent="0.25">
      <c r="B571" s="248"/>
      <c r="C571" s="249"/>
      <c r="D571" s="269"/>
      <c r="E571" s="249"/>
      <c r="F571" s="270"/>
      <c r="G571" s="270"/>
      <c r="H571" s="271"/>
      <c r="I571" s="271"/>
      <c r="J571" s="270"/>
      <c r="K571" s="270"/>
      <c r="L571" s="249"/>
      <c r="M571" s="249"/>
      <c r="N571" s="272"/>
      <c r="O571" s="250"/>
      <c r="P571" s="273"/>
      <c r="Q571" s="274"/>
      <c r="R571" s="273"/>
      <c r="S571" s="274"/>
      <c r="T571" s="250"/>
      <c r="U571" s="274"/>
      <c r="V571" s="250"/>
      <c r="W571" s="275"/>
      <c r="X571" s="276"/>
    </row>
    <row r="572" spans="2:24" x14ac:dyDescent="0.25">
      <c r="B572" s="248"/>
      <c r="C572" s="249"/>
      <c r="D572" s="269"/>
      <c r="E572" s="249"/>
      <c r="F572" s="270"/>
      <c r="G572" s="270"/>
      <c r="H572" s="271"/>
      <c r="I572" s="271"/>
      <c r="J572" s="270"/>
      <c r="K572" s="270"/>
      <c r="L572" s="249"/>
      <c r="M572" s="249"/>
      <c r="N572" s="272"/>
      <c r="O572" s="250"/>
      <c r="P572" s="273"/>
      <c r="Q572" s="274"/>
      <c r="R572" s="273"/>
      <c r="S572" s="274"/>
      <c r="T572" s="250"/>
      <c r="U572" s="274"/>
      <c r="V572" s="250"/>
      <c r="W572" s="275"/>
      <c r="X572" s="276"/>
    </row>
    <row r="573" spans="2:24" x14ac:dyDescent="0.25">
      <c r="B573" s="248"/>
      <c r="C573" s="249"/>
      <c r="D573" s="269"/>
      <c r="E573" s="249"/>
      <c r="F573" s="270"/>
      <c r="G573" s="270"/>
      <c r="H573" s="271"/>
      <c r="I573" s="271"/>
      <c r="J573" s="270"/>
      <c r="K573" s="270"/>
      <c r="L573" s="249"/>
      <c r="M573" s="249"/>
      <c r="N573" s="272"/>
      <c r="O573" s="250"/>
      <c r="P573" s="273"/>
      <c r="Q573" s="274"/>
      <c r="R573" s="273"/>
      <c r="S573" s="274"/>
      <c r="T573" s="250"/>
      <c r="U573" s="274"/>
      <c r="V573" s="250"/>
      <c r="W573" s="275"/>
      <c r="X573" s="276"/>
    </row>
    <row r="574" spans="2:24" x14ac:dyDescent="0.25">
      <c r="B574" s="248"/>
      <c r="C574" s="249"/>
      <c r="D574" s="269"/>
      <c r="E574" s="249"/>
      <c r="F574" s="270"/>
      <c r="G574" s="270"/>
      <c r="H574" s="271"/>
      <c r="I574" s="271"/>
      <c r="J574" s="270"/>
      <c r="K574" s="270"/>
      <c r="L574" s="249"/>
      <c r="M574" s="249"/>
      <c r="N574" s="272"/>
      <c r="O574" s="250"/>
      <c r="P574" s="273"/>
      <c r="Q574" s="274"/>
      <c r="R574" s="273"/>
      <c r="S574" s="274"/>
      <c r="T574" s="250"/>
      <c r="U574" s="274"/>
      <c r="V574" s="250"/>
      <c r="W574" s="275"/>
      <c r="X574" s="276"/>
    </row>
    <row r="575" spans="2:24" x14ac:dyDescent="0.25">
      <c r="B575" s="248"/>
      <c r="C575" s="249"/>
      <c r="D575" s="269"/>
      <c r="E575" s="249"/>
      <c r="F575" s="270"/>
      <c r="G575" s="270"/>
      <c r="H575" s="271"/>
      <c r="I575" s="271"/>
      <c r="J575" s="270"/>
      <c r="K575" s="270"/>
      <c r="L575" s="249"/>
      <c r="M575" s="249"/>
      <c r="N575" s="272"/>
      <c r="O575" s="250"/>
      <c r="P575" s="273"/>
      <c r="Q575" s="274"/>
      <c r="R575" s="273"/>
      <c r="S575" s="274"/>
      <c r="T575" s="250"/>
      <c r="U575" s="274"/>
      <c r="V575" s="250"/>
      <c r="W575" s="275"/>
      <c r="X575" s="276"/>
    </row>
    <row r="576" spans="2:24" x14ac:dyDescent="0.25">
      <c r="B576" s="248"/>
      <c r="C576" s="249"/>
      <c r="D576" s="269"/>
      <c r="E576" s="249"/>
      <c r="F576" s="270"/>
      <c r="G576" s="270"/>
      <c r="H576" s="271"/>
      <c r="I576" s="271"/>
      <c r="J576" s="270"/>
      <c r="K576" s="270"/>
      <c r="L576" s="249"/>
      <c r="M576" s="249"/>
      <c r="N576" s="272"/>
      <c r="O576" s="250"/>
      <c r="P576" s="273"/>
      <c r="Q576" s="274"/>
      <c r="R576" s="273"/>
      <c r="S576" s="274"/>
      <c r="T576" s="250"/>
      <c r="U576" s="274"/>
      <c r="V576" s="250"/>
      <c r="W576" s="275"/>
      <c r="X576" s="276"/>
    </row>
    <row r="577" spans="2:24" x14ac:dyDescent="0.25">
      <c r="B577" s="248"/>
      <c r="C577" s="249"/>
      <c r="D577" s="269"/>
      <c r="E577" s="249"/>
      <c r="F577" s="270"/>
      <c r="G577" s="270"/>
      <c r="H577" s="271"/>
      <c r="I577" s="271"/>
      <c r="J577" s="270"/>
      <c r="K577" s="270"/>
      <c r="L577" s="249"/>
      <c r="M577" s="249"/>
      <c r="N577" s="272"/>
      <c r="O577" s="250"/>
      <c r="P577" s="273"/>
      <c r="Q577" s="274"/>
      <c r="R577" s="273"/>
      <c r="S577" s="274"/>
      <c r="T577" s="250"/>
      <c r="U577" s="274"/>
      <c r="V577" s="250"/>
      <c r="W577" s="275"/>
      <c r="X577" s="276"/>
    </row>
    <row r="578" spans="2:24" x14ac:dyDescent="0.25">
      <c r="B578" s="248"/>
      <c r="C578" s="249"/>
      <c r="D578" s="269"/>
      <c r="E578" s="249"/>
      <c r="F578" s="270"/>
      <c r="G578" s="270"/>
      <c r="H578" s="271"/>
      <c r="I578" s="271"/>
      <c r="J578" s="270"/>
      <c r="K578" s="270"/>
      <c r="L578" s="249"/>
      <c r="M578" s="249"/>
      <c r="N578" s="272"/>
      <c r="O578" s="250"/>
      <c r="P578" s="273"/>
      <c r="Q578" s="274"/>
      <c r="R578" s="273"/>
      <c r="S578" s="274"/>
      <c r="T578" s="250"/>
      <c r="U578" s="274"/>
      <c r="V578" s="250"/>
      <c r="W578" s="275"/>
      <c r="X578" s="276"/>
    </row>
    <row r="579" spans="2:24" x14ac:dyDescent="0.25">
      <c r="B579" s="248"/>
      <c r="C579" s="249"/>
      <c r="D579" s="269"/>
      <c r="E579" s="249"/>
      <c r="F579" s="270"/>
      <c r="G579" s="270"/>
      <c r="H579" s="271"/>
      <c r="I579" s="271"/>
      <c r="J579" s="270"/>
      <c r="K579" s="270"/>
      <c r="L579" s="249"/>
      <c r="M579" s="249"/>
      <c r="N579" s="272"/>
      <c r="O579" s="250"/>
      <c r="P579" s="273"/>
      <c r="Q579" s="274"/>
      <c r="R579" s="273"/>
      <c r="S579" s="274"/>
      <c r="T579" s="250"/>
      <c r="U579" s="274"/>
      <c r="V579" s="250"/>
      <c r="W579" s="275"/>
      <c r="X579" s="276"/>
    </row>
    <row r="580" spans="2:24" x14ac:dyDescent="0.25">
      <c r="B580" s="248"/>
      <c r="C580" s="249"/>
      <c r="D580" s="269"/>
      <c r="E580" s="249"/>
      <c r="F580" s="270"/>
      <c r="G580" s="270"/>
      <c r="H580" s="271"/>
      <c r="I580" s="271"/>
      <c r="J580" s="270"/>
      <c r="K580" s="270"/>
      <c r="L580" s="249"/>
      <c r="M580" s="249"/>
      <c r="N580" s="272"/>
      <c r="O580" s="250"/>
      <c r="P580" s="273"/>
      <c r="Q580" s="274"/>
      <c r="R580" s="273"/>
      <c r="S580" s="274"/>
      <c r="T580" s="250"/>
      <c r="U580" s="274"/>
      <c r="V580" s="250"/>
      <c r="W580" s="275"/>
      <c r="X580" s="276"/>
    </row>
    <row r="581" spans="2:24" x14ac:dyDescent="0.25">
      <c r="B581" s="248"/>
      <c r="C581" s="249"/>
      <c r="D581" s="269"/>
      <c r="E581" s="249"/>
      <c r="F581" s="270"/>
      <c r="G581" s="270"/>
      <c r="H581" s="271"/>
      <c r="I581" s="271"/>
      <c r="J581" s="270"/>
      <c r="K581" s="270"/>
      <c r="L581" s="249"/>
      <c r="M581" s="249"/>
      <c r="N581" s="272"/>
      <c r="O581" s="250"/>
      <c r="P581" s="273"/>
      <c r="Q581" s="274"/>
      <c r="R581" s="273"/>
      <c r="S581" s="274"/>
      <c r="T581" s="250"/>
      <c r="U581" s="274"/>
      <c r="V581" s="250"/>
      <c r="W581" s="275"/>
      <c r="X581" s="276"/>
    </row>
    <row r="582" spans="2:24" x14ac:dyDescent="0.25">
      <c r="B582" s="248"/>
      <c r="C582" s="249"/>
      <c r="D582" s="269"/>
      <c r="E582" s="249"/>
      <c r="F582" s="270"/>
      <c r="G582" s="270"/>
      <c r="H582" s="271"/>
      <c r="I582" s="271"/>
      <c r="J582" s="270"/>
      <c r="K582" s="270"/>
      <c r="L582" s="249"/>
      <c r="M582" s="249"/>
      <c r="N582" s="272"/>
      <c r="O582" s="250"/>
      <c r="P582" s="273"/>
      <c r="Q582" s="274"/>
      <c r="R582" s="273"/>
      <c r="S582" s="274"/>
      <c r="T582" s="250"/>
      <c r="U582" s="274"/>
      <c r="V582" s="250"/>
      <c r="W582" s="275"/>
      <c r="X582" s="276"/>
    </row>
    <row r="583" spans="2:24" x14ac:dyDescent="0.25">
      <c r="B583" s="248"/>
      <c r="C583" s="249"/>
      <c r="D583" s="269"/>
      <c r="E583" s="249"/>
      <c r="F583" s="270"/>
      <c r="G583" s="270"/>
      <c r="H583" s="271"/>
      <c r="I583" s="271"/>
      <c r="J583" s="270"/>
      <c r="K583" s="270"/>
      <c r="L583" s="249"/>
      <c r="M583" s="249"/>
      <c r="N583" s="272"/>
      <c r="O583" s="250"/>
      <c r="P583" s="273"/>
      <c r="Q583" s="274"/>
      <c r="R583" s="273"/>
      <c r="S583" s="274"/>
      <c r="T583" s="250"/>
      <c r="U583" s="274"/>
      <c r="V583" s="250"/>
      <c r="W583" s="275"/>
      <c r="X583" s="276"/>
    </row>
    <row r="584" spans="2:24" x14ac:dyDescent="0.25">
      <c r="B584" s="248"/>
      <c r="C584" s="249"/>
      <c r="D584" s="269"/>
      <c r="E584" s="249"/>
      <c r="F584" s="270"/>
      <c r="G584" s="270"/>
      <c r="H584" s="271"/>
      <c r="I584" s="271"/>
      <c r="J584" s="270"/>
      <c r="K584" s="270"/>
      <c r="L584" s="249"/>
      <c r="M584" s="249"/>
      <c r="N584" s="272"/>
      <c r="O584" s="250"/>
      <c r="P584" s="273"/>
      <c r="Q584" s="274"/>
      <c r="R584" s="273"/>
      <c r="S584" s="274"/>
      <c r="T584" s="250"/>
      <c r="U584" s="274"/>
      <c r="V584" s="250"/>
      <c r="W584" s="275"/>
      <c r="X584" s="276"/>
    </row>
    <row r="585" spans="2:24" x14ac:dyDescent="0.25">
      <c r="B585" s="248"/>
      <c r="C585" s="249"/>
      <c r="D585" s="269"/>
      <c r="E585" s="249"/>
      <c r="F585" s="270"/>
      <c r="G585" s="270"/>
      <c r="H585" s="271"/>
      <c r="I585" s="271"/>
      <c r="J585" s="270"/>
      <c r="K585" s="270"/>
      <c r="L585" s="249"/>
      <c r="M585" s="249"/>
      <c r="N585" s="272"/>
      <c r="O585" s="250"/>
      <c r="P585" s="273"/>
      <c r="Q585" s="274"/>
      <c r="R585" s="273"/>
      <c r="S585" s="274"/>
      <c r="T585" s="250"/>
      <c r="U585" s="274"/>
      <c r="V585" s="250"/>
      <c r="W585" s="275"/>
      <c r="X585" s="276"/>
    </row>
    <row r="586" spans="2:24" x14ac:dyDescent="0.25">
      <c r="B586" s="248"/>
      <c r="C586" s="249"/>
      <c r="D586" s="269"/>
      <c r="E586" s="249"/>
      <c r="F586" s="270"/>
      <c r="G586" s="270"/>
      <c r="H586" s="271"/>
      <c r="I586" s="271"/>
      <c r="J586" s="270"/>
      <c r="K586" s="270"/>
      <c r="L586" s="249"/>
      <c r="M586" s="249"/>
      <c r="N586" s="272"/>
      <c r="O586" s="250"/>
      <c r="P586" s="273"/>
      <c r="Q586" s="274"/>
      <c r="R586" s="273"/>
      <c r="S586" s="274"/>
      <c r="T586" s="250"/>
      <c r="U586" s="274"/>
      <c r="V586" s="250"/>
      <c r="W586" s="275"/>
      <c r="X586" s="276"/>
    </row>
    <row r="587" spans="2:24" x14ac:dyDescent="0.25">
      <c r="B587" s="248"/>
      <c r="C587" s="249"/>
      <c r="D587" s="269"/>
      <c r="E587" s="249"/>
      <c r="F587" s="270"/>
      <c r="G587" s="270"/>
      <c r="H587" s="271"/>
      <c r="I587" s="271"/>
      <c r="J587" s="270"/>
      <c r="K587" s="270"/>
      <c r="L587" s="249"/>
      <c r="M587" s="249"/>
      <c r="N587" s="272"/>
      <c r="O587" s="250"/>
      <c r="P587" s="273"/>
      <c r="Q587" s="274"/>
      <c r="R587" s="273"/>
      <c r="S587" s="274"/>
      <c r="T587" s="250"/>
      <c r="U587" s="274"/>
      <c r="V587" s="250"/>
      <c r="W587" s="275"/>
      <c r="X587" s="276"/>
    </row>
    <row r="588" spans="2:24" x14ac:dyDescent="0.25">
      <c r="B588" s="248"/>
      <c r="C588" s="249"/>
      <c r="D588" s="269"/>
      <c r="E588" s="249"/>
      <c r="F588" s="270"/>
      <c r="G588" s="270"/>
      <c r="H588" s="271"/>
      <c r="I588" s="271"/>
      <c r="J588" s="270"/>
      <c r="K588" s="270"/>
      <c r="L588" s="249"/>
      <c r="M588" s="249"/>
      <c r="N588" s="272"/>
      <c r="O588" s="250"/>
      <c r="P588" s="273"/>
      <c r="Q588" s="274"/>
      <c r="R588" s="273"/>
      <c r="S588" s="274"/>
      <c r="T588" s="250"/>
      <c r="U588" s="274"/>
      <c r="V588" s="250"/>
      <c r="W588" s="275"/>
      <c r="X588" s="276"/>
    </row>
    <row r="589" spans="2:24" x14ac:dyDescent="0.25">
      <c r="B589" s="248"/>
      <c r="C589" s="249"/>
      <c r="D589" s="269"/>
      <c r="E589" s="249"/>
      <c r="F589" s="270"/>
      <c r="G589" s="270"/>
      <c r="H589" s="271"/>
      <c r="I589" s="271"/>
      <c r="J589" s="270"/>
      <c r="K589" s="270"/>
      <c r="L589" s="249"/>
      <c r="M589" s="249"/>
      <c r="N589" s="272"/>
      <c r="O589" s="250"/>
      <c r="P589" s="273"/>
      <c r="Q589" s="274"/>
      <c r="R589" s="273"/>
      <c r="S589" s="274"/>
      <c r="T589" s="250"/>
      <c r="U589" s="274"/>
      <c r="V589" s="250"/>
      <c r="W589" s="275"/>
      <c r="X589" s="276"/>
    </row>
    <row r="590" spans="2:24" x14ac:dyDescent="0.25">
      <c r="B590" s="248"/>
      <c r="C590" s="249"/>
      <c r="D590" s="269"/>
      <c r="E590" s="249"/>
      <c r="F590" s="270"/>
      <c r="G590" s="270"/>
      <c r="H590" s="271"/>
      <c r="I590" s="271"/>
      <c r="J590" s="270"/>
      <c r="K590" s="270"/>
      <c r="L590" s="249"/>
      <c r="M590" s="249"/>
      <c r="N590" s="272"/>
      <c r="O590" s="250"/>
      <c r="P590" s="273"/>
      <c r="Q590" s="274"/>
      <c r="R590" s="273"/>
      <c r="S590" s="274"/>
      <c r="T590" s="250"/>
      <c r="U590" s="274"/>
      <c r="V590" s="250"/>
      <c r="W590" s="275"/>
      <c r="X590" s="276"/>
    </row>
    <row r="591" spans="2:24" x14ac:dyDescent="0.25">
      <c r="B591" s="248"/>
      <c r="C591" s="249"/>
      <c r="D591" s="269"/>
      <c r="E591" s="249"/>
      <c r="F591" s="270"/>
      <c r="G591" s="270"/>
      <c r="H591" s="271"/>
      <c r="I591" s="271"/>
      <c r="J591" s="270"/>
      <c r="K591" s="270"/>
      <c r="L591" s="249"/>
      <c r="M591" s="249"/>
      <c r="N591" s="272"/>
      <c r="O591" s="250"/>
      <c r="P591" s="273"/>
      <c r="Q591" s="274"/>
      <c r="R591" s="273"/>
      <c r="S591" s="274"/>
      <c r="T591" s="250"/>
      <c r="U591" s="274"/>
      <c r="V591" s="250"/>
      <c r="W591" s="275"/>
      <c r="X591" s="276"/>
    </row>
    <row r="592" spans="2:24" x14ac:dyDescent="0.25">
      <c r="B592" s="248"/>
      <c r="C592" s="249"/>
      <c r="D592" s="269"/>
      <c r="E592" s="249"/>
      <c r="F592" s="270"/>
      <c r="G592" s="270"/>
      <c r="H592" s="271"/>
      <c r="I592" s="271"/>
      <c r="J592" s="270"/>
      <c r="K592" s="270"/>
      <c r="L592" s="249"/>
      <c r="M592" s="249"/>
      <c r="N592" s="272"/>
      <c r="O592" s="250"/>
      <c r="P592" s="273"/>
      <c r="Q592" s="274"/>
      <c r="R592" s="273"/>
      <c r="S592" s="274"/>
      <c r="T592" s="250"/>
      <c r="U592" s="274"/>
      <c r="V592" s="250"/>
      <c r="W592" s="275"/>
      <c r="X592" s="276"/>
    </row>
    <row r="593" spans="2:24" x14ac:dyDescent="0.25">
      <c r="B593" s="248"/>
      <c r="C593" s="249"/>
      <c r="D593" s="269"/>
      <c r="E593" s="249"/>
      <c r="F593" s="270"/>
      <c r="G593" s="270"/>
      <c r="H593" s="271"/>
      <c r="I593" s="271"/>
      <c r="J593" s="270"/>
      <c r="K593" s="270"/>
      <c r="L593" s="249"/>
      <c r="M593" s="249"/>
      <c r="N593" s="272"/>
      <c r="O593" s="250"/>
      <c r="P593" s="273"/>
      <c r="Q593" s="274"/>
      <c r="R593" s="273"/>
      <c r="S593" s="274"/>
      <c r="T593" s="250"/>
      <c r="U593" s="274"/>
      <c r="V593" s="250"/>
      <c r="W593" s="275"/>
      <c r="X593" s="276"/>
    </row>
    <row r="594" spans="2:24" x14ac:dyDescent="0.25">
      <c r="B594" s="248"/>
      <c r="C594" s="249"/>
      <c r="D594" s="269"/>
      <c r="E594" s="249"/>
      <c r="F594" s="270"/>
      <c r="G594" s="270"/>
      <c r="H594" s="271"/>
      <c r="I594" s="271"/>
      <c r="J594" s="270"/>
      <c r="K594" s="270"/>
      <c r="L594" s="249"/>
      <c r="M594" s="249"/>
      <c r="N594" s="272"/>
      <c r="O594" s="250"/>
      <c r="P594" s="273"/>
      <c r="Q594" s="274"/>
      <c r="R594" s="273"/>
      <c r="S594" s="274"/>
      <c r="T594" s="250"/>
      <c r="U594" s="274"/>
      <c r="V594" s="250"/>
      <c r="W594" s="275"/>
      <c r="X594" s="276"/>
    </row>
    <row r="595" spans="2:24" x14ac:dyDescent="0.25">
      <c r="B595" s="248"/>
      <c r="C595" s="249"/>
      <c r="D595" s="269"/>
      <c r="E595" s="249"/>
      <c r="F595" s="270"/>
      <c r="G595" s="270"/>
      <c r="H595" s="271"/>
      <c r="I595" s="271"/>
      <c r="J595" s="270"/>
      <c r="K595" s="270"/>
      <c r="L595" s="249"/>
      <c r="M595" s="249"/>
      <c r="N595" s="272"/>
      <c r="O595" s="250"/>
      <c r="P595" s="273"/>
      <c r="Q595" s="274"/>
      <c r="R595" s="273"/>
      <c r="S595" s="274"/>
      <c r="T595" s="250"/>
      <c r="U595" s="274"/>
      <c r="V595" s="250"/>
      <c r="W595" s="275"/>
      <c r="X595" s="276"/>
    </row>
    <row r="596" spans="2:24" x14ac:dyDescent="0.25">
      <c r="B596" s="248"/>
      <c r="C596" s="249"/>
      <c r="D596" s="269"/>
      <c r="E596" s="249"/>
      <c r="F596" s="270"/>
      <c r="G596" s="270"/>
      <c r="H596" s="271"/>
      <c r="I596" s="271"/>
      <c r="J596" s="270"/>
      <c r="K596" s="270"/>
      <c r="L596" s="249"/>
      <c r="M596" s="249"/>
      <c r="N596" s="272"/>
      <c r="O596" s="250"/>
      <c r="P596" s="273"/>
      <c r="Q596" s="274"/>
      <c r="R596" s="273"/>
      <c r="S596" s="274"/>
      <c r="T596" s="250"/>
      <c r="U596" s="274"/>
      <c r="V596" s="250"/>
      <c r="W596" s="275"/>
      <c r="X596" s="276"/>
    </row>
    <row r="597" spans="2:24" x14ac:dyDescent="0.25">
      <c r="B597" s="248"/>
      <c r="C597" s="249"/>
      <c r="D597" s="269"/>
      <c r="E597" s="249"/>
      <c r="F597" s="270"/>
      <c r="G597" s="270"/>
      <c r="H597" s="271"/>
      <c r="I597" s="271"/>
      <c r="J597" s="270"/>
      <c r="K597" s="270"/>
      <c r="L597" s="249"/>
      <c r="M597" s="249"/>
      <c r="N597" s="272"/>
      <c r="O597" s="250"/>
      <c r="P597" s="273"/>
      <c r="Q597" s="274"/>
      <c r="R597" s="273"/>
      <c r="S597" s="274"/>
      <c r="T597" s="250"/>
      <c r="U597" s="274"/>
      <c r="V597" s="250"/>
      <c r="W597" s="275"/>
      <c r="X597" s="276"/>
    </row>
    <row r="598" spans="2:24" x14ac:dyDescent="0.25">
      <c r="B598" s="248"/>
      <c r="C598" s="249"/>
      <c r="D598" s="269"/>
      <c r="E598" s="249"/>
      <c r="F598" s="270"/>
      <c r="G598" s="270"/>
      <c r="H598" s="271"/>
      <c r="I598" s="271"/>
      <c r="J598" s="270"/>
      <c r="K598" s="270"/>
      <c r="L598" s="249"/>
      <c r="M598" s="249"/>
      <c r="N598" s="272"/>
      <c r="O598" s="250"/>
      <c r="P598" s="273"/>
      <c r="Q598" s="274"/>
      <c r="R598" s="273"/>
      <c r="S598" s="274"/>
      <c r="T598" s="250"/>
      <c r="U598" s="274"/>
      <c r="V598" s="250"/>
      <c r="W598" s="275"/>
      <c r="X598" s="276"/>
    </row>
    <row r="599" spans="2:24" x14ac:dyDescent="0.25">
      <c r="B599" s="248"/>
      <c r="C599" s="249"/>
      <c r="D599" s="269"/>
      <c r="E599" s="249"/>
      <c r="F599" s="270"/>
      <c r="G599" s="270"/>
      <c r="H599" s="271"/>
      <c r="I599" s="271"/>
      <c r="J599" s="270"/>
      <c r="K599" s="270"/>
      <c r="L599" s="249"/>
      <c r="M599" s="249"/>
      <c r="N599" s="272"/>
      <c r="O599" s="250"/>
      <c r="P599" s="273"/>
      <c r="Q599" s="274"/>
      <c r="R599" s="273"/>
      <c r="S599" s="274"/>
      <c r="T599" s="250"/>
      <c r="U599" s="274"/>
      <c r="V599" s="250"/>
      <c r="W599" s="275"/>
      <c r="X599" s="276"/>
    </row>
    <row r="600" spans="2:24" x14ac:dyDescent="0.25">
      <c r="B600" s="248"/>
      <c r="C600" s="249"/>
      <c r="D600" s="269"/>
      <c r="E600" s="249"/>
      <c r="F600" s="270"/>
      <c r="G600" s="270"/>
      <c r="H600" s="271"/>
      <c r="I600" s="271"/>
      <c r="J600" s="270"/>
      <c r="K600" s="270"/>
      <c r="L600" s="249"/>
      <c r="M600" s="249"/>
      <c r="N600" s="272"/>
      <c r="O600" s="250"/>
      <c r="P600" s="273"/>
      <c r="Q600" s="274"/>
      <c r="R600" s="273"/>
      <c r="S600" s="274"/>
      <c r="T600" s="250"/>
      <c r="U600" s="274"/>
      <c r="V600" s="250"/>
      <c r="W600" s="275"/>
      <c r="X600" s="276"/>
    </row>
    <row r="601" spans="2:24" x14ac:dyDescent="0.25">
      <c r="B601" s="248"/>
      <c r="C601" s="249"/>
      <c r="D601" s="269"/>
      <c r="E601" s="249"/>
      <c r="F601" s="270"/>
      <c r="G601" s="270"/>
      <c r="H601" s="271"/>
      <c r="I601" s="271"/>
      <c r="J601" s="270"/>
      <c r="K601" s="270"/>
      <c r="L601" s="249"/>
      <c r="M601" s="249"/>
      <c r="N601" s="272"/>
      <c r="O601" s="250"/>
      <c r="P601" s="273"/>
      <c r="Q601" s="274"/>
      <c r="R601" s="273"/>
      <c r="S601" s="274"/>
      <c r="T601" s="250"/>
      <c r="U601" s="274"/>
      <c r="V601" s="250"/>
      <c r="W601" s="275"/>
      <c r="X601" s="276"/>
    </row>
    <row r="602" spans="2:24" x14ac:dyDescent="0.25">
      <c r="B602" s="248"/>
      <c r="C602" s="249"/>
      <c r="D602" s="269"/>
      <c r="E602" s="249"/>
      <c r="F602" s="270"/>
      <c r="G602" s="270"/>
      <c r="H602" s="271"/>
      <c r="I602" s="271"/>
      <c r="J602" s="270"/>
      <c r="K602" s="270"/>
      <c r="L602" s="249"/>
      <c r="M602" s="249"/>
      <c r="N602" s="272"/>
      <c r="O602" s="250"/>
      <c r="P602" s="273"/>
      <c r="Q602" s="274"/>
      <c r="R602" s="273"/>
      <c r="S602" s="274"/>
      <c r="T602" s="250"/>
      <c r="U602" s="274"/>
      <c r="V602" s="250"/>
      <c r="W602" s="275"/>
      <c r="X602" s="276"/>
    </row>
    <row r="603" spans="2:24" x14ac:dyDescent="0.25">
      <c r="B603" s="248"/>
      <c r="C603" s="249"/>
      <c r="D603" s="269"/>
      <c r="E603" s="249"/>
      <c r="F603" s="270"/>
      <c r="G603" s="270"/>
      <c r="H603" s="271"/>
      <c r="I603" s="271"/>
      <c r="J603" s="270"/>
      <c r="K603" s="270"/>
      <c r="L603" s="249"/>
      <c r="M603" s="249"/>
      <c r="N603" s="272"/>
      <c r="O603" s="250"/>
      <c r="P603" s="273"/>
      <c r="Q603" s="274"/>
      <c r="R603" s="273"/>
      <c r="S603" s="274"/>
      <c r="T603" s="250"/>
      <c r="U603" s="274"/>
      <c r="V603" s="250"/>
      <c r="W603" s="275"/>
      <c r="X603" s="276"/>
    </row>
    <row r="604" spans="2:24" x14ac:dyDescent="0.25">
      <c r="B604" s="248"/>
      <c r="C604" s="249"/>
      <c r="D604" s="269"/>
      <c r="E604" s="249"/>
      <c r="F604" s="270"/>
      <c r="G604" s="270"/>
      <c r="H604" s="271"/>
      <c r="I604" s="271"/>
      <c r="J604" s="270"/>
      <c r="K604" s="270"/>
      <c r="L604" s="249"/>
      <c r="M604" s="249"/>
      <c r="N604" s="272"/>
      <c r="O604" s="250"/>
      <c r="P604" s="273"/>
      <c r="Q604" s="274"/>
      <c r="R604" s="273"/>
      <c r="S604" s="274"/>
      <c r="T604" s="250"/>
      <c r="U604" s="274"/>
      <c r="V604" s="250"/>
      <c r="W604" s="275"/>
      <c r="X604" s="276"/>
    </row>
    <row r="605" spans="2:24" x14ac:dyDescent="0.25">
      <c r="B605" s="248"/>
      <c r="C605" s="249"/>
      <c r="D605" s="269"/>
      <c r="E605" s="249"/>
      <c r="F605" s="270"/>
      <c r="G605" s="270"/>
      <c r="H605" s="271"/>
      <c r="I605" s="271"/>
      <c r="J605" s="270"/>
      <c r="K605" s="270"/>
      <c r="L605" s="249"/>
      <c r="M605" s="249"/>
      <c r="N605" s="272"/>
      <c r="O605" s="250"/>
      <c r="P605" s="273"/>
      <c r="Q605" s="274"/>
      <c r="R605" s="273"/>
      <c r="S605" s="274"/>
      <c r="T605" s="250"/>
      <c r="U605" s="274"/>
      <c r="V605" s="250"/>
      <c r="W605" s="275"/>
      <c r="X605" s="276"/>
    </row>
    <row r="606" spans="2:24" x14ac:dyDescent="0.25">
      <c r="B606" s="248"/>
      <c r="C606" s="249"/>
      <c r="D606" s="269"/>
      <c r="E606" s="249"/>
      <c r="F606" s="270"/>
      <c r="G606" s="270"/>
      <c r="H606" s="271"/>
      <c r="I606" s="271"/>
      <c r="J606" s="270"/>
      <c r="K606" s="270"/>
      <c r="L606" s="249"/>
      <c r="M606" s="249"/>
      <c r="N606" s="272"/>
      <c r="O606" s="250"/>
      <c r="P606" s="273"/>
      <c r="Q606" s="274"/>
      <c r="R606" s="273"/>
      <c r="S606" s="274"/>
      <c r="T606" s="250"/>
      <c r="U606" s="274"/>
      <c r="V606" s="250"/>
      <c r="W606" s="275"/>
      <c r="X606" s="276"/>
    </row>
    <row r="607" spans="2:24" x14ac:dyDescent="0.25">
      <c r="B607" s="248"/>
      <c r="C607" s="249"/>
      <c r="D607" s="269"/>
      <c r="E607" s="249"/>
      <c r="F607" s="270"/>
      <c r="G607" s="270"/>
      <c r="H607" s="271"/>
      <c r="I607" s="271"/>
      <c r="J607" s="270"/>
      <c r="K607" s="270"/>
      <c r="L607" s="249"/>
      <c r="M607" s="249"/>
      <c r="N607" s="272"/>
      <c r="O607" s="250"/>
      <c r="P607" s="273"/>
      <c r="Q607" s="274"/>
      <c r="R607" s="273"/>
      <c r="S607" s="274"/>
      <c r="T607" s="250"/>
      <c r="U607" s="274"/>
      <c r="V607" s="250"/>
      <c r="W607" s="275"/>
      <c r="X607" s="276"/>
    </row>
    <row r="608" spans="2:24" x14ac:dyDescent="0.25">
      <c r="B608" s="248"/>
      <c r="C608" s="249"/>
      <c r="D608" s="269"/>
      <c r="E608" s="249"/>
      <c r="F608" s="270"/>
      <c r="G608" s="270"/>
      <c r="H608" s="271"/>
      <c r="I608" s="271"/>
      <c r="J608" s="270"/>
      <c r="K608" s="270"/>
      <c r="L608" s="249"/>
      <c r="M608" s="249"/>
      <c r="N608" s="272"/>
      <c r="O608" s="250"/>
      <c r="P608" s="273"/>
      <c r="Q608" s="274"/>
      <c r="R608" s="273"/>
      <c r="S608" s="274"/>
      <c r="T608" s="250"/>
      <c r="U608" s="274"/>
      <c r="V608" s="250"/>
      <c r="W608" s="275"/>
      <c r="X608" s="276"/>
    </row>
    <row r="609" spans="2:24" x14ac:dyDescent="0.25">
      <c r="B609" s="248"/>
      <c r="C609" s="249"/>
      <c r="D609" s="269"/>
      <c r="E609" s="249"/>
      <c r="F609" s="270"/>
      <c r="G609" s="270"/>
      <c r="H609" s="271"/>
      <c r="I609" s="271"/>
      <c r="J609" s="270"/>
      <c r="K609" s="270"/>
      <c r="L609" s="249"/>
      <c r="M609" s="249"/>
      <c r="N609" s="272"/>
      <c r="O609" s="250"/>
      <c r="P609" s="273"/>
      <c r="Q609" s="274"/>
      <c r="R609" s="273"/>
      <c r="S609" s="274"/>
      <c r="T609" s="250"/>
      <c r="U609" s="274"/>
      <c r="V609" s="250"/>
      <c r="W609" s="275"/>
      <c r="X609" s="276"/>
    </row>
    <row r="610" spans="2:24" x14ac:dyDescent="0.25">
      <c r="B610" s="248"/>
      <c r="C610" s="249"/>
      <c r="D610" s="269"/>
      <c r="E610" s="249"/>
      <c r="F610" s="270"/>
      <c r="G610" s="270"/>
      <c r="H610" s="271"/>
      <c r="I610" s="271"/>
      <c r="J610" s="270"/>
      <c r="K610" s="270"/>
      <c r="L610" s="249"/>
      <c r="M610" s="249"/>
      <c r="N610" s="272"/>
      <c r="O610" s="250"/>
      <c r="P610" s="273"/>
      <c r="Q610" s="274"/>
      <c r="R610" s="273"/>
      <c r="S610" s="274"/>
      <c r="T610" s="250"/>
      <c r="U610" s="274"/>
      <c r="V610" s="250"/>
      <c r="W610" s="275"/>
      <c r="X610" s="276"/>
    </row>
    <row r="611" spans="2:24" x14ac:dyDescent="0.25">
      <c r="B611" s="248"/>
      <c r="C611" s="249"/>
      <c r="D611" s="269"/>
      <c r="E611" s="249"/>
      <c r="F611" s="270"/>
      <c r="G611" s="270"/>
      <c r="H611" s="271"/>
      <c r="I611" s="271"/>
      <c r="J611" s="270"/>
      <c r="K611" s="270"/>
      <c r="L611" s="249"/>
      <c r="M611" s="249"/>
      <c r="N611" s="272"/>
      <c r="O611" s="250"/>
      <c r="P611" s="273"/>
      <c r="Q611" s="274"/>
      <c r="R611" s="273"/>
      <c r="S611" s="274"/>
      <c r="T611" s="250"/>
      <c r="U611" s="274"/>
      <c r="V611" s="250"/>
      <c r="W611" s="275"/>
      <c r="X611" s="276"/>
    </row>
    <row r="612" spans="2:24" x14ac:dyDescent="0.25">
      <c r="B612" s="248"/>
      <c r="C612" s="249"/>
      <c r="D612" s="269"/>
      <c r="E612" s="249"/>
      <c r="F612" s="270"/>
      <c r="G612" s="270"/>
      <c r="H612" s="271"/>
      <c r="I612" s="271"/>
      <c r="J612" s="270"/>
      <c r="K612" s="270"/>
      <c r="L612" s="249"/>
      <c r="M612" s="249"/>
      <c r="N612" s="272"/>
      <c r="O612" s="250"/>
      <c r="P612" s="273"/>
      <c r="Q612" s="274"/>
      <c r="R612" s="273"/>
      <c r="S612" s="274"/>
      <c r="T612" s="250"/>
      <c r="U612" s="274"/>
      <c r="V612" s="250"/>
      <c r="W612" s="275"/>
      <c r="X612" s="276"/>
    </row>
    <row r="613" spans="2:24" x14ac:dyDescent="0.25">
      <c r="B613" s="248"/>
      <c r="C613" s="249"/>
      <c r="D613" s="269"/>
      <c r="E613" s="249"/>
      <c r="F613" s="270"/>
      <c r="G613" s="270"/>
      <c r="H613" s="271"/>
      <c r="I613" s="271"/>
      <c r="J613" s="270"/>
      <c r="K613" s="270"/>
      <c r="L613" s="249"/>
      <c r="M613" s="249"/>
      <c r="N613" s="272"/>
      <c r="O613" s="250"/>
      <c r="P613" s="273"/>
      <c r="Q613" s="274"/>
      <c r="R613" s="273"/>
      <c r="S613" s="274"/>
      <c r="T613" s="250"/>
      <c r="U613" s="274"/>
      <c r="V613" s="250"/>
      <c r="W613" s="275"/>
      <c r="X613" s="276"/>
    </row>
    <row r="614" spans="2:24" x14ac:dyDescent="0.25">
      <c r="B614" s="248"/>
      <c r="C614" s="249"/>
      <c r="D614" s="269"/>
      <c r="E614" s="249"/>
      <c r="F614" s="270"/>
      <c r="G614" s="270"/>
      <c r="H614" s="271"/>
      <c r="I614" s="271"/>
      <c r="J614" s="270"/>
      <c r="K614" s="270"/>
      <c r="L614" s="249"/>
      <c r="M614" s="249"/>
      <c r="N614" s="272"/>
      <c r="O614" s="250"/>
      <c r="P614" s="273"/>
      <c r="Q614" s="274"/>
      <c r="R614" s="273"/>
      <c r="S614" s="274"/>
      <c r="T614" s="250"/>
      <c r="U614" s="274"/>
      <c r="V614" s="250"/>
      <c r="W614" s="275"/>
      <c r="X614" s="276"/>
    </row>
    <row r="615" spans="2:24" x14ac:dyDescent="0.25">
      <c r="B615" s="248"/>
      <c r="C615" s="249"/>
      <c r="D615" s="269"/>
      <c r="E615" s="249"/>
      <c r="F615" s="270"/>
      <c r="G615" s="270"/>
      <c r="H615" s="271"/>
      <c r="I615" s="271"/>
      <c r="J615" s="270"/>
      <c r="K615" s="270"/>
      <c r="L615" s="249"/>
      <c r="M615" s="249"/>
      <c r="N615" s="272"/>
      <c r="O615" s="250"/>
      <c r="P615" s="273"/>
      <c r="Q615" s="274"/>
      <c r="R615" s="273"/>
      <c r="S615" s="274"/>
      <c r="T615" s="250"/>
      <c r="U615" s="274"/>
      <c r="V615" s="250"/>
      <c r="W615" s="275"/>
      <c r="X615" s="276"/>
    </row>
    <row r="616" spans="2:24" x14ac:dyDescent="0.25">
      <c r="B616" s="248"/>
      <c r="C616" s="249"/>
      <c r="D616" s="269"/>
      <c r="E616" s="249"/>
      <c r="F616" s="270"/>
      <c r="G616" s="270"/>
      <c r="H616" s="271"/>
      <c r="I616" s="271"/>
      <c r="J616" s="270"/>
      <c r="K616" s="270"/>
      <c r="L616" s="249"/>
      <c r="M616" s="249"/>
      <c r="N616" s="272"/>
      <c r="O616" s="250"/>
      <c r="P616" s="273"/>
      <c r="Q616" s="274"/>
      <c r="R616" s="273"/>
      <c r="S616" s="274"/>
      <c r="T616" s="250"/>
      <c r="U616" s="274"/>
      <c r="V616" s="250"/>
      <c r="W616" s="275"/>
      <c r="X616" s="276"/>
    </row>
    <row r="617" spans="2:24" x14ac:dyDescent="0.25">
      <c r="B617" s="248"/>
      <c r="C617" s="249"/>
      <c r="D617" s="269"/>
      <c r="E617" s="249"/>
      <c r="F617" s="270"/>
      <c r="G617" s="270"/>
      <c r="H617" s="271"/>
      <c r="I617" s="271"/>
      <c r="J617" s="270"/>
      <c r="K617" s="270"/>
      <c r="L617" s="249"/>
      <c r="M617" s="249"/>
      <c r="N617" s="272"/>
      <c r="O617" s="250"/>
      <c r="P617" s="273"/>
      <c r="Q617" s="274"/>
      <c r="R617" s="273"/>
      <c r="S617" s="274"/>
      <c r="T617" s="250"/>
      <c r="U617" s="274"/>
      <c r="V617" s="250"/>
      <c r="W617" s="275"/>
      <c r="X617" s="276"/>
    </row>
    <row r="618" spans="2:24" x14ac:dyDescent="0.25">
      <c r="B618" s="248"/>
      <c r="C618" s="249"/>
      <c r="D618" s="269"/>
      <c r="E618" s="249"/>
      <c r="F618" s="270"/>
      <c r="G618" s="270"/>
      <c r="H618" s="271"/>
      <c r="I618" s="271"/>
      <c r="J618" s="270"/>
      <c r="K618" s="270"/>
      <c r="L618" s="249"/>
      <c r="M618" s="249"/>
      <c r="N618" s="272"/>
      <c r="O618" s="250"/>
      <c r="P618" s="273"/>
      <c r="Q618" s="274"/>
      <c r="R618" s="273"/>
      <c r="S618" s="274"/>
      <c r="T618" s="250"/>
      <c r="U618" s="274"/>
      <c r="V618" s="250"/>
      <c r="W618" s="275"/>
      <c r="X618" s="276"/>
    </row>
    <row r="619" spans="2:24" x14ac:dyDescent="0.25">
      <c r="B619" s="248"/>
      <c r="C619" s="249"/>
      <c r="D619" s="269"/>
      <c r="E619" s="249"/>
      <c r="F619" s="270"/>
      <c r="G619" s="270"/>
      <c r="H619" s="271"/>
      <c r="I619" s="271"/>
      <c r="J619" s="270"/>
      <c r="K619" s="270"/>
      <c r="L619" s="249"/>
      <c r="M619" s="249"/>
      <c r="N619" s="272"/>
      <c r="O619" s="250"/>
      <c r="P619" s="273"/>
      <c r="Q619" s="274"/>
      <c r="R619" s="273"/>
      <c r="S619" s="274"/>
      <c r="T619" s="250"/>
      <c r="U619" s="274"/>
      <c r="V619" s="250"/>
      <c r="W619" s="275"/>
      <c r="X619" s="276"/>
    </row>
    <row r="620" spans="2:24" x14ac:dyDescent="0.25">
      <c r="B620" s="248"/>
      <c r="C620" s="249"/>
      <c r="D620" s="269"/>
      <c r="E620" s="249"/>
      <c r="F620" s="270"/>
      <c r="G620" s="270"/>
      <c r="H620" s="271"/>
      <c r="I620" s="271"/>
      <c r="J620" s="270"/>
      <c r="K620" s="270"/>
      <c r="L620" s="249"/>
      <c r="M620" s="249"/>
      <c r="N620" s="272"/>
      <c r="O620" s="250"/>
      <c r="P620" s="273"/>
      <c r="Q620" s="274"/>
      <c r="R620" s="273"/>
      <c r="S620" s="274"/>
      <c r="T620" s="250"/>
      <c r="U620" s="274"/>
      <c r="V620" s="250"/>
      <c r="W620" s="275"/>
      <c r="X620" s="276"/>
    </row>
    <row r="621" spans="2:24" x14ac:dyDescent="0.25">
      <c r="B621" s="248"/>
      <c r="C621" s="249"/>
      <c r="D621" s="269"/>
      <c r="E621" s="249"/>
      <c r="F621" s="270"/>
      <c r="G621" s="270"/>
      <c r="H621" s="271"/>
      <c r="I621" s="271"/>
      <c r="J621" s="270"/>
      <c r="K621" s="270"/>
      <c r="L621" s="249"/>
      <c r="M621" s="249"/>
      <c r="N621" s="272"/>
      <c r="O621" s="250"/>
      <c r="P621" s="273"/>
      <c r="Q621" s="274"/>
      <c r="R621" s="273"/>
      <c r="S621" s="274"/>
      <c r="T621" s="250"/>
      <c r="U621" s="274"/>
      <c r="V621" s="250"/>
      <c r="W621" s="275"/>
      <c r="X621" s="276"/>
    </row>
    <row r="622" spans="2:24" x14ac:dyDescent="0.25">
      <c r="B622" s="248"/>
      <c r="C622" s="249"/>
      <c r="D622" s="269"/>
      <c r="E622" s="249"/>
      <c r="F622" s="270"/>
      <c r="G622" s="270"/>
      <c r="H622" s="271"/>
      <c r="I622" s="271"/>
      <c r="J622" s="270"/>
      <c r="K622" s="270"/>
      <c r="L622" s="249"/>
      <c r="M622" s="249"/>
      <c r="N622" s="272"/>
      <c r="O622" s="250"/>
      <c r="P622" s="273"/>
      <c r="Q622" s="274"/>
      <c r="R622" s="273"/>
      <c r="S622" s="274"/>
      <c r="T622" s="250"/>
      <c r="U622" s="274"/>
      <c r="V622" s="250"/>
      <c r="W622" s="275"/>
      <c r="X622" s="276"/>
    </row>
    <row r="623" spans="2:24" x14ac:dyDescent="0.25">
      <c r="B623" s="248"/>
      <c r="C623" s="249"/>
      <c r="D623" s="269"/>
      <c r="E623" s="249"/>
      <c r="F623" s="270"/>
      <c r="G623" s="270"/>
      <c r="H623" s="271"/>
      <c r="I623" s="271"/>
      <c r="J623" s="270"/>
      <c r="K623" s="270"/>
      <c r="L623" s="249"/>
      <c r="M623" s="249"/>
      <c r="N623" s="272"/>
      <c r="O623" s="250"/>
      <c r="P623" s="273"/>
      <c r="Q623" s="274"/>
      <c r="R623" s="273"/>
      <c r="S623" s="274"/>
      <c r="T623" s="250"/>
      <c r="U623" s="274"/>
      <c r="V623" s="250"/>
      <c r="W623" s="275"/>
      <c r="X623" s="276"/>
    </row>
    <row r="624" spans="2:24" x14ac:dyDescent="0.25">
      <c r="B624" s="248"/>
      <c r="C624" s="249"/>
      <c r="D624" s="269"/>
      <c r="E624" s="249"/>
      <c r="F624" s="270"/>
      <c r="G624" s="270"/>
      <c r="H624" s="271"/>
      <c r="I624" s="271"/>
      <c r="J624" s="270"/>
      <c r="K624" s="270"/>
      <c r="L624" s="249"/>
      <c r="M624" s="249"/>
      <c r="N624" s="272"/>
      <c r="O624" s="250"/>
      <c r="P624" s="273"/>
      <c r="Q624" s="274"/>
      <c r="R624" s="273"/>
      <c r="S624" s="274"/>
      <c r="T624" s="250"/>
      <c r="U624" s="274"/>
      <c r="V624" s="250"/>
      <c r="W624" s="275"/>
      <c r="X624" s="276"/>
    </row>
    <row r="625" spans="2:24" x14ac:dyDescent="0.25">
      <c r="B625" s="248"/>
      <c r="C625" s="249"/>
      <c r="D625" s="269"/>
      <c r="E625" s="249"/>
      <c r="F625" s="270"/>
      <c r="G625" s="270"/>
      <c r="H625" s="271"/>
      <c r="I625" s="271"/>
      <c r="J625" s="270"/>
      <c r="K625" s="270"/>
      <c r="L625" s="249"/>
      <c r="M625" s="249"/>
      <c r="N625" s="272"/>
      <c r="O625" s="250"/>
      <c r="P625" s="273"/>
      <c r="Q625" s="274"/>
      <c r="R625" s="273"/>
      <c r="S625" s="274"/>
      <c r="T625" s="250"/>
      <c r="U625" s="274"/>
      <c r="V625" s="250"/>
      <c r="W625" s="275"/>
      <c r="X625" s="276"/>
    </row>
    <row r="626" spans="2:24" x14ac:dyDescent="0.25">
      <c r="B626" s="248"/>
      <c r="C626" s="249"/>
      <c r="D626" s="269"/>
      <c r="E626" s="249"/>
      <c r="F626" s="270"/>
      <c r="G626" s="270"/>
      <c r="H626" s="271"/>
      <c r="I626" s="271"/>
      <c r="J626" s="270"/>
      <c r="K626" s="270"/>
      <c r="L626" s="249"/>
      <c r="M626" s="249"/>
      <c r="N626" s="272"/>
      <c r="O626" s="250"/>
      <c r="P626" s="273"/>
      <c r="Q626" s="274"/>
      <c r="R626" s="273"/>
      <c r="S626" s="274"/>
      <c r="T626" s="250"/>
      <c r="U626" s="274"/>
      <c r="V626" s="250"/>
      <c r="W626" s="275"/>
      <c r="X626" s="276"/>
    </row>
    <row r="627" spans="2:24" x14ac:dyDescent="0.25">
      <c r="B627" s="248"/>
      <c r="C627" s="249"/>
      <c r="D627" s="269"/>
      <c r="E627" s="249"/>
      <c r="F627" s="270"/>
      <c r="G627" s="270"/>
      <c r="H627" s="271"/>
      <c r="I627" s="271"/>
      <c r="J627" s="270"/>
      <c r="K627" s="270"/>
      <c r="L627" s="249"/>
      <c r="M627" s="249"/>
      <c r="N627" s="272"/>
      <c r="O627" s="250"/>
      <c r="P627" s="273"/>
      <c r="Q627" s="274"/>
      <c r="R627" s="273"/>
      <c r="S627" s="274"/>
      <c r="T627" s="250"/>
      <c r="U627" s="274"/>
      <c r="V627" s="250"/>
      <c r="W627" s="275"/>
      <c r="X627" s="276"/>
    </row>
    <row r="628" spans="2:24" x14ac:dyDescent="0.25">
      <c r="B628" s="248"/>
      <c r="C628" s="249"/>
      <c r="D628" s="269"/>
      <c r="E628" s="249"/>
      <c r="F628" s="270"/>
      <c r="G628" s="270"/>
      <c r="H628" s="271"/>
      <c r="I628" s="271"/>
      <c r="J628" s="270"/>
      <c r="K628" s="270"/>
      <c r="L628" s="249"/>
      <c r="M628" s="249"/>
      <c r="N628" s="272"/>
      <c r="O628" s="250"/>
      <c r="P628" s="273"/>
      <c r="Q628" s="274"/>
      <c r="R628" s="273"/>
      <c r="S628" s="274"/>
      <c r="T628" s="250"/>
      <c r="U628" s="274"/>
      <c r="V628" s="250"/>
      <c r="W628" s="275"/>
      <c r="X628" s="276"/>
    </row>
    <row r="629" spans="2:24" x14ac:dyDescent="0.25">
      <c r="B629" s="248"/>
      <c r="C629" s="249"/>
      <c r="D629" s="269"/>
      <c r="E629" s="249"/>
      <c r="F629" s="270"/>
      <c r="G629" s="270"/>
      <c r="H629" s="271"/>
      <c r="I629" s="271"/>
      <c r="J629" s="270"/>
      <c r="K629" s="270"/>
      <c r="L629" s="249"/>
      <c r="M629" s="249"/>
      <c r="N629" s="272"/>
      <c r="O629" s="250"/>
      <c r="P629" s="273"/>
      <c r="Q629" s="274"/>
      <c r="R629" s="273"/>
      <c r="S629" s="274"/>
      <c r="T629" s="250"/>
      <c r="U629" s="274"/>
      <c r="V629" s="250"/>
      <c r="W629" s="275"/>
      <c r="X629" s="276"/>
    </row>
    <row r="630" spans="2:24" x14ac:dyDescent="0.25">
      <c r="B630" s="248"/>
      <c r="C630" s="249"/>
      <c r="D630" s="269"/>
      <c r="E630" s="249"/>
      <c r="F630" s="270"/>
      <c r="G630" s="270"/>
      <c r="H630" s="271"/>
      <c r="I630" s="271"/>
      <c r="J630" s="270"/>
      <c r="K630" s="270"/>
      <c r="L630" s="249"/>
      <c r="M630" s="249"/>
      <c r="N630" s="272"/>
      <c r="O630" s="250"/>
      <c r="P630" s="273"/>
      <c r="Q630" s="274"/>
      <c r="R630" s="273"/>
      <c r="S630" s="274"/>
      <c r="T630" s="250"/>
      <c r="U630" s="274"/>
      <c r="V630" s="250"/>
      <c r="W630" s="275"/>
      <c r="X630" s="276"/>
    </row>
    <row r="631" spans="2:24" x14ac:dyDescent="0.25">
      <c r="B631" s="248"/>
      <c r="C631" s="249"/>
      <c r="D631" s="269"/>
      <c r="E631" s="249"/>
      <c r="F631" s="270"/>
      <c r="G631" s="270"/>
      <c r="H631" s="271"/>
      <c r="I631" s="271"/>
      <c r="J631" s="270"/>
      <c r="K631" s="270"/>
      <c r="L631" s="249"/>
      <c r="M631" s="249"/>
      <c r="N631" s="272"/>
      <c r="O631" s="250"/>
      <c r="P631" s="273"/>
      <c r="Q631" s="274"/>
      <c r="R631" s="273"/>
      <c r="S631" s="274"/>
      <c r="T631" s="250"/>
      <c r="U631" s="274"/>
      <c r="V631" s="250"/>
      <c r="W631" s="275"/>
      <c r="X631" s="276"/>
    </row>
    <row r="632" spans="2:24" x14ac:dyDescent="0.25">
      <c r="B632" s="248"/>
      <c r="C632" s="249"/>
      <c r="D632" s="269"/>
      <c r="E632" s="249"/>
      <c r="F632" s="270"/>
      <c r="G632" s="270"/>
      <c r="H632" s="271"/>
      <c r="I632" s="271"/>
      <c r="J632" s="270"/>
      <c r="K632" s="270"/>
      <c r="L632" s="249"/>
      <c r="M632" s="249"/>
      <c r="N632" s="272"/>
      <c r="O632" s="250"/>
      <c r="P632" s="273"/>
      <c r="Q632" s="274"/>
      <c r="R632" s="273"/>
      <c r="S632" s="274"/>
      <c r="T632" s="250"/>
      <c r="U632" s="274"/>
      <c r="V632" s="250"/>
      <c r="W632" s="275"/>
      <c r="X632" s="276"/>
    </row>
    <row r="633" spans="2:24" x14ac:dyDescent="0.25">
      <c r="B633" s="248"/>
      <c r="C633" s="249"/>
      <c r="D633" s="269"/>
      <c r="E633" s="249"/>
      <c r="F633" s="270"/>
      <c r="G633" s="270"/>
      <c r="H633" s="271"/>
      <c r="I633" s="271"/>
      <c r="J633" s="270"/>
      <c r="K633" s="270"/>
      <c r="L633" s="249"/>
      <c r="M633" s="249"/>
      <c r="N633" s="272"/>
      <c r="O633" s="250"/>
      <c r="P633" s="273"/>
      <c r="Q633" s="274"/>
      <c r="R633" s="273"/>
      <c r="S633" s="274"/>
      <c r="T633" s="250"/>
      <c r="U633" s="274"/>
      <c r="V633" s="250"/>
      <c r="W633" s="275"/>
      <c r="X633" s="276"/>
    </row>
    <row r="634" spans="2:24" x14ac:dyDescent="0.25">
      <c r="B634" s="248"/>
      <c r="C634" s="249"/>
      <c r="D634" s="269"/>
      <c r="E634" s="249"/>
      <c r="F634" s="270"/>
      <c r="G634" s="270"/>
      <c r="H634" s="271"/>
      <c r="I634" s="271"/>
      <c r="J634" s="270"/>
      <c r="K634" s="270"/>
      <c r="L634" s="249"/>
      <c r="M634" s="249"/>
      <c r="N634" s="272"/>
      <c r="O634" s="250"/>
      <c r="P634" s="273"/>
      <c r="Q634" s="274"/>
      <c r="R634" s="273"/>
      <c r="S634" s="274"/>
      <c r="T634" s="250"/>
      <c r="U634" s="274"/>
      <c r="V634" s="250"/>
      <c r="W634" s="275"/>
      <c r="X634" s="276"/>
    </row>
    <row r="635" spans="2:24" x14ac:dyDescent="0.25">
      <c r="B635" s="248"/>
      <c r="C635" s="249"/>
      <c r="D635" s="269"/>
      <c r="E635" s="249"/>
      <c r="F635" s="270"/>
      <c r="G635" s="270"/>
      <c r="H635" s="271"/>
      <c r="I635" s="271"/>
      <c r="J635" s="270"/>
      <c r="K635" s="270"/>
      <c r="L635" s="249"/>
      <c r="M635" s="249"/>
      <c r="N635" s="272"/>
      <c r="O635" s="250"/>
      <c r="P635" s="273"/>
      <c r="Q635" s="274"/>
      <c r="R635" s="273"/>
      <c r="S635" s="274"/>
      <c r="T635" s="250"/>
      <c r="U635" s="274"/>
      <c r="V635" s="250"/>
      <c r="W635" s="275"/>
      <c r="X635" s="276"/>
    </row>
    <row r="636" spans="2:24" x14ac:dyDescent="0.25">
      <c r="B636" s="248"/>
      <c r="C636" s="249"/>
      <c r="D636" s="269"/>
      <c r="E636" s="249"/>
      <c r="F636" s="270"/>
      <c r="G636" s="270"/>
      <c r="H636" s="271"/>
      <c r="I636" s="271"/>
      <c r="J636" s="270"/>
      <c r="K636" s="270"/>
      <c r="L636" s="249"/>
      <c r="M636" s="249"/>
      <c r="N636" s="272"/>
      <c r="O636" s="250"/>
      <c r="P636" s="273"/>
      <c r="Q636" s="274"/>
      <c r="R636" s="273"/>
      <c r="S636" s="274"/>
      <c r="T636" s="250"/>
      <c r="U636" s="274"/>
      <c r="V636" s="250"/>
      <c r="W636" s="275"/>
      <c r="X636" s="276"/>
    </row>
    <row r="637" spans="2:24" x14ac:dyDescent="0.25">
      <c r="B637" s="248"/>
      <c r="C637" s="249"/>
      <c r="D637" s="269"/>
      <c r="E637" s="249"/>
      <c r="F637" s="270"/>
      <c r="G637" s="270"/>
      <c r="H637" s="271"/>
      <c r="I637" s="271"/>
      <c r="J637" s="270"/>
      <c r="K637" s="270"/>
      <c r="L637" s="249"/>
      <c r="M637" s="249"/>
      <c r="N637" s="272"/>
      <c r="O637" s="250"/>
      <c r="P637" s="273"/>
      <c r="Q637" s="274"/>
      <c r="R637" s="273"/>
      <c r="S637" s="274"/>
      <c r="T637" s="250"/>
      <c r="U637" s="274"/>
      <c r="V637" s="250"/>
      <c r="W637" s="275"/>
      <c r="X637" s="276"/>
    </row>
    <row r="638" spans="2:24" x14ac:dyDescent="0.25">
      <c r="B638" s="248"/>
      <c r="C638" s="249"/>
      <c r="D638" s="269"/>
      <c r="E638" s="249"/>
      <c r="F638" s="270"/>
      <c r="G638" s="270"/>
      <c r="H638" s="271"/>
      <c r="I638" s="271"/>
      <c r="J638" s="270"/>
      <c r="K638" s="270"/>
      <c r="L638" s="249"/>
      <c r="M638" s="249"/>
      <c r="N638" s="272"/>
      <c r="O638" s="250"/>
      <c r="P638" s="273"/>
      <c r="Q638" s="274"/>
      <c r="R638" s="273"/>
      <c r="S638" s="274"/>
      <c r="T638" s="250"/>
      <c r="U638" s="274"/>
      <c r="V638" s="250"/>
      <c r="W638" s="275"/>
      <c r="X638" s="276"/>
    </row>
    <row r="639" spans="2:24" x14ac:dyDescent="0.25">
      <c r="B639" s="248"/>
      <c r="C639" s="249"/>
      <c r="D639" s="269"/>
      <c r="E639" s="249"/>
      <c r="F639" s="270"/>
      <c r="G639" s="270"/>
      <c r="H639" s="271"/>
      <c r="I639" s="271"/>
      <c r="J639" s="270"/>
      <c r="K639" s="270"/>
      <c r="L639" s="249"/>
      <c r="M639" s="249"/>
      <c r="N639" s="272"/>
      <c r="O639" s="250"/>
      <c r="P639" s="273"/>
      <c r="Q639" s="274"/>
      <c r="R639" s="273"/>
      <c r="S639" s="274"/>
      <c r="T639" s="250"/>
      <c r="U639" s="274"/>
      <c r="V639" s="250"/>
      <c r="W639" s="275"/>
      <c r="X639" s="276"/>
    </row>
    <row r="640" spans="2:24" x14ac:dyDescent="0.25">
      <c r="B640" s="248"/>
      <c r="C640" s="249"/>
      <c r="D640" s="269"/>
      <c r="E640" s="249"/>
      <c r="F640" s="270"/>
      <c r="G640" s="270"/>
      <c r="H640" s="271"/>
      <c r="I640" s="271"/>
      <c r="J640" s="270"/>
      <c r="K640" s="270"/>
      <c r="L640" s="249"/>
      <c r="M640" s="249"/>
      <c r="N640" s="272"/>
      <c r="O640" s="250"/>
      <c r="P640" s="273"/>
      <c r="Q640" s="274"/>
      <c r="R640" s="273"/>
      <c r="S640" s="274"/>
      <c r="T640" s="250"/>
      <c r="U640" s="274"/>
      <c r="V640" s="250"/>
      <c r="W640" s="275"/>
      <c r="X640" s="276"/>
    </row>
    <row r="641" spans="2:24" x14ac:dyDescent="0.25">
      <c r="B641" s="248"/>
      <c r="C641" s="249"/>
      <c r="D641" s="269"/>
      <c r="E641" s="249"/>
      <c r="F641" s="270"/>
      <c r="G641" s="270"/>
      <c r="H641" s="271"/>
      <c r="I641" s="271"/>
      <c r="J641" s="270"/>
      <c r="K641" s="270"/>
      <c r="L641" s="249"/>
      <c r="M641" s="249"/>
      <c r="N641" s="272"/>
      <c r="O641" s="250"/>
      <c r="P641" s="273"/>
      <c r="Q641" s="274"/>
      <c r="R641" s="273"/>
      <c r="S641" s="274"/>
      <c r="T641" s="250"/>
      <c r="U641" s="274"/>
      <c r="V641" s="250"/>
      <c r="W641" s="275"/>
      <c r="X641" s="276"/>
    </row>
    <row r="642" spans="2:24" x14ac:dyDescent="0.25">
      <c r="B642" s="248"/>
      <c r="C642" s="249"/>
      <c r="D642" s="269"/>
      <c r="E642" s="249"/>
      <c r="F642" s="270"/>
      <c r="G642" s="270"/>
      <c r="H642" s="271"/>
      <c r="I642" s="271"/>
      <c r="J642" s="270"/>
      <c r="K642" s="270"/>
      <c r="L642" s="249"/>
      <c r="M642" s="249"/>
      <c r="N642" s="272"/>
      <c r="O642" s="250"/>
      <c r="P642" s="273"/>
      <c r="Q642" s="274"/>
      <c r="R642" s="273"/>
      <c r="S642" s="274"/>
      <c r="T642" s="250"/>
      <c r="U642" s="274"/>
      <c r="V642" s="250"/>
      <c r="W642" s="275"/>
      <c r="X642" s="276"/>
    </row>
    <row r="643" spans="2:24" x14ac:dyDescent="0.25">
      <c r="B643" s="248"/>
      <c r="C643" s="249"/>
      <c r="D643" s="269"/>
      <c r="E643" s="249"/>
      <c r="F643" s="270"/>
      <c r="G643" s="270"/>
      <c r="H643" s="271"/>
      <c r="I643" s="271"/>
      <c r="J643" s="270"/>
      <c r="K643" s="270"/>
      <c r="L643" s="249"/>
      <c r="M643" s="249"/>
      <c r="N643" s="272"/>
      <c r="O643" s="250"/>
      <c r="P643" s="273"/>
      <c r="Q643" s="274"/>
      <c r="R643" s="273"/>
      <c r="S643" s="274"/>
      <c r="T643" s="250"/>
      <c r="U643" s="274"/>
      <c r="V643" s="250"/>
      <c r="W643" s="275"/>
      <c r="X643" s="276"/>
    </row>
    <row r="644" spans="2:24" x14ac:dyDescent="0.25">
      <c r="B644" s="248"/>
      <c r="C644" s="249"/>
      <c r="D644" s="269"/>
      <c r="E644" s="249"/>
      <c r="F644" s="270"/>
      <c r="G644" s="270"/>
      <c r="H644" s="271"/>
      <c r="I644" s="271"/>
      <c r="J644" s="270"/>
      <c r="K644" s="270"/>
      <c r="L644" s="249"/>
      <c r="M644" s="249"/>
      <c r="N644" s="272"/>
      <c r="O644" s="250"/>
      <c r="P644" s="273"/>
      <c r="Q644" s="274"/>
      <c r="R644" s="273"/>
      <c r="S644" s="274"/>
      <c r="T644" s="250"/>
      <c r="U644" s="274"/>
      <c r="V644" s="250"/>
      <c r="W644" s="275"/>
      <c r="X644" s="276"/>
    </row>
    <row r="645" spans="2:24" x14ac:dyDescent="0.25">
      <c r="B645" s="248"/>
      <c r="C645" s="249"/>
      <c r="D645" s="269"/>
      <c r="E645" s="249"/>
      <c r="F645" s="270"/>
      <c r="G645" s="270"/>
      <c r="H645" s="271"/>
      <c r="I645" s="271"/>
      <c r="J645" s="270"/>
      <c r="K645" s="270"/>
      <c r="L645" s="249"/>
      <c r="M645" s="249"/>
      <c r="N645" s="272"/>
      <c r="O645" s="250"/>
      <c r="P645" s="273"/>
      <c r="Q645" s="274"/>
      <c r="R645" s="273"/>
      <c r="S645" s="274"/>
      <c r="T645" s="250"/>
      <c r="U645" s="274"/>
      <c r="V645" s="250"/>
      <c r="W645" s="275"/>
      <c r="X645" s="276"/>
    </row>
    <row r="646" spans="2:24" x14ac:dyDescent="0.25">
      <c r="B646" s="248"/>
      <c r="C646" s="249"/>
      <c r="D646" s="269"/>
      <c r="E646" s="249"/>
      <c r="F646" s="270"/>
      <c r="G646" s="270"/>
      <c r="H646" s="271"/>
      <c r="I646" s="271"/>
      <c r="J646" s="270"/>
      <c r="K646" s="270"/>
      <c r="L646" s="249"/>
      <c r="M646" s="249"/>
      <c r="N646" s="272"/>
      <c r="O646" s="250"/>
      <c r="P646" s="273"/>
      <c r="Q646" s="274"/>
      <c r="R646" s="273"/>
      <c r="S646" s="274"/>
      <c r="T646" s="250"/>
      <c r="U646" s="274"/>
      <c r="V646" s="250"/>
      <c r="W646" s="275"/>
      <c r="X646" s="276"/>
    </row>
    <row r="647" spans="2:24" x14ac:dyDescent="0.25">
      <c r="B647" s="248"/>
      <c r="C647" s="249"/>
      <c r="D647" s="269"/>
      <c r="E647" s="249"/>
      <c r="F647" s="270"/>
      <c r="G647" s="270"/>
      <c r="H647" s="271"/>
      <c r="I647" s="271"/>
      <c r="J647" s="270"/>
      <c r="K647" s="270"/>
      <c r="L647" s="249"/>
      <c r="M647" s="249"/>
      <c r="N647" s="272"/>
      <c r="O647" s="250"/>
      <c r="P647" s="273"/>
      <c r="Q647" s="274"/>
      <c r="R647" s="273"/>
      <c r="S647" s="274"/>
      <c r="T647" s="250"/>
      <c r="U647" s="274"/>
      <c r="V647" s="250"/>
      <c r="W647" s="275"/>
      <c r="X647" s="276"/>
    </row>
    <row r="648" spans="2:24" x14ac:dyDescent="0.25">
      <c r="B648" s="248"/>
      <c r="C648" s="249"/>
      <c r="D648" s="269"/>
      <c r="E648" s="249"/>
      <c r="F648" s="270"/>
      <c r="G648" s="270"/>
      <c r="H648" s="271"/>
      <c r="I648" s="271"/>
      <c r="J648" s="270"/>
      <c r="K648" s="270"/>
      <c r="L648" s="249"/>
      <c r="M648" s="249"/>
      <c r="N648" s="272"/>
      <c r="O648" s="250"/>
      <c r="P648" s="273"/>
      <c r="Q648" s="274"/>
      <c r="R648" s="273"/>
      <c r="S648" s="274"/>
      <c r="T648" s="250"/>
      <c r="U648" s="274"/>
      <c r="V648" s="250"/>
      <c r="W648" s="275"/>
      <c r="X648" s="276"/>
    </row>
    <row r="649" spans="2:24" x14ac:dyDescent="0.25">
      <c r="B649" s="248"/>
      <c r="C649" s="249"/>
      <c r="D649" s="269"/>
      <c r="E649" s="249"/>
      <c r="F649" s="270"/>
      <c r="G649" s="270"/>
      <c r="H649" s="271"/>
      <c r="I649" s="271"/>
      <c r="J649" s="270"/>
      <c r="K649" s="270"/>
      <c r="L649" s="249"/>
      <c r="M649" s="249"/>
      <c r="N649" s="272"/>
      <c r="O649" s="250"/>
      <c r="P649" s="273"/>
      <c r="Q649" s="274"/>
      <c r="R649" s="273"/>
      <c r="S649" s="274"/>
      <c r="T649" s="250"/>
      <c r="U649" s="274"/>
      <c r="V649" s="250"/>
      <c r="W649" s="275"/>
      <c r="X649" s="276"/>
    </row>
    <row r="650" spans="2:24" x14ac:dyDescent="0.25">
      <c r="B650" s="248"/>
      <c r="C650" s="249"/>
      <c r="D650" s="269"/>
      <c r="E650" s="249"/>
      <c r="F650" s="270"/>
      <c r="G650" s="270"/>
      <c r="H650" s="271"/>
      <c r="I650" s="271"/>
      <c r="J650" s="270"/>
      <c r="K650" s="270"/>
      <c r="L650" s="249"/>
      <c r="M650" s="249"/>
      <c r="N650" s="272"/>
      <c r="O650" s="250"/>
      <c r="P650" s="273"/>
      <c r="Q650" s="274"/>
      <c r="R650" s="273"/>
      <c r="S650" s="274"/>
      <c r="T650" s="250"/>
      <c r="U650" s="274"/>
      <c r="V650" s="250"/>
      <c r="W650" s="275"/>
      <c r="X650" s="276"/>
    </row>
    <row r="651" spans="2:24" x14ac:dyDescent="0.25">
      <c r="B651" s="248"/>
      <c r="C651" s="249"/>
      <c r="D651" s="269"/>
      <c r="E651" s="249"/>
      <c r="F651" s="270"/>
      <c r="G651" s="270"/>
      <c r="H651" s="271"/>
      <c r="I651" s="271"/>
      <c r="J651" s="270"/>
      <c r="K651" s="270"/>
      <c r="L651" s="249"/>
      <c r="M651" s="249"/>
      <c r="N651" s="272"/>
      <c r="O651" s="250"/>
      <c r="P651" s="273"/>
      <c r="Q651" s="274"/>
      <c r="R651" s="273"/>
      <c r="S651" s="274"/>
      <c r="T651" s="250"/>
      <c r="U651" s="274"/>
      <c r="V651" s="250"/>
      <c r="W651" s="275"/>
      <c r="X651" s="276"/>
    </row>
    <row r="652" spans="2:24" x14ac:dyDescent="0.25">
      <c r="B652" s="248"/>
      <c r="C652" s="249"/>
      <c r="D652" s="269"/>
      <c r="E652" s="249"/>
      <c r="F652" s="270"/>
      <c r="G652" s="270"/>
      <c r="H652" s="271"/>
      <c r="I652" s="271"/>
      <c r="J652" s="270"/>
      <c r="K652" s="270"/>
      <c r="L652" s="249"/>
      <c r="M652" s="249"/>
      <c r="N652" s="272"/>
      <c r="O652" s="250"/>
      <c r="P652" s="273"/>
      <c r="Q652" s="274"/>
      <c r="R652" s="273"/>
      <c r="S652" s="274"/>
      <c r="T652" s="250"/>
      <c r="U652" s="274"/>
      <c r="V652" s="250"/>
      <c r="W652" s="275"/>
      <c r="X652" s="276"/>
    </row>
    <row r="653" spans="2:24" x14ac:dyDescent="0.25">
      <c r="B653" s="248"/>
      <c r="C653" s="249"/>
      <c r="D653" s="269"/>
      <c r="E653" s="249"/>
      <c r="F653" s="270"/>
      <c r="G653" s="270"/>
      <c r="H653" s="271"/>
      <c r="I653" s="271"/>
      <c r="J653" s="270"/>
      <c r="K653" s="270"/>
      <c r="L653" s="249"/>
      <c r="M653" s="249"/>
      <c r="N653" s="272"/>
      <c r="O653" s="250"/>
      <c r="P653" s="273"/>
      <c r="Q653" s="274"/>
      <c r="R653" s="273"/>
      <c r="S653" s="274"/>
      <c r="T653" s="250"/>
      <c r="U653" s="274"/>
      <c r="V653" s="250"/>
      <c r="W653" s="275"/>
      <c r="X653" s="276"/>
    </row>
    <row r="654" spans="2:24" x14ac:dyDescent="0.25">
      <c r="B654" s="248"/>
      <c r="C654" s="249"/>
      <c r="D654" s="269"/>
      <c r="E654" s="249"/>
      <c r="F654" s="270"/>
      <c r="G654" s="270"/>
      <c r="H654" s="271"/>
      <c r="I654" s="271"/>
      <c r="J654" s="270"/>
      <c r="K654" s="270"/>
      <c r="L654" s="249"/>
      <c r="M654" s="249"/>
      <c r="N654" s="272"/>
      <c r="O654" s="250"/>
      <c r="P654" s="273"/>
      <c r="Q654" s="274"/>
      <c r="R654" s="273"/>
      <c r="S654" s="274"/>
      <c r="T654" s="250"/>
      <c r="U654" s="274"/>
      <c r="V654" s="250"/>
      <c r="W654" s="275"/>
      <c r="X654" s="276"/>
    </row>
    <row r="655" spans="2:24" x14ac:dyDescent="0.25">
      <c r="B655" s="248"/>
      <c r="C655" s="249"/>
      <c r="D655" s="269"/>
      <c r="E655" s="249"/>
      <c r="F655" s="270"/>
      <c r="G655" s="270"/>
      <c r="H655" s="271"/>
      <c r="I655" s="271"/>
      <c r="J655" s="270"/>
      <c r="K655" s="270"/>
      <c r="L655" s="249"/>
      <c r="M655" s="249"/>
      <c r="N655" s="272"/>
      <c r="O655" s="250"/>
      <c r="P655" s="273"/>
      <c r="Q655" s="274"/>
      <c r="R655" s="273"/>
      <c r="S655" s="274"/>
      <c r="T655" s="250"/>
      <c r="U655" s="274"/>
      <c r="V655" s="250"/>
      <c r="W655" s="275"/>
      <c r="X655" s="276"/>
    </row>
    <row r="656" spans="2:24" x14ac:dyDescent="0.25">
      <c r="B656" s="248"/>
      <c r="C656" s="249"/>
      <c r="D656" s="269"/>
      <c r="E656" s="249"/>
      <c r="F656" s="270"/>
      <c r="G656" s="270"/>
      <c r="H656" s="271"/>
      <c r="I656" s="271"/>
      <c r="J656" s="270"/>
      <c r="K656" s="270"/>
      <c r="L656" s="249"/>
      <c r="M656" s="249"/>
      <c r="N656" s="272"/>
      <c r="O656" s="250"/>
      <c r="P656" s="273"/>
      <c r="Q656" s="274"/>
      <c r="R656" s="273"/>
      <c r="S656" s="274"/>
      <c r="T656" s="250"/>
      <c r="U656" s="274"/>
      <c r="V656" s="250"/>
      <c r="W656" s="275"/>
      <c r="X656" s="276"/>
    </row>
    <row r="657" spans="2:24" x14ac:dyDescent="0.25">
      <c r="B657" s="248"/>
      <c r="C657" s="249"/>
      <c r="D657" s="269"/>
      <c r="E657" s="249"/>
      <c r="F657" s="270"/>
      <c r="G657" s="270"/>
      <c r="H657" s="271"/>
      <c r="I657" s="271"/>
      <c r="J657" s="270"/>
      <c r="K657" s="270"/>
      <c r="L657" s="249"/>
      <c r="M657" s="249"/>
      <c r="N657" s="272"/>
      <c r="O657" s="250"/>
      <c r="P657" s="273"/>
      <c r="Q657" s="274"/>
      <c r="R657" s="273"/>
      <c r="S657" s="274"/>
      <c r="T657" s="250"/>
      <c r="U657" s="274"/>
      <c r="V657" s="250"/>
      <c r="W657" s="275"/>
      <c r="X657" s="276"/>
    </row>
    <row r="658" spans="2:24" x14ac:dyDescent="0.25">
      <c r="B658" s="248"/>
      <c r="C658" s="249"/>
      <c r="D658" s="269"/>
      <c r="E658" s="249"/>
      <c r="F658" s="270"/>
      <c r="G658" s="270"/>
      <c r="H658" s="271"/>
      <c r="I658" s="271"/>
      <c r="J658" s="270"/>
      <c r="K658" s="270"/>
      <c r="L658" s="249"/>
      <c r="M658" s="249"/>
      <c r="N658" s="272"/>
      <c r="O658" s="250"/>
      <c r="P658" s="273"/>
      <c r="Q658" s="274"/>
      <c r="R658" s="273"/>
      <c r="S658" s="274"/>
      <c r="T658" s="250"/>
      <c r="U658" s="274"/>
      <c r="V658" s="250"/>
      <c r="W658" s="275"/>
      <c r="X658" s="276"/>
    </row>
    <row r="659" spans="2:24" x14ac:dyDescent="0.25">
      <c r="B659" s="248"/>
      <c r="C659" s="249"/>
      <c r="D659" s="269"/>
      <c r="E659" s="249"/>
      <c r="F659" s="270"/>
      <c r="G659" s="270"/>
      <c r="H659" s="271"/>
      <c r="I659" s="271"/>
      <c r="J659" s="270"/>
      <c r="K659" s="270"/>
      <c r="L659" s="249"/>
      <c r="M659" s="249"/>
      <c r="N659" s="272"/>
      <c r="O659" s="250"/>
      <c r="P659" s="273"/>
      <c r="Q659" s="274"/>
      <c r="R659" s="273"/>
      <c r="S659" s="274"/>
      <c r="T659" s="250"/>
      <c r="U659" s="274"/>
      <c r="V659" s="250"/>
      <c r="W659" s="275"/>
      <c r="X659" s="276"/>
    </row>
    <row r="660" spans="2:24" x14ac:dyDescent="0.25">
      <c r="B660" s="248"/>
      <c r="C660" s="249"/>
      <c r="D660" s="269"/>
      <c r="E660" s="249"/>
      <c r="F660" s="270"/>
      <c r="G660" s="270"/>
      <c r="H660" s="271"/>
      <c r="I660" s="271"/>
      <c r="J660" s="270"/>
      <c r="K660" s="270"/>
      <c r="L660" s="249"/>
      <c r="M660" s="249"/>
      <c r="N660" s="272"/>
      <c r="O660" s="250"/>
      <c r="P660" s="273"/>
      <c r="Q660" s="274"/>
      <c r="R660" s="273"/>
      <c r="S660" s="274"/>
      <c r="T660" s="250"/>
      <c r="U660" s="274"/>
      <c r="V660" s="250"/>
      <c r="W660" s="275"/>
      <c r="X660" s="276"/>
    </row>
    <row r="661" spans="2:24" x14ac:dyDescent="0.25">
      <c r="B661" s="248"/>
      <c r="C661" s="249"/>
      <c r="D661" s="269"/>
      <c r="E661" s="249"/>
      <c r="F661" s="270"/>
      <c r="G661" s="270"/>
      <c r="H661" s="271"/>
      <c r="I661" s="271"/>
      <c r="J661" s="270"/>
      <c r="K661" s="270"/>
      <c r="L661" s="249"/>
      <c r="M661" s="249"/>
      <c r="N661" s="272"/>
      <c r="O661" s="250"/>
      <c r="P661" s="273"/>
      <c r="Q661" s="274"/>
      <c r="R661" s="273"/>
      <c r="S661" s="274"/>
      <c r="T661" s="250"/>
      <c r="U661" s="274"/>
      <c r="V661" s="250"/>
      <c r="W661" s="275"/>
      <c r="X661" s="276"/>
    </row>
    <row r="662" spans="2:24" x14ac:dyDescent="0.25">
      <c r="B662" s="248"/>
      <c r="C662" s="249"/>
      <c r="D662" s="269"/>
      <c r="E662" s="249"/>
      <c r="F662" s="270"/>
      <c r="G662" s="270"/>
      <c r="H662" s="271"/>
      <c r="I662" s="271"/>
      <c r="J662" s="270"/>
      <c r="K662" s="270"/>
      <c r="L662" s="249"/>
      <c r="M662" s="249"/>
      <c r="N662" s="272"/>
      <c r="O662" s="250"/>
      <c r="P662" s="273"/>
      <c r="Q662" s="274"/>
      <c r="R662" s="273"/>
      <c r="S662" s="274"/>
      <c r="T662" s="250"/>
      <c r="U662" s="274"/>
      <c r="V662" s="250"/>
      <c r="W662" s="275"/>
      <c r="X662" s="276"/>
    </row>
    <row r="663" spans="2:24" x14ac:dyDescent="0.25">
      <c r="B663" s="248"/>
      <c r="C663" s="249"/>
      <c r="D663" s="269"/>
      <c r="E663" s="249"/>
      <c r="F663" s="270"/>
      <c r="G663" s="270"/>
      <c r="H663" s="271"/>
      <c r="I663" s="271"/>
      <c r="J663" s="270"/>
      <c r="K663" s="270"/>
      <c r="L663" s="249"/>
      <c r="M663" s="249"/>
      <c r="N663" s="272"/>
      <c r="O663" s="250"/>
      <c r="P663" s="273"/>
      <c r="Q663" s="274"/>
      <c r="R663" s="273"/>
      <c r="S663" s="274"/>
      <c r="T663" s="250"/>
      <c r="U663" s="274"/>
      <c r="V663" s="250"/>
      <c r="W663" s="275"/>
      <c r="X663" s="276"/>
    </row>
    <row r="664" spans="2:24" x14ac:dyDescent="0.25">
      <c r="B664" s="248"/>
      <c r="C664" s="249"/>
      <c r="D664" s="269"/>
      <c r="E664" s="249"/>
      <c r="F664" s="270"/>
      <c r="G664" s="270"/>
      <c r="H664" s="271"/>
      <c r="I664" s="271"/>
      <c r="J664" s="270"/>
      <c r="K664" s="270"/>
      <c r="L664" s="249"/>
      <c r="M664" s="249"/>
      <c r="N664" s="272"/>
      <c r="O664" s="250"/>
      <c r="P664" s="273"/>
      <c r="Q664" s="274"/>
      <c r="R664" s="273"/>
      <c r="S664" s="274"/>
      <c r="T664" s="250"/>
      <c r="U664" s="274"/>
      <c r="V664" s="250"/>
      <c r="W664" s="275"/>
      <c r="X664" s="276"/>
    </row>
    <row r="665" spans="2:24" x14ac:dyDescent="0.25">
      <c r="B665" s="248"/>
      <c r="C665" s="249"/>
      <c r="D665" s="269"/>
      <c r="E665" s="249"/>
      <c r="F665" s="270"/>
      <c r="G665" s="270"/>
      <c r="H665" s="271"/>
      <c r="I665" s="271"/>
      <c r="J665" s="270"/>
      <c r="K665" s="270"/>
      <c r="L665" s="249"/>
      <c r="M665" s="249"/>
      <c r="N665" s="272"/>
      <c r="O665" s="250"/>
      <c r="P665" s="273"/>
      <c r="Q665" s="274"/>
      <c r="R665" s="273"/>
      <c r="S665" s="274"/>
      <c r="T665" s="250"/>
      <c r="U665" s="274"/>
      <c r="V665" s="250"/>
      <c r="W665" s="275"/>
      <c r="X665" s="276"/>
    </row>
    <row r="666" spans="2:24" x14ac:dyDescent="0.25">
      <c r="B666" s="248"/>
      <c r="C666" s="249"/>
      <c r="D666" s="269"/>
      <c r="E666" s="249"/>
      <c r="F666" s="270"/>
      <c r="G666" s="270"/>
      <c r="H666" s="271"/>
      <c r="I666" s="271"/>
      <c r="J666" s="270"/>
      <c r="K666" s="270"/>
      <c r="L666" s="249"/>
      <c r="M666" s="249"/>
      <c r="N666" s="272"/>
      <c r="O666" s="250"/>
      <c r="P666" s="273"/>
      <c r="Q666" s="274"/>
      <c r="R666" s="273"/>
      <c r="S666" s="274"/>
      <c r="T666" s="250"/>
      <c r="U666" s="274"/>
      <c r="V666" s="250"/>
      <c r="W666" s="275"/>
      <c r="X666" s="276"/>
    </row>
    <row r="667" spans="2:24" x14ac:dyDescent="0.25">
      <c r="B667" s="248"/>
      <c r="C667" s="249"/>
      <c r="D667" s="269"/>
      <c r="E667" s="249"/>
      <c r="F667" s="270"/>
      <c r="G667" s="270"/>
      <c r="H667" s="271"/>
      <c r="I667" s="271"/>
      <c r="J667" s="270"/>
      <c r="K667" s="270"/>
      <c r="L667" s="249"/>
      <c r="M667" s="249"/>
      <c r="N667" s="272"/>
      <c r="O667" s="250"/>
      <c r="P667" s="273"/>
      <c r="Q667" s="274"/>
      <c r="R667" s="273"/>
      <c r="S667" s="274"/>
      <c r="T667" s="250"/>
      <c r="U667" s="274"/>
      <c r="V667" s="250"/>
      <c r="W667" s="275"/>
      <c r="X667" s="276"/>
    </row>
    <row r="668" spans="2:24" x14ac:dyDescent="0.25">
      <c r="B668" s="248"/>
      <c r="C668" s="249"/>
      <c r="D668" s="269"/>
      <c r="E668" s="249"/>
      <c r="F668" s="270"/>
      <c r="G668" s="270"/>
      <c r="H668" s="271"/>
      <c r="I668" s="271"/>
      <c r="J668" s="270"/>
      <c r="K668" s="270"/>
      <c r="L668" s="249"/>
      <c r="M668" s="249"/>
      <c r="N668" s="272"/>
      <c r="O668" s="250"/>
      <c r="P668" s="273"/>
      <c r="Q668" s="274"/>
      <c r="R668" s="273"/>
      <c r="S668" s="274"/>
      <c r="T668" s="250"/>
      <c r="U668" s="274"/>
      <c r="V668" s="250"/>
      <c r="W668" s="275"/>
      <c r="X668" s="276"/>
    </row>
    <row r="669" spans="2:24" x14ac:dyDescent="0.25">
      <c r="B669" s="248"/>
      <c r="C669" s="249"/>
      <c r="D669" s="269"/>
      <c r="E669" s="249"/>
      <c r="F669" s="270"/>
      <c r="G669" s="270"/>
      <c r="H669" s="271"/>
      <c r="I669" s="271"/>
      <c r="J669" s="270"/>
      <c r="K669" s="270"/>
      <c r="L669" s="249"/>
      <c r="M669" s="249"/>
      <c r="N669" s="272"/>
      <c r="O669" s="250"/>
      <c r="P669" s="273"/>
      <c r="Q669" s="274"/>
      <c r="R669" s="273"/>
      <c r="S669" s="274"/>
      <c r="T669" s="250"/>
      <c r="U669" s="274"/>
      <c r="V669" s="250"/>
      <c r="W669" s="275"/>
      <c r="X669" s="276"/>
    </row>
    <row r="670" spans="2:24" x14ac:dyDescent="0.25">
      <c r="B670" s="248"/>
      <c r="C670" s="249"/>
      <c r="D670" s="269"/>
      <c r="E670" s="249"/>
      <c r="F670" s="270"/>
      <c r="G670" s="270"/>
      <c r="H670" s="271"/>
      <c r="I670" s="271"/>
      <c r="J670" s="270"/>
      <c r="K670" s="270"/>
      <c r="L670" s="249"/>
      <c r="M670" s="249"/>
      <c r="N670" s="272"/>
      <c r="O670" s="250"/>
      <c r="P670" s="273"/>
      <c r="Q670" s="274"/>
      <c r="R670" s="273"/>
      <c r="S670" s="274"/>
      <c r="T670" s="250"/>
      <c r="U670" s="274"/>
      <c r="V670" s="250"/>
      <c r="W670" s="275"/>
      <c r="X670" s="276"/>
    </row>
    <row r="671" spans="2:24" x14ac:dyDescent="0.25">
      <c r="B671" s="248"/>
      <c r="C671" s="249"/>
      <c r="D671" s="269"/>
      <c r="E671" s="249"/>
      <c r="F671" s="270"/>
      <c r="G671" s="270"/>
      <c r="H671" s="271"/>
      <c r="I671" s="271"/>
      <c r="J671" s="270"/>
      <c r="K671" s="270"/>
      <c r="L671" s="249"/>
      <c r="M671" s="249"/>
      <c r="N671" s="272"/>
      <c r="O671" s="250"/>
      <c r="P671" s="273"/>
      <c r="Q671" s="274"/>
      <c r="R671" s="273"/>
      <c r="S671" s="274"/>
      <c r="T671" s="250"/>
      <c r="U671" s="274"/>
      <c r="V671" s="250"/>
      <c r="W671" s="275"/>
      <c r="X671" s="276"/>
    </row>
    <row r="672" spans="2:24" x14ac:dyDescent="0.25">
      <c r="B672" s="248"/>
      <c r="C672" s="249"/>
      <c r="D672" s="269"/>
      <c r="E672" s="249"/>
      <c r="F672" s="270"/>
      <c r="G672" s="270"/>
      <c r="H672" s="271"/>
      <c r="I672" s="271"/>
      <c r="J672" s="270"/>
      <c r="K672" s="270"/>
      <c r="L672" s="249"/>
      <c r="M672" s="249"/>
      <c r="N672" s="272"/>
      <c r="O672" s="250"/>
      <c r="P672" s="273"/>
      <c r="Q672" s="274"/>
      <c r="R672" s="273"/>
      <c r="S672" s="274"/>
      <c r="T672" s="250"/>
      <c r="U672" s="274"/>
      <c r="V672" s="250"/>
      <c r="W672" s="275"/>
      <c r="X672" s="276"/>
    </row>
    <row r="673" spans="2:24" x14ac:dyDescent="0.25">
      <c r="B673" s="248"/>
      <c r="C673" s="249"/>
      <c r="D673" s="269"/>
      <c r="E673" s="249"/>
      <c r="F673" s="270"/>
      <c r="G673" s="270"/>
      <c r="H673" s="271"/>
      <c r="I673" s="271"/>
      <c r="J673" s="270"/>
      <c r="K673" s="270"/>
      <c r="L673" s="249"/>
      <c r="M673" s="249"/>
      <c r="N673" s="272"/>
      <c r="O673" s="250"/>
      <c r="P673" s="273"/>
      <c r="Q673" s="274"/>
      <c r="R673" s="273"/>
      <c r="S673" s="274"/>
      <c r="T673" s="250"/>
      <c r="U673" s="274"/>
      <c r="V673" s="250"/>
      <c r="W673" s="275"/>
      <c r="X673" s="276"/>
    </row>
    <row r="674" spans="2:24" x14ac:dyDescent="0.25">
      <c r="B674" s="248"/>
      <c r="C674" s="249"/>
      <c r="D674" s="269"/>
      <c r="E674" s="249"/>
      <c r="F674" s="270"/>
      <c r="G674" s="270"/>
      <c r="H674" s="271"/>
      <c r="I674" s="271"/>
      <c r="J674" s="270"/>
      <c r="K674" s="270"/>
      <c r="L674" s="249"/>
      <c r="M674" s="249"/>
      <c r="N674" s="272"/>
      <c r="O674" s="250"/>
      <c r="P674" s="273"/>
      <c r="Q674" s="274"/>
      <c r="R674" s="273"/>
      <c r="S674" s="274"/>
      <c r="T674" s="250"/>
      <c r="U674" s="274"/>
      <c r="V674" s="250"/>
      <c r="W674" s="275"/>
      <c r="X674" s="276"/>
    </row>
    <row r="675" spans="2:24" x14ac:dyDescent="0.25">
      <c r="B675" s="248"/>
      <c r="C675" s="249"/>
      <c r="D675" s="269"/>
      <c r="E675" s="249"/>
      <c r="F675" s="270"/>
      <c r="G675" s="270"/>
      <c r="H675" s="271"/>
      <c r="I675" s="271"/>
      <c r="J675" s="270"/>
      <c r="K675" s="270"/>
      <c r="L675" s="249"/>
      <c r="M675" s="249"/>
      <c r="N675" s="272"/>
      <c r="O675" s="250"/>
      <c r="P675" s="273"/>
      <c r="Q675" s="274"/>
      <c r="R675" s="273"/>
      <c r="S675" s="274"/>
      <c r="T675" s="250"/>
      <c r="U675" s="274"/>
      <c r="V675" s="250"/>
      <c r="W675" s="275"/>
      <c r="X675" s="276"/>
    </row>
    <row r="676" spans="2:24" x14ac:dyDescent="0.25">
      <c r="B676" s="248"/>
      <c r="C676" s="249"/>
      <c r="D676" s="269"/>
      <c r="E676" s="249"/>
      <c r="F676" s="270"/>
      <c r="G676" s="270"/>
      <c r="H676" s="271"/>
      <c r="I676" s="271"/>
      <c r="J676" s="270"/>
      <c r="K676" s="270"/>
      <c r="L676" s="249"/>
      <c r="M676" s="249"/>
      <c r="N676" s="272"/>
      <c r="O676" s="250"/>
      <c r="P676" s="273"/>
      <c r="Q676" s="274"/>
      <c r="R676" s="273"/>
      <c r="S676" s="274"/>
      <c r="T676" s="250"/>
      <c r="U676" s="274"/>
      <c r="V676" s="250"/>
      <c r="W676" s="275"/>
      <c r="X676" s="276"/>
    </row>
    <row r="677" spans="2:24" x14ac:dyDescent="0.25">
      <c r="B677" s="248"/>
      <c r="C677" s="249"/>
      <c r="D677" s="269"/>
      <c r="E677" s="249"/>
      <c r="F677" s="270"/>
      <c r="G677" s="270"/>
      <c r="H677" s="271"/>
      <c r="I677" s="271"/>
      <c r="J677" s="270"/>
      <c r="K677" s="270"/>
      <c r="L677" s="249"/>
      <c r="M677" s="249"/>
      <c r="N677" s="272"/>
      <c r="O677" s="250"/>
      <c r="P677" s="273"/>
      <c r="Q677" s="274"/>
      <c r="R677" s="273"/>
      <c r="S677" s="274"/>
      <c r="T677" s="250"/>
      <c r="U677" s="274"/>
      <c r="V677" s="250"/>
      <c r="W677" s="275"/>
      <c r="X677" s="276"/>
    </row>
    <row r="678" spans="2:24" x14ac:dyDescent="0.25">
      <c r="B678" s="248"/>
      <c r="C678" s="249"/>
      <c r="D678" s="269"/>
      <c r="E678" s="249"/>
      <c r="F678" s="270"/>
      <c r="G678" s="270"/>
      <c r="H678" s="271"/>
      <c r="I678" s="271"/>
      <c r="J678" s="270"/>
      <c r="K678" s="270"/>
      <c r="L678" s="249"/>
      <c r="M678" s="249"/>
      <c r="N678" s="272"/>
      <c r="O678" s="250"/>
      <c r="P678" s="273"/>
      <c r="Q678" s="274"/>
      <c r="R678" s="273"/>
      <c r="S678" s="274"/>
      <c r="T678" s="250"/>
      <c r="U678" s="274"/>
      <c r="V678" s="250"/>
      <c r="W678" s="275"/>
      <c r="X678" s="276"/>
    </row>
    <row r="679" spans="2:24" x14ac:dyDescent="0.25">
      <c r="B679" s="248"/>
      <c r="C679" s="249"/>
      <c r="D679" s="269"/>
      <c r="E679" s="249"/>
      <c r="F679" s="270"/>
      <c r="G679" s="270"/>
      <c r="H679" s="271"/>
      <c r="I679" s="271"/>
      <c r="J679" s="270"/>
      <c r="K679" s="270"/>
      <c r="L679" s="249"/>
      <c r="M679" s="249"/>
      <c r="N679" s="272"/>
      <c r="O679" s="250"/>
      <c r="P679" s="273"/>
      <c r="Q679" s="274"/>
      <c r="R679" s="273"/>
      <c r="S679" s="274"/>
      <c r="T679" s="250"/>
      <c r="U679" s="274"/>
      <c r="V679" s="250"/>
      <c r="W679" s="275"/>
      <c r="X679" s="276"/>
    </row>
    <row r="680" spans="2:24" x14ac:dyDescent="0.25">
      <c r="B680" s="248"/>
      <c r="C680" s="249"/>
      <c r="D680" s="269"/>
      <c r="E680" s="249"/>
      <c r="F680" s="270"/>
      <c r="G680" s="270"/>
      <c r="H680" s="271"/>
      <c r="I680" s="271"/>
      <c r="J680" s="270"/>
      <c r="K680" s="270"/>
      <c r="L680" s="249"/>
      <c r="M680" s="249"/>
      <c r="N680" s="272"/>
      <c r="O680" s="250"/>
      <c r="P680" s="273"/>
      <c r="Q680" s="274"/>
      <c r="R680" s="273"/>
      <c r="S680" s="274"/>
      <c r="T680" s="250"/>
      <c r="U680" s="274"/>
      <c r="V680" s="250"/>
      <c r="W680" s="275"/>
      <c r="X680" s="276"/>
    </row>
    <row r="681" spans="2:24" x14ac:dyDescent="0.25">
      <c r="B681" s="248"/>
      <c r="C681" s="249"/>
      <c r="D681" s="269"/>
      <c r="E681" s="249"/>
      <c r="F681" s="270"/>
      <c r="G681" s="270"/>
      <c r="H681" s="271"/>
      <c r="I681" s="271"/>
      <c r="J681" s="270"/>
      <c r="K681" s="270"/>
      <c r="L681" s="249"/>
      <c r="M681" s="249"/>
      <c r="N681" s="272"/>
      <c r="O681" s="250"/>
      <c r="P681" s="273"/>
      <c r="Q681" s="274"/>
      <c r="R681" s="273"/>
      <c r="S681" s="274"/>
      <c r="T681" s="250"/>
      <c r="U681" s="274"/>
      <c r="V681" s="250"/>
      <c r="W681" s="275"/>
      <c r="X681" s="276"/>
    </row>
    <row r="682" spans="2:24" x14ac:dyDescent="0.25">
      <c r="B682" s="248"/>
      <c r="C682" s="249"/>
      <c r="D682" s="269"/>
      <c r="E682" s="249"/>
      <c r="F682" s="270"/>
      <c r="G682" s="270"/>
      <c r="H682" s="271"/>
      <c r="I682" s="271"/>
      <c r="J682" s="270"/>
      <c r="K682" s="270"/>
      <c r="L682" s="249"/>
      <c r="M682" s="249"/>
      <c r="N682" s="272"/>
      <c r="O682" s="250"/>
      <c r="P682" s="273"/>
      <c r="Q682" s="274"/>
      <c r="R682" s="273"/>
      <c r="S682" s="274"/>
      <c r="T682" s="250"/>
      <c r="U682" s="274"/>
      <c r="V682" s="250"/>
      <c r="W682" s="275"/>
      <c r="X682" s="276"/>
    </row>
    <row r="683" spans="2:24" x14ac:dyDescent="0.25">
      <c r="B683" s="248"/>
      <c r="C683" s="249"/>
      <c r="D683" s="269"/>
      <c r="E683" s="249"/>
      <c r="F683" s="270"/>
      <c r="G683" s="270"/>
      <c r="H683" s="271"/>
      <c r="I683" s="271"/>
      <c r="J683" s="270"/>
      <c r="K683" s="270"/>
      <c r="L683" s="249"/>
      <c r="M683" s="249"/>
      <c r="N683" s="272"/>
      <c r="O683" s="250"/>
      <c r="P683" s="273"/>
      <c r="Q683" s="274"/>
      <c r="R683" s="273"/>
      <c r="S683" s="274"/>
      <c r="T683" s="250"/>
      <c r="U683" s="274"/>
      <c r="V683" s="250"/>
      <c r="W683" s="275"/>
      <c r="X683" s="276"/>
    </row>
    <row r="684" spans="2:24" x14ac:dyDescent="0.25">
      <c r="B684" s="248"/>
      <c r="C684" s="249"/>
      <c r="D684" s="269"/>
      <c r="E684" s="249"/>
      <c r="F684" s="270"/>
      <c r="G684" s="270"/>
      <c r="H684" s="271"/>
      <c r="I684" s="271"/>
      <c r="J684" s="270"/>
      <c r="K684" s="270"/>
      <c r="L684" s="249"/>
      <c r="M684" s="249"/>
      <c r="N684" s="272"/>
      <c r="O684" s="250"/>
      <c r="P684" s="273"/>
      <c r="Q684" s="274"/>
      <c r="R684" s="273"/>
      <c r="S684" s="274"/>
      <c r="T684" s="250"/>
      <c r="U684" s="274"/>
      <c r="V684" s="250"/>
      <c r="W684" s="275"/>
      <c r="X684" s="276"/>
    </row>
    <row r="685" spans="2:24" x14ac:dyDescent="0.25">
      <c r="B685" s="248"/>
      <c r="C685" s="249"/>
      <c r="D685" s="269"/>
      <c r="E685" s="249"/>
      <c r="F685" s="270"/>
      <c r="G685" s="270"/>
      <c r="H685" s="271"/>
      <c r="I685" s="271"/>
      <c r="J685" s="270"/>
      <c r="K685" s="270"/>
      <c r="L685" s="249"/>
      <c r="M685" s="249"/>
      <c r="N685" s="272"/>
      <c r="O685" s="250"/>
      <c r="P685" s="273"/>
      <c r="Q685" s="274"/>
      <c r="R685" s="273"/>
      <c r="S685" s="274"/>
      <c r="T685" s="250"/>
      <c r="U685" s="274"/>
      <c r="V685" s="250"/>
      <c r="W685" s="275"/>
      <c r="X685" s="276"/>
    </row>
    <row r="686" spans="2:24" x14ac:dyDescent="0.25">
      <c r="B686" s="248"/>
      <c r="C686" s="249"/>
      <c r="D686" s="269"/>
      <c r="E686" s="249"/>
      <c r="F686" s="270"/>
      <c r="G686" s="270"/>
      <c r="H686" s="271"/>
      <c r="I686" s="271"/>
      <c r="J686" s="270"/>
      <c r="K686" s="270"/>
      <c r="L686" s="249"/>
      <c r="M686" s="249"/>
      <c r="N686" s="272"/>
      <c r="O686" s="250"/>
      <c r="P686" s="273"/>
      <c r="Q686" s="274"/>
      <c r="R686" s="273"/>
      <c r="S686" s="274"/>
      <c r="T686" s="250"/>
      <c r="U686" s="274"/>
      <c r="V686" s="250"/>
      <c r="W686" s="275"/>
      <c r="X686" s="276"/>
    </row>
    <row r="687" spans="2:24" x14ac:dyDescent="0.25">
      <c r="B687" s="248"/>
      <c r="C687" s="249"/>
      <c r="D687" s="269"/>
      <c r="E687" s="249"/>
      <c r="F687" s="270"/>
      <c r="G687" s="270"/>
      <c r="H687" s="271"/>
      <c r="I687" s="271"/>
      <c r="J687" s="270"/>
      <c r="K687" s="270"/>
      <c r="L687" s="249"/>
      <c r="M687" s="249"/>
      <c r="N687" s="272"/>
      <c r="O687" s="250"/>
      <c r="P687" s="273"/>
      <c r="Q687" s="274"/>
      <c r="R687" s="273"/>
      <c r="S687" s="274"/>
      <c r="T687" s="250"/>
      <c r="U687" s="274"/>
      <c r="V687" s="250"/>
      <c r="W687" s="275"/>
      <c r="X687" s="276"/>
    </row>
    <row r="688" spans="2:24" x14ac:dyDescent="0.25">
      <c r="B688" s="248"/>
      <c r="C688" s="249"/>
      <c r="D688" s="269"/>
      <c r="E688" s="249"/>
      <c r="F688" s="270"/>
      <c r="G688" s="270"/>
      <c r="H688" s="271"/>
      <c r="I688" s="271"/>
      <c r="J688" s="270"/>
      <c r="K688" s="270"/>
      <c r="L688" s="249"/>
      <c r="M688" s="249"/>
      <c r="N688" s="272"/>
      <c r="O688" s="250"/>
      <c r="P688" s="273"/>
      <c r="Q688" s="274"/>
      <c r="R688" s="273"/>
      <c r="S688" s="274"/>
      <c r="T688" s="250"/>
      <c r="U688" s="274"/>
      <c r="V688" s="250"/>
      <c r="W688" s="275"/>
      <c r="X688" s="276"/>
    </row>
    <row r="689" spans="2:24" x14ac:dyDescent="0.25">
      <c r="B689" s="248"/>
      <c r="C689" s="249"/>
      <c r="D689" s="269"/>
      <c r="E689" s="249"/>
      <c r="F689" s="270"/>
      <c r="G689" s="270"/>
      <c r="H689" s="271"/>
      <c r="I689" s="271"/>
      <c r="J689" s="270"/>
      <c r="K689" s="270"/>
      <c r="L689" s="249"/>
      <c r="M689" s="249"/>
      <c r="N689" s="272"/>
      <c r="O689" s="250"/>
      <c r="P689" s="273"/>
      <c r="Q689" s="274"/>
      <c r="R689" s="273"/>
      <c r="S689" s="274"/>
      <c r="T689" s="250"/>
      <c r="U689" s="274"/>
      <c r="V689" s="250"/>
      <c r="W689" s="275"/>
      <c r="X689" s="276"/>
    </row>
    <row r="690" spans="2:24" x14ac:dyDescent="0.25">
      <c r="B690" s="248"/>
      <c r="C690" s="249"/>
      <c r="D690" s="269"/>
      <c r="E690" s="249"/>
      <c r="F690" s="270"/>
      <c r="G690" s="270"/>
      <c r="H690" s="271"/>
      <c r="I690" s="271"/>
      <c r="J690" s="270"/>
      <c r="K690" s="270"/>
      <c r="L690" s="249"/>
      <c r="M690" s="249"/>
      <c r="N690" s="272"/>
      <c r="O690" s="250"/>
      <c r="P690" s="273"/>
      <c r="Q690" s="274"/>
      <c r="R690" s="273"/>
      <c r="S690" s="274"/>
      <c r="T690" s="250"/>
      <c r="U690" s="274"/>
      <c r="V690" s="250"/>
      <c r="W690" s="275"/>
      <c r="X690" s="276"/>
    </row>
    <row r="691" spans="2:24" x14ac:dyDescent="0.25">
      <c r="B691" s="248"/>
      <c r="C691" s="249"/>
      <c r="D691" s="269"/>
      <c r="E691" s="249"/>
      <c r="F691" s="270"/>
      <c r="G691" s="270"/>
      <c r="H691" s="271"/>
      <c r="I691" s="271"/>
      <c r="J691" s="270"/>
      <c r="K691" s="270"/>
      <c r="L691" s="249"/>
      <c r="M691" s="249"/>
      <c r="N691" s="272"/>
      <c r="O691" s="250"/>
      <c r="P691" s="273"/>
      <c r="Q691" s="274"/>
      <c r="R691" s="273"/>
      <c r="S691" s="274"/>
      <c r="T691" s="250"/>
      <c r="U691" s="274"/>
      <c r="V691" s="250"/>
      <c r="W691" s="275"/>
      <c r="X691" s="276"/>
    </row>
    <row r="692" spans="2:24" x14ac:dyDescent="0.25">
      <c r="B692" s="248"/>
      <c r="C692" s="249"/>
      <c r="D692" s="269"/>
      <c r="E692" s="249"/>
      <c r="F692" s="270"/>
      <c r="G692" s="270"/>
      <c r="H692" s="271"/>
      <c r="I692" s="271"/>
      <c r="J692" s="270"/>
      <c r="K692" s="270"/>
      <c r="L692" s="249"/>
      <c r="M692" s="249"/>
      <c r="N692" s="272"/>
      <c r="O692" s="250"/>
      <c r="P692" s="273"/>
      <c r="Q692" s="274"/>
      <c r="R692" s="273"/>
      <c r="S692" s="274"/>
      <c r="T692" s="250"/>
      <c r="U692" s="274"/>
      <c r="V692" s="250"/>
      <c r="W692" s="275"/>
      <c r="X692" s="276"/>
    </row>
    <row r="693" spans="2:24" x14ac:dyDescent="0.25">
      <c r="B693" s="248"/>
      <c r="C693" s="249"/>
      <c r="D693" s="269"/>
      <c r="E693" s="249"/>
      <c r="F693" s="270"/>
      <c r="G693" s="270"/>
      <c r="H693" s="271"/>
      <c r="I693" s="271"/>
      <c r="J693" s="270"/>
      <c r="K693" s="270"/>
      <c r="L693" s="249"/>
      <c r="M693" s="249"/>
      <c r="N693" s="272"/>
      <c r="O693" s="250"/>
      <c r="P693" s="273"/>
      <c r="Q693" s="274"/>
      <c r="R693" s="273"/>
      <c r="S693" s="274"/>
      <c r="T693" s="250"/>
      <c r="U693" s="274"/>
      <c r="V693" s="250"/>
      <c r="W693" s="275"/>
      <c r="X693" s="276"/>
    </row>
    <row r="694" spans="2:24" x14ac:dyDescent="0.25">
      <c r="B694" s="248"/>
      <c r="C694" s="249"/>
      <c r="D694" s="269"/>
      <c r="E694" s="249"/>
      <c r="F694" s="270"/>
      <c r="G694" s="270"/>
      <c r="H694" s="271"/>
      <c r="I694" s="271"/>
      <c r="J694" s="270"/>
      <c r="K694" s="270"/>
      <c r="L694" s="249"/>
      <c r="M694" s="249"/>
      <c r="N694" s="272"/>
      <c r="O694" s="250"/>
      <c r="P694" s="273"/>
      <c r="Q694" s="274"/>
      <c r="R694" s="273"/>
      <c r="S694" s="274"/>
      <c r="T694" s="250"/>
      <c r="U694" s="274"/>
      <c r="V694" s="250"/>
      <c r="W694" s="275"/>
      <c r="X694" s="276"/>
    </row>
    <row r="695" spans="2:24" x14ac:dyDescent="0.25">
      <c r="B695" s="248"/>
      <c r="C695" s="249"/>
      <c r="D695" s="269"/>
      <c r="E695" s="249"/>
      <c r="F695" s="270"/>
      <c r="G695" s="270"/>
      <c r="H695" s="271"/>
      <c r="I695" s="271"/>
      <c r="J695" s="270"/>
      <c r="K695" s="270"/>
      <c r="L695" s="249"/>
      <c r="M695" s="249"/>
      <c r="N695" s="272"/>
      <c r="O695" s="250"/>
      <c r="P695" s="273"/>
      <c r="Q695" s="274"/>
      <c r="R695" s="273"/>
      <c r="S695" s="274"/>
      <c r="T695" s="250"/>
      <c r="U695" s="274"/>
      <c r="V695" s="250"/>
      <c r="W695" s="275"/>
      <c r="X695" s="276"/>
    </row>
    <row r="696" spans="2:24" x14ac:dyDescent="0.25">
      <c r="B696" s="248"/>
      <c r="C696" s="249"/>
      <c r="D696" s="269"/>
      <c r="E696" s="249"/>
      <c r="F696" s="270"/>
      <c r="G696" s="270"/>
      <c r="H696" s="271"/>
      <c r="I696" s="271"/>
      <c r="J696" s="270"/>
      <c r="K696" s="270"/>
      <c r="L696" s="249"/>
      <c r="M696" s="249"/>
      <c r="N696" s="272"/>
      <c r="O696" s="250"/>
      <c r="P696" s="273"/>
      <c r="Q696" s="274"/>
      <c r="R696" s="273"/>
      <c r="S696" s="274"/>
      <c r="T696" s="250"/>
      <c r="U696" s="274"/>
      <c r="V696" s="250"/>
      <c r="W696" s="275"/>
      <c r="X696" s="276"/>
    </row>
    <row r="697" spans="2:24" x14ac:dyDescent="0.25">
      <c r="B697" s="248"/>
      <c r="C697" s="249"/>
      <c r="D697" s="269"/>
      <c r="E697" s="249"/>
      <c r="F697" s="270"/>
      <c r="G697" s="270"/>
      <c r="H697" s="271"/>
      <c r="I697" s="271"/>
      <c r="J697" s="270"/>
      <c r="K697" s="270"/>
      <c r="L697" s="249"/>
      <c r="M697" s="249"/>
      <c r="N697" s="272"/>
      <c r="O697" s="250"/>
      <c r="P697" s="273"/>
      <c r="Q697" s="274"/>
      <c r="R697" s="273"/>
      <c r="S697" s="274"/>
      <c r="T697" s="250"/>
      <c r="U697" s="274"/>
      <c r="V697" s="250"/>
      <c r="W697" s="275"/>
      <c r="X697" s="276"/>
    </row>
    <row r="698" spans="2:24" x14ac:dyDescent="0.25">
      <c r="B698" s="248"/>
      <c r="C698" s="249"/>
      <c r="D698" s="269"/>
      <c r="E698" s="249"/>
      <c r="F698" s="270"/>
      <c r="G698" s="270"/>
      <c r="H698" s="271"/>
      <c r="I698" s="271"/>
      <c r="J698" s="270"/>
      <c r="K698" s="270"/>
      <c r="L698" s="249"/>
      <c r="M698" s="249"/>
      <c r="N698" s="272"/>
      <c r="O698" s="250"/>
      <c r="P698" s="273"/>
      <c r="Q698" s="274"/>
      <c r="R698" s="273"/>
      <c r="S698" s="274"/>
      <c r="T698" s="250"/>
      <c r="U698" s="274"/>
      <c r="V698" s="250"/>
      <c r="W698" s="275"/>
      <c r="X698" s="276"/>
    </row>
    <row r="699" spans="2:24" x14ac:dyDescent="0.25">
      <c r="B699" s="248"/>
      <c r="C699" s="249"/>
      <c r="D699" s="269"/>
      <c r="E699" s="249"/>
      <c r="F699" s="270"/>
      <c r="G699" s="270"/>
      <c r="H699" s="271"/>
      <c r="I699" s="271"/>
      <c r="J699" s="270"/>
      <c r="K699" s="270"/>
      <c r="L699" s="249"/>
      <c r="M699" s="249"/>
      <c r="N699" s="272"/>
      <c r="O699" s="250"/>
      <c r="P699" s="273"/>
      <c r="Q699" s="274"/>
      <c r="R699" s="273"/>
      <c r="S699" s="274"/>
      <c r="T699" s="250"/>
      <c r="U699" s="274"/>
      <c r="V699" s="250"/>
      <c r="W699" s="275"/>
      <c r="X699" s="276"/>
    </row>
    <row r="700" spans="2:24" x14ac:dyDescent="0.25">
      <c r="B700" s="248"/>
      <c r="C700" s="249"/>
      <c r="D700" s="269"/>
      <c r="E700" s="249"/>
      <c r="F700" s="270"/>
      <c r="G700" s="270"/>
      <c r="H700" s="271"/>
      <c r="I700" s="271"/>
      <c r="J700" s="270"/>
      <c r="K700" s="270"/>
      <c r="L700" s="249"/>
      <c r="M700" s="249"/>
      <c r="N700" s="272"/>
      <c r="O700" s="250"/>
      <c r="P700" s="273"/>
      <c r="Q700" s="274"/>
      <c r="R700" s="273"/>
      <c r="S700" s="274"/>
      <c r="T700" s="250"/>
      <c r="U700" s="274"/>
      <c r="V700" s="250"/>
      <c r="W700" s="275"/>
      <c r="X700" s="276"/>
    </row>
    <row r="701" spans="2:24" x14ac:dyDescent="0.25">
      <c r="B701" s="248"/>
      <c r="C701" s="249"/>
      <c r="D701" s="269"/>
      <c r="E701" s="249"/>
      <c r="F701" s="270"/>
      <c r="G701" s="270"/>
      <c r="H701" s="271"/>
      <c r="I701" s="271"/>
      <c r="J701" s="270"/>
      <c r="K701" s="270"/>
      <c r="L701" s="249"/>
      <c r="M701" s="249"/>
      <c r="N701" s="272"/>
      <c r="O701" s="250"/>
      <c r="P701" s="273"/>
      <c r="Q701" s="274"/>
      <c r="R701" s="273"/>
      <c r="S701" s="274"/>
      <c r="T701" s="250"/>
      <c r="U701" s="274"/>
      <c r="V701" s="250"/>
      <c r="W701" s="275"/>
      <c r="X701" s="276"/>
    </row>
    <row r="702" spans="2:24" x14ac:dyDescent="0.25">
      <c r="B702" s="248"/>
      <c r="C702" s="249"/>
      <c r="D702" s="269"/>
      <c r="E702" s="249"/>
      <c r="F702" s="270"/>
      <c r="G702" s="270"/>
      <c r="H702" s="271"/>
      <c r="I702" s="271"/>
      <c r="J702" s="270"/>
      <c r="K702" s="270"/>
      <c r="L702" s="249"/>
      <c r="M702" s="249"/>
      <c r="N702" s="272"/>
      <c r="O702" s="250"/>
      <c r="P702" s="273"/>
      <c r="Q702" s="274"/>
      <c r="R702" s="273"/>
      <c r="S702" s="274"/>
      <c r="T702" s="250"/>
      <c r="U702" s="274"/>
      <c r="V702" s="250"/>
      <c r="W702" s="275"/>
      <c r="X702" s="276"/>
    </row>
    <row r="703" spans="2:24" x14ac:dyDescent="0.25">
      <c r="B703" s="248"/>
      <c r="C703" s="249"/>
      <c r="D703" s="269"/>
      <c r="E703" s="249"/>
      <c r="F703" s="270"/>
      <c r="G703" s="270"/>
      <c r="H703" s="271"/>
      <c r="I703" s="271"/>
      <c r="J703" s="270"/>
      <c r="K703" s="270"/>
      <c r="L703" s="249"/>
      <c r="M703" s="249"/>
      <c r="N703" s="272"/>
      <c r="O703" s="250"/>
      <c r="P703" s="273"/>
      <c r="Q703" s="274"/>
      <c r="R703" s="273"/>
      <c r="S703" s="274"/>
      <c r="T703" s="250"/>
      <c r="U703" s="274"/>
      <c r="V703" s="250"/>
      <c r="W703" s="275"/>
      <c r="X703" s="276"/>
    </row>
    <row r="704" spans="2:24" x14ac:dyDescent="0.25">
      <c r="B704" s="248"/>
      <c r="C704" s="249"/>
      <c r="D704" s="269"/>
      <c r="E704" s="249"/>
      <c r="F704" s="270"/>
      <c r="G704" s="270"/>
      <c r="H704" s="271"/>
      <c r="I704" s="271"/>
      <c r="J704" s="270"/>
      <c r="K704" s="270"/>
      <c r="L704" s="249"/>
      <c r="M704" s="249"/>
      <c r="N704" s="272"/>
      <c r="O704" s="250"/>
      <c r="P704" s="273"/>
      <c r="Q704" s="274"/>
      <c r="R704" s="273"/>
      <c r="S704" s="274"/>
      <c r="T704" s="250"/>
      <c r="U704" s="274"/>
      <c r="V704" s="250"/>
      <c r="W704" s="275"/>
      <c r="X704" s="276"/>
    </row>
    <row r="705" spans="2:24" x14ac:dyDescent="0.25">
      <c r="B705" s="248"/>
      <c r="C705" s="249"/>
      <c r="D705" s="269"/>
      <c r="E705" s="249"/>
      <c r="F705" s="270"/>
      <c r="G705" s="270"/>
      <c r="H705" s="271"/>
      <c r="I705" s="271"/>
      <c r="J705" s="270"/>
      <c r="K705" s="270"/>
      <c r="L705" s="249"/>
      <c r="M705" s="249"/>
      <c r="N705" s="272"/>
      <c r="O705" s="250"/>
      <c r="P705" s="273"/>
      <c r="Q705" s="274"/>
      <c r="R705" s="273"/>
      <c r="S705" s="274"/>
      <c r="T705" s="250"/>
      <c r="U705" s="274"/>
      <c r="V705" s="250"/>
      <c r="W705" s="275"/>
      <c r="X705" s="276"/>
    </row>
    <row r="706" spans="2:24" x14ac:dyDescent="0.25">
      <c r="B706" s="248"/>
      <c r="C706" s="249"/>
      <c r="D706" s="269"/>
      <c r="E706" s="249"/>
      <c r="F706" s="270"/>
      <c r="G706" s="270"/>
      <c r="H706" s="271"/>
      <c r="I706" s="271"/>
      <c r="J706" s="270"/>
      <c r="K706" s="270"/>
      <c r="L706" s="249"/>
      <c r="M706" s="249"/>
      <c r="N706" s="272"/>
      <c r="O706" s="250"/>
      <c r="P706" s="273"/>
      <c r="Q706" s="274"/>
      <c r="R706" s="273"/>
      <c r="S706" s="274"/>
      <c r="T706" s="250"/>
      <c r="U706" s="274"/>
      <c r="V706" s="250"/>
      <c r="W706" s="275"/>
      <c r="X706" s="276"/>
    </row>
    <row r="707" spans="2:24" x14ac:dyDescent="0.25">
      <c r="B707" s="248"/>
      <c r="C707" s="249"/>
      <c r="D707" s="269"/>
      <c r="E707" s="249"/>
      <c r="F707" s="270"/>
      <c r="G707" s="270"/>
      <c r="H707" s="271"/>
      <c r="I707" s="271"/>
      <c r="J707" s="270"/>
      <c r="K707" s="270"/>
      <c r="L707" s="249"/>
      <c r="M707" s="249"/>
      <c r="N707" s="272"/>
      <c r="O707" s="250"/>
      <c r="P707" s="273"/>
      <c r="Q707" s="274"/>
      <c r="R707" s="273"/>
      <c r="S707" s="274"/>
      <c r="T707" s="250"/>
      <c r="U707" s="274"/>
      <c r="V707" s="250"/>
      <c r="W707" s="275"/>
      <c r="X707" s="276"/>
    </row>
    <row r="708" spans="2:24" x14ac:dyDescent="0.25">
      <c r="B708" s="248"/>
      <c r="C708" s="249"/>
      <c r="D708" s="269"/>
      <c r="E708" s="249"/>
      <c r="F708" s="270"/>
      <c r="G708" s="270"/>
      <c r="H708" s="271"/>
      <c r="I708" s="271"/>
      <c r="J708" s="270"/>
      <c r="K708" s="270"/>
      <c r="L708" s="249"/>
      <c r="M708" s="249"/>
      <c r="N708" s="272"/>
      <c r="O708" s="250"/>
      <c r="P708" s="273"/>
      <c r="Q708" s="274"/>
      <c r="R708" s="273"/>
      <c r="S708" s="274"/>
      <c r="T708" s="250"/>
      <c r="U708" s="274"/>
      <c r="V708" s="250"/>
      <c r="W708" s="275"/>
      <c r="X708" s="276"/>
    </row>
    <row r="709" spans="2:24" x14ac:dyDescent="0.25">
      <c r="B709" s="248"/>
      <c r="C709" s="249"/>
      <c r="D709" s="269"/>
      <c r="E709" s="249"/>
      <c r="F709" s="270"/>
      <c r="G709" s="270"/>
      <c r="H709" s="271"/>
      <c r="I709" s="271"/>
      <c r="J709" s="270"/>
      <c r="K709" s="270"/>
      <c r="L709" s="249"/>
      <c r="M709" s="249"/>
      <c r="N709" s="272"/>
      <c r="O709" s="250"/>
      <c r="P709" s="273"/>
      <c r="Q709" s="274"/>
      <c r="R709" s="273"/>
      <c r="S709" s="274"/>
      <c r="T709" s="250"/>
      <c r="U709" s="274"/>
      <c r="V709" s="250"/>
      <c r="W709" s="275"/>
      <c r="X709" s="276"/>
    </row>
    <row r="710" spans="2:24" x14ac:dyDescent="0.25">
      <c r="B710" s="248"/>
      <c r="C710" s="249"/>
      <c r="D710" s="269"/>
      <c r="E710" s="249"/>
      <c r="F710" s="270"/>
      <c r="G710" s="270"/>
      <c r="H710" s="271"/>
      <c r="I710" s="271"/>
      <c r="J710" s="270"/>
      <c r="K710" s="270"/>
      <c r="L710" s="249"/>
      <c r="M710" s="249"/>
      <c r="N710" s="272"/>
      <c r="O710" s="250"/>
      <c r="P710" s="273"/>
      <c r="Q710" s="274"/>
      <c r="R710" s="273"/>
      <c r="S710" s="274"/>
      <c r="T710" s="250"/>
      <c r="U710" s="274"/>
      <c r="V710" s="250"/>
      <c r="W710" s="275"/>
      <c r="X710" s="276"/>
    </row>
    <row r="711" spans="2:24" x14ac:dyDescent="0.25">
      <c r="B711" s="248"/>
      <c r="C711" s="249"/>
      <c r="D711" s="269"/>
      <c r="E711" s="249"/>
      <c r="F711" s="270"/>
      <c r="G711" s="270"/>
      <c r="H711" s="271"/>
      <c r="I711" s="271"/>
      <c r="J711" s="270"/>
      <c r="K711" s="270"/>
      <c r="L711" s="249"/>
      <c r="M711" s="249"/>
      <c r="N711" s="272"/>
      <c r="O711" s="250"/>
      <c r="P711" s="273"/>
      <c r="Q711" s="274"/>
      <c r="R711" s="273"/>
      <c r="S711" s="274"/>
      <c r="T711" s="250"/>
      <c r="U711" s="274"/>
      <c r="V711" s="250"/>
      <c r="W711" s="275"/>
      <c r="X711" s="276"/>
    </row>
    <row r="712" spans="2:24" x14ac:dyDescent="0.25">
      <c r="B712" s="248"/>
      <c r="C712" s="249"/>
      <c r="D712" s="269"/>
      <c r="E712" s="249"/>
      <c r="F712" s="270"/>
      <c r="G712" s="270"/>
      <c r="H712" s="271"/>
      <c r="I712" s="271"/>
      <c r="J712" s="270"/>
      <c r="K712" s="270"/>
      <c r="L712" s="249"/>
      <c r="M712" s="249"/>
      <c r="N712" s="272"/>
      <c r="O712" s="250"/>
      <c r="P712" s="273"/>
      <c r="Q712" s="274"/>
      <c r="R712" s="273"/>
      <c r="S712" s="274"/>
      <c r="T712" s="250"/>
      <c r="U712" s="274"/>
      <c r="V712" s="250"/>
      <c r="W712" s="275"/>
      <c r="X712" s="276"/>
    </row>
    <row r="713" spans="2:24" x14ac:dyDescent="0.25">
      <c r="B713" s="248"/>
      <c r="C713" s="249"/>
      <c r="D713" s="269"/>
      <c r="E713" s="249"/>
      <c r="F713" s="270"/>
      <c r="G713" s="270"/>
      <c r="H713" s="271"/>
      <c r="I713" s="271"/>
      <c r="J713" s="270"/>
      <c r="K713" s="270"/>
      <c r="L713" s="249"/>
      <c r="M713" s="249"/>
      <c r="N713" s="272"/>
      <c r="O713" s="250"/>
      <c r="P713" s="273"/>
      <c r="Q713" s="274"/>
      <c r="R713" s="273"/>
      <c r="S713" s="274"/>
      <c r="T713" s="250"/>
      <c r="U713" s="274"/>
      <c r="V713" s="250"/>
      <c r="W713" s="275"/>
      <c r="X713" s="276"/>
    </row>
    <row r="714" spans="2:24" x14ac:dyDescent="0.25">
      <c r="B714" s="248"/>
      <c r="C714" s="249"/>
      <c r="D714" s="269"/>
      <c r="E714" s="249"/>
      <c r="F714" s="270"/>
      <c r="G714" s="270"/>
      <c r="H714" s="271"/>
      <c r="I714" s="271"/>
      <c r="J714" s="270"/>
      <c r="K714" s="270"/>
      <c r="L714" s="249"/>
      <c r="M714" s="249"/>
      <c r="N714" s="272"/>
      <c r="O714" s="250"/>
      <c r="P714" s="273"/>
      <c r="Q714" s="274"/>
      <c r="R714" s="273"/>
      <c r="S714" s="274"/>
      <c r="T714" s="250"/>
      <c r="U714" s="274"/>
      <c r="V714" s="250"/>
      <c r="W714" s="275"/>
      <c r="X714" s="276"/>
    </row>
    <row r="715" spans="2:24" x14ac:dyDescent="0.25">
      <c r="B715" s="248"/>
      <c r="C715" s="249"/>
      <c r="D715" s="269"/>
      <c r="E715" s="249"/>
      <c r="F715" s="270"/>
      <c r="G715" s="270"/>
      <c r="H715" s="271"/>
      <c r="I715" s="271"/>
      <c r="J715" s="270"/>
      <c r="K715" s="270"/>
      <c r="L715" s="249"/>
      <c r="M715" s="249"/>
      <c r="N715" s="272"/>
      <c r="O715" s="250"/>
      <c r="P715" s="273"/>
      <c r="Q715" s="274"/>
      <c r="R715" s="273"/>
      <c r="S715" s="274"/>
      <c r="T715" s="250"/>
      <c r="U715" s="274"/>
      <c r="V715" s="250"/>
      <c r="W715" s="275"/>
      <c r="X715" s="276"/>
    </row>
    <row r="716" spans="2:24" x14ac:dyDescent="0.25">
      <c r="B716" s="248"/>
      <c r="C716" s="249"/>
      <c r="D716" s="269"/>
      <c r="E716" s="249"/>
      <c r="F716" s="270"/>
      <c r="G716" s="270"/>
      <c r="H716" s="271"/>
      <c r="I716" s="271"/>
      <c r="J716" s="270"/>
      <c r="K716" s="270"/>
      <c r="L716" s="249"/>
      <c r="M716" s="249"/>
      <c r="N716" s="272"/>
      <c r="O716" s="250"/>
      <c r="P716" s="273"/>
      <c r="Q716" s="274"/>
      <c r="R716" s="273"/>
      <c r="S716" s="274"/>
      <c r="T716" s="250"/>
      <c r="U716" s="274"/>
      <c r="V716" s="250"/>
      <c r="W716" s="275"/>
      <c r="X716" s="276"/>
    </row>
    <row r="717" spans="2:24" x14ac:dyDescent="0.25">
      <c r="B717" s="248"/>
      <c r="C717" s="249"/>
      <c r="D717" s="269"/>
      <c r="E717" s="249"/>
      <c r="F717" s="270"/>
      <c r="G717" s="270"/>
      <c r="H717" s="271"/>
      <c r="I717" s="271"/>
      <c r="J717" s="270"/>
      <c r="K717" s="270"/>
      <c r="L717" s="249"/>
      <c r="M717" s="249"/>
      <c r="N717" s="272"/>
      <c r="O717" s="250"/>
      <c r="P717" s="273"/>
      <c r="Q717" s="274"/>
      <c r="R717" s="273"/>
      <c r="S717" s="274"/>
      <c r="T717" s="250"/>
      <c r="U717" s="274"/>
      <c r="V717" s="250"/>
      <c r="W717" s="275"/>
      <c r="X717" s="276"/>
    </row>
    <row r="718" spans="2:24" x14ac:dyDescent="0.25">
      <c r="B718" s="248"/>
      <c r="C718" s="249"/>
      <c r="D718" s="269"/>
      <c r="E718" s="249"/>
      <c r="F718" s="270"/>
      <c r="G718" s="270"/>
      <c r="H718" s="271"/>
      <c r="I718" s="271"/>
      <c r="J718" s="270"/>
      <c r="K718" s="270"/>
      <c r="L718" s="249"/>
      <c r="M718" s="249"/>
      <c r="N718" s="272"/>
      <c r="O718" s="250"/>
      <c r="P718" s="273"/>
      <c r="Q718" s="274"/>
      <c r="R718" s="273"/>
      <c r="S718" s="274"/>
      <c r="T718" s="250"/>
      <c r="U718" s="274"/>
      <c r="V718" s="250"/>
      <c r="W718" s="275"/>
      <c r="X718" s="276"/>
    </row>
    <row r="719" spans="2:24" x14ac:dyDescent="0.25">
      <c r="B719" s="248"/>
      <c r="C719" s="249"/>
      <c r="D719" s="269"/>
      <c r="E719" s="249"/>
      <c r="F719" s="270"/>
      <c r="G719" s="270"/>
      <c r="H719" s="271"/>
      <c r="I719" s="271"/>
      <c r="J719" s="270"/>
      <c r="K719" s="270"/>
      <c r="L719" s="249"/>
      <c r="M719" s="249"/>
      <c r="N719" s="272"/>
      <c r="O719" s="250"/>
      <c r="P719" s="273"/>
      <c r="Q719" s="274"/>
      <c r="R719" s="273"/>
      <c r="S719" s="274"/>
      <c r="T719" s="250"/>
      <c r="U719" s="274"/>
      <c r="V719" s="250"/>
      <c r="W719" s="275"/>
      <c r="X719" s="276"/>
    </row>
    <row r="720" spans="2:24" x14ac:dyDescent="0.25">
      <c r="B720" s="248"/>
      <c r="C720" s="249"/>
      <c r="D720" s="269"/>
      <c r="E720" s="249"/>
      <c r="F720" s="270"/>
      <c r="G720" s="270"/>
      <c r="H720" s="271"/>
      <c r="I720" s="271"/>
      <c r="J720" s="270"/>
      <c r="K720" s="270"/>
      <c r="L720" s="249"/>
      <c r="M720" s="249"/>
      <c r="N720" s="272"/>
      <c r="O720" s="250"/>
      <c r="P720" s="273"/>
      <c r="Q720" s="274"/>
      <c r="R720" s="273"/>
      <c r="S720" s="274"/>
      <c r="T720" s="250"/>
      <c r="U720" s="274"/>
      <c r="V720" s="250"/>
      <c r="W720" s="275"/>
      <c r="X720" s="276"/>
    </row>
    <row r="721" spans="2:24" x14ac:dyDescent="0.25">
      <c r="B721" s="248"/>
      <c r="C721" s="249"/>
      <c r="D721" s="269"/>
      <c r="E721" s="249"/>
      <c r="F721" s="270"/>
      <c r="G721" s="270"/>
      <c r="H721" s="271"/>
      <c r="I721" s="271"/>
      <c r="J721" s="270"/>
      <c r="K721" s="270"/>
      <c r="L721" s="249"/>
      <c r="M721" s="249"/>
      <c r="N721" s="272"/>
      <c r="O721" s="250"/>
      <c r="P721" s="273"/>
      <c r="Q721" s="274"/>
      <c r="R721" s="273"/>
      <c r="S721" s="274"/>
      <c r="T721" s="250"/>
      <c r="U721" s="274"/>
      <c r="V721" s="250"/>
      <c r="W721" s="275"/>
      <c r="X721" s="276"/>
    </row>
    <row r="722" spans="2:24" x14ac:dyDescent="0.25">
      <c r="B722" s="248"/>
      <c r="C722" s="249"/>
      <c r="D722" s="269"/>
      <c r="E722" s="249"/>
      <c r="F722" s="270"/>
      <c r="G722" s="270"/>
      <c r="H722" s="271"/>
      <c r="I722" s="271"/>
      <c r="J722" s="270"/>
      <c r="K722" s="270"/>
      <c r="L722" s="249"/>
      <c r="M722" s="249"/>
      <c r="N722" s="272"/>
      <c r="O722" s="250"/>
      <c r="P722" s="273"/>
      <c r="Q722" s="274"/>
      <c r="R722" s="273"/>
      <c r="S722" s="274"/>
      <c r="T722" s="250"/>
      <c r="U722" s="274"/>
      <c r="V722" s="250"/>
      <c r="W722" s="275"/>
      <c r="X722" s="276"/>
    </row>
    <row r="723" spans="2:24" x14ac:dyDescent="0.25">
      <c r="B723" s="248"/>
      <c r="C723" s="249"/>
      <c r="D723" s="269"/>
      <c r="E723" s="249"/>
      <c r="F723" s="270"/>
      <c r="G723" s="270"/>
      <c r="H723" s="271"/>
      <c r="I723" s="271"/>
      <c r="J723" s="270"/>
      <c r="K723" s="270"/>
      <c r="L723" s="249"/>
      <c r="M723" s="249"/>
      <c r="N723" s="272"/>
      <c r="O723" s="250"/>
      <c r="P723" s="273"/>
      <c r="Q723" s="274"/>
      <c r="R723" s="273"/>
      <c r="S723" s="274"/>
      <c r="T723" s="250"/>
      <c r="U723" s="274"/>
      <c r="V723" s="250"/>
      <c r="W723" s="275"/>
      <c r="X723" s="276"/>
    </row>
    <row r="724" spans="2:24" x14ac:dyDescent="0.25">
      <c r="B724" s="248"/>
      <c r="C724" s="249"/>
      <c r="D724" s="269"/>
      <c r="E724" s="249"/>
      <c r="F724" s="270"/>
      <c r="G724" s="270"/>
      <c r="H724" s="271"/>
      <c r="I724" s="271"/>
      <c r="J724" s="270"/>
      <c r="K724" s="270"/>
      <c r="L724" s="249"/>
      <c r="M724" s="249"/>
      <c r="N724" s="272"/>
      <c r="O724" s="250"/>
      <c r="P724" s="273"/>
      <c r="Q724" s="274"/>
      <c r="R724" s="273"/>
      <c r="S724" s="274"/>
      <c r="T724" s="250"/>
      <c r="U724" s="274"/>
      <c r="V724" s="250"/>
      <c r="W724" s="275"/>
      <c r="X724" s="276"/>
    </row>
    <row r="725" spans="2:24" x14ac:dyDescent="0.25">
      <c r="B725" s="248"/>
      <c r="C725" s="249"/>
      <c r="D725" s="269"/>
      <c r="E725" s="249"/>
      <c r="F725" s="270"/>
      <c r="G725" s="270"/>
      <c r="H725" s="271"/>
      <c r="I725" s="271"/>
      <c r="J725" s="270"/>
      <c r="K725" s="270"/>
      <c r="L725" s="249"/>
      <c r="M725" s="249"/>
      <c r="N725" s="272"/>
      <c r="O725" s="250"/>
      <c r="P725" s="273"/>
      <c r="Q725" s="274"/>
      <c r="R725" s="273"/>
      <c r="S725" s="274"/>
      <c r="T725" s="250"/>
      <c r="U725" s="274"/>
      <c r="V725" s="250"/>
      <c r="W725" s="275"/>
      <c r="X725" s="276"/>
    </row>
    <row r="726" spans="2:24" x14ac:dyDescent="0.25">
      <c r="B726" s="248"/>
      <c r="C726" s="249"/>
      <c r="D726" s="269"/>
      <c r="E726" s="249"/>
      <c r="F726" s="270"/>
      <c r="G726" s="270"/>
      <c r="H726" s="271"/>
      <c r="I726" s="271"/>
      <c r="J726" s="270"/>
      <c r="K726" s="270"/>
      <c r="L726" s="249"/>
      <c r="M726" s="249"/>
      <c r="N726" s="272"/>
      <c r="O726" s="250"/>
      <c r="P726" s="273"/>
      <c r="Q726" s="274"/>
      <c r="R726" s="273"/>
      <c r="S726" s="274"/>
      <c r="T726" s="250"/>
      <c r="U726" s="274"/>
      <c r="V726" s="250"/>
      <c r="W726" s="275"/>
      <c r="X726" s="276"/>
    </row>
    <row r="727" spans="2:24" x14ac:dyDescent="0.25">
      <c r="B727" s="248"/>
      <c r="C727" s="249"/>
      <c r="D727" s="269"/>
      <c r="E727" s="249"/>
      <c r="F727" s="270"/>
      <c r="G727" s="270"/>
      <c r="H727" s="271"/>
      <c r="I727" s="271"/>
      <c r="J727" s="270"/>
      <c r="K727" s="270"/>
      <c r="L727" s="249"/>
      <c r="M727" s="249"/>
      <c r="N727" s="272"/>
      <c r="O727" s="250"/>
      <c r="P727" s="273"/>
      <c r="Q727" s="274"/>
      <c r="R727" s="273"/>
      <c r="S727" s="274"/>
      <c r="T727" s="250"/>
      <c r="U727" s="274"/>
      <c r="V727" s="250"/>
      <c r="W727" s="275"/>
      <c r="X727" s="276"/>
    </row>
    <row r="728" spans="2:24" x14ac:dyDescent="0.25">
      <c r="B728" s="248"/>
      <c r="C728" s="249"/>
      <c r="D728" s="269"/>
      <c r="E728" s="249"/>
      <c r="F728" s="270"/>
      <c r="G728" s="270"/>
      <c r="H728" s="271"/>
      <c r="I728" s="271"/>
      <c r="J728" s="270"/>
      <c r="K728" s="270"/>
      <c r="L728" s="249"/>
      <c r="M728" s="249"/>
      <c r="N728" s="272"/>
      <c r="O728" s="250"/>
      <c r="P728" s="273"/>
      <c r="Q728" s="274"/>
      <c r="R728" s="273"/>
      <c r="S728" s="274"/>
      <c r="T728" s="250"/>
      <c r="U728" s="274"/>
      <c r="V728" s="250"/>
      <c r="W728" s="275"/>
      <c r="X728" s="276"/>
    </row>
    <row r="729" spans="2:24" x14ac:dyDescent="0.25">
      <c r="B729" s="248"/>
      <c r="C729" s="249"/>
      <c r="D729" s="269"/>
      <c r="E729" s="249"/>
      <c r="F729" s="270"/>
      <c r="G729" s="270"/>
      <c r="H729" s="271"/>
      <c r="I729" s="271"/>
      <c r="J729" s="270"/>
      <c r="K729" s="270"/>
      <c r="L729" s="249"/>
      <c r="M729" s="249"/>
      <c r="N729" s="272"/>
      <c r="O729" s="250"/>
      <c r="P729" s="273"/>
      <c r="Q729" s="274"/>
      <c r="R729" s="273"/>
      <c r="S729" s="274"/>
      <c r="T729" s="250"/>
      <c r="U729" s="274"/>
      <c r="V729" s="250"/>
      <c r="W729" s="275"/>
      <c r="X729" s="276"/>
    </row>
    <row r="730" spans="2:24" x14ac:dyDescent="0.25">
      <c r="B730" s="248"/>
      <c r="C730" s="249"/>
      <c r="D730" s="269"/>
      <c r="E730" s="249"/>
      <c r="F730" s="270"/>
      <c r="G730" s="270"/>
      <c r="H730" s="271"/>
      <c r="I730" s="271"/>
      <c r="J730" s="270"/>
      <c r="K730" s="270"/>
      <c r="L730" s="249"/>
      <c r="M730" s="249"/>
      <c r="N730" s="272"/>
      <c r="O730" s="250"/>
      <c r="P730" s="273"/>
      <c r="Q730" s="274"/>
      <c r="R730" s="273"/>
      <c r="S730" s="274"/>
      <c r="T730" s="250"/>
      <c r="U730" s="274"/>
      <c r="V730" s="250"/>
      <c r="W730" s="275"/>
      <c r="X730" s="276"/>
    </row>
    <row r="731" spans="2:24" x14ac:dyDescent="0.25">
      <c r="B731" s="248"/>
      <c r="C731" s="249"/>
      <c r="D731" s="269"/>
      <c r="E731" s="249"/>
      <c r="F731" s="270"/>
      <c r="G731" s="270"/>
      <c r="H731" s="271"/>
      <c r="I731" s="271"/>
      <c r="J731" s="270"/>
      <c r="K731" s="270"/>
      <c r="L731" s="249"/>
      <c r="M731" s="249"/>
      <c r="N731" s="272"/>
      <c r="O731" s="250"/>
      <c r="P731" s="273"/>
      <c r="Q731" s="274"/>
      <c r="R731" s="273"/>
      <c r="S731" s="274"/>
      <c r="T731" s="250"/>
      <c r="U731" s="274"/>
      <c r="V731" s="250"/>
      <c r="W731" s="275"/>
      <c r="X731" s="276"/>
    </row>
    <row r="732" spans="2:24" x14ac:dyDescent="0.25">
      <c r="B732" s="248"/>
      <c r="C732" s="249"/>
      <c r="D732" s="269"/>
      <c r="E732" s="249"/>
      <c r="F732" s="270"/>
      <c r="G732" s="270"/>
      <c r="H732" s="271"/>
      <c r="I732" s="271"/>
      <c r="J732" s="270"/>
      <c r="K732" s="270"/>
      <c r="L732" s="249"/>
      <c r="M732" s="249"/>
      <c r="N732" s="272"/>
      <c r="O732" s="250"/>
      <c r="P732" s="273"/>
      <c r="Q732" s="274"/>
      <c r="R732" s="273"/>
      <c r="S732" s="274"/>
      <c r="T732" s="250"/>
      <c r="U732" s="274"/>
      <c r="V732" s="250"/>
      <c r="W732" s="275"/>
      <c r="X732" s="276"/>
    </row>
    <row r="733" spans="2:24" x14ac:dyDescent="0.25">
      <c r="B733" s="248"/>
      <c r="C733" s="249"/>
      <c r="D733" s="269"/>
      <c r="E733" s="249"/>
      <c r="F733" s="270"/>
      <c r="G733" s="270"/>
      <c r="H733" s="271"/>
      <c r="I733" s="271"/>
      <c r="J733" s="270"/>
      <c r="K733" s="270"/>
      <c r="L733" s="249"/>
      <c r="M733" s="249"/>
      <c r="N733" s="272"/>
      <c r="O733" s="250"/>
      <c r="P733" s="273"/>
      <c r="Q733" s="274"/>
      <c r="R733" s="273"/>
      <c r="S733" s="274"/>
      <c r="T733" s="250"/>
      <c r="U733" s="274"/>
      <c r="V733" s="250"/>
      <c r="W733" s="275"/>
      <c r="X733" s="276"/>
    </row>
    <row r="734" spans="2:24" x14ac:dyDescent="0.25">
      <c r="B734" s="248"/>
      <c r="C734" s="249"/>
      <c r="D734" s="269"/>
      <c r="E734" s="249"/>
      <c r="F734" s="270"/>
      <c r="G734" s="270"/>
      <c r="H734" s="271"/>
      <c r="I734" s="271"/>
      <c r="J734" s="270"/>
      <c r="K734" s="270"/>
      <c r="L734" s="249"/>
      <c r="M734" s="249"/>
      <c r="N734" s="272"/>
      <c r="O734" s="250"/>
      <c r="P734" s="273"/>
      <c r="Q734" s="274"/>
      <c r="R734" s="273"/>
      <c r="S734" s="274"/>
      <c r="T734" s="250"/>
      <c r="U734" s="274"/>
      <c r="V734" s="250"/>
      <c r="W734" s="275"/>
      <c r="X734" s="276"/>
    </row>
    <row r="735" spans="2:24" x14ac:dyDescent="0.25">
      <c r="B735" s="248"/>
      <c r="C735" s="249"/>
      <c r="D735" s="269"/>
      <c r="E735" s="249"/>
      <c r="F735" s="270"/>
      <c r="G735" s="270"/>
      <c r="H735" s="271"/>
      <c r="I735" s="271"/>
      <c r="J735" s="270"/>
      <c r="K735" s="270"/>
      <c r="L735" s="249"/>
      <c r="M735" s="249"/>
      <c r="N735" s="272"/>
      <c r="O735" s="250"/>
      <c r="P735" s="273"/>
      <c r="Q735" s="274"/>
      <c r="R735" s="273"/>
      <c r="S735" s="274"/>
      <c r="T735" s="250"/>
      <c r="U735" s="274"/>
      <c r="V735" s="250"/>
      <c r="W735" s="275"/>
      <c r="X735" s="276"/>
    </row>
    <row r="736" spans="2:24" x14ac:dyDescent="0.25">
      <c r="B736" s="248"/>
      <c r="C736" s="249"/>
      <c r="D736" s="269"/>
      <c r="E736" s="249"/>
      <c r="F736" s="270"/>
      <c r="G736" s="270"/>
      <c r="H736" s="271"/>
      <c r="I736" s="271"/>
      <c r="J736" s="270"/>
      <c r="K736" s="270"/>
      <c r="L736" s="249"/>
      <c r="M736" s="249"/>
      <c r="N736" s="272"/>
      <c r="O736" s="250"/>
      <c r="P736" s="273"/>
      <c r="Q736" s="274"/>
      <c r="R736" s="273"/>
      <c r="S736" s="274"/>
      <c r="T736" s="250"/>
      <c r="U736" s="274"/>
      <c r="V736" s="250"/>
      <c r="W736" s="275"/>
      <c r="X736" s="276"/>
    </row>
    <row r="737" spans="2:24" x14ac:dyDescent="0.25">
      <c r="B737" s="248"/>
      <c r="C737" s="249"/>
      <c r="D737" s="269"/>
      <c r="E737" s="249"/>
      <c r="F737" s="270"/>
      <c r="G737" s="270"/>
      <c r="H737" s="271"/>
      <c r="I737" s="271"/>
      <c r="J737" s="270"/>
      <c r="K737" s="270"/>
      <c r="L737" s="249"/>
      <c r="M737" s="249"/>
      <c r="N737" s="272"/>
      <c r="O737" s="250"/>
      <c r="P737" s="273"/>
      <c r="Q737" s="274"/>
      <c r="R737" s="273"/>
      <c r="S737" s="274"/>
      <c r="T737" s="250"/>
      <c r="U737" s="274"/>
      <c r="V737" s="250"/>
      <c r="W737" s="275"/>
      <c r="X737" s="276"/>
    </row>
    <row r="738" spans="2:24" x14ac:dyDescent="0.25">
      <c r="B738" s="248"/>
      <c r="C738" s="249"/>
      <c r="D738" s="269"/>
      <c r="E738" s="249"/>
      <c r="F738" s="270"/>
      <c r="G738" s="270"/>
      <c r="H738" s="271"/>
      <c r="I738" s="271"/>
      <c r="J738" s="270"/>
      <c r="K738" s="270"/>
      <c r="L738" s="249"/>
      <c r="M738" s="249"/>
      <c r="N738" s="272"/>
      <c r="O738" s="250"/>
      <c r="P738" s="273"/>
      <c r="Q738" s="274"/>
      <c r="R738" s="273"/>
      <c r="S738" s="274"/>
      <c r="T738" s="250"/>
      <c r="U738" s="274"/>
      <c r="V738" s="250"/>
      <c r="W738" s="275"/>
      <c r="X738" s="276"/>
    </row>
    <row r="739" spans="2:24" x14ac:dyDescent="0.25">
      <c r="B739" s="248"/>
      <c r="C739" s="249"/>
      <c r="D739" s="269"/>
      <c r="E739" s="249"/>
      <c r="F739" s="270"/>
      <c r="G739" s="270"/>
      <c r="H739" s="271"/>
      <c r="I739" s="271"/>
      <c r="J739" s="270"/>
      <c r="K739" s="270"/>
      <c r="L739" s="249"/>
      <c r="M739" s="249"/>
      <c r="N739" s="272"/>
      <c r="O739" s="250"/>
      <c r="P739" s="273"/>
      <c r="Q739" s="274"/>
      <c r="R739" s="273"/>
      <c r="S739" s="274"/>
      <c r="T739" s="250"/>
      <c r="U739" s="274"/>
      <c r="V739" s="250"/>
      <c r="W739" s="275"/>
      <c r="X739" s="276"/>
    </row>
    <row r="740" spans="2:24" x14ac:dyDescent="0.25">
      <c r="B740" s="248"/>
      <c r="C740" s="249"/>
      <c r="D740" s="269"/>
      <c r="E740" s="249"/>
      <c r="F740" s="270"/>
      <c r="G740" s="270"/>
      <c r="H740" s="271"/>
      <c r="I740" s="271"/>
      <c r="J740" s="270"/>
      <c r="K740" s="270"/>
      <c r="L740" s="249"/>
      <c r="M740" s="249"/>
      <c r="N740" s="272"/>
      <c r="O740" s="250"/>
      <c r="P740" s="273"/>
      <c r="Q740" s="274"/>
      <c r="R740" s="273"/>
      <c r="S740" s="274"/>
      <c r="T740" s="250"/>
      <c r="U740" s="274"/>
      <c r="V740" s="250"/>
      <c r="W740" s="275"/>
      <c r="X740" s="276"/>
    </row>
    <row r="741" spans="2:24" x14ac:dyDescent="0.25">
      <c r="B741" s="248"/>
      <c r="C741" s="249"/>
      <c r="D741" s="269"/>
      <c r="E741" s="249"/>
      <c r="F741" s="270"/>
      <c r="G741" s="270"/>
      <c r="H741" s="271"/>
      <c r="I741" s="271"/>
      <c r="J741" s="270"/>
      <c r="K741" s="270"/>
      <c r="L741" s="249"/>
      <c r="M741" s="249"/>
      <c r="N741" s="272"/>
      <c r="O741" s="250"/>
      <c r="P741" s="273"/>
      <c r="Q741" s="274"/>
      <c r="R741" s="273"/>
      <c r="S741" s="274"/>
      <c r="T741" s="250"/>
      <c r="U741" s="274"/>
      <c r="V741" s="250"/>
      <c r="W741" s="275"/>
      <c r="X741" s="276"/>
    </row>
    <row r="742" spans="2:24" x14ac:dyDescent="0.25">
      <c r="B742" s="248"/>
      <c r="C742" s="249"/>
      <c r="D742" s="269"/>
      <c r="E742" s="249"/>
      <c r="F742" s="270"/>
      <c r="G742" s="270"/>
      <c r="H742" s="271"/>
      <c r="I742" s="271"/>
      <c r="J742" s="270"/>
      <c r="K742" s="270"/>
      <c r="L742" s="249"/>
      <c r="M742" s="249"/>
      <c r="N742" s="272"/>
      <c r="O742" s="250"/>
      <c r="P742" s="273"/>
      <c r="Q742" s="274"/>
      <c r="R742" s="273"/>
      <c r="S742" s="274"/>
      <c r="T742" s="250"/>
      <c r="U742" s="274"/>
      <c r="V742" s="250"/>
      <c r="W742" s="275"/>
      <c r="X742" s="276"/>
    </row>
    <row r="743" spans="2:24" x14ac:dyDescent="0.25">
      <c r="B743" s="248"/>
      <c r="C743" s="249"/>
      <c r="D743" s="269"/>
      <c r="E743" s="249"/>
      <c r="F743" s="270"/>
      <c r="G743" s="270"/>
      <c r="H743" s="271"/>
      <c r="I743" s="271"/>
      <c r="J743" s="270"/>
      <c r="K743" s="270"/>
      <c r="L743" s="249"/>
      <c r="M743" s="249"/>
      <c r="N743" s="272"/>
      <c r="O743" s="250"/>
      <c r="P743" s="273"/>
      <c r="Q743" s="274"/>
      <c r="R743" s="273"/>
      <c r="S743" s="274"/>
      <c r="T743" s="250"/>
      <c r="U743" s="274"/>
      <c r="V743" s="250"/>
      <c r="W743" s="275"/>
      <c r="X743" s="276"/>
    </row>
    <row r="744" spans="2:24" x14ac:dyDescent="0.25">
      <c r="B744" s="248"/>
      <c r="C744" s="249"/>
      <c r="D744" s="269"/>
      <c r="E744" s="249"/>
      <c r="F744" s="270"/>
      <c r="G744" s="270"/>
      <c r="H744" s="271"/>
      <c r="I744" s="271"/>
      <c r="J744" s="270"/>
      <c r="K744" s="270"/>
      <c r="L744" s="249"/>
      <c r="M744" s="249"/>
      <c r="N744" s="272"/>
      <c r="O744" s="250"/>
      <c r="P744" s="273"/>
      <c r="Q744" s="274"/>
      <c r="R744" s="273"/>
      <c r="S744" s="274"/>
      <c r="T744" s="250"/>
      <c r="U744" s="274"/>
      <c r="V744" s="250"/>
      <c r="W744" s="275"/>
      <c r="X744" s="276"/>
    </row>
    <row r="745" spans="2:24" x14ac:dyDescent="0.25">
      <c r="B745" s="248"/>
      <c r="C745" s="249"/>
      <c r="D745" s="269"/>
      <c r="E745" s="249"/>
      <c r="F745" s="270"/>
      <c r="G745" s="270"/>
      <c r="H745" s="271"/>
      <c r="I745" s="271"/>
      <c r="J745" s="270"/>
      <c r="K745" s="270"/>
      <c r="L745" s="249"/>
      <c r="M745" s="249"/>
      <c r="N745" s="272"/>
      <c r="O745" s="250"/>
      <c r="P745" s="273"/>
      <c r="Q745" s="274"/>
      <c r="R745" s="273"/>
      <c r="S745" s="274"/>
      <c r="T745" s="250"/>
      <c r="U745" s="274"/>
      <c r="V745" s="250"/>
      <c r="W745" s="275"/>
      <c r="X745" s="276"/>
    </row>
    <row r="746" spans="2:24" x14ac:dyDescent="0.25">
      <c r="B746" s="248"/>
      <c r="C746" s="249"/>
      <c r="D746" s="269"/>
      <c r="E746" s="249"/>
      <c r="F746" s="270"/>
      <c r="G746" s="270"/>
      <c r="H746" s="271"/>
      <c r="I746" s="271"/>
      <c r="J746" s="270"/>
      <c r="K746" s="270"/>
      <c r="L746" s="249"/>
      <c r="M746" s="249"/>
      <c r="N746" s="272"/>
      <c r="O746" s="250"/>
      <c r="P746" s="273"/>
      <c r="Q746" s="274"/>
      <c r="R746" s="273"/>
      <c r="S746" s="274"/>
      <c r="T746" s="250"/>
      <c r="U746" s="274"/>
      <c r="V746" s="250"/>
      <c r="W746" s="275"/>
      <c r="X746" s="276"/>
    </row>
    <row r="747" spans="2:24" x14ac:dyDescent="0.25">
      <c r="B747" s="248"/>
      <c r="C747" s="249"/>
      <c r="D747" s="269"/>
      <c r="E747" s="249"/>
      <c r="F747" s="270"/>
      <c r="G747" s="270"/>
      <c r="H747" s="271"/>
      <c r="I747" s="271"/>
      <c r="J747" s="270"/>
      <c r="K747" s="270"/>
      <c r="L747" s="249"/>
      <c r="M747" s="249"/>
      <c r="N747" s="272"/>
      <c r="O747" s="250"/>
      <c r="P747" s="273"/>
      <c r="Q747" s="274"/>
      <c r="R747" s="273"/>
      <c r="S747" s="274"/>
      <c r="T747" s="250"/>
      <c r="U747" s="274"/>
      <c r="V747" s="250"/>
      <c r="W747" s="275"/>
      <c r="X747" s="276"/>
    </row>
    <row r="748" spans="2:24" x14ac:dyDescent="0.25">
      <c r="B748" s="248"/>
      <c r="C748" s="249"/>
      <c r="D748" s="269"/>
      <c r="E748" s="249"/>
      <c r="F748" s="270"/>
      <c r="G748" s="270"/>
      <c r="H748" s="271"/>
      <c r="I748" s="271"/>
      <c r="J748" s="270"/>
      <c r="K748" s="270"/>
      <c r="L748" s="249"/>
      <c r="M748" s="249"/>
      <c r="N748" s="272"/>
      <c r="O748" s="250"/>
      <c r="P748" s="273"/>
      <c r="Q748" s="274"/>
      <c r="R748" s="273"/>
      <c r="S748" s="274"/>
      <c r="T748" s="250"/>
      <c r="U748" s="274"/>
      <c r="V748" s="250"/>
      <c r="W748" s="275"/>
      <c r="X748" s="276"/>
    </row>
    <row r="749" spans="2:24" x14ac:dyDescent="0.25">
      <c r="B749" s="248"/>
      <c r="C749" s="249"/>
      <c r="D749" s="269"/>
      <c r="E749" s="249"/>
      <c r="F749" s="270"/>
      <c r="G749" s="270"/>
      <c r="H749" s="271"/>
      <c r="I749" s="271"/>
      <c r="J749" s="270"/>
      <c r="K749" s="270"/>
      <c r="L749" s="249"/>
      <c r="M749" s="249"/>
      <c r="N749" s="272"/>
      <c r="O749" s="250"/>
      <c r="P749" s="273"/>
      <c r="Q749" s="274"/>
      <c r="R749" s="273"/>
      <c r="S749" s="274"/>
      <c r="T749" s="250"/>
      <c r="U749" s="274"/>
      <c r="V749" s="250"/>
      <c r="W749" s="275"/>
      <c r="X749" s="276"/>
    </row>
    <row r="750" spans="2:24" x14ac:dyDescent="0.25">
      <c r="B750" s="248"/>
      <c r="C750" s="249"/>
      <c r="D750" s="269"/>
      <c r="E750" s="249"/>
      <c r="F750" s="270"/>
      <c r="G750" s="270"/>
      <c r="H750" s="271"/>
      <c r="I750" s="271"/>
      <c r="J750" s="270"/>
      <c r="K750" s="270"/>
      <c r="L750" s="249"/>
      <c r="M750" s="249"/>
      <c r="N750" s="272"/>
      <c r="O750" s="250"/>
      <c r="P750" s="273"/>
      <c r="Q750" s="274"/>
      <c r="R750" s="273"/>
      <c r="S750" s="274"/>
      <c r="T750" s="250"/>
      <c r="U750" s="274"/>
      <c r="V750" s="250"/>
      <c r="W750" s="275"/>
      <c r="X750" s="276"/>
    </row>
    <row r="751" spans="2:24" x14ac:dyDescent="0.25">
      <c r="B751" s="248"/>
      <c r="C751" s="249"/>
      <c r="D751" s="269"/>
      <c r="E751" s="249"/>
      <c r="F751" s="270"/>
      <c r="G751" s="270"/>
      <c r="H751" s="271"/>
      <c r="I751" s="271"/>
      <c r="J751" s="270"/>
      <c r="K751" s="270"/>
      <c r="L751" s="249"/>
      <c r="M751" s="249"/>
      <c r="N751" s="272"/>
      <c r="O751" s="250"/>
      <c r="P751" s="273"/>
      <c r="Q751" s="274"/>
      <c r="R751" s="273"/>
      <c r="S751" s="274"/>
      <c r="T751" s="250"/>
      <c r="U751" s="274"/>
      <c r="V751" s="250"/>
      <c r="W751" s="275"/>
      <c r="X751" s="276"/>
    </row>
    <row r="752" spans="2:24" x14ac:dyDescent="0.25">
      <c r="B752" s="248"/>
      <c r="C752" s="249"/>
      <c r="D752" s="269"/>
      <c r="E752" s="249"/>
      <c r="F752" s="270"/>
      <c r="G752" s="270"/>
      <c r="H752" s="271"/>
      <c r="I752" s="271"/>
      <c r="J752" s="270"/>
      <c r="K752" s="270"/>
      <c r="L752" s="249"/>
      <c r="M752" s="249"/>
      <c r="N752" s="272"/>
      <c r="O752" s="250"/>
      <c r="P752" s="273"/>
      <c r="Q752" s="274"/>
      <c r="R752" s="273"/>
      <c r="S752" s="274"/>
      <c r="T752" s="250"/>
      <c r="U752" s="274"/>
      <c r="V752" s="250"/>
      <c r="W752" s="275"/>
      <c r="X752" s="276"/>
    </row>
    <row r="753" spans="2:24" x14ac:dyDescent="0.25">
      <c r="B753" s="248"/>
      <c r="C753" s="249"/>
      <c r="D753" s="269"/>
      <c r="E753" s="249"/>
      <c r="F753" s="270"/>
      <c r="G753" s="270"/>
      <c r="H753" s="271"/>
      <c r="I753" s="271"/>
      <c r="J753" s="270"/>
      <c r="K753" s="270"/>
      <c r="L753" s="249"/>
      <c r="M753" s="249"/>
      <c r="N753" s="272"/>
      <c r="O753" s="250"/>
      <c r="P753" s="273"/>
      <c r="Q753" s="274"/>
      <c r="R753" s="273"/>
      <c r="S753" s="274"/>
      <c r="T753" s="250"/>
      <c r="U753" s="274"/>
      <c r="V753" s="250"/>
      <c r="W753" s="275"/>
      <c r="X753" s="276"/>
    </row>
    <row r="754" spans="2:24" x14ac:dyDescent="0.25">
      <c r="B754" s="248"/>
      <c r="C754" s="249"/>
      <c r="D754" s="269"/>
      <c r="E754" s="249"/>
      <c r="F754" s="270"/>
      <c r="G754" s="270"/>
      <c r="H754" s="271"/>
      <c r="I754" s="271"/>
      <c r="J754" s="270"/>
      <c r="K754" s="270"/>
      <c r="L754" s="249"/>
      <c r="M754" s="249"/>
      <c r="N754" s="272"/>
      <c r="O754" s="250"/>
      <c r="P754" s="273"/>
      <c r="Q754" s="274"/>
      <c r="R754" s="273"/>
      <c r="S754" s="274"/>
      <c r="T754" s="250"/>
      <c r="U754" s="274"/>
      <c r="V754" s="250"/>
      <c r="W754" s="275"/>
      <c r="X754" s="276"/>
    </row>
    <row r="755" spans="2:24" x14ac:dyDescent="0.25">
      <c r="B755" s="248"/>
      <c r="C755" s="249"/>
      <c r="D755" s="269"/>
      <c r="E755" s="249"/>
      <c r="F755" s="270"/>
      <c r="G755" s="270"/>
      <c r="H755" s="271"/>
      <c r="I755" s="271"/>
      <c r="J755" s="270"/>
      <c r="K755" s="270"/>
      <c r="L755" s="249"/>
      <c r="M755" s="249"/>
      <c r="N755" s="272"/>
      <c r="O755" s="250"/>
      <c r="P755" s="273"/>
      <c r="Q755" s="274"/>
      <c r="R755" s="273"/>
      <c r="S755" s="274"/>
      <c r="T755" s="250"/>
      <c r="U755" s="274"/>
      <c r="V755" s="250"/>
      <c r="W755" s="275"/>
      <c r="X755" s="276"/>
    </row>
    <row r="756" spans="2:24" x14ac:dyDescent="0.25">
      <c r="B756" s="248"/>
      <c r="C756" s="249"/>
      <c r="D756" s="269"/>
      <c r="E756" s="249"/>
      <c r="F756" s="270"/>
      <c r="G756" s="270"/>
      <c r="H756" s="271"/>
      <c r="I756" s="271"/>
      <c r="J756" s="270"/>
      <c r="K756" s="270"/>
      <c r="L756" s="249"/>
      <c r="M756" s="249"/>
      <c r="N756" s="272"/>
      <c r="O756" s="250"/>
      <c r="P756" s="273"/>
      <c r="Q756" s="274"/>
      <c r="R756" s="273"/>
      <c r="S756" s="274"/>
      <c r="T756" s="250"/>
      <c r="U756" s="274"/>
      <c r="V756" s="250"/>
      <c r="W756" s="275"/>
      <c r="X756" s="276"/>
    </row>
    <row r="757" spans="2:24" x14ac:dyDescent="0.25">
      <c r="B757" s="248"/>
      <c r="C757" s="249"/>
      <c r="D757" s="269"/>
      <c r="E757" s="249"/>
      <c r="F757" s="270"/>
      <c r="G757" s="270"/>
      <c r="H757" s="271"/>
      <c r="I757" s="271"/>
      <c r="J757" s="270"/>
      <c r="K757" s="270"/>
      <c r="L757" s="249"/>
      <c r="M757" s="249"/>
      <c r="N757" s="272"/>
      <c r="O757" s="250"/>
      <c r="P757" s="273"/>
      <c r="Q757" s="274"/>
      <c r="R757" s="273"/>
      <c r="S757" s="274"/>
      <c r="T757" s="250"/>
      <c r="U757" s="274"/>
      <c r="V757" s="250"/>
      <c r="W757" s="275"/>
      <c r="X757" s="276"/>
    </row>
    <row r="758" spans="2:24" x14ac:dyDescent="0.25">
      <c r="B758" s="248"/>
      <c r="C758" s="249"/>
      <c r="D758" s="269"/>
      <c r="E758" s="249"/>
      <c r="F758" s="270"/>
      <c r="G758" s="270"/>
      <c r="H758" s="271"/>
      <c r="I758" s="271"/>
      <c r="J758" s="270"/>
      <c r="K758" s="270"/>
      <c r="L758" s="249"/>
      <c r="M758" s="249"/>
      <c r="N758" s="272"/>
      <c r="O758" s="250"/>
      <c r="P758" s="273"/>
      <c r="Q758" s="274"/>
      <c r="R758" s="273"/>
      <c r="S758" s="274"/>
      <c r="T758" s="250"/>
      <c r="U758" s="274"/>
      <c r="V758" s="250"/>
      <c r="W758" s="275"/>
      <c r="X758" s="276"/>
    </row>
    <row r="759" spans="2:24" x14ac:dyDescent="0.25">
      <c r="B759" s="248"/>
      <c r="C759" s="249"/>
      <c r="D759" s="269"/>
      <c r="E759" s="249"/>
      <c r="F759" s="270"/>
      <c r="G759" s="270"/>
      <c r="H759" s="271"/>
      <c r="I759" s="271"/>
      <c r="J759" s="270"/>
      <c r="K759" s="270"/>
      <c r="L759" s="249"/>
      <c r="M759" s="249"/>
      <c r="N759" s="272"/>
      <c r="O759" s="250"/>
      <c r="P759" s="273"/>
      <c r="Q759" s="274"/>
      <c r="R759" s="273"/>
      <c r="S759" s="274"/>
      <c r="T759" s="250"/>
      <c r="U759" s="274"/>
      <c r="V759" s="250"/>
      <c r="W759" s="275"/>
      <c r="X759" s="276"/>
    </row>
    <row r="760" spans="2:24" x14ac:dyDescent="0.25">
      <c r="B760" s="248"/>
      <c r="C760" s="249"/>
      <c r="D760" s="269"/>
      <c r="E760" s="249"/>
      <c r="F760" s="270"/>
      <c r="G760" s="270"/>
      <c r="H760" s="271"/>
      <c r="I760" s="271"/>
      <c r="J760" s="270"/>
      <c r="K760" s="270"/>
      <c r="L760" s="249"/>
      <c r="M760" s="249"/>
      <c r="N760" s="272"/>
      <c r="O760" s="250"/>
      <c r="P760" s="273"/>
      <c r="Q760" s="274"/>
      <c r="R760" s="273"/>
      <c r="S760" s="274"/>
      <c r="T760" s="250"/>
      <c r="U760" s="274"/>
      <c r="V760" s="250"/>
      <c r="W760" s="275"/>
      <c r="X760" s="276"/>
    </row>
    <row r="761" spans="2:24" x14ac:dyDescent="0.25">
      <c r="B761" s="248"/>
      <c r="C761" s="249"/>
      <c r="D761" s="269"/>
      <c r="E761" s="249"/>
      <c r="F761" s="270"/>
      <c r="G761" s="270"/>
      <c r="H761" s="271"/>
      <c r="I761" s="271"/>
      <c r="J761" s="270"/>
      <c r="K761" s="270"/>
      <c r="L761" s="249"/>
      <c r="M761" s="249"/>
      <c r="N761" s="272"/>
      <c r="O761" s="250"/>
      <c r="P761" s="273"/>
      <c r="Q761" s="274"/>
      <c r="R761" s="273"/>
      <c r="S761" s="274"/>
      <c r="T761" s="250"/>
      <c r="U761" s="274"/>
      <c r="V761" s="250"/>
      <c r="W761" s="275"/>
      <c r="X761" s="276"/>
    </row>
    <row r="762" spans="2:24" x14ac:dyDescent="0.25">
      <c r="B762" s="248"/>
      <c r="C762" s="249"/>
      <c r="D762" s="269"/>
      <c r="E762" s="249"/>
      <c r="F762" s="270"/>
      <c r="G762" s="270"/>
      <c r="H762" s="271"/>
      <c r="I762" s="271"/>
      <c r="J762" s="270"/>
      <c r="K762" s="270"/>
      <c r="L762" s="249"/>
      <c r="M762" s="249"/>
      <c r="N762" s="272"/>
      <c r="O762" s="250"/>
      <c r="P762" s="273"/>
      <c r="Q762" s="274"/>
      <c r="R762" s="273"/>
      <c r="S762" s="274"/>
      <c r="T762" s="250"/>
      <c r="U762" s="274"/>
      <c r="V762" s="250"/>
      <c r="W762" s="275"/>
      <c r="X762" s="276"/>
    </row>
    <row r="763" spans="2:24" x14ac:dyDescent="0.25">
      <c r="B763" s="248"/>
      <c r="C763" s="249"/>
      <c r="D763" s="269"/>
      <c r="E763" s="249"/>
      <c r="F763" s="270"/>
      <c r="G763" s="270"/>
      <c r="H763" s="271"/>
      <c r="I763" s="271"/>
      <c r="J763" s="270"/>
      <c r="K763" s="270"/>
      <c r="L763" s="249"/>
      <c r="M763" s="249"/>
      <c r="N763" s="272"/>
      <c r="O763" s="250"/>
      <c r="P763" s="273"/>
      <c r="Q763" s="274"/>
      <c r="R763" s="273"/>
      <c r="S763" s="274"/>
      <c r="T763" s="250"/>
      <c r="U763" s="274"/>
      <c r="V763" s="250"/>
      <c r="W763" s="275"/>
      <c r="X763" s="276"/>
    </row>
    <row r="764" spans="2:24" x14ac:dyDescent="0.25">
      <c r="B764" s="248"/>
      <c r="C764" s="249"/>
      <c r="D764" s="269"/>
      <c r="E764" s="249"/>
      <c r="F764" s="270"/>
      <c r="G764" s="270"/>
      <c r="H764" s="271"/>
      <c r="I764" s="271"/>
      <c r="J764" s="270"/>
      <c r="K764" s="270"/>
      <c r="L764" s="249"/>
      <c r="M764" s="249"/>
      <c r="N764" s="272"/>
      <c r="O764" s="250"/>
      <c r="P764" s="273"/>
      <c r="Q764" s="274"/>
      <c r="R764" s="273"/>
      <c r="S764" s="274"/>
      <c r="T764" s="250"/>
      <c r="U764" s="274"/>
      <c r="V764" s="250"/>
      <c r="W764" s="275"/>
      <c r="X764" s="276"/>
    </row>
    <row r="765" spans="2:24" x14ac:dyDescent="0.25">
      <c r="B765" s="248"/>
      <c r="C765" s="249"/>
      <c r="D765" s="269"/>
      <c r="E765" s="249"/>
      <c r="F765" s="270"/>
      <c r="G765" s="270"/>
      <c r="H765" s="271"/>
      <c r="I765" s="271"/>
      <c r="J765" s="270"/>
      <c r="K765" s="270"/>
      <c r="L765" s="249"/>
      <c r="M765" s="249"/>
      <c r="N765" s="272"/>
      <c r="O765" s="250"/>
      <c r="P765" s="273"/>
      <c r="Q765" s="274"/>
      <c r="R765" s="273"/>
      <c r="S765" s="274"/>
      <c r="T765" s="250"/>
      <c r="U765" s="274"/>
      <c r="V765" s="250"/>
      <c r="W765" s="275"/>
      <c r="X765" s="276"/>
    </row>
    <row r="766" spans="2:24" x14ac:dyDescent="0.25">
      <c r="B766" s="248"/>
      <c r="C766" s="249"/>
      <c r="D766" s="269"/>
      <c r="E766" s="249"/>
      <c r="F766" s="270"/>
      <c r="G766" s="270"/>
      <c r="H766" s="271"/>
      <c r="I766" s="271"/>
      <c r="J766" s="270"/>
      <c r="K766" s="270"/>
      <c r="L766" s="249"/>
      <c r="M766" s="249"/>
      <c r="N766" s="272"/>
      <c r="O766" s="250"/>
      <c r="P766" s="273"/>
      <c r="Q766" s="274"/>
      <c r="R766" s="273"/>
      <c r="S766" s="274"/>
      <c r="T766" s="250"/>
      <c r="U766" s="274"/>
      <c r="V766" s="250"/>
      <c r="W766" s="275"/>
      <c r="X766" s="276"/>
    </row>
    <row r="767" spans="2:24" x14ac:dyDescent="0.25">
      <c r="B767" s="248"/>
      <c r="C767" s="249"/>
      <c r="D767" s="269"/>
      <c r="E767" s="249"/>
      <c r="F767" s="270"/>
      <c r="G767" s="270"/>
      <c r="H767" s="271"/>
      <c r="I767" s="271"/>
      <c r="J767" s="270"/>
      <c r="K767" s="270"/>
      <c r="L767" s="249"/>
      <c r="M767" s="249"/>
      <c r="N767" s="272"/>
      <c r="O767" s="250"/>
      <c r="P767" s="273"/>
      <c r="Q767" s="274"/>
      <c r="R767" s="273"/>
      <c r="S767" s="274"/>
      <c r="T767" s="250"/>
      <c r="U767" s="274"/>
      <c r="V767" s="250"/>
      <c r="W767" s="275"/>
      <c r="X767" s="276"/>
    </row>
    <row r="768" spans="2:24" x14ac:dyDescent="0.25">
      <c r="B768" s="248"/>
      <c r="C768" s="249"/>
      <c r="D768" s="269"/>
      <c r="E768" s="249"/>
      <c r="F768" s="270"/>
      <c r="G768" s="270"/>
      <c r="H768" s="271"/>
      <c r="I768" s="271"/>
      <c r="J768" s="270"/>
      <c r="K768" s="270"/>
      <c r="L768" s="249"/>
      <c r="M768" s="249"/>
      <c r="N768" s="272"/>
      <c r="O768" s="250"/>
      <c r="P768" s="273"/>
      <c r="Q768" s="274"/>
      <c r="R768" s="273"/>
      <c r="S768" s="274"/>
      <c r="T768" s="250"/>
      <c r="U768" s="274"/>
      <c r="V768" s="250"/>
      <c r="W768" s="275"/>
      <c r="X768" s="276"/>
    </row>
    <row r="769" spans="2:24" x14ac:dyDescent="0.25">
      <c r="B769" s="248"/>
      <c r="C769" s="249"/>
      <c r="D769" s="269"/>
      <c r="E769" s="249"/>
      <c r="F769" s="270"/>
      <c r="G769" s="270"/>
      <c r="H769" s="271"/>
      <c r="I769" s="271"/>
      <c r="J769" s="270"/>
      <c r="K769" s="270"/>
      <c r="L769" s="249"/>
      <c r="M769" s="249"/>
      <c r="N769" s="272"/>
      <c r="O769" s="250"/>
      <c r="P769" s="273"/>
      <c r="Q769" s="274"/>
      <c r="R769" s="273"/>
      <c r="S769" s="274"/>
      <c r="T769" s="250"/>
      <c r="U769" s="274"/>
      <c r="V769" s="250"/>
      <c r="W769" s="275"/>
      <c r="X769" s="276"/>
    </row>
    <row r="770" spans="2:24" x14ac:dyDescent="0.25">
      <c r="B770" s="248"/>
      <c r="C770" s="249"/>
      <c r="D770" s="269"/>
      <c r="E770" s="249"/>
      <c r="F770" s="270"/>
      <c r="G770" s="270"/>
      <c r="H770" s="271"/>
      <c r="I770" s="271"/>
      <c r="J770" s="270"/>
      <c r="K770" s="270"/>
      <c r="L770" s="249"/>
      <c r="M770" s="249"/>
      <c r="N770" s="272"/>
      <c r="O770" s="250"/>
      <c r="P770" s="273"/>
      <c r="Q770" s="274"/>
      <c r="R770" s="273"/>
      <c r="S770" s="274"/>
      <c r="T770" s="250"/>
      <c r="U770" s="274"/>
      <c r="V770" s="250"/>
      <c r="W770" s="275"/>
      <c r="X770" s="276"/>
    </row>
    <row r="771" spans="2:24" x14ac:dyDescent="0.25">
      <c r="B771" s="248"/>
      <c r="C771" s="249"/>
      <c r="D771" s="269"/>
      <c r="E771" s="249"/>
      <c r="F771" s="270"/>
      <c r="G771" s="270"/>
      <c r="H771" s="271"/>
      <c r="I771" s="271"/>
      <c r="J771" s="270"/>
      <c r="K771" s="270"/>
      <c r="L771" s="249"/>
      <c r="M771" s="249"/>
      <c r="N771" s="272"/>
      <c r="O771" s="250"/>
      <c r="P771" s="273"/>
      <c r="Q771" s="274"/>
      <c r="R771" s="273"/>
      <c r="S771" s="274"/>
      <c r="T771" s="250"/>
      <c r="U771" s="274"/>
      <c r="V771" s="250"/>
      <c r="W771" s="275"/>
      <c r="X771" s="276"/>
    </row>
    <row r="772" spans="2:24" x14ac:dyDescent="0.25">
      <c r="B772" s="248"/>
      <c r="C772" s="249"/>
      <c r="D772" s="269"/>
      <c r="E772" s="249"/>
      <c r="F772" s="270"/>
      <c r="G772" s="270"/>
      <c r="H772" s="271"/>
      <c r="I772" s="271"/>
      <c r="J772" s="270"/>
      <c r="K772" s="270"/>
      <c r="L772" s="249"/>
      <c r="M772" s="249"/>
      <c r="N772" s="272"/>
      <c r="O772" s="250"/>
      <c r="P772" s="273"/>
      <c r="Q772" s="274"/>
      <c r="R772" s="273"/>
      <c r="S772" s="274"/>
      <c r="T772" s="250"/>
      <c r="U772" s="274"/>
      <c r="V772" s="250"/>
      <c r="W772" s="275"/>
      <c r="X772" s="276"/>
    </row>
    <row r="773" spans="2:24" x14ac:dyDescent="0.25">
      <c r="B773" s="248"/>
      <c r="C773" s="249"/>
      <c r="D773" s="269"/>
      <c r="E773" s="249"/>
      <c r="F773" s="270"/>
      <c r="G773" s="270"/>
      <c r="H773" s="271"/>
      <c r="I773" s="271"/>
      <c r="J773" s="270"/>
      <c r="K773" s="270"/>
      <c r="L773" s="249"/>
      <c r="M773" s="249"/>
      <c r="N773" s="272"/>
      <c r="O773" s="250"/>
      <c r="P773" s="273"/>
      <c r="Q773" s="274"/>
      <c r="R773" s="273"/>
      <c r="S773" s="274"/>
      <c r="T773" s="250"/>
      <c r="U773" s="274"/>
      <c r="V773" s="250"/>
      <c r="W773" s="275"/>
      <c r="X773" s="276"/>
    </row>
    <row r="774" spans="2:24" x14ac:dyDescent="0.25">
      <c r="B774" s="248"/>
      <c r="C774" s="249"/>
      <c r="D774" s="269"/>
      <c r="E774" s="249"/>
      <c r="F774" s="270"/>
      <c r="G774" s="270"/>
      <c r="H774" s="271"/>
      <c r="I774" s="271"/>
      <c r="J774" s="270"/>
      <c r="K774" s="270"/>
      <c r="L774" s="249"/>
      <c r="M774" s="249"/>
      <c r="N774" s="272"/>
      <c r="O774" s="250"/>
      <c r="P774" s="273"/>
      <c r="Q774" s="274"/>
      <c r="R774" s="273"/>
      <c r="S774" s="274"/>
      <c r="T774" s="250"/>
      <c r="U774" s="274"/>
      <c r="V774" s="250"/>
      <c r="W774" s="275"/>
      <c r="X774" s="276"/>
    </row>
    <row r="775" spans="2:24" x14ac:dyDescent="0.25">
      <c r="B775" s="248"/>
      <c r="C775" s="249"/>
      <c r="D775" s="269"/>
      <c r="E775" s="249"/>
      <c r="F775" s="270"/>
      <c r="G775" s="270"/>
      <c r="H775" s="271"/>
      <c r="I775" s="271"/>
      <c r="J775" s="270"/>
      <c r="K775" s="270"/>
      <c r="L775" s="249"/>
      <c r="M775" s="249"/>
      <c r="N775" s="272"/>
      <c r="O775" s="250"/>
      <c r="P775" s="273"/>
      <c r="Q775" s="274"/>
      <c r="R775" s="273"/>
      <c r="S775" s="274"/>
      <c r="T775" s="250"/>
      <c r="U775" s="274"/>
      <c r="V775" s="250"/>
      <c r="W775" s="275"/>
      <c r="X775" s="276"/>
    </row>
    <row r="776" spans="2:24" x14ac:dyDescent="0.25">
      <c r="B776" s="248"/>
      <c r="C776" s="249"/>
      <c r="D776" s="269"/>
      <c r="E776" s="249"/>
      <c r="F776" s="270"/>
      <c r="G776" s="270"/>
      <c r="H776" s="271"/>
      <c r="I776" s="271"/>
      <c r="J776" s="270"/>
      <c r="K776" s="270"/>
      <c r="L776" s="249"/>
      <c r="M776" s="249"/>
      <c r="N776" s="272"/>
      <c r="O776" s="250"/>
      <c r="P776" s="273"/>
      <c r="Q776" s="274"/>
      <c r="R776" s="273"/>
      <c r="S776" s="274"/>
      <c r="T776" s="250"/>
      <c r="U776" s="274"/>
      <c r="V776" s="250"/>
      <c r="W776" s="275"/>
      <c r="X776" s="276"/>
    </row>
    <row r="777" spans="2:24" x14ac:dyDescent="0.25">
      <c r="B777" s="248"/>
      <c r="C777" s="249"/>
      <c r="D777" s="269"/>
      <c r="E777" s="249"/>
      <c r="F777" s="270"/>
      <c r="G777" s="270"/>
      <c r="H777" s="271"/>
      <c r="I777" s="271"/>
      <c r="J777" s="270"/>
      <c r="K777" s="270"/>
      <c r="L777" s="249"/>
      <c r="M777" s="249"/>
      <c r="N777" s="272"/>
      <c r="O777" s="250"/>
      <c r="P777" s="273"/>
      <c r="Q777" s="274"/>
      <c r="R777" s="273"/>
      <c r="S777" s="274"/>
      <c r="T777" s="250"/>
      <c r="U777" s="274"/>
      <c r="V777" s="250"/>
      <c r="W777" s="275"/>
      <c r="X777" s="276"/>
    </row>
    <row r="778" spans="2:24" x14ac:dyDescent="0.25">
      <c r="B778" s="248"/>
      <c r="C778" s="249"/>
      <c r="D778" s="269"/>
      <c r="E778" s="249"/>
      <c r="F778" s="270"/>
      <c r="G778" s="270"/>
      <c r="H778" s="271"/>
      <c r="I778" s="271"/>
      <c r="J778" s="270"/>
      <c r="K778" s="270"/>
      <c r="L778" s="249"/>
      <c r="M778" s="249"/>
      <c r="N778" s="272"/>
      <c r="O778" s="250"/>
      <c r="P778" s="273"/>
      <c r="Q778" s="274"/>
      <c r="R778" s="273"/>
      <c r="S778" s="274"/>
      <c r="T778" s="250"/>
      <c r="U778" s="274"/>
      <c r="V778" s="250"/>
      <c r="W778" s="275"/>
      <c r="X778" s="276"/>
    </row>
    <row r="779" spans="2:24" x14ac:dyDescent="0.25">
      <c r="B779" s="248"/>
      <c r="C779" s="249"/>
      <c r="D779" s="269"/>
      <c r="E779" s="249"/>
      <c r="F779" s="270"/>
      <c r="G779" s="270"/>
      <c r="H779" s="271"/>
      <c r="I779" s="271"/>
      <c r="J779" s="270"/>
      <c r="K779" s="270"/>
      <c r="L779" s="249"/>
      <c r="M779" s="249"/>
      <c r="N779" s="272"/>
      <c r="O779" s="250"/>
      <c r="P779" s="273"/>
      <c r="Q779" s="274"/>
      <c r="R779" s="273"/>
      <c r="S779" s="274"/>
      <c r="T779" s="250"/>
      <c r="U779" s="274"/>
      <c r="V779" s="250"/>
      <c r="W779" s="275"/>
      <c r="X779" s="276"/>
    </row>
    <row r="780" spans="2:24" x14ac:dyDescent="0.25">
      <c r="B780" s="248"/>
      <c r="C780" s="249"/>
      <c r="D780" s="269"/>
      <c r="E780" s="249"/>
      <c r="F780" s="270"/>
      <c r="G780" s="270"/>
      <c r="H780" s="271"/>
      <c r="I780" s="271"/>
      <c r="J780" s="270"/>
      <c r="K780" s="270"/>
      <c r="L780" s="249"/>
      <c r="M780" s="249"/>
      <c r="N780" s="272"/>
      <c r="O780" s="250"/>
      <c r="P780" s="273"/>
      <c r="Q780" s="274"/>
      <c r="R780" s="273"/>
      <c r="S780" s="274"/>
      <c r="T780" s="250"/>
      <c r="U780" s="274"/>
      <c r="V780" s="250"/>
      <c r="W780" s="275"/>
      <c r="X780" s="276"/>
    </row>
    <row r="781" spans="2:24" x14ac:dyDescent="0.25">
      <c r="B781" s="248"/>
      <c r="C781" s="249"/>
      <c r="D781" s="269"/>
      <c r="E781" s="249"/>
      <c r="F781" s="270"/>
      <c r="G781" s="270"/>
      <c r="H781" s="271"/>
      <c r="I781" s="271"/>
      <c r="J781" s="270"/>
      <c r="K781" s="270"/>
      <c r="L781" s="249"/>
      <c r="M781" s="249"/>
      <c r="N781" s="272"/>
      <c r="O781" s="250"/>
      <c r="P781" s="273"/>
      <c r="Q781" s="274"/>
      <c r="R781" s="273"/>
      <c r="S781" s="274"/>
      <c r="T781" s="250"/>
      <c r="U781" s="274"/>
      <c r="V781" s="250"/>
      <c r="W781" s="275"/>
      <c r="X781" s="276"/>
    </row>
    <row r="782" spans="2:24" x14ac:dyDescent="0.25">
      <c r="B782" s="248"/>
      <c r="C782" s="249"/>
      <c r="D782" s="269"/>
      <c r="E782" s="249"/>
      <c r="F782" s="270"/>
      <c r="G782" s="270"/>
      <c r="H782" s="271"/>
      <c r="I782" s="271"/>
      <c r="J782" s="270"/>
      <c r="K782" s="270"/>
      <c r="L782" s="249"/>
      <c r="M782" s="249"/>
      <c r="N782" s="272"/>
      <c r="O782" s="250"/>
      <c r="P782" s="273"/>
      <c r="Q782" s="274"/>
      <c r="R782" s="273"/>
      <c r="S782" s="274"/>
      <c r="T782" s="250"/>
      <c r="U782" s="274"/>
      <c r="V782" s="250"/>
      <c r="W782" s="275"/>
      <c r="X782" s="276"/>
    </row>
    <row r="783" spans="2:24" x14ac:dyDescent="0.25">
      <c r="B783" s="248"/>
      <c r="C783" s="249"/>
      <c r="D783" s="269"/>
      <c r="E783" s="249"/>
      <c r="F783" s="270"/>
      <c r="G783" s="270"/>
      <c r="H783" s="271"/>
      <c r="I783" s="271"/>
      <c r="J783" s="270"/>
      <c r="K783" s="270"/>
      <c r="L783" s="249"/>
      <c r="M783" s="249"/>
      <c r="N783" s="272"/>
      <c r="O783" s="250"/>
      <c r="P783" s="273"/>
      <c r="Q783" s="274"/>
      <c r="R783" s="273"/>
      <c r="S783" s="274"/>
      <c r="T783" s="250"/>
      <c r="U783" s="274"/>
      <c r="V783" s="250"/>
      <c r="W783" s="275"/>
      <c r="X783" s="276"/>
    </row>
    <row r="784" spans="2:24" x14ac:dyDescent="0.25">
      <c r="B784" s="248"/>
      <c r="C784" s="249"/>
      <c r="D784" s="269"/>
      <c r="E784" s="249"/>
      <c r="F784" s="270"/>
      <c r="G784" s="270"/>
      <c r="H784" s="271"/>
      <c r="I784" s="271"/>
      <c r="J784" s="270"/>
      <c r="K784" s="270"/>
      <c r="L784" s="249"/>
      <c r="M784" s="249"/>
      <c r="N784" s="272"/>
      <c r="O784" s="250"/>
      <c r="P784" s="273"/>
      <c r="Q784" s="274"/>
      <c r="R784" s="273"/>
      <c r="S784" s="274"/>
      <c r="T784" s="250"/>
      <c r="U784" s="274"/>
      <c r="V784" s="250"/>
      <c r="W784" s="275"/>
      <c r="X784" s="276"/>
    </row>
    <row r="785" spans="2:24" x14ac:dyDescent="0.25">
      <c r="B785" s="248"/>
      <c r="C785" s="249"/>
      <c r="D785" s="269"/>
      <c r="E785" s="249"/>
      <c r="F785" s="270"/>
      <c r="G785" s="270"/>
      <c r="H785" s="271"/>
      <c r="I785" s="271"/>
      <c r="J785" s="270"/>
      <c r="K785" s="270"/>
      <c r="L785" s="249"/>
      <c r="M785" s="249"/>
      <c r="N785" s="272"/>
      <c r="O785" s="250"/>
      <c r="P785" s="273"/>
      <c r="Q785" s="274"/>
      <c r="R785" s="273"/>
      <c r="S785" s="274"/>
      <c r="T785" s="250"/>
      <c r="U785" s="274"/>
      <c r="V785" s="250"/>
      <c r="W785" s="275"/>
      <c r="X785" s="276"/>
    </row>
    <row r="786" spans="2:24" x14ac:dyDescent="0.25">
      <c r="B786" s="248"/>
      <c r="C786" s="249"/>
      <c r="D786" s="269"/>
      <c r="E786" s="249"/>
      <c r="F786" s="270"/>
      <c r="G786" s="270"/>
      <c r="H786" s="271"/>
      <c r="I786" s="271"/>
      <c r="J786" s="270"/>
      <c r="K786" s="270"/>
      <c r="L786" s="249"/>
      <c r="M786" s="249"/>
      <c r="N786" s="272"/>
      <c r="O786" s="250"/>
      <c r="P786" s="273"/>
      <c r="Q786" s="274"/>
      <c r="R786" s="273"/>
      <c r="S786" s="274"/>
      <c r="T786" s="250"/>
      <c r="U786" s="274"/>
      <c r="V786" s="250"/>
      <c r="W786" s="275"/>
      <c r="X786" s="276"/>
    </row>
    <row r="787" spans="2:24" x14ac:dyDescent="0.25">
      <c r="B787" s="248"/>
      <c r="C787" s="249"/>
      <c r="D787" s="269"/>
      <c r="E787" s="249"/>
      <c r="F787" s="270"/>
      <c r="G787" s="270"/>
      <c r="H787" s="271"/>
      <c r="I787" s="271"/>
      <c r="J787" s="270"/>
      <c r="K787" s="270"/>
      <c r="L787" s="249"/>
      <c r="M787" s="249"/>
      <c r="N787" s="272"/>
      <c r="O787" s="250"/>
      <c r="P787" s="273"/>
      <c r="Q787" s="274"/>
      <c r="R787" s="273"/>
      <c r="S787" s="274"/>
      <c r="T787" s="250"/>
      <c r="U787" s="274"/>
      <c r="V787" s="250"/>
      <c r="W787" s="275"/>
      <c r="X787" s="276"/>
    </row>
    <row r="788" spans="2:24" x14ac:dyDescent="0.25">
      <c r="B788" s="248"/>
      <c r="C788" s="249"/>
      <c r="D788" s="269"/>
      <c r="E788" s="249"/>
      <c r="F788" s="270"/>
      <c r="G788" s="270"/>
      <c r="H788" s="271"/>
      <c r="I788" s="271"/>
      <c r="J788" s="270"/>
      <c r="K788" s="270"/>
      <c r="L788" s="249"/>
      <c r="M788" s="249"/>
      <c r="N788" s="272"/>
      <c r="O788" s="250"/>
      <c r="P788" s="273"/>
      <c r="Q788" s="274"/>
      <c r="R788" s="273"/>
      <c r="S788" s="274"/>
      <c r="T788" s="250"/>
      <c r="U788" s="274"/>
      <c r="V788" s="250"/>
      <c r="W788" s="275"/>
      <c r="X788" s="276"/>
    </row>
    <row r="789" spans="2:24" x14ac:dyDescent="0.25">
      <c r="B789" s="248"/>
      <c r="C789" s="249"/>
      <c r="D789" s="269"/>
      <c r="E789" s="249"/>
      <c r="F789" s="270"/>
      <c r="G789" s="270"/>
      <c r="H789" s="271"/>
      <c r="I789" s="271"/>
      <c r="J789" s="270"/>
      <c r="K789" s="270"/>
      <c r="L789" s="249"/>
      <c r="M789" s="249"/>
      <c r="N789" s="272"/>
      <c r="O789" s="250"/>
      <c r="P789" s="273"/>
      <c r="Q789" s="274"/>
      <c r="R789" s="273"/>
      <c r="S789" s="274"/>
      <c r="T789" s="250"/>
      <c r="U789" s="274"/>
      <c r="V789" s="250"/>
      <c r="W789" s="275"/>
      <c r="X789" s="276"/>
    </row>
    <row r="790" spans="2:24" x14ac:dyDescent="0.25">
      <c r="B790" s="248"/>
      <c r="C790" s="249"/>
      <c r="D790" s="269"/>
      <c r="E790" s="249"/>
      <c r="F790" s="270"/>
      <c r="G790" s="270"/>
      <c r="H790" s="271"/>
      <c r="I790" s="271"/>
      <c r="J790" s="270"/>
      <c r="K790" s="270"/>
      <c r="L790" s="249"/>
      <c r="M790" s="249"/>
      <c r="N790" s="272"/>
      <c r="O790" s="250"/>
      <c r="P790" s="273"/>
      <c r="Q790" s="274"/>
      <c r="R790" s="273"/>
      <c r="S790" s="274"/>
      <c r="T790" s="250"/>
      <c r="U790" s="274"/>
      <c r="V790" s="250"/>
      <c r="W790" s="275"/>
      <c r="X790" s="276"/>
    </row>
    <row r="791" spans="2:24" x14ac:dyDescent="0.25">
      <c r="B791" s="248"/>
      <c r="C791" s="249"/>
      <c r="D791" s="269"/>
      <c r="E791" s="249"/>
      <c r="F791" s="270"/>
      <c r="G791" s="270"/>
      <c r="H791" s="271"/>
      <c r="I791" s="271"/>
      <c r="J791" s="270"/>
      <c r="K791" s="270"/>
      <c r="L791" s="249"/>
      <c r="M791" s="249"/>
      <c r="N791" s="272"/>
      <c r="O791" s="250"/>
      <c r="P791" s="273"/>
      <c r="Q791" s="274"/>
      <c r="R791" s="273"/>
      <c r="S791" s="274"/>
      <c r="T791" s="250"/>
      <c r="U791" s="274"/>
      <c r="V791" s="250"/>
      <c r="W791" s="275"/>
      <c r="X791" s="276"/>
    </row>
    <row r="792" spans="2:24" x14ac:dyDescent="0.25">
      <c r="B792" s="248"/>
      <c r="C792" s="249"/>
      <c r="D792" s="269"/>
      <c r="E792" s="249"/>
      <c r="F792" s="270"/>
      <c r="G792" s="270"/>
      <c r="H792" s="271"/>
      <c r="I792" s="271"/>
      <c r="J792" s="270"/>
      <c r="K792" s="270"/>
      <c r="L792" s="249"/>
      <c r="M792" s="249"/>
      <c r="N792" s="272"/>
      <c r="O792" s="250"/>
      <c r="P792" s="273"/>
      <c r="Q792" s="274"/>
      <c r="R792" s="273"/>
      <c r="S792" s="274"/>
      <c r="T792" s="250"/>
      <c r="U792" s="274"/>
      <c r="V792" s="250"/>
      <c r="W792" s="275"/>
      <c r="X792" s="276"/>
    </row>
    <row r="793" spans="2:24" x14ac:dyDescent="0.25">
      <c r="B793" s="248"/>
      <c r="C793" s="249"/>
      <c r="D793" s="269"/>
      <c r="E793" s="249"/>
      <c r="F793" s="270"/>
      <c r="G793" s="270"/>
      <c r="H793" s="271"/>
      <c r="I793" s="271"/>
      <c r="J793" s="270"/>
      <c r="K793" s="270"/>
      <c r="L793" s="249"/>
      <c r="M793" s="249"/>
      <c r="N793" s="272"/>
      <c r="O793" s="250"/>
      <c r="P793" s="273"/>
      <c r="Q793" s="274"/>
      <c r="R793" s="273"/>
      <c r="S793" s="274"/>
      <c r="T793" s="250"/>
      <c r="U793" s="274"/>
      <c r="V793" s="250"/>
      <c r="W793" s="275"/>
      <c r="X793" s="276"/>
    </row>
    <row r="794" spans="2:24" x14ac:dyDescent="0.25">
      <c r="B794" s="248"/>
      <c r="C794" s="249"/>
      <c r="D794" s="269"/>
      <c r="E794" s="249"/>
      <c r="F794" s="270"/>
      <c r="G794" s="270"/>
      <c r="H794" s="271"/>
      <c r="I794" s="271"/>
      <c r="J794" s="270"/>
      <c r="K794" s="270"/>
      <c r="L794" s="249"/>
      <c r="M794" s="249"/>
      <c r="N794" s="272"/>
      <c r="O794" s="250"/>
      <c r="P794" s="273"/>
      <c r="Q794" s="274"/>
      <c r="R794" s="273"/>
      <c r="S794" s="274"/>
      <c r="T794" s="250"/>
      <c r="U794" s="274"/>
      <c r="V794" s="250"/>
      <c r="W794" s="275"/>
      <c r="X794" s="276"/>
    </row>
    <row r="795" spans="2:24" x14ac:dyDescent="0.25">
      <c r="B795" s="248"/>
      <c r="C795" s="249"/>
      <c r="D795" s="269"/>
      <c r="E795" s="249"/>
      <c r="F795" s="270"/>
      <c r="G795" s="270"/>
      <c r="H795" s="271"/>
      <c r="I795" s="271"/>
      <c r="J795" s="270"/>
      <c r="K795" s="270"/>
      <c r="L795" s="249"/>
      <c r="M795" s="249"/>
      <c r="N795" s="272"/>
      <c r="O795" s="250"/>
      <c r="P795" s="273"/>
      <c r="Q795" s="274"/>
      <c r="R795" s="273"/>
      <c r="S795" s="274"/>
      <c r="T795" s="250"/>
      <c r="U795" s="274"/>
      <c r="V795" s="250"/>
      <c r="W795" s="275"/>
      <c r="X795" s="276"/>
    </row>
    <row r="796" spans="2:24" x14ac:dyDescent="0.25">
      <c r="B796" s="248"/>
      <c r="C796" s="249"/>
      <c r="D796" s="269"/>
      <c r="E796" s="249"/>
      <c r="F796" s="270"/>
      <c r="G796" s="270"/>
      <c r="H796" s="271"/>
      <c r="I796" s="271"/>
      <c r="J796" s="270"/>
      <c r="K796" s="270"/>
      <c r="L796" s="249"/>
      <c r="M796" s="249"/>
      <c r="N796" s="272"/>
      <c r="O796" s="250"/>
      <c r="P796" s="273"/>
      <c r="Q796" s="274"/>
      <c r="R796" s="273"/>
      <c r="S796" s="274"/>
      <c r="T796" s="250"/>
      <c r="U796" s="274"/>
      <c r="V796" s="250"/>
      <c r="W796" s="275"/>
      <c r="X796" s="276"/>
    </row>
    <row r="797" spans="2:24" x14ac:dyDescent="0.25">
      <c r="B797" s="248"/>
      <c r="C797" s="249"/>
      <c r="D797" s="269"/>
      <c r="E797" s="249"/>
      <c r="F797" s="270"/>
      <c r="G797" s="270"/>
      <c r="H797" s="271"/>
      <c r="I797" s="271"/>
      <c r="J797" s="270"/>
      <c r="K797" s="270"/>
      <c r="L797" s="249"/>
      <c r="M797" s="249"/>
      <c r="N797" s="272"/>
      <c r="O797" s="250"/>
      <c r="P797" s="273"/>
      <c r="Q797" s="274"/>
      <c r="R797" s="273"/>
      <c r="S797" s="274"/>
      <c r="T797" s="250"/>
      <c r="U797" s="274"/>
      <c r="V797" s="250"/>
      <c r="W797" s="275"/>
      <c r="X797" s="276"/>
    </row>
    <row r="798" spans="2:24" x14ac:dyDescent="0.25">
      <c r="B798" s="248"/>
      <c r="C798" s="249"/>
      <c r="D798" s="269"/>
      <c r="E798" s="249"/>
      <c r="F798" s="270"/>
      <c r="G798" s="270"/>
      <c r="H798" s="271"/>
      <c r="I798" s="271"/>
      <c r="J798" s="270"/>
      <c r="K798" s="270"/>
      <c r="L798" s="249"/>
      <c r="M798" s="249"/>
      <c r="N798" s="272"/>
      <c r="O798" s="250"/>
      <c r="P798" s="273"/>
      <c r="Q798" s="274"/>
      <c r="R798" s="273"/>
      <c r="S798" s="274"/>
      <c r="T798" s="250"/>
      <c r="U798" s="274"/>
      <c r="V798" s="250"/>
      <c r="W798" s="275"/>
      <c r="X798" s="276"/>
    </row>
    <row r="799" spans="2:24" x14ac:dyDescent="0.25">
      <c r="B799" s="248"/>
      <c r="C799" s="249"/>
      <c r="D799" s="269"/>
      <c r="E799" s="249"/>
      <c r="F799" s="270"/>
      <c r="G799" s="270"/>
      <c r="H799" s="271"/>
      <c r="I799" s="271"/>
      <c r="J799" s="270"/>
      <c r="K799" s="270"/>
      <c r="L799" s="249"/>
      <c r="M799" s="249"/>
      <c r="N799" s="272"/>
      <c r="O799" s="250"/>
      <c r="P799" s="273"/>
      <c r="Q799" s="274"/>
      <c r="R799" s="273"/>
      <c r="S799" s="274"/>
      <c r="T799" s="250"/>
      <c r="U799" s="274"/>
      <c r="V799" s="250"/>
      <c r="W799" s="275"/>
      <c r="X799" s="276"/>
    </row>
    <row r="800" spans="2:24" x14ac:dyDescent="0.25">
      <c r="B800" s="248"/>
      <c r="C800" s="249"/>
      <c r="D800" s="269"/>
      <c r="E800" s="249"/>
      <c r="F800" s="270"/>
      <c r="G800" s="270"/>
      <c r="H800" s="271"/>
      <c r="I800" s="271"/>
      <c r="J800" s="270"/>
      <c r="K800" s="270"/>
      <c r="L800" s="249"/>
      <c r="M800" s="249"/>
      <c r="N800" s="272"/>
      <c r="O800" s="250"/>
      <c r="P800" s="273"/>
      <c r="Q800" s="274"/>
      <c r="R800" s="273"/>
      <c r="S800" s="274"/>
      <c r="T800" s="250"/>
      <c r="U800" s="274"/>
      <c r="V800" s="250"/>
      <c r="W800" s="275"/>
      <c r="X800" s="276"/>
    </row>
    <row r="801" spans="2:24" x14ac:dyDescent="0.25">
      <c r="B801" s="248"/>
      <c r="C801" s="249"/>
      <c r="D801" s="269"/>
      <c r="E801" s="249"/>
      <c r="F801" s="270"/>
      <c r="G801" s="270"/>
      <c r="H801" s="271"/>
      <c r="I801" s="271"/>
      <c r="J801" s="270"/>
      <c r="K801" s="270"/>
      <c r="L801" s="249"/>
      <c r="M801" s="249"/>
      <c r="N801" s="272"/>
      <c r="O801" s="250"/>
      <c r="P801" s="273"/>
      <c r="Q801" s="274"/>
      <c r="R801" s="273"/>
      <c r="S801" s="274"/>
      <c r="T801" s="250"/>
      <c r="U801" s="274"/>
      <c r="V801" s="250"/>
      <c r="W801" s="275"/>
      <c r="X801" s="276"/>
    </row>
    <row r="802" spans="2:24" x14ac:dyDescent="0.25">
      <c r="B802" s="248"/>
      <c r="C802" s="249"/>
      <c r="D802" s="269"/>
      <c r="E802" s="249"/>
      <c r="F802" s="270"/>
      <c r="G802" s="270"/>
      <c r="H802" s="271"/>
      <c r="I802" s="271"/>
      <c r="J802" s="270"/>
      <c r="K802" s="270"/>
      <c r="L802" s="249"/>
      <c r="M802" s="249"/>
      <c r="N802" s="272"/>
      <c r="O802" s="250"/>
      <c r="P802" s="273"/>
      <c r="Q802" s="274"/>
      <c r="R802" s="273"/>
      <c r="S802" s="274"/>
      <c r="T802" s="250"/>
      <c r="U802" s="274"/>
      <c r="V802" s="250"/>
      <c r="W802" s="275"/>
      <c r="X802" s="276"/>
    </row>
    <row r="803" spans="2:24" x14ac:dyDescent="0.25">
      <c r="B803" s="248"/>
      <c r="C803" s="249"/>
      <c r="D803" s="269"/>
      <c r="E803" s="249"/>
      <c r="F803" s="270"/>
      <c r="G803" s="270"/>
      <c r="H803" s="271"/>
      <c r="I803" s="271"/>
      <c r="J803" s="270"/>
      <c r="K803" s="270"/>
      <c r="L803" s="249"/>
      <c r="M803" s="249"/>
      <c r="N803" s="272"/>
      <c r="O803" s="250"/>
      <c r="P803" s="273"/>
      <c r="Q803" s="274"/>
      <c r="R803" s="273"/>
      <c r="S803" s="274"/>
      <c r="T803" s="250"/>
      <c r="U803" s="274"/>
      <c r="V803" s="250"/>
      <c r="W803" s="275"/>
      <c r="X803" s="276"/>
    </row>
    <row r="804" spans="2:24" x14ac:dyDescent="0.25">
      <c r="B804" s="248"/>
      <c r="C804" s="249"/>
      <c r="D804" s="269"/>
      <c r="E804" s="249"/>
      <c r="F804" s="270"/>
      <c r="G804" s="270"/>
      <c r="H804" s="271"/>
      <c r="I804" s="271"/>
      <c r="J804" s="270"/>
      <c r="K804" s="270"/>
      <c r="L804" s="249"/>
      <c r="M804" s="249"/>
      <c r="N804" s="272"/>
      <c r="O804" s="250"/>
      <c r="P804" s="273"/>
      <c r="Q804" s="274"/>
      <c r="R804" s="273"/>
      <c r="S804" s="274"/>
      <c r="T804" s="250"/>
      <c r="U804" s="274"/>
      <c r="V804" s="250"/>
      <c r="W804" s="275"/>
      <c r="X804" s="276"/>
    </row>
    <row r="805" spans="2:24" x14ac:dyDescent="0.25">
      <c r="B805" s="248"/>
      <c r="C805" s="249"/>
      <c r="D805" s="269"/>
      <c r="E805" s="249"/>
      <c r="F805" s="270"/>
      <c r="G805" s="270"/>
      <c r="H805" s="271"/>
      <c r="I805" s="271"/>
      <c r="J805" s="270"/>
      <c r="K805" s="270"/>
      <c r="L805" s="249"/>
      <c r="M805" s="249"/>
      <c r="N805" s="272"/>
      <c r="O805" s="250"/>
      <c r="P805" s="273"/>
      <c r="Q805" s="274"/>
      <c r="R805" s="273"/>
      <c r="S805" s="274"/>
      <c r="T805" s="250"/>
      <c r="U805" s="274"/>
      <c r="V805" s="250"/>
      <c r="W805" s="275"/>
      <c r="X805" s="276"/>
    </row>
    <row r="806" spans="2:24" x14ac:dyDescent="0.25">
      <c r="B806" s="248"/>
      <c r="C806" s="249"/>
      <c r="D806" s="269"/>
      <c r="E806" s="249"/>
      <c r="F806" s="270"/>
      <c r="G806" s="270"/>
      <c r="H806" s="271"/>
      <c r="I806" s="271"/>
      <c r="J806" s="270"/>
      <c r="K806" s="270"/>
      <c r="L806" s="249"/>
      <c r="M806" s="249"/>
      <c r="N806" s="272"/>
      <c r="O806" s="250"/>
      <c r="P806" s="273"/>
      <c r="Q806" s="274"/>
      <c r="R806" s="273"/>
      <c r="S806" s="274"/>
      <c r="T806" s="250"/>
      <c r="U806" s="274"/>
      <c r="V806" s="250"/>
      <c r="W806" s="275"/>
      <c r="X806" s="276"/>
    </row>
    <row r="807" spans="2:24" x14ac:dyDescent="0.25">
      <c r="B807" s="248"/>
      <c r="C807" s="249"/>
      <c r="D807" s="269"/>
      <c r="E807" s="249"/>
      <c r="F807" s="270"/>
      <c r="G807" s="270"/>
      <c r="H807" s="271"/>
      <c r="I807" s="271"/>
      <c r="J807" s="270"/>
      <c r="K807" s="270"/>
      <c r="L807" s="249"/>
      <c r="M807" s="249"/>
      <c r="N807" s="272"/>
      <c r="O807" s="250"/>
      <c r="P807" s="273"/>
      <c r="Q807" s="274"/>
      <c r="R807" s="273"/>
      <c r="S807" s="274"/>
      <c r="T807" s="250"/>
      <c r="U807" s="274"/>
      <c r="V807" s="250"/>
      <c r="W807" s="275"/>
      <c r="X807" s="276"/>
    </row>
    <row r="808" spans="2:24" x14ac:dyDescent="0.25">
      <c r="B808" s="248"/>
      <c r="C808" s="249"/>
      <c r="D808" s="269"/>
      <c r="E808" s="249"/>
      <c r="F808" s="270"/>
      <c r="G808" s="270"/>
      <c r="H808" s="271"/>
      <c r="I808" s="271"/>
      <c r="J808" s="270"/>
      <c r="K808" s="270"/>
      <c r="L808" s="249"/>
      <c r="M808" s="249"/>
      <c r="N808" s="272"/>
      <c r="O808" s="250"/>
      <c r="P808" s="273"/>
      <c r="Q808" s="274"/>
      <c r="R808" s="273"/>
      <c r="S808" s="274"/>
      <c r="T808" s="250"/>
      <c r="U808" s="274"/>
      <c r="V808" s="250"/>
      <c r="W808" s="275"/>
      <c r="X808" s="276"/>
    </row>
    <row r="809" spans="2:24" x14ac:dyDescent="0.25">
      <c r="B809" s="248"/>
      <c r="C809" s="249"/>
      <c r="D809" s="269"/>
      <c r="E809" s="249"/>
      <c r="F809" s="270"/>
      <c r="G809" s="270"/>
      <c r="H809" s="271"/>
      <c r="I809" s="271"/>
      <c r="J809" s="270"/>
      <c r="K809" s="270"/>
      <c r="L809" s="249"/>
      <c r="M809" s="249"/>
      <c r="N809" s="272"/>
      <c r="O809" s="250"/>
      <c r="P809" s="273"/>
      <c r="Q809" s="274"/>
      <c r="R809" s="273"/>
      <c r="S809" s="274"/>
      <c r="T809" s="250"/>
      <c r="U809" s="274"/>
      <c r="V809" s="250"/>
      <c r="W809" s="275"/>
      <c r="X809" s="276"/>
    </row>
    <row r="810" spans="2:24" x14ac:dyDescent="0.25">
      <c r="B810" s="248"/>
      <c r="C810" s="249"/>
      <c r="D810" s="269"/>
      <c r="E810" s="249"/>
      <c r="F810" s="270"/>
      <c r="G810" s="270"/>
      <c r="H810" s="271"/>
      <c r="I810" s="271"/>
      <c r="J810" s="270"/>
      <c r="K810" s="270"/>
      <c r="L810" s="249"/>
      <c r="M810" s="249"/>
      <c r="N810" s="272"/>
      <c r="O810" s="250"/>
      <c r="P810" s="273"/>
      <c r="Q810" s="274"/>
      <c r="R810" s="273"/>
      <c r="S810" s="274"/>
      <c r="T810" s="250"/>
      <c r="U810" s="274"/>
      <c r="V810" s="250"/>
      <c r="W810" s="275"/>
      <c r="X810" s="276"/>
    </row>
    <row r="811" spans="2:24" x14ac:dyDescent="0.25">
      <c r="B811" s="248"/>
      <c r="C811" s="249"/>
      <c r="D811" s="269"/>
      <c r="E811" s="249"/>
      <c r="F811" s="270"/>
      <c r="G811" s="270"/>
      <c r="H811" s="271"/>
      <c r="I811" s="271"/>
      <c r="J811" s="270"/>
      <c r="K811" s="270"/>
      <c r="L811" s="249"/>
      <c r="M811" s="249"/>
      <c r="N811" s="272"/>
      <c r="O811" s="250"/>
      <c r="P811" s="273"/>
      <c r="Q811" s="274"/>
      <c r="R811" s="273"/>
      <c r="S811" s="274"/>
      <c r="T811" s="250"/>
      <c r="U811" s="274"/>
      <c r="V811" s="250"/>
      <c r="W811" s="275"/>
      <c r="X811" s="276"/>
    </row>
    <row r="812" spans="2:24" x14ac:dyDescent="0.25">
      <c r="B812" s="248"/>
      <c r="C812" s="249"/>
      <c r="D812" s="269"/>
      <c r="E812" s="249"/>
      <c r="F812" s="270"/>
      <c r="G812" s="270"/>
      <c r="H812" s="271"/>
      <c r="I812" s="271"/>
      <c r="J812" s="270"/>
      <c r="K812" s="270"/>
      <c r="L812" s="249"/>
      <c r="M812" s="249"/>
      <c r="N812" s="272"/>
      <c r="O812" s="250"/>
      <c r="P812" s="273"/>
      <c r="Q812" s="274"/>
      <c r="R812" s="273"/>
      <c r="S812" s="274"/>
      <c r="T812" s="250"/>
      <c r="U812" s="274"/>
      <c r="V812" s="250"/>
      <c r="W812" s="275"/>
      <c r="X812" s="276"/>
    </row>
    <row r="813" spans="2:24" x14ac:dyDescent="0.25">
      <c r="B813" s="248"/>
      <c r="C813" s="249"/>
      <c r="D813" s="269"/>
      <c r="E813" s="249"/>
      <c r="F813" s="270"/>
      <c r="G813" s="270"/>
      <c r="H813" s="271"/>
      <c r="I813" s="271"/>
      <c r="J813" s="270"/>
      <c r="K813" s="270"/>
      <c r="L813" s="249"/>
      <c r="M813" s="249"/>
      <c r="N813" s="272"/>
      <c r="O813" s="250"/>
      <c r="P813" s="273"/>
      <c r="Q813" s="274"/>
      <c r="R813" s="273"/>
      <c r="S813" s="274"/>
      <c r="T813" s="250"/>
      <c r="U813" s="274"/>
      <c r="V813" s="250"/>
      <c r="W813" s="275"/>
      <c r="X813" s="276"/>
    </row>
    <row r="814" spans="2:24" x14ac:dyDescent="0.25">
      <c r="B814" s="248"/>
      <c r="C814" s="249"/>
      <c r="D814" s="269"/>
      <c r="E814" s="249"/>
      <c r="F814" s="270"/>
      <c r="G814" s="270"/>
      <c r="H814" s="271"/>
      <c r="I814" s="271"/>
      <c r="J814" s="270"/>
      <c r="K814" s="270"/>
      <c r="L814" s="249"/>
      <c r="M814" s="249"/>
      <c r="N814" s="272"/>
      <c r="O814" s="250"/>
      <c r="P814" s="273"/>
      <c r="Q814" s="274"/>
      <c r="R814" s="273"/>
      <c r="S814" s="274"/>
      <c r="T814" s="250"/>
      <c r="U814" s="274"/>
      <c r="V814" s="250"/>
      <c r="W814" s="275"/>
      <c r="X814" s="276"/>
    </row>
    <row r="815" spans="2:24" x14ac:dyDescent="0.25">
      <c r="B815" s="248"/>
      <c r="C815" s="249"/>
      <c r="D815" s="269"/>
      <c r="E815" s="249"/>
      <c r="F815" s="270"/>
      <c r="G815" s="270"/>
      <c r="H815" s="271"/>
      <c r="I815" s="271"/>
      <c r="J815" s="270"/>
      <c r="K815" s="270"/>
      <c r="L815" s="249"/>
      <c r="M815" s="249"/>
      <c r="N815" s="272"/>
      <c r="O815" s="250"/>
      <c r="P815" s="273"/>
      <c r="Q815" s="274"/>
      <c r="R815" s="273"/>
      <c r="S815" s="274"/>
      <c r="T815" s="250"/>
      <c r="U815" s="274"/>
      <c r="V815" s="250"/>
      <c r="W815" s="275"/>
      <c r="X815" s="276"/>
    </row>
    <row r="816" spans="2:24" x14ac:dyDescent="0.25">
      <c r="B816" s="248"/>
      <c r="C816" s="249"/>
      <c r="D816" s="269"/>
      <c r="E816" s="249"/>
      <c r="F816" s="270"/>
      <c r="G816" s="270"/>
      <c r="H816" s="271"/>
      <c r="I816" s="271"/>
      <c r="J816" s="270"/>
      <c r="K816" s="270"/>
      <c r="L816" s="249"/>
      <c r="M816" s="249"/>
      <c r="N816" s="272"/>
      <c r="O816" s="250"/>
      <c r="P816" s="273"/>
      <c r="Q816" s="274"/>
      <c r="R816" s="273"/>
      <c r="S816" s="274"/>
      <c r="T816" s="250"/>
      <c r="U816" s="274"/>
      <c r="V816" s="250"/>
      <c r="W816" s="275"/>
      <c r="X816" s="276"/>
    </row>
    <row r="817" spans="2:24" x14ac:dyDescent="0.25">
      <c r="B817" s="248"/>
      <c r="C817" s="249"/>
      <c r="D817" s="269"/>
      <c r="E817" s="249"/>
      <c r="F817" s="270"/>
      <c r="G817" s="270"/>
      <c r="H817" s="271"/>
      <c r="I817" s="271"/>
      <c r="J817" s="270"/>
      <c r="K817" s="270"/>
      <c r="L817" s="249"/>
      <c r="M817" s="249"/>
      <c r="N817" s="272"/>
      <c r="O817" s="250"/>
      <c r="P817" s="273"/>
      <c r="Q817" s="274"/>
      <c r="R817" s="273"/>
      <c r="S817" s="274"/>
      <c r="T817" s="250"/>
      <c r="U817" s="274"/>
      <c r="V817" s="250"/>
      <c r="W817" s="275"/>
      <c r="X817" s="276"/>
    </row>
    <row r="818" spans="2:24" x14ac:dyDescent="0.25">
      <c r="B818" s="248"/>
      <c r="C818" s="249"/>
      <c r="D818" s="269"/>
      <c r="E818" s="249"/>
      <c r="F818" s="270"/>
      <c r="G818" s="270"/>
      <c r="H818" s="271"/>
      <c r="I818" s="271"/>
      <c r="J818" s="270"/>
      <c r="K818" s="270"/>
      <c r="L818" s="249"/>
      <c r="M818" s="249"/>
      <c r="N818" s="272"/>
      <c r="O818" s="250"/>
      <c r="P818" s="273"/>
      <c r="Q818" s="274"/>
      <c r="R818" s="273"/>
      <c r="S818" s="274"/>
      <c r="T818" s="250"/>
      <c r="U818" s="274"/>
      <c r="V818" s="250"/>
      <c r="W818" s="275"/>
      <c r="X818" s="276"/>
    </row>
    <row r="819" spans="2:24" x14ac:dyDescent="0.25">
      <c r="B819" s="248"/>
      <c r="C819" s="249"/>
      <c r="D819" s="269"/>
      <c r="E819" s="249"/>
      <c r="F819" s="270"/>
      <c r="G819" s="270"/>
      <c r="H819" s="271"/>
      <c r="I819" s="271"/>
      <c r="J819" s="270"/>
      <c r="K819" s="270"/>
      <c r="L819" s="249"/>
      <c r="M819" s="249"/>
      <c r="N819" s="272"/>
      <c r="O819" s="250"/>
      <c r="P819" s="273"/>
      <c r="Q819" s="274"/>
      <c r="R819" s="273"/>
      <c r="S819" s="274"/>
      <c r="T819" s="250"/>
      <c r="U819" s="274"/>
      <c r="V819" s="250"/>
      <c r="W819" s="275"/>
      <c r="X819" s="276"/>
    </row>
    <row r="820" spans="2:24" x14ac:dyDescent="0.25">
      <c r="B820" s="248"/>
      <c r="C820" s="249"/>
      <c r="D820" s="269"/>
      <c r="E820" s="249"/>
      <c r="F820" s="270"/>
      <c r="G820" s="270"/>
      <c r="H820" s="271"/>
      <c r="I820" s="271"/>
      <c r="J820" s="270"/>
      <c r="K820" s="270"/>
      <c r="L820" s="249"/>
      <c r="M820" s="249"/>
      <c r="N820" s="272"/>
      <c r="O820" s="250"/>
      <c r="P820" s="273"/>
      <c r="Q820" s="274"/>
      <c r="R820" s="273"/>
      <c r="S820" s="274"/>
      <c r="T820" s="250"/>
      <c r="U820" s="274"/>
      <c r="V820" s="250"/>
      <c r="W820" s="275"/>
      <c r="X820" s="276"/>
    </row>
    <row r="821" spans="2:24" x14ac:dyDescent="0.25">
      <c r="B821" s="248"/>
      <c r="C821" s="249"/>
      <c r="D821" s="269"/>
      <c r="E821" s="249"/>
      <c r="F821" s="270"/>
      <c r="G821" s="270"/>
      <c r="H821" s="271"/>
      <c r="I821" s="271"/>
      <c r="J821" s="270"/>
      <c r="K821" s="270"/>
      <c r="L821" s="249"/>
      <c r="M821" s="249"/>
      <c r="N821" s="272"/>
      <c r="O821" s="250"/>
      <c r="P821" s="273"/>
      <c r="Q821" s="274"/>
      <c r="R821" s="273"/>
      <c r="S821" s="274"/>
      <c r="T821" s="250"/>
      <c r="U821" s="274"/>
      <c r="V821" s="250"/>
      <c r="W821" s="275"/>
      <c r="X821" s="276"/>
    </row>
    <row r="822" spans="2:24" x14ac:dyDescent="0.25">
      <c r="B822" s="248"/>
      <c r="C822" s="249"/>
      <c r="D822" s="269"/>
      <c r="E822" s="249"/>
      <c r="F822" s="270"/>
      <c r="G822" s="270"/>
      <c r="H822" s="271"/>
      <c r="I822" s="271"/>
      <c r="J822" s="270"/>
      <c r="K822" s="270"/>
      <c r="L822" s="249"/>
      <c r="M822" s="249"/>
      <c r="N822" s="272"/>
      <c r="O822" s="250"/>
      <c r="P822" s="273"/>
      <c r="Q822" s="274"/>
      <c r="R822" s="273"/>
      <c r="S822" s="274"/>
      <c r="T822" s="250"/>
      <c r="U822" s="274"/>
      <c r="V822" s="250"/>
      <c r="W822" s="275"/>
      <c r="X822" s="276"/>
    </row>
    <row r="823" spans="2:24" x14ac:dyDescent="0.25">
      <c r="B823" s="248"/>
      <c r="C823" s="249"/>
      <c r="D823" s="269"/>
      <c r="E823" s="249"/>
      <c r="F823" s="270"/>
      <c r="G823" s="270"/>
      <c r="H823" s="271"/>
      <c r="I823" s="271"/>
      <c r="J823" s="270"/>
      <c r="K823" s="270"/>
      <c r="L823" s="249"/>
      <c r="M823" s="249"/>
      <c r="N823" s="272"/>
      <c r="O823" s="250"/>
      <c r="P823" s="273"/>
      <c r="Q823" s="274"/>
      <c r="R823" s="273"/>
      <c r="S823" s="274"/>
      <c r="T823" s="250"/>
      <c r="U823" s="274"/>
      <c r="V823" s="250"/>
      <c r="W823" s="275"/>
      <c r="X823" s="276"/>
    </row>
    <row r="824" spans="2:24" x14ac:dyDescent="0.25">
      <c r="B824" s="248"/>
      <c r="C824" s="249"/>
      <c r="D824" s="269"/>
      <c r="E824" s="249"/>
      <c r="F824" s="270"/>
      <c r="G824" s="270"/>
      <c r="H824" s="271"/>
      <c r="I824" s="271"/>
      <c r="J824" s="270"/>
      <c r="K824" s="270"/>
      <c r="L824" s="249"/>
      <c r="M824" s="249"/>
      <c r="N824" s="272"/>
      <c r="O824" s="250"/>
      <c r="P824" s="273"/>
      <c r="Q824" s="274"/>
      <c r="R824" s="273"/>
      <c r="S824" s="274"/>
      <c r="T824" s="250"/>
      <c r="U824" s="274"/>
      <c r="V824" s="250"/>
      <c r="W824" s="275"/>
      <c r="X824" s="276"/>
    </row>
    <row r="825" spans="2:24" x14ac:dyDescent="0.25">
      <c r="B825" s="248"/>
      <c r="C825" s="249"/>
      <c r="D825" s="269"/>
      <c r="E825" s="249"/>
      <c r="F825" s="270"/>
      <c r="G825" s="270"/>
      <c r="H825" s="271"/>
      <c r="I825" s="271"/>
      <c r="J825" s="270"/>
      <c r="K825" s="270"/>
      <c r="L825" s="249"/>
      <c r="M825" s="249"/>
      <c r="N825" s="272"/>
      <c r="O825" s="250"/>
      <c r="P825" s="273"/>
      <c r="Q825" s="274"/>
      <c r="R825" s="273"/>
      <c r="S825" s="274"/>
      <c r="T825" s="250"/>
      <c r="U825" s="274"/>
      <c r="V825" s="250"/>
      <c r="W825" s="275"/>
      <c r="X825" s="276"/>
    </row>
    <row r="826" spans="2:24" x14ac:dyDescent="0.25">
      <c r="B826" s="248"/>
      <c r="C826" s="249"/>
      <c r="D826" s="269"/>
      <c r="E826" s="249"/>
      <c r="F826" s="270"/>
      <c r="G826" s="270"/>
      <c r="H826" s="271"/>
      <c r="I826" s="271"/>
      <c r="J826" s="270"/>
      <c r="K826" s="270"/>
      <c r="L826" s="249"/>
      <c r="M826" s="249"/>
      <c r="N826" s="272"/>
      <c r="O826" s="250"/>
      <c r="P826" s="273"/>
      <c r="Q826" s="274"/>
      <c r="R826" s="273"/>
      <c r="S826" s="274"/>
      <c r="T826" s="250"/>
      <c r="U826" s="274"/>
      <c r="V826" s="250"/>
      <c r="W826" s="275"/>
      <c r="X826" s="276"/>
    </row>
    <row r="827" spans="2:24" x14ac:dyDescent="0.25">
      <c r="B827" s="248"/>
      <c r="C827" s="249"/>
      <c r="D827" s="269"/>
      <c r="E827" s="249"/>
      <c r="F827" s="270"/>
      <c r="G827" s="270"/>
      <c r="H827" s="271"/>
      <c r="I827" s="271"/>
      <c r="J827" s="270"/>
      <c r="K827" s="270"/>
      <c r="L827" s="249"/>
      <c r="M827" s="249"/>
      <c r="N827" s="272"/>
      <c r="O827" s="250"/>
      <c r="P827" s="273"/>
      <c r="Q827" s="274"/>
      <c r="R827" s="273"/>
      <c r="S827" s="274"/>
      <c r="T827" s="250"/>
      <c r="U827" s="274"/>
      <c r="V827" s="250"/>
      <c r="W827" s="275"/>
      <c r="X827" s="276"/>
    </row>
    <row r="828" spans="2:24" x14ac:dyDescent="0.25">
      <c r="B828" s="248"/>
      <c r="C828" s="249"/>
      <c r="D828" s="269"/>
      <c r="E828" s="249"/>
      <c r="F828" s="270"/>
      <c r="G828" s="270"/>
      <c r="H828" s="271"/>
      <c r="I828" s="271"/>
      <c r="J828" s="270"/>
      <c r="K828" s="270"/>
      <c r="L828" s="249"/>
      <c r="M828" s="249"/>
      <c r="N828" s="272"/>
      <c r="O828" s="250"/>
      <c r="P828" s="273"/>
      <c r="Q828" s="274"/>
      <c r="R828" s="273"/>
      <c r="S828" s="274"/>
      <c r="T828" s="250"/>
      <c r="U828" s="274"/>
      <c r="V828" s="250"/>
      <c r="W828" s="275"/>
      <c r="X828" s="276"/>
    </row>
    <row r="829" spans="2:24" x14ac:dyDescent="0.25">
      <c r="B829" s="248"/>
      <c r="C829" s="249"/>
      <c r="D829" s="269"/>
      <c r="E829" s="249"/>
      <c r="F829" s="270"/>
      <c r="G829" s="270"/>
      <c r="H829" s="271"/>
      <c r="I829" s="271"/>
      <c r="J829" s="270"/>
      <c r="K829" s="270"/>
      <c r="L829" s="249"/>
      <c r="M829" s="249"/>
      <c r="N829" s="272"/>
      <c r="O829" s="250"/>
      <c r="P829" s="273"/>
      <c r="Q829" s="274"/>
      <c r="R829" s="273"/>
      <c r="S829" s="274"/>
      <c r="T829" s="250"/>
      <c r="U829" s="274"/>
      <c r="V829" s="250"/>
      <c r="W829" s="275"/>
      <c r="X829" s="276"/>
    </row>
    <row r="830" spans="2:24" x14ac:dyDescent="0.25">
      <c r="B830" s="248"/>
      <c r="C830" s="249"/>
      <c r="D830" s="269"/>
      <c r="E830" s="249"/>
      <c r="F830" s="270"/>
      <c r="G830" s="270"/>
      <c r="H830" s="271"/>
      <c r="I830" s="271"/>
      <c r="J830" s="270"/>
      <c r="K830" s="270"/>
      <c r="L830" s="249"/>
      <c r="M830" s="249"/>
      <c r="N830" s="272"/>
      <c r="O830" s="250"/>
      <c r="P830" s="273"/>
      <c r="Q830" s="274"/>
      <c r="R830" s="273"/>
      <c r="S830" s="274"/>
      <c r="T830" s="250"/>
      <c r="U830" s="274"/>
      <c r="V830" s="250"/>
      <c r="W830" s="275"/>
      <c r="X830" s="276"/>
    </row>
    <row r="831" spans="2:24" x14ac:dyDescent="0.25">
      <c r="B831" s="248"/>
      <c r="C831" s="249"/>
      <c r="D831" s="269"/>
      <c r="E831" s="249"/>
      <c r="F831" s="270"/>
      <c r="G831" s="270"/>
      <c r="H831" s="271"/>
      <c r="I831" s="271"/>
      <c r="J831" s="270"/>
      <c r="K831" s="270"/>
      <c r="L831" s="249"/>
      <c r="M831" s="249"/>
      <c r="N831" s="272"/>
      <c r="O831" s="250"/>
      <c r="P831" s="273"/>
      <c r="Q831" s="274"/>
      <c r="R831" s="273"/>
      <c r="S831" s="274"/>
      <c r="T831" s="250"/>
      <c r="U831" s="274"/>
      <c r="V831" s="250"/>
      <c r="W831" s="275"/>
      <c r="X831" s="276"/>
    </row>
    <row r="832" spans="2:24" x14ac:dyDescent="0.25">
      <c r="B832" s="248"/>
      <c r="C832" s="249"/>
      <c r="D832" s="269"/>
      <c r="E832" s="249"/>
      <c r="F832" s="270"/>
      <c r="G832" s="270"/>
      <c r="H832" s="271"/>
      <c r="I832" s="271"/>
      <c r="J832" s="270"/>
      <c r="K832" s="270"/>
      <c r="L832" s="249"/>
      <c r="M832" s="249"/>
      <c r="N832" s="272"/>
      <c r="O832" s="250"/>
      <c r="P832" s="273"/>
      <c r="Q832" s="274"/>
      <c r="R832" s="273"/>
      <c r="S832" s="274"/>
      <c r="T832" s="250"/>
      <c r="U832" s="274"/>
      <c r="V832" s="250"/>
      <c r="W832" s="275"/>
      <c r="X832" s="276"/>
    </row>
    <row r="833" spans="2:24" x14ac:dyDescent="0.25">
      <c r="B833" s="248"/>
      <c r="C833" s="249"/>
      <c r="D833" s="269"/>
      <c r="E833" s="249"/>
      <c r="F833" s="270"/>
      <c r="G833" s="270"/>
      <c r="H833" s="271"/>
      <c r="I833" s="271"/>
      <c r="J833" s="270"/>
      <c r="K833" s="270"/>
      <c r="L833" s="249"/>
      <c r="M833" s="249"/>
      <c r="N833" s="272"/>
      <c r="O833" s="250"/>
      <c r="P833" s="273"/>
      <c r="Q833" s="274"/>
      <c r="R833" s="273"/>
      <c r="S833" s="274"/>
      <c r="T833" s="250"/>
      <c r="U833" s="274"/>
      <c r="V833" s="250"/>
      <c r="W833" s="275"/>
      <c r="X833" s="276"/>
    </row>
    <row r="834" spans="2:24" x14ac:dyDescent="0.25">
      <c r="B834" s="248"/>
      <c r="C834" s="249"/>
      <c r="D834" s="269"/>
      <c r="E834" s="249"/>
      <c r="F834" s="270"/>
      <c r="G834" s="270"/>
      <c r="H834" s="271"/>
      <c r="I834" s="271"/>
      <c r="J834" s="270"/>
      <c r="K834" s="270"/>
      <c r="L834" s="249"/>
      <c r="M834" s="249"/>
      <c r="N834" s="272"/>
      <c r="O834" s="250"/>
      <c r="P834" s="273"/>
      <c r="Q834" s="274"/>
      <c r="R834" s="273"/>
      <c r="S834" s="274"/>
      <c r="T834" s="250"/>
      <c r="U834" s="274"/>
      <c r="V834" s="250"/>
      <c r="W834" s="275"/>
      <c r="X834" s="276"/>
    </row>
    <row r="835" spans="2:24" x14ac:dyDescent="0.25">
      <c r="B835" s="248"/>
      <c r="C835" s="249"/>
      <c r="D835" s="269"/>
      <c r="E835" s="249"/>
      <c r="F835" s="270"/>
      <c r="G835" s="270"/>
      <c r="H835" s="271"/>
      <c r="I835" s="271"/>
      <c r="J835" s="270"/>
      <c r="K835" s="270"/>
      <c r="L835" s="249"/>
      <c r="M835" s="249"/>
      <c r="N835" s="272"/>
      <c r="O835" s="250"/>
      <c r="P835" s="273"/>
      <c r="Q835" s="274"/>
      <c r="R835" s="273"/>
      <c r="S835" s="274"/>
      <c r="T835" s="250"/>
      <c r="U835" s="274"/>
      <c r="V835" s="250"/>
      <c r="W835" s="275"/>
      <c r="X835" s="276"/>
    </row>
    <row r="836" spans="2:24" x14ac:dyDescent="0.25">
      <c r="B836" s="248"/>
      <c r="C836" s="249"/>
      <c r="D836" s="269"/>
      <c r="E836" s="249"/>
      <c r="F836" s="270"/>
      <c r="G836" s="270"/>
      <c r="H836" s="271"/>
      <c r="I836" s="271"/>
      <c r="J836" s="270"/>
      <c r="K836" s="270"/>
      <c r="L836" s="249"/>
      <c r="M836" s="249"/>
      <c r="N836" s="272"/>
      <c r="O836" s="250"/>
      <c r="P836" s="273"/>
      <c r="Q836" s="274"/>
      <c r="R836" s="273"/>
      <c r="S836" s="274"/>
      <c r="T836" s="250"/>
      <c r="U836" s="274"/>
      <c r="V836" s="250"/>
      <c r="W836" s="275"/>
      <c r="X836" s="276"/>
    </row>
    <row r="837" spans="2:24" x14ac:dyDescent="0.25">
      <c r="B837" s="248"/>
      <c r="C837" s="249"/>
      <c r="D837" s="269"/>
      <c r="E837" s="249"/>
      <c r="F837" s="270"/>
      <c r="G837" s="270"/>
      <c r="H837" s="271"/>
      <c r="I837" s="271"/>
      <c r="J837" s="270"/>
      <c r="K837" s="270"/>
      <c r="L837" s="249"/>
      <c r="M837" s="249"/>
      <c r="N837" s="272"/>
      <c r="O837" s="250"/>
      <c r="P837" s="273"/>
      <c r="Q837" s="274"/>
      <c r="R837" s="273"/>
      <c r="S837" s="274"/>
      <c r="T837" s="250"/>
      <c r="U837" s="274"/>
      <c r="V837" s="250"/>
      <c r="W837" s="275"/>
      <c r="X837" s="276"/>
    </row>
    <row r="838" spans="2:24" x14ac:dyDescent="0.25">
      <c r="B838" s="248"/>
      <c r="C838" s="249"/>
      <c r="D838" s="269"/>
      <c r="E838" s="249"/>
      <c r="F838" s="270"/>
      <c r="G838" s="270"/>
      <c r="H838" s="271"/>
      <c r="I838" s="271"/>
      <c r="J838" s="270"/>
      <c r="K838" s="270"/>
      <c r="L838" s="249"/>
      <c r="M838" s="249"/>
      <c r="N838" s="272"/>
      <c r="O838" s="250"/>
      <c r="P838" s="273"/>
      <c r="Q838" s="274"/>
      <c r="R838" s="273"/>
      <c r="S838" s="274"/>
      <c r="T838" s="250"/>
      <c r="U838" s="274"/>
      <c r="V838" s="250"/>
      <c r="W838" s="275"/>
      <c r="X838" s="276"/>
    </row>
    <row r="839" spans="2:24" x14ac:dyDescent="0.25">
      <c r="B839" s="248"/>
      <c r="C839" s="249"/>
      <c r="D839" s="269"/>
      <c r="E839" s="249"/>
      <c r="F839" s="270"/>
      <c r="G839" s="270"/>
      <c r="H839" s="271"/>
      <c r="I839" s="271"/>
      <c r="J839" s="270"/>
      <c r="K839" s="270"/>
      <c r="L839" s="249"/>
      <c r="M839" s="249"/>
      <c r="N839" s="272"/>
      <c r="O839" s="250"/>
      <c r="P839" s="273"/>
      <c r="Q839" s="274"/>
      <c r="R839" s="273"/>
      <c r="S839" s="274"/>
      <c r="T839" s="250"/>
      <c r="U839" s="274"/>
      <c r="V839" s="250"/>
      <c r="W839" s="275"/>
      <c r="X839" s="276"/>
    </row>
    <row r="840" spans="2:24" x14ac:dyDescent="0.25">
      <c r="B840" s="248"/>
      <c r="C840" s="249"/>
      <c r="D840" s="269"/>
      <c r="E840" s="249"/>
      <c r="F840" s="270"/>
      <c r="G840" s="270"/>
      <c r="H840" s="271"/>
      <c r="I840" s="271"/>
      <c r="J840" s="270"/>
      <c r="K840" s="270"/>
      <c r="L840" s="249"/>
      <c r="M840" s="249"/>
      <c r="N840" s="272"/>
      <c r="O840" s="250"/>
      <c r="P840" s="273"/>
      <c r="Q840" s="274"/>
      <c r="R840" s="273"/>
      <c r="S840" s="274"/>
      <c r="T840" s="250"/>
      <c r="U840" s="274"/>
      <c r="V840" s="250"/>
      <c r="W840" s="275"/>
      <c r="X840" s="276"/>
    </row>
    <row r="841" spans="2:24" x14ac:dyDescent="0.25">
      <c r="B841" s="248"/>
      <c r="C841" s="249"/>
      <c r="D841" s="269"/>
      <c r="E841" s="249"/>
      <c r="F841" s="270"/>
      <c r="G841" s="270"/>
      <c r="H841" s="271"/>
      <c r="I841" s="271"/>
      <c r="J841" s="270"/>
      <c r="K841" s="270"/>
      <c r="L841" s="249"/>
      <c r="M841" s="249"/>
      <c r="N841" s="272"/>
      <c r="O841" s="250"/>
      <c r="P841" s="273"/>
      <c r="Q841" s="274"/>
      <c r="R841" s="273"/>
      <c r="S841" s="274"/>
      <c r="T841" s="250"/>
      <c r="U841" s="274"/>
      <c r="V841" s="250"/>
      <c r="W841" s="275"/>
      <c r="X841" s="276"/>
    </row>
    <row r="842" spans="2:24" x14ac:dyDescent="0.25">
      <c r="B842" s="248"/>
      <c r="C842" s="249"/>
      <c r="D842" s="269"/>
      <c r="E842" s="249"/>
      <c r="F842" s="270"/>
      <c r="G842" s="270"/>
      <c r="H842" s="271"/>
      <c r="I842" s="271"/>
      <c r="J842" s="270"/>
      <c r="K842" s="270"/>
      <c r="L842" s="249"/>
      <c r="M842" s="249"/>
      <c r="N842" s="272"/>
      <c r="O842" s="250"/>
      <c r="P842" s="273"/>
      <c r="Q842" s="274"/>
      <c r="R842" s="273"/>
      <c r="S842" s="274"/>
      <c r="T842" s="250"/>
      <c r="U842" s="274"/>
      <c r="V842" s="250"/>
      <c r="W842" s="275"/>
      <c r="X842" s="276"/>
    </row>
    <row r="843" spans="2:24" x14ac:dyDescent="0.25">
      <c r="B843" s="248"/>
      <c r="C843" s="249"/>
      <c r="D843" s="269"/>
      <c r="E843" s="249"/>
      <c r="F843" s="270"/>
      <c r="G843" s="270"/>
      <c r="H843" s="271"/>
      <c r="I843" s="271"/>
      <c r="J843" s="270"/>
      <c r="K843" s="270"/>
      <c r="L843" s="249"/>
      <c r="M843" s="249"/>
      <c r="N843" s="272"/>
      <c r="O843" s="250"/>
      <c r="P843" s="273"/>
      <c r="Q843" s="274"/>
      <c r="R843" s="273"/>
      <c r="S843" s="274"/>
      <c r="T843" s="250"/>
      <c r="U843" s="274"/>
      <c r="V843" s="250"/>
      <c r="W843" s="275"/>
      <c r="X843" s="276"/>
    </row>
    <row r="844" spans="2:24" x14ac:dyDescent="0.25">
      <c r="B844" s="248"/>
      <c r="C844" s="249"/>
      <c r="D844" s="269"/>
      <c r="E844" s="249"/>
      <c r="F844" s="270"/>
      <c r="G844" s="270"/>
      <c r="H844" s="271"/>
      <c r="I844" s="271"/>
      <c r="J844" s="270"/>
      <c r="K844" s="270"/>
      <c r="L844" s="249"/>
      <c r="M844" s="249"/>
      <c r="N844" s="272"/>
      <c r="O844" s="250"/>
      <c r="P844" s="273"/>
      <c r="Q844" s="274"/>
      <c r="R844" s="273"/>
      <c r="S844" s="274"/>
      <c r="T844" s="250"/>
      <c r="U844" s="274"/>
      <c r="V844" s="250"/>
      <c r="W844" s="275"/>
      <c r="X844" s="276"/>
    </row>
    <row r="845" spans="2:24" x14ac:dyDescent="0.25">
      <c r="B845" s="248"/>
      <c r="C845" s="249"/>
      <c r="D845" s="269"/>
      <c r="E845" s="249"/>
      <c r="F845" s="270"/>
      <c r="G845" s="270"/>
      <c r="H845" s="271"/>
      <c r="I845" s="271"/>
      <c r="J845" s="270"/>
      <c r="K845" s="270"/>
      <c r="L845" s="249"/>
      <c r="M845" s="249"/>
      <c r="N845" s="272"/>
      <c r="O845" s="250"/>
      <c r="P845" s="273"/>
      <c r="Q845" s="274"/>
      <c r="R845" s="273"/>
      <c r="S845" s="274"/>
      <c r="T845" s="250"/>
      <c r="U845" s="274"/>
      <c r="V845" s="250"/>
      <c r="W845" s="275"/>
      <c r="X845" s="276"/>
    </row>
    <row r="846" spans="2:24" x14ac:dyDescent="0.25">
      <c r="B846" s="248"/>
      <c r="C846" s="249"/>
      <c r="D846" s="269"/>
      <c r="E846" s="249"/>
      <c r="F846" s="270"/>
      <c r="G846" s="270"/>
      <c r="H846" s="271"/>
      <c r="I846" s="271"/>
      <c r="J846" s="270"/>
      <c r="K846" s="270"/>
      <c r="L846" s="249"/>
      <c r="M846" s="249"/>
      <c r="N846" s="272"/>
      <c r="O846" s="250"/>
      <c r="P846" s="273"/>
      <c r="Q846" s="274"/>
      <c r="R846" s="273"/>
      <c r="S846" s="274"/>
      <c r="T846" s="250"/>
      <c r="U846" s="274"/>
      <c r="V846" s="250"/>
      <c r="W846" s="275"/>
      <c r="X846" s="276"/>
    </row>
    <row r="847" spans="2:24" x14ac:dyDescent="0.25">
      <c r="B847" s="248"/>
      <c r="C847" s="249"/>
      <c r="D847" s="269"/>
      <c r="E847" s="249"/>
      <c r="F847" s="270"/>
      <c r="G847" s="270"/>
      <c r="H847" s="271"/>
      <c r="I847" s="271"/>
      <c r="J847" s="270"/>
      <c r="K847" s="270"/>
      <c r="L847" s="249"/>
      <c r="M847" s="249"/>
      <c r="N847" s="272"/>
      <c r="O847" s="250"/>
      <c r="P847" s="273"/>
      <c r="Q847" s="274"/>
      <c r="R847" s="273"/>
      <c r="S847" s="274"/>
      <c r="T847" s="250"/>
      <c r="U847" s="274"/>
      <c r="V847" s="250"/>
      <c r="W847" s="275"/>
      <c r="X847" s="276"/>
    </row>
    <row r="848" spans="2:24" x14ac:dyDescent="0.25">
      <c r="B848" s="248"/>
      <c r="C848" s="249"/>
      <c r="D848" s="269"/>
      <c r="E848" s="249"/>
      <c r="F848" s="270"/>
      <c r="G848" s="270"/>
      <c r="H848" s="271"/>
      <c r="I848" s="271"/>
      <c r="J848" s="270"/>
      <c r="K848" s="270"/>
      <c r="L848" s="249"/>
      <c r="M848" s="249"/>
      <c r="N848" s="272"/>
      <c r="O848" s="250"/>
      <c r="P848" s="273"/>
      <c r="Q848" s="274"/>
      <c r="R848" s="273"/>
      <c r="S848" s="274"/>
      <c r="T848" s="250"/>
      <c r="U848" s="274"/>
      <c r="V848" s="250"/>
      <c r="W848" s="275"/>
      <c r="X848" s="276"/>
    </row>
    <row r="849" spans="2:24" x14ac:dyDescent="0.25">
      <c r="B849" s="248"/>
      <c r="C849" s="249"/>
      <c r="D849" s="269"/>
      <c r="E849" s="249"/>
      <c r="F849" s="270"/>
      <c r="G849" s="270"/>
      <c r="H849" s="271"/>
      <c r="I849" s="271"/>
      <c r="J849" s="270"/>
      <c r="K849" s="270"/>
      <c r="L849" s="249"/>
      <c r="M849" s="249"/>
      <c r="N849" s="272"/>
      <c r="O849" s="250"/>
      <c r="P849" s="273"/>
      <c r="Q849" s="274"/>
      <c r="R849" s="273"/>
      <c r="S849" s="274"/>
      <c r="T849" s="250"/>
      <c r="U849" s="274"/>
      <c r="V849" s="250"/>
      <c r="W849" s="275"/>
      <c r="X849" s="276"/>
    </row>
    <row r="850" spans="2:24" x14ac:dyDescent="0.25">
      <c r="B850" s="248"/>
      <c r="C850" s="249"/>
      <c r="D850" s="269"/>
      <c r="E850" s="249"/>
      <c r="F850" s="270"/>
      <c r="G850" s="270"/>
      <c r="H850" s="271"/>
      <c r="I850" s="271"/>
      <c r="J850" s="270"/>
      <c r="K850" s="270"/>
      <c r="L850" s="249"/>
      <c r="M850" s="249"/>
      <c r="N850" s="272"/>
      <c r="O850" s="250"/>
      <c r="P850" s="273"/>
      <c r="Q850" s="274"/>
      <c r="R850" s="273"/>
      <c r="S850" s="274"/>
      <c r="T850" s="250"/>
      <c r="U850" s="274"/>
      <c r="V850" s="250"/>
      <c r="W850" s="275"/>
      <c r="X850" s="276"/>
    </row>
    <row r="851" spans="2:24" x14ac:dyDescent="0.25">
      <c r="B851" s="248"/>
      <c r="C851" s="249"/>
      <c r="D851" s="269"/>
      <c r="E851" s="249"/>
      <c r="F851" s="270"/>
      <c r="G851" s="270"/>
      <c r="H851" s="271"/>
      <c r="I851" s="271"/>
      <c r="J851" s="270"/>
      <c r="K851" s="270"/>
      <c r="L851" s="249"/>
      <c r="M851" s="249"/>
      <c r="N851" s="272"/>
      <c r="O851" s="250"/>
      <c r="P851" s="273"/>
      <c r="Q851" s="274"/>
      <c r="R851" s="273"/>
      <c r="S851" s="274"/>
      <c r="T851" s="250"/>
      <c r="U851" s="274"/>
      <c r="V851" s="250"/>
      <c r="W851" s="275"/>
      <c r="X851" s="276"/>
    </row>
    <row r="852" spans="2:24" x14ac:dyDescent="0.25">
      <c r="B852" s="248"/>
      <c r="C852" s="249"/>
      <c r="D852" s="269"/>
      <c r="E852" s="249"/>
      <c r="F852" s="270"/>
      <c r="G852" s="270"/>
      <c r="H852" s="271"/>
      <c r="I852" s="271"/>
      <c r="J852" s="270"/>
      <c r="K852" s="270"/>
      <c r="L852" s="249"/>
      <c r="M852" s="249"/>
      <c r="N852" s="272"/>
      <c r="O852" s="250"/>
      <c r="P852" s="273"/>
      <c r="Q852" s="274"/>
      <c r="R852" s="273"/>
      <c r="S852" s="274"/>
      <c r="T852" s="250"/>
      <c r="U852" s="274"/>
      <c r="V852" s="250"/>
      <c r="W852" s="275"/>
      <c r="X852" s="276"/>
    </row>
    <row r="853" spans="2:24" x14ac:dyDescent="0.25">
      <c r="B853" s="248"/>
      <c r="C853" s="249"/>
      <c r="D853" s="269"/>
      <c r="E853" s="249"/>
      <c r="F853" s="270"/>
      <c r="G853" s="270"/>
      <c r="H853" s="271"/>
      <c r="I853" s="271"/>
      <c r="J853" s="270"/>
      <c r="K853" s="270"/>
      <c r="L853" s="249"/>
      <c r="M853" s="249"/>
      <c r="N853" s="272"/>
      <c r="O853" s="250"/>
      <c r="P853" s="273"/>
      <c r="Q853" s="274"/>
      <c r="R853" s="273"/>
      <c r="S853" s="274"/>
      <c r="T853" s="250"/>
      <c r="U853" s="274"/>
      <c r="V853" s="250"/>
      <c r="W853" s="275"/>
      <c r="X853" s="276"/>
    </row>
    <row r="854" spans="2:24" x14ac:dyDescent="0.25">
      <c r="B854" s="248"/>
      <c r="C854" s="249"/>
      <c r="D854" s="269"/>
      <c r="E854" s="249"/>
      <c r="F854" s="270"/>
      <c r="G854" s="270"/>
      <c r="H854" s="271"/>
      <c r="I854" s="271"/>
      <c r="J854" s="270"/>
      <c r="K854" s="270"/>
      <c r="L854" s="249"/>
      <c r="M854" s="249"/>
      <c r="N854" s="272"/>
      <c r="O854" s="250"/>
      <c r="P854" s="273"/>
      <c r="Q854" s="274"/>
      <c r="R854" s="273"/>
      <c r="S854" s="274"/>
      <c r="T854" s="250"/>
      <c r="U854" s="274"/>
      <c r="V854" s="250"/>
      <c r="W854" s="275"/>
      <c r="X854" s="276"/>
    </row>
    <row r="855" spans="2:24" x14ac:dyDescent="0.25">
      <c r="B855" s="248"/>
      <c r="C855" s="249"/>
      <c r="D855" s="269"/>
      <c r="E855" s="249"/>
      <c r="F855" s="270"/>
      <c r="G855" s="270"/>
      <c r="H855" s="271"/>
      <c r="I855" s="271"/>
      <c r="J855" s="270"/>
      <c r="K855" s="270"/>
      <c r="L855" s="249"/>
      <c r="M855" s="249"/>
      <c r="N855" s="272"/>
      <c r="O855" s="250"/>
      <c r="P855" s="273"/>
      <c r="Q855" s="274"/>
      <c r="R855" s="273"/>
      <c r="S855" s="274"/>
      <c r="T855" s="250"/>
      <c r="U855" s="274"/>
      <c r="V855" s="250"/>
      <c r="W855" s="275"/>
      <c r="X855" s="276"/>
    </row>
    <row r="856" spans="2:24" x14ac:dyDescent="0.25">
      <c r="B856" s="248"/>
      <c r="C856" s="249"/>
      <c r="D856" s="269"/>
      <c r="E856" s="249"/>
      <c r="F856" s="270"/>
      <c r="G856" s="270"/>
      <c r="H856" s="271"/>
      <c r="I856" s="271"/>
      <c r="J856" s="270"/>
      <c r="K856" s="270"/>
      <c r="L856" s="249"/>
      <c r="M856" s="249"/>
      <c r="N856" s="272"/>
      <c r="O856" s="250"/>
      <c r="P856" s="273"/>
      <c r="Q856" s="274"/>
      <c r="R856" s="273"/>
      <c r="S856" s="274"/>
      <c r="T856" s="250"/>
      <c r="U856" s="274"/>
      <c r="V856" s="250"/>
      <c r="W856" s="275"/>
      <c r="X856" s="276"/>
    </row>
    <row r="857" spans="2:24" x14ac:dyDescent="0.25">
      <c r="B857" s="248"/>
      <c r="C857" s="249"/>
      <c r="D857" s="269"/>
      <c r="E857" s="249"/>
      <c r="F857" s="270"/>
      <c r="G857" s="270"/>
      <c r="H857" s="271"/>
      <c r="I857" s="271"/>
      <c r="J857" s="270"/>
      <c r="K857" s="270"/>
      <c r="L857" s="249"/>
      <c r="M857" s="249"/>
      <c r="N857" s="272"/>
      <c r="O857" s="250"/>
      <c r="P857" s="273"/>
      <c r="Q857" s="274"/>
      <c r="R857" s="273"/>
      <c r="S857" s="274"/>
      <c r="T857" s="250"/>
      <c r="U857" s="274"/>
      <c r="V857" s="250"/>
      <c r="W857" s="275"/>
      <c r="X857" s="276"/>
    </row>
    <row r="858" spans="2:24" x14ac:dyDescent="0.25">
      <c r="B858" s="248"/>
      <c r="C858" s="249"/>
      <c r="D858" s="269"/>
      <c r="E858" s="249"/>
      <c r="F858" s="270"/>
      <c r="G858" s="270"/>
      <c r="H858" s="271"/>
      <c r="I858" s="271"/>
      <c r="J858" s="270"/>
      <c r="K858" s="270"/>
      <c r="L858" s="249"/>
      <c r="M858" s="249"/>
      <c r="N858" s="272"/>
      <c r="O858" s="250"/>
      <c r="P858" s="273"/>
      <c r="Q858" s="274"/>
      <c r="R858" s="273"/>
      <c r="S858" s="274"/>
      <c r="T858" s="250"/>
      <c r="U858" s="274"/>
      <c r="V858" s="250"/>
      <c r="W858" s="275"/>
      <c r="X858" s="276"/>
    </row>
    <row r="859" spans="2:24" x14ac:dyDescent="0.25">
      <c r="B859" s="248"/>
      <c r="C859" s="249"/>
      <c r="D859" s="269"/>
      <c r="E859" s="249"/>
      <c r="F859" s="270"/>
      <c r="G859" s="270"/>
      <c r="H859" s="271"/>
      <c r="I859" s="271"/>
      <c r="J859" s="270"/>
      <c r="K859" s="270"/>
      <c r="L859" s="249"/>
      <c r="M859" s="249"/>
      <c r="N859" s="272"/>
      <c r="O859" s="250"/>
      <c r="P859" s="273"/>
      <c r="Q859" s="274"/>
      <c r="R859" s="273"/>
      <c r="S859" s="274"/>
      <c r="T859" s="250"/>
      <c r="U859" s="274"/>
      <c r="V859" s="250"/>
      <c r="W859" s="275"/>
      <c r="X859" s="276"/>
    </row>
    <row r="860" spans="2:24" x14ac:dyDescent="0.25">
      <c r="B860" s="248"/>
      <c r="C860" s="249"/>
      <c r="D860" s="269"/>
      <c r="E860" s="249"/>
      <c r="F860" s="270"/>
      <c r="G860" s="270"/>
      <c r="H860" s="271"/>
      <c r="I860" s="271"/>
      <c r="J860" s="270"/>
      <c r="K860" s="270"/>
      <c r="L860" s="249"/>
      <c r="M860" s="249"/>
      <c r="N860" s="272"/>
      <c r="O860" s="250"/>
      <c r="P860" s="273"/>
      <c r="Q860" s="274"/>
      <c r="R860" s="273"/>
      <c r="S860" s="274"/>
      <c r="T860" s="250"/>
      <c r="U860" s="274"/>
      <c r="V860" s="250"/>
      <c r="W860" s="275"/>
      <c r="X860" s="276"/>
    </row>
    <row r="861" spans="2:24" x14ac:dyDescent="0.25">
      <c r="B861" s="248"/>
      <c r="C861" s="249"/>
      <c r="D861" s="269"/>
      <c r="E861" s="249"/>
      <c r="F861" s="270"/>
      <c r="G861" s="270"/>
      <c r="H861" s="271"/>
      <c r="I861" s="271"/>
      <c r="J861" s="270"/>
      <c r="K861" s="270"/>
      <c r="L861" s="249"/>
      <c r="M861" s="249"/>
      <c r="N861" s="272"/>
      <c r="O861" s="250"/>
      <c r="P861" s="273"/>
      <c r="Q861" s="274"/>
      <c r="R861" s="273"/>
      <c r="S861" s="274"/>
      <c r="T861" s="250"/>
      <c r="U861" s="274"/>
      <c r="V861" s="250"/>
      <c r="W861" s="275"/>
      <c r="X861" s="276"/>
    </row>
    <row r="862" spans="2:24" x14ac:dyDescent="0.25">
      <c r="B862" s="248"/>
      <c r="C862" s="249"/>
      <c r="D862" s="269"/>
      <c r="E862" s="249"/>
      <c r="F862" s="270"/>
      <c r="G862" s="270"/>
      <c r="H862" s="271"/>
      <c r="I862" s="271"/>
      <c r="J862" s="270"/>
      <c r="K862" s="270"/>
      <c r="L862" s="249"/>
      <c r="M862" s="249"/>
      <c r="N862" s="272"/>
      <c r="O862" s="250"/>
      <c r="P862" s="273"/>
      <c r="Q862" s="274"/>
      <c r="R862" s="273"/>
      <c r="S862" s="274"/>
      <c r="T862" s="250"/>
      <c r="U862" s="274"/>
      <c r="V862" s="250"/>
      <c r="W862" s="275"/>
      <c r="X862" s="276"/>
    </row>
    <row r="863" spans="2:24" x14ac:dyDescent="0.25">
      <c r="B863" s="248"/>
      <c r="C863" s="249"/>
      <c r="D863" s="269"/>
      <c r="E863" s="249"/>
      <c r="F863" s="270"/>
      <c r="G863" s="270"/>
      <c r="H863" s="271"/>
      <c r="I863" s="271"/>
      <c r="J863" s="270"/>
      <c r="K863" s="270"/>
      <c r="L863" s="249"/>
      <c r="M863" s="249"/>
      <c r="N863" s="272"/>
      <c r="O863" s="250"/>
      <c r="P863" s="273"/>
      <c r="Q863" s="274"/>
      <c r="R863" s="273"/>
      <c r="S863" s="274"/>
      <c r="T863" s="250"/>
      <c r="U863" s="274"/>
      <c r="V863" s="250"/>
      <c r="W863" s="275"/>
      <c r="X863" s="276"/>
    </row>
    <row r="864" spans="2:24" x14ac:dyDescent="0.25">
      <c r="B864" s="248"/>
      <c r="C864" s="249"/>
      <c r="D864" s="269"/>
      <c r="E864" s="249"/>
      <c r="F864" s="270"/>
      <c r="G864" s="270"/>
      <c r="H864" s="271"/>
      <c r="I864" s="271"/>
      <c r="J864" s="270"/>
      <c r="K864" s="270"/>
      <c r="L864" s="249"/>
      <c r="M864" s="249"/>
      <c r="N864" s="272"/>
      <c r="O864" s="250"/>
      <c r="P864" s="273"/>
      <c r="Q864" s="274"/>
      <c r="R864" s="273"/>
      <c r="S864" s="274"/>
      <c r="T864" s="250"/>
      <c r="U864" s="274"/>
      <c r="V864" s="250"/>
      <c r="W864" s="275"/>
      <c r="X864" s="276"/>
    </row>
    <row r="865" spans="2:24" x14ac:dyDescent="0.25">
      <c r="B865" s="248"/>
      <c r="C865" s="249"/>
      <c r="D865" s="269"/>
      <c r="E865" s="249"/>
      <c r="F865" s="270"/>
      <c r="G865" s="270"/>
      <c r="H865" s="271"/>
      <c r="I865" s="271"/>
      <c r="J865" s="270"/>
      <c r="K865" s="270"/>
      <c r="L865" s="249"/>
      <c r="M865" s="249"/>
      <c r="N865" s="272"/>
      <c r="O865" s="250"/>
      <c r="P865" s="273"/>
      <c r="Q865" s="274"/>
      <c r="R865" s="273"/>
      <c r="S865" s="274"/>
      <c r="T865" s="250"/>
      <c r="U865" s="274"/>
      <c r="V865" s="250"/>
      <c r="W865" s="275"/>
      <c r="X865" s="276"/>
    </row>
    <row r="866" spans="2:24" x14ac:dyDescent="0.25">
      <c r="B866" s="248"/>
      <c r="C866" s="249"/>
      <c r="D866" s="269"/>
      <c r="E866" s="249"/>
      <c r="F866" s="270"/>
      <c r="G866" s="270"/>
      <c r="H866" s="271"/>
      <c r="I866" s="271"/>
      <c r="J866" s="270"/>
      <c r="K866" s="270"/>
      <c r="L866" s="249"/>
      <c r="M866" s="249"/>
      <c r="N866" s="272"/>
      <c r="O866" s="250"/>
      <c r="P866" s="273"/>
      <c r="Q866" s="274"/>
      <c r="R866" s="273"/>
      <c r="S866" s="274"/>
      <c r="T866" s="250"/>
      <c r="U866" s="274"/>
      <c r="V866" s="250"/>
      <c r="W866" s="275"/>
      <c r="X866" s="276"/>
    </row>
    <row r="867" spans="2:24" x14ac:dyDescent="0.25">
      <c r="B867" s="248"/>
      <c r="C867" s="249"/>
      <c r="D867" s="269"/>
      <c r="E867" s="249"/>
      <c r="F867" s="270"/>
      <c r="G867" s="270"/>
      <c r="H867" s="271"/>
      <c r="I867" s="271"/>
      <c r="J867" s="270"/>
      <c r="K867" s="270"/>
      <c r="L867" s="249"/>
      <c r="M867" s="249"/>
      <c r="N867" s="272"/>
      <c r="O867" s="250"/>
      <c r="P867" s="273"/>
      <c r="Q867" s="274"/>
      <c r="R867" s="273"/>
      <c r="S867" s="274"/>
      <c r="T867" s="250"/>
      <c r="U867" s="274"/>
      <c r="V867" s="250"/>
      <c r="W867" s="275"/>
      <c r="X867" s="276"/>
    </row>
    <row r="868" spans="2:24" x14ac:dyDescent="0.25">
      <c r="B868" s="248"/>
      <c r="C868" s="249"/>
      <c r="D868" s="269"/>
      <c r="E868" s="249"/>
      <c r="F868" s="270"/>
      <c r="G868" s="270"/>
      <c r="H868" s="271"/>
      <c r="I868" s="271"/>
      <c r="J868" s="270"/>
      <c r="K868" s="270"/>
      <c r="L868" s="249"/>
      <c r="M868" s="249"/>
      <c r="N868" s="272"/>
      <c r="O868" s="250"/>
      <c r="P868" s="273"/>
      <c r="Q868" s="274"/>
      <c r="R868" s="273"/>
      <c r="S868" s="274"/>
      <c r="T868" s="250"/>
      <c r="U868" s="274"/>
      <c r="V868" s="250"/>
      <c r="W868" s="275"/>
      <c r="X868" s="276"/>
    </row>
    <row r="869" spans="2:24" x14ac:dyDescent="0.25">
      <c r="B869" s="248"/>
      <c r="C869" s="249"/>
      <c r="D869" s="269"/>
      <c r="E869" s="249"/>
      <c r="F869" s="270"/>
      <c r="G869" s="270"/>
      <c r="H869" s="271"/>
      <c r="I869" s="271"/>
      <c r="J869" s="270"/>
      <c r="K869" s="270"/>
      <c r="L869" s="249"/>
      <c r="M869" s="249"/>
      <c r="N869" s="272"/>
      <c r="O869" s="250"/>
      <c r="P869" s="273"/>
      <c r="Q869" s="274"/>
      <c r="R869" s="273"/>
      <c r="S869" s="274"/>
      <c r="T869" s="250"/>
      <c r="U869" s="274"/>
      <c r="V869" s="250"/>
      <c r="W869" s="275"/>
      <c r="X869" s="276"/>
    </row>
    <row r="870" spans="2:24" x14ac:dyDescent="0.25">
      <c r="B870" s="248"/>
      <c r="C870" s="249"/>
      <c r="D870" s="269"/>
      <c r="E870" s="249"/>
      <c r="F870" s="270"/>
      <c r="G870" s="270"/>
      <c r="H870" s="271"/>
      <c r="I870" s="271"/>
      <c r="J870" s="270"/>
      <c r="K870" s="270"/>
      <c r="L870" s="249"/>
      <c r="M870" s="249"/>
      <c r="N870" s="272"/>
      <c r="O870" s="250"/>
      <c r="P870" s="273"/>
      <c r="Q870" s="274"/>
      <c r="R870" s="273"/>
      <c r="S870" s="274"/>
      <c r="T870" s="250"/>
      <c r="U870" s="274"/>
      <c r="V870" s="250"/>
      <c r="W870" s="275"/>
      <c r="X870" s="276"/>
    </row>
    <row r="871" spans="2:24" x14ac:dyDescent="0.25">
      <c r="B871" s="248"/>
      <c r="C871" s="249"/>
      <c r="D871" s="269"/>
      <c r="E871" s="249"/>
      <c r="F871" s="270"/>
      <c r="G871" s="270"/>
      <c r="H871" s="271"/>
      <c r="I871" s="271"/>
      <c r="J871" s="270"/>
      <c r="K871" s="270"/>
      <c r="L871" s="249"/>
      <c r="M871" s="249"/>
      <c r="N871" s="272"/>
      <c r="O871" s="250"/>
      <c r="P871" s="273"/>
      <c r="Q871" s="274"/>
      <c r="R871" s="273"/>
      <c r="S871" s="274"/>
      <c r="T871" s="250"/>
      <c r="U871" s="274"/>
      <c r="V871" s="250"/>
      <c r="W871" s="275"/>
      <c r="X871" s="276"/>
    </row>
    <row r="872" spans="2:24" x14ac:dyDescent="0.25">
      <c r="B872" s="248"/>
      <c r="C872" s="249"/>
      <c r="D872" s="269"/>
      <c r="E872" s="249"/>
      <c r="F872" s="270"/>
      <c r="G872" s="270"/>
      <c r="H872" s="271"/>
      <c r="I872" s="271"/>
      <c r="J872" s="270"/>
      <c r="K872" s="270"/>
      <c r="L872" s="249"/>
      <c r="M872" s="249"/>
      <c r="N872" s="272"/>
      <c r="O872" s="250"/>
      <c r="P872" s="273"/>
      <c r="Q872" s="274"/>
      <c r="R872" s="273"/>
      <c r="S872" s="274"/>
      <c r="T872" s="250"/>
      <c r="U872" s="274"/>
      <c r="V872" s="250"/>
      <c r="W872" s="275"/>
      <c r="X872" s="276"/>
    </row>
    <row r="873" spans="2:24" x14ac:dyDescent="0.25">
      <c r="B873" s="248"/>
      <c r="C873" s="249"/>
      <c r="D873" s="269"/>
      <c r="E873" s="249"/>
      <c r="F873" s="270"/>
      <c r="G873" s="270"/>
      <c r="H873" s="271"/>
      <c r="I873" s="271"/>
      <c r="J873" s="270"/>
      <c r="K873" s="270"/>
      <c r="L873" s="249"/>
      <c r="M873" s="249"/>
      <c r="N873" s="272"/>
      <c r="O873" s="250"/>
      <c r="P873" s="273"/>
      <c r="Q873" s="274"/>
      <c r="R873" s="273"/>
      <c r="S873" s="274"/>
      <c r="T873" s="250"/>
      <c r="U873" s="274"/>
      <c r="V873" s="250"/>
      <c r="W873" s="275"/>
      <c r="X873" s="276"/>
    </row>
    <row r="874" spans="2:24" x14ac:dyDescent="0.25">
      <c r="B874" s="248"/>
      <c r="C874" s="249"/>
      <c r="D874" s="269"/>
      <c r="E874" s="249"/>
      <c r="F874" s="270"/>
      <c r="G874" s="270"/>
      <c r="H874" s="271"/>
      <c r="I874" s="271"/>
      <c r="J874" s="270"/>
      <c r="K874" s="270"/>
      <c r="L874" s="249"/>
      <c r="M874" s="249"/>
      <c r="N874" s="272"/>
      <c r="O874" s="250"/>
      <c r="P874" s="273"/>
      <c r="Q874" s="274"/>
      <c r="R874" s="273"/>
      <c r="S874" s="274"/>
      <c r="T874" s="250"/>
      <c r="U874" s="274"/>
      <c r="V874" s="250"/>
      <c r="W874" s="275"/>
      <c r="X874" s="276"/>
    </row>
    <row r="875" spans="2:24" x14ac:dyDescent="0.25">
      <c r="B875" s="248"/>
      <c r="C875" s="249"/>
      <c r="D875" s="269"/>
      <c r="E875" s="249"/>
      <c r="F875" s="270"/>
      <c r="G875" s="270"/>
      <c r="H875" s="271"/>
      <c r="I875" s="271"/>
      <c r="J875" s="270"/>
      <c r="K875" s="270"/>
      <c r="L875" s="249"/>
      <c r="M875" s="249"/>
      <c r="N875" s="272"/>
      <c r="O875" s="250"/>
      <c r="P875" s="273"/>
      <c r="Q875" s="274"/>
      <c r="R875" s="273"/>
      <c r="S875" s="274"/>
      <c r="T875" s="250"/>
      <c r="U875" s="274"/>
      <c r="V875" s="250"/>
      <c r="W875" s="275"/>
      <c r="X875" s="276"/>
    </row>
    <row r="876" spans="2:24" x14ac:dyDescent="0.25">
      <c r="B876" s="248"/>
      <c r="C876" s="249"/>
      <c r="D876" s="269"/>
      <c r="E876" s="249"/>
      <c r="F876" s="270"/>
      <c r="G876" s="270"/>
      <c r="H876" s="271"/>
      <c r="I876" s="271"/>
      <c r="J876" s="270"/>
      <c r="K876" s="270"/>
      <c r="L876" s="249"/>
      <c r="M876" s="249"/>
      <c r="N876" s="272"/>
      <c r="O876" s="250"/>
      <c r="P876" s="273"/>
      <c r="Q876" s="274"/>
      <c r="R876" s="273"/>
      <c r="S876" s="274"/>
      <c r="T876" s="250"/>
      <c r="U876" s="274"/>
      <c r="V876" s="250"/>
      <c r="W876" s="275"/>
      <c r="X876" s="276"/>
    </row>
    <row r="877" spans="2:24" x14ac:dyDescent="0.25">
      <c r="B877" s="248"/>
      <c r="C877" s="249"/>
      <c r="D877" s="269"/>
      <c r="E877" s="249"/>
      <c r="F877" s="270"/>
      <c r="G877" s="270"/>
      <c r="H877" s="271"/>
      <c r="I877" s="271"/>
      <c r="J877" s="270"/>
      <c r="K877" s="270"/>
      <c r="L877" s="249"/>
      <c r="M877" s="249"/>
      <c r="N877" s="272"/>
      <c r="O877" s="250"/>
      <c r="P877" s="273"/>
      <c r="Q877" s="274"/>
      <c r="R877" s="273"/>
      <c r="S877" s="274"/>
      <c r="T877" s="250"/>
      <c r="U877" s="274"/>
      <c r="V877" s="250"/>
      <c r="W877" s="275"/>
      <c r="X877" s="276"/>
    </row>
    <row r="878" spans="2:24" x14ac:dyDescent="0.25">
      <c r="B878" s="248"/>
      <c r="C878" s="249"/>
      <c r="D878" s="269"/>
      <c r="E878" s="249"/>
      <c r="F878" s="270"/>
      <c r="G878" s="270"/>
      <c r="H878" s="271"/>
      <c r="I878" s="271"/>
      <c r="J878" s="270"/>
      <c r="K878" s="270"/>
      <c r="L878" s="249"/>
      <c r="M878" s="249"/>
      <c r="N878" s="272"/>
      <c r="O878" s="250"/>
      <c r="P878" s="273"/>
      <c r="Q878" s="274"/>
      <c r="R878" s="273"/>
      <c r="S878" s="274"/>
      <c r="T878" s="250"/>
      <c r="U878" s="274"/>
      <c r="V878" s="250"/>
      <c r="W878" s="275"/>
      <c r="X878" s="276"/>
    </row>
    <row r="879" spans="2:24" x14ac:dyDescent="0.25">
      <c r="B879" s="248"/>
      <c r="C879" s="249"/>
      <c r="D879" s="269"/>
      <c r="E879" s="249"/>
      <c r="F879" s="270"/>
      <c r="G879" s="270"/>
      <c r="H879" s="271"/>
      <c r="I879" s="271"/>
      <c r="J879" s="270"/>
      <c r="K879" s="270"/>
      <c r="L879" s="249"/>
      <c r="M879" s="249"/>
      <c r="N879" s="272"/>
      <c r="O879" s="250"/>
      <c r="P879" s="273"/>
      <c r="Q879" s="274"/>
      <c r="R879" s="273"/>
      <c r="S879" s="274"/>
      <c r="T879" s="250"/>
      <c r="U879" s="274"/>
      <c r="V879" s="250"/>
      <c r="W879" s="275"/>
      <c r="X879" s="276"/>
    </row>
    <row r="880" spans="2:24" x14ac:dyDescent="0.25">
      <c r="B880" s="248"/>
      <c r="C880" s="249"/>
      <c r="D880" s="269"/>
      <c r="E880" s="249"/>
      <c r="F880" s="270"/>
      <c r="G880" s="270"/>
      <c r="H880" s="271"/>
      <c r="I880" s="271"/>
      <c r="J880" s="270"/>
      <c r="K880" s="270"/>
      <c r="L880" s="249"/>
      <c r="M880" s="249"/>
      <c r="N880" s="272"/>
      <c r="O880" s="250"/>
      <c r="P880" s="273"/>
      <c r="Q880" s="274"/>
      <c r="R880" s="273"/>
      <c r="S880" s="274"/>
      <c r="T880" s="250"/>
      <c r="U880" s="274"/>
      <c r="V880" s="250"/>
      <c r="W880" s="275"/>
      <c r="X880" s="276"/>
    </row>
    <row r="881" spans="2:24" x14ac:dyDescent="0.25">
      <c r="B881" s="248"/>
      <c r="C881" s="249"/>
      <c r="D881" s="269"/>
      <c r="E881" s="249"/>
      <c r="F881" s="270"/>
      <c r="G881" s="270"/>
      <c r="H881" s="271"/>
      <c r="I881" s="271"/>
      <c r="J881" s="270"/>
      <c r="K881" s="270"/>
      <c r="L881" s="249"/>
      <c r="M881" s="249"/>
      <c r="N881" s="272"/>
      <c r="O881" s="250"/>
      <c r="P881" s="273"/>
      <c r="Q881" s="274"/>
      <c r="R881" s="273"/>
      <c r="S881" s="274"/>
      <c r="T881" s="250"/>
      <c r="U881" s="274"/>
      <c r="V881" s="250"/>
      <c r="W881" s="275"/>
      <c r="X881" s="276"/>
    </row>
    <row r="882" spans="2:24" x14ac:dyDescent="0.25">
      <c r="B882" s="248"/>
      <c r="C882" s="249"/>
      <c r="D882" s="269"/>
      <c r="E882" s="249"/>
      <c r="F882" s="270"/>
      <c r="G882" s="270"/>
      <c r="H882" s="271"/>
      <c r="I882" s="271"/>
      <c r="J882" s="270"/>
      <c r="K882" s="270"/>
      <c r="L882" s="249"/>
      <c r="M882" s="249"/>
      <c r="N882" s="272"/>
      <c r="O882" s="250"/>
      <c r="P882" s="273"/>
      <c r="Q882" s="274"/>
      <c r="R882" s="273"/>
      <c r="S882" s="274"/>
      <c r="T882" s="250"/>
      <c r="U882" s="274"/>
      <c r="V882" s="250"/>
      <c r="W882" s="275"/>
      <c r="X882" s="276"/>
    </row>
    <row r="883" spans="2:24" x14ac:dyDescent="0.25">
      <c r="B883" s="248"/>
      <c r="C883" s="249"/>
      <c r="D883" s="269"/>
      <c r="E883" s="249"/>
      <c r="F883" s="270"/>
      <c r="G883" s="270"/>
      <c r="H883" s="271"/>
      <c r="I883" s="271"/>
      <c r="J883" s="270"/>
      <c r="K883" s="270"/>
      <c r="L883" s="249"/>
      <c r="M883" s="249"/>
      <c r="N883" s="272"/>
      <c r="O883" s="250"/>
      <c r="P883" s="273"/>
      <c r="Q883" s="274"/>
      <c r="R883" s="273"/>
      <c r="S883" s="274"/>
      <c r="T883" s="250"/>
      <c r="U883" s="274"/>
      <c r="V883" s="250"/>
      <c r="W883" s="275"/>
      <c r="X883" s="276"/>
    </row>
    <row r="884" spans="2:24" x14ac:dyDescent="0.25">
      <c r="B884" s="248"/>
      <c r="C884" s="249"/>
      <c r="D884" s="269"/>
      <c r="E884" s="249"/>
      <c r="F884" s="270"/>
      <c r="G884" s="270"/>
      <c r="H884" s="271"/>
      <c r="I884" s="271"/>
      <c r="J884" s="270"/>
      <c r="K884" s="270"/>
      <c r="L884" s="249"/>
      <c r="M884" s="249"/>
      <c r="N884" s="272"/>
      <c r="O884" s="250"/>
      <c r="P884" s="273"/>
      <c r="Q884" s="274"/>
      <c r="R884" s="273"/>
      <c r="S884" s="274"/>
      <c r="T884" s="250"/>
      <c r="U884" s="274"/>
      <c r="V884" s="250"/>
      <c r="W884" s="275"/>
      <c r="X884" s="276"/>
    </row>
    <row r="885" spans="2:24" x14ac:dyDescent="0.25">
      <c r="B885" s="248"/>
      <c r="C885" s="249"/>
      <c r="D885" s="269"/>
      <c r="E885" s="249"/>
      <c r="F885" s="270"/>
      <c r="G885" s="270"/>
      <c r="H885" s="271"/>
      <c r="I885" s="271"/>
      <c r="J885" s="270"/>
      <c r="K885" s="270"/>
      <c r="L885" s="249"/>
      <c r="M885" s="249"/>
      <c r="N885" s="272"/>
      <c r="O885" s="250"/>
      <c r="P885" s="273"/>
      <c r="Q885" s="274"/>
      <c r="R885" s="273"/>
      <c r="S885" s="274"/>
      <c r="T885" s="250"/>
      <c r="U885" s="274"/>
      <c r="V885" s="250"/>
      <c r="W885" s="275"/>
      <c r="X885" s="276"/>
    </row>
    <row r="886" spans="2:24" x14ac:dyDescent="0.25">
      <c r="B886" s="248"/>
      <c r="C886" s="249"/>
      <c r="D886" s="269"/>
      <c r="E886" s="249"/>
      <c r="F886" s="270"/>
      <c r="G886" s="270"/>
      <c r="H886" s="271"/>
      <c r="I886" s="271"/>
      <c r="J886" s="270"/>
      <c r="K886" s="270"/>
      <c r="L886" s="249"/>
      <c r="M886" s="249"/>
      <c r="N886" s="272"/>
      <c r="O886" s="250"/>
      <c r="P886" s="273"/>
      <c r="Q886" s="274"/>
      <c r="R886" s="273"/>
      <c r="S886" s="274"/>
      <c r="T886" s="250"/>
      <c r="U886" s="274"/>
      <c r="V886" s="250"/>
      <c r="W886" s="275"/>
      <c r="X886" s="276"/>
    </row>
    <row r="887" spans="2:24" x14ac:dyDescent="0.25">
      <c r="B887" s="248"/>
      <c r="C887" s="249"/>
      <c r="D887" s="269"/>
      <c r="E887" s="249"/>
      <c r="F887" s="270"/>
      <c r="G887" s="270"/>
      <c r="H887" s="271"/>
      <c r="I887" s="271"/>
      <c r="J887" s="270"/>
      <c r="K887" s="270"/>
      <c r="L887" s="249"/>
      <c r="M887" s="249"/>
      <c r="N887" s="272"/>
      <c r="O887" s="250"/>
      <c r="P887" s="273"/>
      <c r="Q887" s="274"/>
      <c r="R887" s="273"/>
      <c r="S887" s="274"/>
      <c r="T887" s="250"/>
      <c r="U887" s="274"/>
      <c r="V887" s="250"/>
      <c r="W887" s="275"/>
      <c r="X887" s="276"/>
    </row>
    <row r="888" spans="2:24" x14ac:dyDescent="0.25">
      <c r="B888" s="248"/>
      <c r="C888" s="249"/>
      <c r="D888" s="269"/>
      <c r="E888" s="249"/>
      <c r="F888" s="270"/>
      <c r="G888" s="270"/>
      <c r="H888" s="271"/>
      <c r="I888" s="271"/>
      <c r="J888" s="270"/>
      <c r="K888" s="270"/>
      <c r="L888" s="249"/>
      <c r="M888" s="249"/>
      <c r="N888" s="272"/>
      <c r="O888" s="250"/>
      <c r="P888" s="273"/>
      <c r="Q888" s="274"/>
      <c r="R888" s="273"/>
      <c r="S888" s="274"/>
      <c r="T888" s="250"/>
      <c r="U888" s="274"/>
      <c r="V888" s="250"/>
      <c r="W888" s="275"/>
      <c r="X888" s="276"/>
    </row>
    <row r="889" spans="2:24" x14ac:dyDescent="0.25">
      <c r="B889" s="248"/>
      <c r="C889" s="249"/>
      <c r="D889" s="269"/>
      <c r="E889" s="249"/>
      <c r="F889" s="270"/>
      <c r="G889" s="270"/>
      <c r="H889" s="271"/>
      <c r="I889" s="271"/>
      <c r="J889" s="270"/>
      <c r="K889" s="270"/>
      <c r="L889" s="249"/>
      <c r="M889" s="249"/>
      <c r="N889" s="272"/>
      <c r="O889" s="250"/>
      <c r="P889" s="273"/>
      <c r="Q889" s="274"/>
      <c r="R889" s="273"/>
      <c r="S889" s="274"/>
      <c r="T889" s="250"/>
      <c r="U889" s="274"/>
      <c r="V889" s="250"/>
      <c r="W889" s="275"/>
      <c r="X889" s="276"/>
    </row>
    <row r="890" spans="2:24" x14ac:dyDescent="0.25">
      <c r="B890" s="248"/>
      <c r="C890" s="249"/>
      <c r="D890" s="269"/>
      <c r="E890" s="249"/>
      <c r="F890" s="270"/>
      <c r="G890" s="270"/>
      <c r="H890" s="271"/>
      <c r="I890" s="271"/>
      <c r="J890" s="270"/>
      <c r="K890" s="270"/>
      <c r="L890" s="249"/>
      <c r="M890" s="249"/>
      <c r="N890" s="272"/>
      <c r="O890" s="250"/>
      <c r="P890" s="273"/>
      <c r="Q890" s="274"/>
      <c r="R890" s="273"/>
      <c r="S890" s="274"/>
      <c r="T890" s="250"/>
      <c r="U890" s="274"/>
      <c r="V890" s="250"/>
      <c r="W890" s="275"/>
      <c r="X890" s="276"/>
    </row>
    <row r="891" spans="2:24" x14ac:dyDescent="0.25">
      <c r="B891" s="248"/>
      <c r="C891" s="249"/>
      <c r="D891" s="269"/>
      <c r="E891" s="249"/>
      <c r="F891" s="270"/>
      <c r="G891" s="270"/>
      <c r="H891" s="271"/>
      <c r="I891" s="271"/>
      <c r="J891" s="270"/>
      <c r="K891" s="270"/>
      <c r="L891" s="249"/>
      <c r="M891" s="249"/>
      <c r="N891" s="272"/>
      <c r="O891" s="250"/>
      <c r="P891" s="273"/>
      <c r="Q891" s="274"/>
      <c r="R891" s="273"/>
      <c r="S891" s="274"/>
      <c r="T891" s="250"/>
      <c r="U891" s="274"/>
      <c r="V891" s="250"/>
      <c r="W891" s="275"/>
      <c r="X891" s="276"/>
    </row>
    <row r="892" spans="2:24" x14ac:dyDescent="0.25">
      <c r="B892" s="248"/>
      <c r="C892" s="249"/>
      <c r="D892" s="269"/>
      <c r="E892" s="249"/>
      <c r="F892" s="270"/>
      <c r="G892" s="270"/>
      <c r="H892" s="271"/>
      <c r="I892" s="271"/>
      <c r="J892" s="270"/>
      <c r="K892" s="270"/>
      <c r="L892" s="249"/>
      <c r="M892" s="249"/>
      <c r="N892" s="272"/>
      <c r="O892" s="250"/>
      <c r="P892" s="273"/>
      <c r="Q892" s="274"/>
      <c r="R892" s="273"/>
      <c r="S892" s="274"/>
      <c r="T892" s="250"/>
      <c r="U892" s="274"/>
      <c r="V892" s="250"/>
      <c r="W892" s="275"/>
      <c r="X892" s="276"/>
    </row>
    <row r="893" spans="2:24" x14ac:dyDescent="0.25">
      <c r="B893" s="248"/>
      <c r="C893" s="249"/>
      <c r="D893" s="269"/>
      <c r="E893" s="249"/>
      <c r="F893" s="270"/>
      <c r="G893" s="270"/>
      <c r="H893" s="271"/>
      <c r="I893" s="271"/>
      <c r="J893" s="270"/>
      <c r="K893" s="270"/>
      <c r="L893" s="249"/>
      <c r="M893" s="249"/>
      <c r="N893" s="272"/>
      <c r="O893" s="250"/>
      <c r="P893" s="273"/>
      <c r="Q893" s="274"/>
      <c r="R893" s="273"/>
      <c r="S893" s="274"/>
      <c r="T893" s="250"/>
      <c r="U893" s="274"/>
      <c r="V893" s="250"/>
      <c r="W893" s="275"/>
      <c r="X893" s="276"/>
    </row>
    <row r="894" spans="2:24" x14ac:dyDescent="0.25">
      <c r="B894" s="248"/>
      <c r="C894" s="249"/>
      <c r="D894" s="269"/>
      <c r="E894" s="249"/>
      <c r="F894" s="270"/>
      <c r="G894" s="270"/>
      <c r="H894" s="271"/>
      <c r="I894" s="271"/>
      <c r="J894" s="270"/>
      <c r="K894" s="270"/>
      <c r="L894" s="249"/>
      <c r="M894" s="249"/>
      <c r="N894" s="272"/>
      <c r="O894" s="250"/>
      <c r="P894" s="273"/>
      <c r="Q894" s="274"/>
      <c r="R894" s="273"/>
      <c r="S894" s="274"/>
      <c r="T894" s="250"/>
      <c r="U894" s="274"/>
      <c r="V894" s="250"/>
      <c r="W894" s="275"/>
      <c r="X894" s="276"/>
    </row>
    <row r="895" spans="2:24" x14ac:dyDescent="0.25">
      <c r="B895" s="248"/>
      <c r="C895" s="249"/>
      <c r="D895" s="269"/>
      <c r="E895" s="249"/>
      <c r="F895" s="270"/>
      <c r="G895" s="270"/>
      <c r="H895" s="271"/>
      <c r="I895" s="271"/>
      <c r="J895" s="270"/>
      <c r="K895" s="270"/>
      <c r="L895" s="249"/>
      <c r="M895" s="249"/>
      <c r="N895" s="272"/>
      <c r="O895" s="250"/>
      <c r="P895" s="273"/>
      <c r="Q895" s="274"/>
      <c r="R895" s="273"/>
      <c r="S895" s="274"/>
      <c r="T895" s="250"/>
      <c r="U895" s="274"/>
      <c r="V895" s="250"/>
      <c r="W895" s="275"/>
      <c r="X895" s="276"/>
    </row>
    <row r="896" spans="2:24" x14ac:dyDescent="0.25">
      <c r="B896" s="248"/>
      <c r="C896" s="249"/>
      <c r="D896" s="269"/>
      <c r="E896" s="249"/>
      <c r="F896" s="270"/>
      <c r="G896" s="270"/>
      <c r="H896" s="271"/>
      <c r="I896" s="271"/>
      <c r="J896" s="270"/>
      <c r="K896" s="270"/>
      <c r="L896" s="249"/>
      <c r="M896" s="249"/>
      <c r="N896" s="272"/>
      <c r="O896" s="250"/>
      <c r="P896" s="273"/>
      <c r="Q896" s="274"/>
      <c r="R896" s="273"/>
      <c r="S896" s="274"/>
      <c r="T896" s="250"/>
      <c r="U896" s="274"/>
      <c r="V896" s="250"/>
      <c r="W896" s="275"/>
      <c r="X896" s="276"/>
    </row>
    <row r="897" spans="2:24" x14ac:dyDescent="0.25">
      <c r="B897" s="248"/>
      <c r="C897" s="249"/>
      <c r="D897" s="269"/>
      <c r="E897" s="249"/>
      <c r="F897" s="270"/>
      <c r="G897" s="270"/>
      <c r="H897" s="271"/>
      <c r="I897" s="271"/>
      <c r="J897" s="270"/>
      <c r="K897" s="270"/>
      <c r="L897" s="249"/>
      <c r="M897" s="249"/>
      <c r="N897" s="272"/>
      <c r="O897" s="250"/>
      <c r="P897" s="273"/>
      <c r="Q897" s="274"/>
      <c r="R897" s="273"/>
      <c r="S897" s="274"/>
      <c r="T897" s="250"/>
      <c r="U897" s="274"/>
      <c r="V897" s="250"/>
      <c r="W897" s="275"/>
      <c r="X897" s="276"/>
    </row>
    <row r="898" spans="2:24" x14ac:dyDescent="0.25">
      <c r="B898" s="248"/>
      <c r="C898" s="249"/>
      <c r="D898" s="269"/>
      <c r="E898" s="249"/>
      <c r="F898" s="270"/>
      <c r="G898" s="270"/>
      <c r="H898" s="271"/>
      <c r="I898" s="271"/>
      <c r="J898" s="270"/>
      <c r="K898" s="270"/>
      <c r="L898" s="249"/>
      <c r="M898" s="249"/>
      <c r="N898" s="272"/>
      <c r="O898" s="250"/>
      <c r="P898" s="273"/>
      <c r="Q898" s="274"/>
      <c r="R898" s="273"/>
      <c r="S898" s="274"/>
      <c r="T898" s="250"/>
      <c r="U898" s="274"/>
      <c r="V898" s="250"/>
      <c r="W898" s="275"/>
      <c r="X898" s="276"/>
    </row>
    <row r="899" spans="2:24" x14ac:dyDescent="0.25">
      <c r="B899" s="248"/>
      <c r="C899" s="249"/>
      <c r="D899" s="269"/>
      <c r="E899" s="249"/>
      <c r="F899" s="270"/>
      <c r="G899" s="270"/>
      <c r="H899" s="271"/>
      <c r="I899" s="271"/>
      <c r="J899" s="270"/>
      <c r="K899" s="270"/>
      <c r="L899" s="249"/>
      <c r="M899" s="249"/>
      <c r="N899" s="272"/>
      <c r="O899" s="250"/>
      <c r="P899" s="273"/>
      <c r="Q899" s="274"/>
      <c r="R899" s="273"/>
      <c r="S899" s="274"/>
      <c r="T899" s="250"/>
      <c r="U899" s="274"/>
      <c r="V899" s="250"/>
      <c r="W899" s="275"/>
      <c r="X899" s="276"/>
    </row>
    <row r="900" spans="2:24" x14ac:dyDescent="0.25">
      <c r="B900" s="248"/>
      <c r="C900" s="249"/>
      <c r="D900" s="269"/>
      <c r="E900" s="249"/>
      <c r="F900" s="270"/>
      <c r="G900" s="270"/>
      <c r="H900" s="271"/>
      <c r="I900" s="271"/>
      <c r="J900" s="270"/>
      <c r="K900" s="270"/>
      <c r="L900" s="249"/>
      <c r="M900" s="249"/>
      <c r="N900" s="272"/>
      <c r="O900" s="250"/>
      <c r="P900" s="273"/>
      <c r="Q900" s="274"/>
      <c r="R900" s="273"/>
      <c r="S900" s="274"/>
      <c r="T900" s="250"/>
      <c r="U900" s="274"/>
      <c r="V900" s="250"/>
      <c r="W900" s="275"/>
      <c r="X900" s="276"/>
    </row>
    <row r="901" spans="2:24" x14ac:dyDescent="0.25">
      <c r="B901" s="248"/>
      <c r="C901" s="249"/>
      <c r="D901" s="269"/>
      <c r="E901" s="249"/>
      <c r="F901" s="270"/>
      <c r="G901" s="270"/>
      <c r="H901" s="271"/>
      <c r="I901" s="271"/>
      <c r="J901" s="270"/>
      <c r="K901" s="270"/>
      <c r="L901" s="249"/>
      <c r="M901" s="249"/>
      <c r="N901" s="272"/>
      <c r="O901" s="250"/>
      <c r="P901" s="273"/>
      <c r="Q901" s="274"/>
      <c r="R901" s="273"/>
      <c r="S901" s="274"/>
      <c r="T901" s="250"/>
      <c r="U901" s="274"/>
      <c r="V901" s="250"/>
      <c r="W901" s="275"/>
      <c r="X901" s="276"/>
    </row>
    <row r="902" spans="2:24" x14ac:dyDescent="0.25">
      <c r="B902" s="248"/>
      <c r="C902" s="249"/>
      <c r="D902" s="269"/>
      <c r="E902" s="249"/>
      <c r="F902" s="270"/>
      <c r="G902" s="270"/>
      <c r="H902" s="271"/>
      <c r="I902" s="271"/>
      <c r="J902" s="270"/>
      <c r="K902" s="270"/>
      <c r="L902" s="249"/>
      <c r="M902" s="249"/>
      <c r="N902" s="272"/>
      <c r="O902" s="250"/>
      <c r="P902" s="273"/>
      <c r="Q902" s="274"/>
      <c r="R902" s="273"/>
      <c r="S902" s="274"/>
      <c r="T902" s="250"/>
      <c r="U902" s="274"/>
      <c r="V902" s="250"/>
      <c r="W902" s="275"/>
      <c r="X902" s="276"/>
    </row>
    <row r="903" spans="2:24" x14ac:dyDescent="0.25">
      <c r="B903" s="248"/>
      <c r="C903" s="249"/>
      <c r="D903" s="269"/>
      <c r="E903" s="249"/>
      <c r="F903" s="270"/>
      <c r="G903" s="270"/>
      <c r="H903" s="271"/>
      <c r="I903" s="271"/>
      <c r="J903" s="270"/>
      <c r="K903" s="270"/>
      <c r="L903" s="249"/>
      <c r="M903" s="249"/>
      <c r="N903" s="272"/>
      <c r="O903" s="250"/>
      <c r="P903" s="273"/>
      <c r="Q903" s="274"/>
      <c r="R903" s="273"/>
      <c r="S903" s="274"/>
      <c r="T903" s="250"/>
      <c r="U903" s="274"/>
      <c r="V903" s="250"/>
      <c r="W903" s="275"/>
      <c r="X903" s="276"/>
    </row>
    <row r="904" spans="2:24" x14ac:dyDescent="0.25">
      <c r="B904" s="248"/>
      <c r="C904" s="249"/>
      <c r="D904" s="269"/>
      <c r="E904" s="249"/>
      <c r="F904" s="270"/>
      <c r="G904" s="270"/>
      <c r="H904" s="271"/>
      <c r="I904" s="271"/>
      <c r="J904" s="270"/>
      <c r="K904" s="270"/>
      <c r="L904" s="249"/>
      <c r="M904" s="249"/>
      <c r="N904" s="272"/>
      <c r="O904" s="250"/>
      <c r="P904" s="273"/>
      <c r="Q904" s="274"/>
      <c r="R904" s="273"/>
      <c r="S904" s="274"/>
      <c r="T904" s="250"/>
      <c r="U904" s="274"/>
      <c r="V904" s="250"/>
      <c r="W904" s="275"/>
      <c r="X904" s="276"/>
    </row>
    <row r="905" spans="2:24" x14ac:dyDescent="0.25">
      <c r="B905" s="248"/>
      <c r="C905" s="249"/>
      <c r="D905" s="269"/>
      <c r="E905" s="249"/>
      <c r="F905" s="270"/>
      <c r="G905" s="270"/>
      <c r="H905" s="271"/>
      <c r="I905" s="271"/>
      <c r="J905" s="270"/>
      <c r="K905" s="270"/>
      <c r="L905" s="249"/>
      <c r="M905" s="249"/>
      <c r="N905" s="272"/>
      <c r="O905" s="250"/>
      <c r="P905" s="273"/>
      <c r="Q905" s="274"/>
      <c r="R905" s="273"/>
      <c r="S905" s="274"/>
      <c r="T905" s="250"/>
      <c r="U905" s="274"/>
      <c r="V905" s="250"/>
      <c r="W905" s="275"/>
      <c r="X905" s="276"/>
    </row>
    <row r="906" spans="2:24" x14ac:dyDescent="0.25">
      <c r="B906" s="248"/>
      <c r="C906" s="249"/>
      <c r="D906" s="269"/>
      <c r="E906" s="249"/>
      <c r="F906" s="270"/>
      <c r="G906" s="270"/>
      <c r="H906" s="271"/>
      <c r="I906" s="271"/>
      <c r="J906" s="270"/>
      <c r="K906" s="270"/>
      <c r="L906" s="249"/>
      <c r="M906" s="249"/>
      <c r="N906" s="272"/>
      <c r="O906" s="250"/>
      <c r="P906" s="273"/>
      <c r="Q906" s="274"/>
      <c r="R906" s="273"/>
      <c r="S906" s="274"/>
      <c r="T906" s="250"/>
      <c r="U906" s="274"/>
      <c r="V906" s="250"/>
      <c r="W906" s="275"/>
      <c r="X906" s="276"/>
    </row>
    <row r="907" spans="2:24" x14ac:dyDescent="0.25">
      <c r="B907" s="248"/>
      <c r="C907" s="249"/>
      <c r="D907" s="269"/>
      <c r="E907" s="249"/>
      <c r="F907" s="270"/>
      <c r="G907" s="270"/>
      <c r="H907" s="271"/>
      <c r="I907" s="271"/>
      <c r="J907" s="270"/>
      <c r="K907" s="270"/>
      <c r="L907" s="249"/>
      <c r="M907" s="249"/>
      <c r="N907" s="272"/>
      <c r="O907" s="250"/>
      <c r="P907" s="273"/>
      <c r="Q907" s="274"/>
      <c r="R907" s="273"/>
      <c r="S907" s="274"/>
      <c r="T907" s="250"/>
      <c r="U907" s="274"/>
      <c r="V907" s="250"/>
      <c r="W907" s="275"/>
      <c r="X907" s="276"/>
    </row>
    <row r="908" spans="2:24" x14ac:dyDescent="0.25">
      <c r="B908" s="248"/>
      <c r="C908" s="249"/>
      <c r="D908" s="269"/>
      <c r="E908" s="249"/>
      <c r="F908" s="270"/>
      <c r="G908" s="270"/>
      <c r="H908" s="271"/>
      <c r="I908" s="271"/>
      <c r="J908" s="270"/>
      <c r="K908" s="270"/>
      <c r="L908" s="249"/>
      <c r="M908" s="249"/>
      <c r="N908" s="272"/>
      <c r="O908" s="250"/>
      <c r="P908" s="273"/>
      <c r="Q908" s="274"/>
      <c r="R908" s="273"/>
      <c r="S908" s="274"/>
      <c r="T908" s="250"/>
      <c r="U908" s="274"/>
      <c r="V908" s="250"/>
      <c r="W908" s="275"/>
      <c r="X908" s="276"/>
    </row>
    <row r="909" spans="2:24" x14ac:dyDescent="0.25">
      <c r="B909" s="248"/>
      <c r="C909" s="249"/>
      <c r="D909" s="269"/>
      <c r="E909" s="249"/>
      <c r="F909" s="270"/>
      <c r="G909" s="270"/>
      <c r="H909" s="271"/>
      <c r="I909" s="271"/>
      <c r="J909" s="270"/>
      <c r="K909" s="270"/>
      <c r="L909" s="249"/>
      <c r="M909" s="249"/>
      <c r="N909" s="272"/>
      <c r="O909" s="250"/>
      <c r="P909" s="273"/>
      <c r="Q909" s="274"/>
      <c r="R909" s="273"/>
      <c r="S909" s="274"/>
      <c r="T909" s="250"/>
      <c r="U909" s="274"/>
      <c r="V909" s="250"/>
      <c r="W909" s="275"/>
      <c r="X909" s="276"/>
    </row>
    <row r="910" spans="2:24" x14ac:dyDescent="0.25">
      <c r="B910" s="248"/>
      <c r="C910" s="249"/>
      <c r="D910" s="269"/>
      <c r="E910" s="249"/>
      <c r="F910" s="270"/>
      <c r="G910" s="270"/>
      <c r="H910" s="271"/>
      <c r="I910" s="271"/>
      <c r="J910" s="270"/>
      <c r="K910" s="270"/>
      <c r="L910" s="249"/>
      <c r="M910" s="249"/>
      <c r="N910" s="272"/>
      <c r="O910" s="250"/>
      <c r="P910" s="273"/>
      <c r="Q910" s="274"/>
      <c r="R910" s="273"/>
      <c r="S910" s="274"/>
      <c r="T910" s="250"/>
      <c r="U910" s="274"/>
      <c r="V910" s="250"/>
      <c r="W910" s="275"/>
      <c r="X910" s="276"/>
    </row>
    <row r="911" spans="2:24" x14ac:dyDescent="0.25">
      <c r="B911" s="248"/>
      <c r="C911" s="249"/>
      <c r="D911" s="269"/>
      <c r="E911" s="249"/>
      <c r="F911" s="270"/>
      <c r="G911" s="270"/>
      <c r="H911" s="271"/>
      <c r="I911" s="271"/>
      <c r="J911" s="270"/>
      <c r="K911" s="270"/>
      <c r="L911" s="249"/>
      <c r="M911" s="249"/>
      <c r="N911" s="272"/>
      <c r="O911" s="250"/>
      <c r="P911" s="273"/>
      <c r="Q911" s="274"/>
      <c r="R911" s="273"/>
      <c r="S911" s="274"/>
      <c r="T911" s="250"/>
      <c r="U911" s="274"/>
      <c r="V911" s="250"/>
      <c r="W911" s="275"/>
      <c r="X911" s="276"/>
    </row>
    <row r="912" spans="2:24" x14ac:dyDescent="0.25">
      <c r="B912" s="248"/>
      <c r="C912" s="249"/>
      <c r="D912" s="269"/>
      <c r="E912" s="249"/>
      <c r="F912" s="270"/>
      <c r="G912" s="270"/>
      <c r="H912" s="271"/>
      <c r="I912" s="271"/>
      <c r="J912" s="270"/>
      <c r="K912" s="270"/>
      <c r="L912" s="249"/>
      <c r="M912" s="249"/>
      <c r="N912" s="272"/>
      <c r="O912" s="250"/>
      <c r="P912" s="273"/>
      <c r="Q912" s="274"/>
      <c r="R912" s="273"/>
      <c r="S912" s="274"/>
      <c r="T912" s="250"/>
      <c r="U912" s="274"/>
      <c r="V912" s="250"/>
      <c r="W912" s="275"/>
      <c r="X912" s="276"/>
    </row>
    <row r="913" spans="2:24" x14ac:dyDescent="0.25">
      <c r="B913" s="248"/>
      <c r="C913" s="249"/>
      <c r="D913" s="269"/>
      <c r="E913" s="249"/>
      <c r="F913" s="270"/>
      <c r="G913" s="270"/>
      <c r="H913" s="271"/>
      <c r="I913" s="271"/>
      <c r="J913" s="270"/>
      <c r="K913" s="270"/>
      <c r="L913" s="249"/>
      <c r="M913" s="249"/>
      <c r="N913" s="272"/>
      <c r="O913" s="250"/>
      <c r="P913" s="273"/>
      <c r="Q913" s="274"/>
      <c r="R913" s="273"/>
      <c r="S913" s="274"/>
      <c r="T913" s="250"/>
      <c r="U913" s="274"/>
      <c r="V913" s="250"/>
      <c r="W913" s="275"/>
      <c r="X913" s="276"/>
    </row>
    <row r="914" spans="2:24" x14ac:dyDescent="0.25">
      <c r="B914" s="248"/>
      <c r="C914" s="249"/>
      <c r="D914" s="269"/>
      <c r="E914" s="249"/>
      <c r="F914" s="270"/>
      <c r="G914" s="270"/>
      <c r="H914" s="271"/>
      <c r="I914" s="271"/>
      <c r="J914" s="270"/>
      <c r="K914" s="270"/>
      <c r="L914" s="249"/>
      <c r="M914" s="249"/>
      <c r="N914" s="272"/>
      <c r="O914" s="250"/>
      <c r="P914" s="273"/>
      <c r="Q914" s="274"/>
      <c r="R914" s="273"/>
      <c r="S914" s="274"/>
      <c r="T914" s="250"/>
      <c r="U914" s="274"/>
      <c r="V914" s="250"/>
      <c r="W914" s="275"/>
      <c r="X914" s="276"/>
    </row>
    <row r="915" spans="2:24" x14ac:dyDescent="0.25">
      <c r="B915" s="248"/>
      <c r="C915" s="249"/>
      <c r="D915" s="269"/>
      <c r="E915" s="249"/>
      <c r="F915" s="270"/>
      <c r="G915" s="270"/>
      <c r="H915" s="271"/>
      <c r="I915" s="271"/>
      <c r="J915" s="270"/>
      <c r="K915" s="270"/>
      <c r="L915" s="249"/>
      <c r="M915" s="249"/>
      <c r="N915" s="272"/>
      <c r="O915" s="250"/>
      <c r="P915" s="273"/>
      <c r="Q915" s="274"/>
      <c r="R915" s="273"/>
      <c r="S915" s="274"/>
      <c r="T915" s="250"/>
      <c r="U915" s="274"/>
      <c r="V915" s="250"/>
      <c r="W915" s="275"/>
      <c r="X915" s="276"/>
    </row>
    <row r="916" spans="2:24" x14ac:dyDescent="0.25">
      <c r="B916" s="248"/>
      <c r="C916" s="249"/>
      <c r="D916" s="269"/>
      <c r="E916" s="249"/>
      <c r="F916" s="270"/>
      <c r="G916" s="270"/>
      <c r="H916" s="271"/>
      <c r="I916" s="271"/>
      <c r="J916" s="270"/>
      <c r="K916" s="270"/>
      <c r="L916" s="249"/>
      <c r="M916" s="249"/>
      <c r="N916" s="272"/>
      <c r="O916" s="250"/>
      <c r="P916" s="273"/>
      <c r="Q916" s="274"/>
      <c r="R916" s="273"/>
      <c r="S916" s="274"/>
      <c r="T916" s="250"/>
      <c r="U916" s="274"/>
      <c r="V916" s="250"/>
      <c r="W916" s="275"/>
      <c r="X916" s="276"/>
    </row>
    <row r="917" spans="2:24" x14ac:dyDescent="0.25">
      <c r="B917" s="248"/>
      <c r="C917" s="249"/>
      <c r="D917" s="269"/>
      <c r="E917" s="249"/>
      <c r="F917" s="270"/>
      <c r="G917" s="270"/>
      <c r="H917" s="271"/>
      <c r="I917" s="271"/>
      <c r="J917" s="270"/>
      <c r="K917" s="270"/>
      <c r="L917" s="249"/>
      <c r="M917" s="249"/>
      <c r="N917" s="272"/>
      <c r="O917" s="250"/>
      <c r="P917" s="273"/>
      <c r="Q917" s="274"/>
      <c r="R917" s="273"/>
      <c r="S917" s="274"/>
      <c r="T917" s="250"/>
      <c r="U917" s="274"/>
      <c r="V917" s="250"/>
      <c r="W917" s="275"/>
      <c r="X917" s="276"/>
    </row>
    <row r="918" spans="2:24" x14ac:dyDescent="0.25">
      <c r="B918" s="248"/>
      <c r="C918" s="249"/>
      <c r="D918" s="269"/>
      <c r="E918" s="249"/>
      <c r="F918" s="270"/>
      <c r="G918" s="270"/>
      <c r="H918" s="271"/>
      <c r="I918" s="271"/>
      <c r="J918" s="270"/>
      <c r="K918" s="270"/>
      <c r="L918" s="249"/>
      <c r="M918" s="249"/>
      <c r="N918" s="272"/>
      <c r="O918" s="250"/>
      <c r="P918" s="273"/>
      <c r="Q918" s="274"/>
      <c r="R918" s="273"/>
      <c r="S918" s="274"/>
      <c r="T918" s="250"/>
      <c r="U918" s="274"/>
      <c r="V918" s="250"/>
      <c r="W918" s="275"/>
      <c r="X918" s="276"/>
    </row>
    <row r="919" spans="2:24" x14ac:dyDescent="0.25">
      <c r="B919" s="248"/>
      <c r="C919" s="249"/>
      <c r="D919" s="269"/>
      <c r="E919" s="249"/>
      <c r="F919" s="270"/>
      <c r="G919" s="270"/>
      <c r="H919" s="271"/>
      <c r="I919" s="271"/>
      <c r="J919" s="270"/>
      <c r="K919" s="270"/>
      <c r="L919" s="249"/>
      <c r="M919" s="249"/>
      <c r="N919" s="272"/>
      <c r="O919" s="250"/>
      <c r="P919" s="273"/>
      <c r="Q919" s="274"/>
      <c r="R919" s="273"/>
      <c r="S919" s="274"/>
      <c r="T919" s="250"/>
      <c r="U919" s="274"/>
      <c r="V919" s="250"/>
      <c r="W919" s="275"/>
      <c r="X919" s="276"/>
    </row>
    <row r="920" spans="2:24" x14ac:dyDescent="0.25">
      <c r="B920" s="248"/>
      <c r="C920" s="249"/>
      <c r="D920" s="269"/>
      <c r="E920" s="249"/>
      <c r="F920" s="270"/>
      <c r="G920" s="270"/>
      <c r="H920" s="271"/>
      <c r="I920" s="271"/>
      <c r="J920" s="270"/>
      <c r="K920" s="270"/>
      <c r="L920" s="249"/>
      <c r="M920" s="249"/>
      <c r="N920" s="272"/>
      <c r="O920" s="250"/>
      <c r="P920" s="273"/>
      <c r="Q920" s="274"/>
      <c r="R920" s="273"/>
      <c r="S920" s="274"/>
      <c r="T920" s="250"/>
      <c r="U920" s="274"/>
      <c r="V920" s="250"/>
      <c r="W920" s="275"/>
      <c r="X920" s="276"/>
    </row>
    <row r="921" spans="2:24" x14ac:dyDescent="0.25">
      <c r="B921" s="248"/>
      <c r="C921" s="249"/>
      <c r="D921" s="269"/>
      <c r="E921" s="249"/>
      <c r="F921" s="270"/>
      <c r="G921" s="270"/>
      <c r="H921" s="271"/>
      <c r="I921" s="271"/>
      <c r="J921" s="270"/>
      <c r="K921" s="270"/>
      <c r="L921" s="249"/>
      <c r="M921" s="249"/>
      <c r="N921" s="272"/>
      <c r="O921" s="250"/>
      <c r="P921" s="273"/>
      <c r="Q921" s="274"/>
      <c r="R921" s="273"/>
      <c r="S921" s="274"/>
      <c r="T921" s="250"/>
      <c r="U921" s="274"/>
      <c r="V921" s="250"/>
      <c r="W921" s="275"/>
      <c r="X921" s="276"/>
    </row>
    <row r="922" spans="2:24" x14ac:dyDescent="0.25">
      <c r="B922" s="248"/>
      <c r="C922" s="249"/>
      <c r="D922" s="269"/>
      <c r="E922" s="249"/>
      <c r="F922" s="270"/>
      <c r="G922" s="270"/>
      <c r="H922" s="271"/>
      <c r="I922" s="271"/>
      <c r="J922" s="270"/>
      <c r="K922" s="270"/>
      <c r="L922" s="249"/>
      <c r="M922" s="249"/>
      <c r="N922" s="272"/>
      <c r="O922" s="250"/>
      <c r="P922" s="273"/>
      <c r="Q922" s="274"/>
      <c r="R922" s="273"/>
      <c r="S922" s="274"/>
      <c r="T922" s="250"/>
      <c r="U922" s="274"/>
      <c r="V922" s="250"/>
      <c r="W922" s="275"/>
      <c r="X922" s="276"/>
    </row>
    <row r="923" spans="2:24" x14ac:dyDescent="0.25">
      <c r="B923" s="248"/>
      <c r="C923" s="249"/>
      <c r="D923" s="269"/>
      <c r="E923" s="249"/>
      <c r="F923" s="270"/>
      <c r="G923" s="270"/>
      <c r="H923" s="271"/>
      <c r="I923" s="271"/>
      <c r="J923" s="270"/>
      <c r="K923" s="270"/>
      <c r="L923" s="249"/>
      <c r="M923" s="249"/>
      <c r="N923" s="272"/>
      <c r="O923" s="250"/>
      <c r="P923" s="273"/>
      <c r="Q923" s="274"/>
      <c r="R923" s="273"/>
      <c r="S923" s="274"/>
      <c r="T923" s="250"/>
      <c r="U923" s="274"/>
      <c r="V923" s="250"/>
      <c r="W923" s="275"/>
      <c r="X923" s="276"/>
    </row>
    <row r="924" spans="2:24" x14ac:dyDescent="0.25">
      <c r="B924" s="248"/>
      <c r="C924" s="249"/>
      <c r="D924" s="269"/>
      <c r="E924" s="249"/>
      <c r="F924" s="270"/>
      <c r="G924" s="270"/>
      <c r="H924" s="271"/>
      <c r="I924" s="271"/>
      <c r="J924" s="270"/>
      <c r="K924" s="270"/>
      <c r="L924" s="249"/>
      <c r="M924" s="249"/>
      <c r="N924" s="272"/>
      <c r="O924" s="250"/>
      <c r="P924" s="273"/>
      <c r="Q924" s="274"/>
      <c r="R924" s="273"/>
      <c r="S924" s="274"/>
      <c r="T924" s="250"/>
      <c r="U924" s="274"/>
      <c r="V924" s="250"/>
      <c r="W924" s="275"/>
      <c r="X924" s="276"/>
    </row>
    <row r="925" spans="2:24" x14ac:dyDescent="0.25">
      <c r="B925" s="248"/>
      <c r="C925" s="249"/>
      <c r="D925" s="269"/>
      <c r="E925" s="249"/>
      <c r="F925" s="270"/>
      <c r="G925" s="270"/>
      <c r="H925" s="271"/>
      <c r="I925" s="271"/>
      <c r="J925" s="270"/>
      <c r="K925" s="270"/>
      <c r="L925" s="249"/>
      <c r="M925" s="249"/>
      <c r="N925" s="272"/>
      <c r="O925" s="250"/>
      <c r="P925" s="273"/>
      <c r="Q925" s="274"/>
      <c r="R925" s="273"/>
      <c r="S925" s="274"/>
      <c r="T925" s="250"/>
      <c r="U925" s="274"/>
      <c r="V925" s="250"/>
      <c r="W925" s="275"/>
      <c r="X925" s="276"/>
    </row>
    <row r="926" spans="2:24" x14ac:dyDescent="0.25">
      <c r="B926" s="248"/>
      <c r="C926" s="249"/>
      <c r="D926" s="269"/>
      <c r="E926" s="249"/>
      <c r="F926" s="270"/>
      <c r="G926" s="270"/>
      <c r="H926" s="271"/>
      <c r="I926" s="271"/>
      <c r="J926" s="270"/>
      <c r="K926" s="270"/>
      <c r="L926" s="249"/>
      <c r="M926" s="249"/>
      <c r="N926" s="272"/>
      <c r="O926" s="250"/>
      <c r="P926" s="273"/>
      <c r="Q926" s="274"/>
      <c r="R926" s="273"/>
      <c r="S926" s="274"/>
      <c r="T926" s="250"/>
      <c r="U926" s="274"/>
      <c r="V926" s="250"/>
      <c r="W926" s="275"/>
      <c r="X926" s="276"/>
    </row>
    <row r="927" spans="2:24" x14ac:dyDescent="0.25">
      <c r="B927" s="248"/>
      <c r="C927" s="249"/>
      <c r="D927" s="269"/>
      <c r="E927" s="249"/>
      <c r="F927" s="270"/>
      <c r="G927" s="270"/>
      <c r="H927" s="271"/>
      <c r="I927" s="271"/>
      <c r="J927" s="270"/>
      <c r="K927" s="270"/>
      <c r="L927" s="249"/>
      <c r="M927" s="249"/>
      <c r="N927" s="272"/>
      <c r="O927" s="250"/>
      <c r="P927" s="273"/>
      <c r="Q927" s="274"/>
      <c r="R927" s="273"/>
      <c r="S927" s="274"/>
      <c r="T927" s="250"/>
      <c r="U927" s="274"/>
      <c r="V927" s="250"/>
      <c r="W927" s="275"/>
      <c r="X927" s="276"/>
    </row>
    <row r="928" spans="2:24" x14ac:dyDescent="0.25">
      <c r="B928" s="248"/>
      <c r="C928" s="249"/>
      <c r="D928" s="269"/>
      <c r="E928" s="249"/>
      <c r="F928" s="270"/>
      <c r="G928" s="270"/>
      <c r="H928" s="271"/>
      <c r="I928" s="271"/>
      <c r="J928" s="270"/>
      <c r="K928" s="270"/>
      <c r="L928" s="249"/>
      <c r="M928" s="249"/>
      <c r="N928" s="272"/>
      <c r="O928" s="250"/>
      <c r="P928" s="273"/>
      <c r="Q928" s="274"/>
      <c r="R928" s="273"/>
      <c r="S928" s="274"/>
      <c r="T928" s="250"/>
      <c r="U928" s="274"/>
      <c r="V928" s="250"/>
      <c r="W928" s="275"/>
      <c r="X928" s="276"/>
    </row>
    <row r="929" spans="2:24" x14ac:dyDescent="0.25">
      <c r="B929" s="248"/>
      <c r="C929" s="249"/>
      <c r="D929" s="269"/>
      <c r="E929" s="249"/>
      <c r="F929" s="270"/>
      <c r="G929" s="270"/>
      <c r="H929" s="271"/>
      <c r="I929" s="271"/>
      <c r="J929" s="270"/>
      <c r="K929" s="270"/>
      <c r="L929" s="249"/>
      <c r="M929" s="249"/>
      <c r="N929" s="272"/>
      <c r="O929" s="250"/>
      <c r="P929" s="273"/>
      <c r="Q929" s="274"/>
      <c r="R929" s="273"/>
      <c r="S929" s="274"/>
      <c r="T929" s="250"/>
      <c r="U929" s="274"/>
      <c r="V929" s="250"/>
      <c r="W929" s="275"/>
      <c r="X929" s="276"/>
    </row>
    <row r="930" spans="2:24" x14ac:dyDescent="0.25">
      <c r="B930" s="248"/>
      <c r="C930" s="249"/>
      <c r="D930" s="269"/>
      <c r="E930" s="249"/>
      <c r="F930" s="270"/>
      <c r="G930" s="270"/>
      <c r="H930" s="271"/>
      <c r="I930" s="271"/>
      <c r="J930" s="270"/>
      <c r="K930" s="270"/>
      <c r="L930" s="249"/>
      <c r="M930" s="249"/>
      <c r="N930" s="272"/>
      <c r="O930" s="250"/>
      <c r="P930" s="273"/>
      <c r="Q930" s="274"/>
      <c r="R930" s="273"/>
      <c r="S930" s="274"/>
      <c r="T930" s="250"/>
      <c r="U930" s="274"/>
      <c r="V930" s="250"/>
      <c r="W930" s="275"/>
      <c r="X930" s="276"/>
    </row>
    <row r="931" spans="2:24" x14ac:dyDescent="0.25">
      <c r="B931" s="248"/>
      <c r="C931" s="249"/>
      <c r="D931" s="269"/>
      <c r="E931" s="249"/>
      <c r="F931" s="270"/>
      <c r="G931" s="270"/>
      <c r="H931" s="271"/>
      <c r="I931" s="271"/>
      <c r="J931" s="270"/>
      <c r="K931" s="270"/>
      <c r="L931" s="249"/>
      <c r="M931" s="249"/>
      <c r="N931" s="272"/>
      <c r="O931" s="250"/>
      <c r="P931" s="273"/>
      <c r="Q931" s="274"/>
      <c r="R931" s="273"/>
      <c r="S931" s="274"/>
      <c r="T931" s="250"/>
      <c r="U931" s="274"/>
      <c r="V931" s="250"/>
      <c r="W931" s="275"/>
      <c r="X931" s="276"/>
    </row>
    <row r="932" spans="2:24" x14ac:dyDescent="0.25">
      <c r="B932" s="248"/>
      <c r="C932" s="249"/>
      <c r="D932" s="269"/>
      <c r="E932" s="249"/>
      <c r="F932" s="270"/>
      <c r="G932" s="270"/>
      <c r="H932" s="271"/>
      <c r="I932" s="271"/>
      <c r="J932" s="270"/>
      <c r="K932" s="270"/>
      <c r="L932" s="249"/>
      <c r="M932" s="249"/>
      <c r="N932" s="272"/>
      <c r="O932" s="250"/>
      <c r="P932" s="273"/>
      <c r="Q932" s="274"/>
      <c r="R932" s="273"/>
      <c r="S932" s="274"/>
      <c r="T932" s="250"/>
      <c r="U932" s="274"/>
      <c r="V932" s="250"/>
      <c r="W932" s="275"/>
      <c r="X932" s="276"/>
    </row>
    <row r="933" spans="2:24" x14ac:dyDescent="0.25">
      <c r="B933" s="248"/>
      <c r="C933" s="249"/>
      <c r="D933" s="269"/>
      <c r="E933" s="249"/>
      <c r="F933" s="270"/>
      <c r="G933" s="270"/>
      <c r="H933" s="271"/>
      <c r="I933" s="271"/>
      <c r="J933" s="270"/>
      <c r="K933" s="270"/>
      <c r="L933" s="249"/>
      <c r="M933" s="249"/>
      <c r="N933" s="272"/>
      <c r="O933" s="250"/>
      <c r="P933" s="273"/>
      <c r="Q933" s="274"/>
      <c r="R933" s="273"/>
      <c r="S933" s="274"/>
      <c r="T933" s="250"/>
      <c r="U933" s="274"/>
      <c r="V933" s="250"/>
      <c r="W933" s="275"/>
      <c r="X933" s="276"/>
    </row>
    <row r="934" spans="2:24" x14ac:dyDescent="0.25">
      <c r="B934" s="248"/>
      <c r="C934" s="249"/>
      <c r="D934" s="269"/>
      <c r="E934" s="249"/>
      <c r="F934" s="270"/>
      <c r="G934" s="270"/>
      <c r="H934" s="271"/>
      <c r="I934" s="271"/>
      <c r="J934" s="270"/>
      <c r="K934" s="270"/>
      <c r="L934" s="249"/>
      <c r="M934" s="249"/>
      <c r="N934" s="272"/>
      <c r="O934" s="250"/>
      <c r="P934" s="273"/>
      <c r="Q934" s="274"/>
      <c r="R934" s="273"/>
      <c r="S934" s="274"/>
      <c r="T934" s="250"/>
      <c r="U934" s="274"/>
      <c r="V934" s="250"/>
      <c r="W934" s="275"/>
      <c r="X934" s="276"/>
    </row>
    <row r="935" spans="2:24" x14ac:dyDescent="0.25">
      <c r="B935" s="248"/>
      <c r="C935" s="249"/>
      <c r="D935" s="269"/>
      <c r="E935" s="249"/>
      <c r="F935" s="270"/>
      <c r="G935" s="270"/>
      <c r="H935" s="271"/>
      <c r="I935" s="271"/>
      <c r="J935" s="270"/>
      <c r="K935" s="270"/>
      <c r="L935" s="249"/>
      <c r="M935" s="249"/>
      <c r="N935" s="272"/>
      <c r="O935" s="250"/>
      <c r="P935" s="273"/>
      <c r="Q935" s="274"/>
      <c r="R935" s="273"/>
      <c r="S935" s="274"/>
      <c r="T935" s="250"/>
      <c r="U935" s="274"/>
      <c r="V935" s="250"/>
      <c r="W935" s="275"/>
      <c r="X935" s="276"/>
    </row>
    <row r="936" spans="2:24" x14ac:dyDescent="0.25">
      <c r="B936" s="248"/>
      <c r="C936" s="249"/>
      <c r="D936" s="269"/>
      <c r="E936" s="249"/>
      <c r="F936" s="270"/>
      <c r="G936" s="270"/>
      <c r="H936" s="271"/>
      <c r="I936" s="271"/>
      <c r="J936" s="270"/>
      <c r="K936" s="270"/>
      <c r="L936" s="249"/>
      <c r="M936" s="249"/>
      <c r="N936" s="272"/>
      <c r="O936" s="250"/>
      <c r="P936" s="273"/>
      <c r="Q936" s="274"/>
      <c r="R936" s="273"/>
      <c r="S936" s="274"/>
      <c r="T936" s="250"/>
      <c r="U936" s="274"/>
      <c r="V936" s="250"/>
      <c r="W936" s="275"/>
      <c r="X936" s="276"/>
    </row>
    <row r="937" spans="2:24" x14ac:dyDescent="0.25">
      <c r="B937" s="248"/>
      <c r="C937" s="249"/>
      <c r="D937" s="269"/>
      <c r="E937" s="249"/>
      <c r="F937" s="270"/>
      <c r="G937" s="270"/>
      <c r="H937" s="271"/>
      <c r="I937" s="271"/>
      <c r="J937" s="270"/>
      <c r="K937" s="270"/>
      <c r="L937" s="249"/>
      <c r="M937" s="249"/>
      <c r="N937" s="272"/>
      <c r="O937" s="250"/>
      <c r="P937" s="273"/>
      <c r="Q937" s="274"/>
      <c r="R937" s="273"/>
      <c r="S937" s="274"/>
      <c r="T937" s="250"/>
      <c r="U937" s="274"/>
      <c r="V937" s="250"/>
      <c r="W937" s="275"/>
      <c r="X937" s="276"/>
    </row>
    <row r="938" spans="2:24" x14ac:dyDescent="0.25">
      <c r="B938" s="248"/>
      <c r="C938" s="249"/>
      <c r="D938" s="269"/>
      <c r="E938" s="249"/>
      <c r="F938" s="270"/>
      <c r="G938" s="270"/>
      <c r="H938" s="271"/>
      <c r="I938" s="271"/>
      <c r="J938" s="270"/>
      <c r="K938" s="270"/>
      <c r="L938" s="249"/>
      <c r="M938" s="249"/>
      <c r="N938" s="272"/>
      <c r="O938" s="250"/>
      <c r="P938" s="273"/>
      <c r="Q938" s="274"/>
      <c r="R938" s="273"/>
      <c r="S938" s="274"/>
      <c r="T938" s="250"/>
      <c r="U938" s="274"/>
      <c r="V938" s="250"/>
      <c r="W938" s="275"/>
      <c r="X938" s="276"/>
    </row>
    <row r="939" spans="2:24" x14ac:dyDescent="0.25">
      <c r="B939" s="248"/>
      <c r="C939" s="249"/>
      <c r="D939" s="269"/>
      <c r="E939" s="249"/>
      <c r="F939" s="270"/>
      <c r="G939" s="270"/>
      <c r="H939" s="271"/>
      <c r="I939" s="271"/>
      <c r="J939" s="270"/>
      <c r="K939" s="270"/>
      <c r="L939" s="249"/>
      <c r="M939" s="249"/>
      <c r="N939" s="272"/>
      <c r="O939" s="250"/>
      <c r="P939" s="273"/>
      <c r="Q939" s="274"/>
      <c r="R939" s="273"/>
      <c r="S939" s="274"/>
      <c r="T939" s="250"/>
      <c r="U939" s="274"/>
      <c r="V939" s="250"/>
      <c r="W939" s="275"/>
      <c r="X939" s="276"/>
    </row>
    <row r="940" spans="2:24" x14ac:dyDescent="0.25">
      <c r="B940" s="248"/>
      <c r="C940" s="249"/>
      <c r="D940" s="269"/>
      <c r="E940" s="249"/>
      <c r="F940" s="270"/>
      <c r="G940" s="270"/>
      <c r="H940" s="271"/>
      <c r="I940" s="271"/>
      <c r="J940" s="270"/>
      <c r="K940" s="270"/>
      <c r="L940" s="249"/>
      <c r="M940" s="249"/>
      <c r="N940" s="272"/>
      <c r="O940" s="250"/>
      <c r="P940" s="273"/>
      <c r="Q940" s="274"/>
      <c r="R940" s="273"/>
      <c r="S940" s="274"/>
      <c r="T940" s="250"/>
      <c r="U940" s="274"/>
      <c r="V940" s="250"/>
      <c r="W940" s="275"/>
      <c r="X940" s="276"/>
    </row>
    <row r="941" spans="2:24" x14ac:dyDescent="0.25">
      <c r="B941" s="248"/>
      <c r="C941" s="249"/>
      <c r="D941" s="269"/>
      <c r="E941" s="249"/>
      <c r="F941" s="270"/>
      <c r="G941" s="270"/>
      <c r="H941" s="271"/>
      <c r="I941" s="271"/>
      <c r="J941" s="270"/>
      <c r="K941" s="270"/>
      <c r="L941" s="249"/>
      <c r="M941" s="249"/>
      <c r="N941" s="272"/>
      <c r="O941" s="250"/>
      <c r="P941" s="273"/>
      <c r="Q941" s="274"/>
      <c r="R941" s="273"/>
      <c r="S941" s="274"/>
      <c r="T941" s="250"/>
      <c r="U941" s="274"/>
      <c r="V941" s="250"/>
      <c r="W941" s="275"/>
      <c r="X941" s="276"/>
    </row>
    <row r="942" spans="2:24" x14ac:dyDescent="0.25">
      <c r="B942" s="248"/>
      <c r="C942" s="249"/>
      <c r="D942" s="269"/>
      <c r="E942" s="249"/>
      <c r="F942" s="270"/>
      <c r="G942" s="270"/>
      <c r="H942" s="271"/>
      <c r="I942" s="271"/>
      <c r="J942" s="270"/>
      <c r="K942" s="270"/>
      <c r="L942" s="249"/>
      <c r="M942" s="249"/>
      <c r="N942" s="272"/>
      <c r="O942" s="250"/>
      <c r="P942" s="273"/>
      <c r="Q942" s="274"/>
      <c r="R942" s="273"/>
      <c r="S942" s="274"/>
      <c r="T942" s="250"/>
      <c r="U942" s="274"/>
      <c r="V942" s="250"/>
      <c r="W942" s="275"/>
      <c r="X942" s="276"/>
    </row>
    <row r="943" spans="2:24" x14ac:dyDescent="0.25">
      <c r="B943" s="248"/>
      <c r="C943" s="249"/>
      <c r="D943" s="269"/>
      <c r="E943" s="249"/>
      <c r="F943" s="270"/>
      <c r="G943" s="270"/>
      <c r="H943" s="271"/>
      <c r="I943" s="271"/>
      <c r="J943" s="270"/>
      <c r="K943" s="270"/>
      <c r="L943" s="249"/>
      <c r="M943" s="249"/>
      <c r="N943" s="272"/>
      <c r="O943" s="250"/>
      <c r="P943" s="273"/>
      <c r="Q943" s="274"/>
      <c r="R943" s="273"/>
      <c r="S943" s="274"/>
      <c r="T943" s="250"/>
      <c r="U943" s="274"/>
      <c r="V943" s="250"/>
      <c r="W943" s="275"/>
      <c r="X943" s="276"/>
    </row>
    <row r="944" spans="2:24" x14ac:dyDescent="0.25">
      <c r="B944" s="248"/>
      <c r="C944" s="249"/>
      <c r="D944" s="269"/>
      <c r="E944" s="249"/>
      <c r="F944" s="270"/>
      <c r="G944" s="270"/>
      <c r="H944" s="271"/>
      <c r="I944" s="271"/>
      <c r="J944" s="270"/>
      <c r="K944" s="270"/>
      <c r="L944" s="249"/>
      <c r="M944" s="249"/>
      <c r="N944" s="272"/>
      <c r="O944" s="250"/>
      <c r="P944" s="273"/>
      <c r="Q944" s="274"/>
      <c r="R944" s="273"/>
      <c r="S944" s="274"/>
      <c r="T944" s="250"/>
      <c r="U944" s="274"/>
      <c r="V944" s="250"/>
      <c r="W944" s="275"/>
      <c r="X944" s="276"/>
    </row>
    <row r="945" spans="2:24" x14ac:dyDescent="0.25">
      <c r="B945" s="248"/>
      <c r="C945" s="249"/>
      <c r="D945" s="269"/>
      <c r="E945" s="249"/>
      <c r="F945" s="270"/>
      <c r="G945" s="270"/>
      <c r="H945" s="271"/>
      <c r="I945" s="271"/>
      <c r="J945" s="270"/>
      <c r="K945" s="270"/>
      <c r="L945" s="249"/>
      <c r="M945" s="249"/>
      <c r="N945" s="272"/>
      <c r="O945" s="250"/>
      <c r="P945" s="273"/>
      <c r="Q945" s="274"/>
      <c r="R945" s="273"/>
      <c r="S945" s="274"/>
      <c r="T945" s="250"/>
      <c r="U945" s="274"/>
      <c r="V945" s="250"/>
      <c r="W945" s="275"/>
      <c r="X945" s="276"/>
    </row>
    <row r="946" spans="2:24" x14ac:dyDescent="0.25">
      <c r="B946" s="248"/>
      <c r="C946" s="249"/>
      <c r="D946" s="269"/>
      <c r="E946" s="249"/>
      <c r="F946" s="270"/>
      <c r="G946" s="270"/>
      <c r="H946" s="271"/>
      <c r="I946" s="271"/>
      <c r="J946" s="270"/>
      <c r="K946" s="270"/>
      <c r="L946" s="249"/>
      <c r="M946" s="249"/>
      <c r="N946" s="272"/>
      <c r="O946" s="250"/>
      <c r="P946" s="273"/>
      <c r="Q946" s="274"/>
      <c r="R946" s="273"/>
      <c r="S946" s="274"/>
      <c r="T946" s="250"/>
      <c r="U946" s="274"/>
      <c r="V946" s="250"/>
      <c r="W946" s="275"/>
      <c r="X946" s="276"/>
    </row>
    <row r="947" spans="2:24" x14ac:dyDescent="0.25">
      <c r="B947" s="248"/>
      <c r="C947" s="249"/>
      <c r="D947" s="269"/>
      <c r="E947" s="249"/>
      <c r="F947" s="270"/>
      <c r="G947" s="270"/>
      <c r="H947" s="271"/>
      <c r="I947" s="271"/>
      <c r="J947" s="270"/>
      <c r="K947" s="270"/>
      <c r="L947" s="249"/>
      <c r="M947" s="249"/>
      <c r="N947" s="272"/>
      <c r="O947" s="250"/>
      <c r="P947" s="273"/>
      <c r="Q947" s="274"/>
      <c r="R947" s="273"/>
      <c r="S947" s="274"/>
      <c r="T947" s="250"/>
      <c r="U947" s="274"/>
      <c r="V947" s="250"/>
      <c r="W947" s="275"/>
      <c r="X947" s="276"/>
    </row>
    <row r="948" spans="2:24" x14ac:dyDescent="0.25">
      <c r="B948" s="248"/>
      <c r="C948" s="249"/>
      <c r="D948" s="269"/>
      <c r="E948" s="249"/>
      <c r="F948" s="270"/>
      <c r="G948" s="270"/>
      <c r="H948" s="271"/>
      <c r="I948" s="271"/>
      <c r="J948" s="270"/>
      <c r="K948" s="270"/>
      <c r="L948" s="249"/>
      <c r="M948" s="249"/>
      <c r="N948" s="272"/>
      <c r="O948" s="250"/>
      <c r="P948" s="273"/>
      <c r="Q948" s="274"/>
      <c r="R948" s="273"/>
      <c r="S948" s="274"/>
      <c r="T948" s="250"/>
      <c r="U948" s="274"/>
      <c r="V948" s="250"/>
      <c r="W948" s="275"/>
      <c r="X948" s="276"/>
    </row>
    <row r="949" spans="2:24" x14ac:dyDescent="0.25">
      <c r="B949" s="248"/>
      <c r="C949" s="249"/>
      <c r="D949" s="269"/>
      <c r="E949" s="249"/>
      <c r="F949" s="270"/>
      <c r="G949" s="270"/>
      <c r="H949" s="271"/>
      <c r="I949" s="271"/>
      <c r="J949" s="270"/>
      <c r="K949" s="270"/>
      <c r="L949" s="249"/>
      <c r="M949" s="249"/>
      <c r="N949" s="272"/>
      <c r="O949" s="250"/>
      <c r="P949" s="273"/>
      <c r="Q949" s="274"/>
      <c r="R949" s="273"/>
      <c r="S949" s="274"/>
      <c r="T949" s="250"/>
      <c r="U949" s="274"/>
      <c r="V949" s="250"/>
      <c r="W949" s="275"/>
      <c r="X949" s="276"/>
    </row>
    <row r="950" spans="2:24" x14ac:dyDescent="0.25">
      <c r="B950" s="248"/>
      <c r="C950" s="249"/>
      <c r="D950" s="269"/>
      <c r="E950" s="249"/>
      <c r="F950" s="270"/>
      <c r="G950" s="270"/>
      <c r="H950" s="271"/>
      <c r="I950" s="271"/>
      <c r="J950" s="270"/>
      <c r="K950" s="270"/>
      <c r="L950" s="249"/>
      <c r="M950" s="249"/>
      <c r="N950" s="272"/>
      <c r="O950" s="250"/>
      <c r="P950" s="273"/>
      <c r="Q950" s="274"/>
      <c r="R950" s="273"/>
      <c r="S950" s="274"/>
      <c r="T950" s="250"/>
      <c r="U950" s="274"/>
      <c r="V950" s="250"/>
      <c r="W950" s="275"/>
      <c r="X950" s="276"/>
    </row>
    <row r="951" spans="2:24" x14ac:dyDescent="0.25">
      <c r="B951" s="248"/>
      <c r="C951" s="249"/>
      <c r="D951" s="269"/>
      <c r="E951" s="249"/>
      <c r="F951" s="270"/>
      <c r="G951" s="270"/>
      <c r="H951" s="271"/>
      <c r="I951" s="271"/>
      <c r="J951" s="270"/>
      <c r="K951" s="270"/>
      <c r="L951" s="249"/>
      <c r="M951" s="249"/>
      <c r="N951" s="272"/>
      <c r="O951" s="250"/>
      <c r="P951" s="273"/>
      <c r="Q951" s="274"/>
      <c r="R951" s="273"/>
      <c r="S951" s="274"/>
      <c r="T951" s="250"/>
      <c r="U951" s="274"/>
      <c r="V951" s="250"/>
      <c r="W951" s="275"/>
      <c r="X951" s="276"/>
    </row>
    <row r="952" spans="2:24" x14ac:dyDescent="0.25">
      <c r="B952" s="248"/>
      <c r="C952" s="249"/>
      <c r="D952" s="269"/>
      <c r="E952" s="249"/>
      <c r="F952" s="270"/>
      <c r="G952" s="270"/>
      <c r="H952" s="271"/>
      <c r="I952" s="271"/>
      <c r="J952" s="270"/>
      <c r="K952" s="270"/>
      <c r="L952" s="249"/>
      <c r="M952" s="249"/>
      <c r="N952" s="272"/>
      <c r="O952" s="250"/>
      <c r="P952" s="273"/>
      <c r="Q952" s="274"/>
      <c r="R952" s="273"/>
      <c r="S952" s="274"/>
      <c r="T952" s="250"/>
      <c r="U952" s="274"/>
      <c r="V952" s="250"/>
      <c r="W952" s="275"/>
      <c r="X952" s="276"/>
    </row>
    <row r="953" spans="2:24" x14ac:dyDescent="0.25">
      <c r="B953" s="248"/>
      <c r="C953" s="249"/>
      <c r="D953" s="269"/>
      <c r="E953" s="249"/>
      <c r="F953" s="270"/>
      <c r="G953" s="270"/>
      <c r="H953" s="271"/>
      <c r="I953" s="271"/>
      <c r="J953" s="270"/>
      <c r="K953" s="270"/>
      <c r="L953" s="249"/>
      <c r="M953" s="249"/>
      <c r="N953" s="272"/>
      <c r="O953" s="250"/>
      <c r="P953" s="273"/>
      <c r="Q953" s="274"/>
      <c r="R953" s="273"/>
      <c r="S953" s="274"/>
      <c r="T953" s="250"/>
      <c r="U953" s="274"/>
      <c r="V953" s="250"/>
      <c r="W953" s="275"/>
      <c r="X953" s="276"/>
    </row>
    <row r="954" spans="2:24" x14ac:dyDescent="0.25">
      <c r="B954" s="248"/>
      <c r="C954" s="249"/>
      <c r="D954" s="269"/>
      <c r="E954" s="249"/>
      <c r="F954" s="270"/>
      <c r="G954" s="270"/>
      <c r="H954" s="271"/>
      <c r="I954" s="271"/>
      <c r="J954" s="270"/>
      <c r="K954" s="270"/>
      <c r="L954" s="249"/>
      <c r="M954" s="249"/>
      <c r="N954" s="272"/>
      <c r="O954" s="250"/>
      <c r="P954" s="273"/>
      <c r="Q954" s="274"/>
      <c r="R954" s="273"/>
      <c r="S954" s="274"/>
      <c r="T954" s="250"/>
      <c r="U954" s="274"/>
      <c r="V954" s="250"/>
      <c r="W954" s="275"/>
      <c r="X954" s="276"/>
    </row>
    <row r="955" spans="2:24" x14ac:dyDescent="0.25">
      <c r="B955" s="248"/>
      <c r="C955" s="249"/>
      <c r="D955" s="269"/>
      <c r="E955" s="249"/>
      <c r="F955" s="270"/>
      <c r="G955" s="270"/>
      <c r="H955" s="271"/>
      <c r="I955" s="271"/>
      <c r="J955" s="270"/>
      <c r="K955" s="270"/>
      <c r="L955" s="249"/>
      <c r="M955" s="249"/>
      <c r="N955" s="272"/>
      <c r="O955" s="250"/>
      <c r="P955" s="273"/>
      <c r="Q955" s="274"/>
      <c r="R955" s="273"/>
      <c r="S955" s="274"/>
      <c r="T955" s="250"/>
      <c r="U955" s="274"/>
      <c r="V955" s="250"/>
      <c r="W955" s="275"/>
      <c r="X955" s="276"/>
    </row>
    <row r="956" spans="2:24" x14ac:dyDescent="0.25">
      <c r="B956" s="248"/>
      <c r="C956" s="249"/>
      <c r="D956" s="269"/>
      <c r="E956" s="249"/>
      <c r="F956" s="270"/>
      <c r="G956" s="270"/>
      <c r="H956" s="271"/>
      <c r="I956" s="271"/>
      <c r="J956" s="270"/>
      <c r="K956" s="270"/>
      <c r="L956" s="249"/>
      <c r="M956" s="249"/>
      <c r="N956" s="272"/>
      <c r="O956" s="250"/>
      <c r="P956" s="273"/>
      <c r="Q956" s="274"/>
      <c r="R956" s="273"/>
      <c r="S956" s="274"/>
      <c r="T956" s="250"/>
      <c r="U956" s="274"/>
      <c r="V956" s="250"/>
      <c r="W956" s="275"/>
      <c r="X956" s="276"/>
    </row>
    <row r="957" spans="2:24" x14ac:dyDescent="0.25">
      <c r="B957" s="248"/>
      <c r="C957" s="249"/>
      <c r="D957" s="269"/>
      <c r="E957" s="249"/>
      <c r="F957" s="270"/>
      <c r="G957" s="270"/>
      <c r="H957" s="271"/>
      <c r="I957" s="271"/>
      <c r="J957" s="270"/>
      <c r="K957" s="270"/>
      <c r="L957" s="249"/>
      <c r="M957" s="249"/>
      <c r="N957" s="272"/>
      <c r="O957" s="250"/>
      <c r="P957" s="273"/>
      <c r="Q957" s="274"/>
      <c r="R957" s="273"/>
      <c r="S957" s="274"/>
      <c r="T957" s="250"/>
      <c r="U957" s="274"/>
      <c r="V957" s="250"/>
      <c r="W957" s="275"/>
      <c r="X957" s="276"/>
    </row>
    <row r="958" spans="2:24" x14ac:dyDescent="0.25">
      <c r="B958" s="248"/>
      <c r="C958" s="249"/>
      <c r="D958" s="269"/>
      <c r="E958" s="249"/>
      <c r="F958" s="270"/>
      <c r="G958" s="270"/>
      <c r="H958" s="271"/>
      <c r="I958" s="271"/>
      <c r="J958" s="270"/>
      <c r="K958" s="270"/>
      <c r="L958" s="249"/>
      <c r="M958" s="249"/>
      <c r="N958" s="272"/>
      <c r="O958" s="250"/>
      <c r="P958" s="273"/>
      <c r="Q958" s="274"/>
      <c r="R958" s="273"/>
      <c r="S958" s="274"/>
      <c r="T958" s="250"/>
      <c r="U958" s="274"/>
      <c r="V958" s="250"/>
      <c r="W958" s="275"/>
      <c r="X958" s="276"/>
    </row>
    <row r="959" spans="2:24" x14ac:dyDescent="0.25">
      <c r="B959" s="248"/>
      <c r="C959" s="249"/>
      <c r="D959" s="269"/>
      <c r="E959" s="249"/>
      <c r="F959" s="270"/>
      <c r="G959" s="270"/>
      <c r="H959" s="271"/>
      <c r="I959" s="271"/>
      <c r="J959" s="270"/>
      <c r="K959" s="270"/>
      <c r="L959" s="249"/>
      <c r="M959" s="249"/>
      <c r="N959" s="272"/>
      <c r="O959" s="250"/>
      <c r="P959" s="273"/>
      <c r="Q959" s="274"/>
      <c r="R959" s="273"/>
      <c r="S959" s="274"/>
      <c r="T959" s="250"/>
      <c r="U959" s="274"/>
      <c r="V959" s="250"/>
      <c r="W959" s="275"/>
      <c r="X959" s="276"/>
    </row>
    <row r="960" spans="2:24" x14ac:dyDescent="0.25">
      <c r="B960" s="248"/>
      <c r="C960" s="249"/>
      <c r="D960" s="269"/>
      <c r="E960" s="249"/>
      <c r="F960" s="270"/>
      <c r="G960" s="270"/>
      <c r="H960" s="271"/>
      <c r="I960" s="271"/>
      <c r="J960" s="270"/>
      <c r="K960" s="270"/>
      <c r="L960" s="249"/>
      <c r="M960" s="249"/>
      <c r="N960" s="272"/>
      <c r="O960" s="250"/>
      <c r="P960" s="273"/>
      <c r="Q960" s="274"/>
      <c r="R960" s="273"/>
      <c r="S960" s="274"/>
      <c r="T960" s="250"/>
      <c r="U960" s="274"/>
      <c r="V960" s="250"/>
      <c r="W960" s="275"/>
      <c r="X960" s="276"/>
    </row>
    <row r="961" spans="2:24" x14ac:dyDescent="0.25">
      <c r="B961" s="248"/>
      <c r="C961" s="249"/>
      <c r="D961" s="269"/>
      <c r="E961" s="249"/>
      <c r="F961" s="270"/>
      <c r="G961" s="270"/>
      <c r="H961" s="271"/>
      <c r="I961" s="271"/>
      <c r="J961" s="270"/>
      <c r="K961" s="270"/>
      <c r="L961" s="249"/>
      <c r="M961" s="249"/>
      <c r="N961" s="272"/>
      <c r="O961" s="250"/>
      <c r="P961" s="273"/>
      <c r="Q961" s="274"/>
      <c r="R961" s="273"/>
      <c r="S961" s="274"/>
      <c r="T961" s="250"/>
      <c r="U961" s="274"/>
      <c r="V961" s="250"/>
      <c r="W961" s="275"/>
      <c r="X961" s="276"/>
    </row>
    <row r="962" spans="2:24" x14ac:dyDescent="0.25">
      <c r="B962" s="248"/>
      <c r="C962" s="249"/>
      <c r="D962" s="269"/>
      <c r="E962" s="249"/>
      <c r="F962" s="270"/>
      <c r="G962" s="270"/>
      <c r="H962" s="271"/>
      <c r="I962" s="271"/>
      <c r="J962" s="270"/>
      <c r="K962" s="270"/>
      <c r="L962" s="249"/>
      <c r="M962" s="249"/>
      <c r="N962" s="272"/>
      <c r="O962" s="250"/>
      <c r="P962" s="273"/>
      <c r="Q962" s="274"/>
      <c r="R962" s="273"/>
      <c r="S962" s="274"/>
      <c r="T962" s="250"/>
      <c r="U962" s="274"/>
      <c r="V962" s="250"/>
      <c r="W962" s="275"/>
      <c r="X962" s="276"/>
    </row>
    <row r="963" spans="2:24" x14ac:dyDescent="0.25">
      <c r="B963" s="248"/>
      <c r="C963" s="249"/>
      <c r="D963" s="269"/>
      <c r="E963" s="249"/>
      <c r="F963" s="270"/>
      <c r="G963" s="270"/>
      <c r="H963" s="271"/>
      <c r="I963" s="271"/>
      <c r="J963" s="270"/>
      <c r="K963" s="270"/>
      <c r="L963" s="249"/>
      <c r="M963" s="249"/>
      <c r="N963" s="272"/>
      <c r="O963" s="250"/>
      <c r="P963" s="273"/>
      <c r="Q963" s="274"/>
      <c r="R963" s="273"/>
      <c r="S963" s="274"/>
      <c r="T963" s="250"/>
      <c r="U963" s="274"/>
      <c r="V963" s="250"/>
      <c r="W963" s="275"/>
      <c r="X963" s="276"/>
    </row>
    <row r="964" spans="2:24" x14ac:dyDescent="0.25">
      <c r="B964" s="248"/>
      <c r="C964" s="249"/>
      <c r="D964" s="269"/>
      <c r="E964" s="249"/>
      <c r="F964" s="270"/>
      <c r="G964" s="270"/>
      <c r="H964" s="271"/>
      <c r="I964" s="271"/>
      <c r="J964" s="270"/>
      <c r="K964" s="270"/>
      <c r="L964" s="249"/>
      <c r="M964" s="249"/>
      <c r="N964" s="272"/>
      <c r="O964" s="250"/>
      <c r="P964" s="273"/>
      <c r="Q964" s="274"/>
      <c r="R964" s="273"/>
      <c r="S964" s="274"/>
      <c r="T964" s="250"/>
      <c r="U964" s="274"/>
      <c r="V964" s="250"/>
      <c r="W964" s="275"/>
      <c r="X964" s="276"/>
    </row>
    <row r="965" spans="2:24" x14ac:dyDescent="0.25">
      <c r="B965" s="248"/>
      <c r="C965" s="249"/>
      <c r="D965" s="269"/>
      <c r="E965" s="249"/>
      <c r="F965" s="270"/>
      <c r="G965" s="270"/>
      <c r="H965" s="271"/>
      <c r="I965" s="271"/>
      <c r="J965" s="270"/>
      <c r="K965" s="270"/>
      <c r="L965" s="249"/>
      <c r="M965" s="249"/>
      <c r="N965" s="272"/>
      <c r="O965" s="250"/>
      <c r="P965" s="273"/>
      <c r="Q965" s="274"/>
      <c r="R965" s="273"/>
      <c r="S965" s="274"/>
      <c r="T965" s="250"/>
      <c r="U965" s="274"/>
      <c r="V965" s="250"/>
      <c r="W965" s="275"/>
      <c r="X965" s="276"/>
    </row>
    <row r="966" spans="2:24" x14ac:dyDescent="0.25">
      <c r="B966" s="248"/>
      <c r="C966" s="249"/>
      <c r="D966" s="269"/>
      <c r="E966" s="249"/>
      <c r="F966" s="270"/>
      <c r="G966" s="270"/>
      <c r="H966" s="271"/>
      <c r="I966" s="271"/>
      <c r="J966" s="270"/>
      <c r="K966" s="270"/>
      <c r="L966" s="249"/>
      <c r="M966" s="249"/>
      <c r="N966" s="272"/>
      <c r="O966" s="250"/>
      <c r="P966" s="273"/>
      <c r="Q966" s="274"/>
      <c r="R966" s="273"/>
      <c r="S966" s="274"/>
      <c r="T966" s="250"/>
      <c r="U966" s="274"/>
      <c r="V966" s="250"/>
      <c r="W966" s="275"/>
      <c r="X966" s="276"/>
    </row>
    <row r="967" spans="2:24" x14ac:dyDescent="0.25">
      <c r="B967" s="248"/>
      <c r="C967" s="249"/>
      <c r="D967" s="269"/>
      <c r="E967" s="249"/>
      <c r="F967" s="270"/>
      <c r="G967" s="270"/>
      <c r="H967" s="271"/>
      <c r="I967" s="271"/>
      <c r="J967" s="270"/>
      <c r="K967" s="270"/>
      <c r="L967" s="249"/>
      <c r="M967" s="249"/>
      <c r="N967" s="272"/>
      <c r="O967" s="250"/>
      <c r="P967" s="273"/>
      <c r="Q967" s="274"/>
      <c r="R967" s="273"/>
      <c r="S967" s="274"/>
      <c r="T967" s="250"/>
      <c r="U967" s="274"/>
      <c r="V967" s="250"/>
      <c r="W967" s="275"/>
      <c r="X967" s="276"/>
    </row>
    <row r="968" spans="2:24" x14ac:dyDescent="0.25">
      <c r="B968" s="248"/>
      <c r="C968" s="249"/>
      <c r="D968" s="269"/>
      <c r="E968" s="249"/>
      <c r="F968" s="270"/>
      <c r="G968" s="270"/>
      <c r="H968" s="271"/>
      <c r="I968" s="271"/>
      <c r="J968" s="270"/>
      <c r="K968" s="270"/>
      <c r="L968" s="249"/>
      <c r="M968" s="249"/>
      <c r="N968" s="272"/>
      <c r="O968" s="250"/>
      <c r="P968" s="273"/>
      <c r="Q968" s="274"/>
      <c r="R968" s="273"/>
      <c r="S968" s="274"/>
      <c r="T968" s="250"/>
      <c r="U968" s="274"/>
      <c r="V968" s="250"/>
      <c r="W968" s="275"/>
      <c r="X968" s="276"/>
    </row>
    <row r="969" spans="2:24" x14ac:dyDescent="0.25">
      <c r="B969" s="248"/>
      <c r="C969" s="249"/>
      <c r="D969" s="269"/>
      <c r="E969" s="249"/>
      <c r="F969" s="270"/>
      <c r="G969" s="270"/>
      <c r="H969" s="271"/>
      <c r="I969" s="271"/>
      <c r="J969" s="270"/>
      <c r="K969" s="270"/>
      <c r="L969" s="249"/>
      <c r="M969" s="249"/>
      <c r="N969" s="272"/>
      <c r="O969" s="250"/>
      <c r="P969" s="273"/>
      <c r="Q969" s="274"/>
      <c r="R969" s="273"/>
      <c r="S969" s="274"/>
      <c r="T969" s="250"/>
      <c r="U969" s="274"/>
      <c r="V969" s="250"/>
      <c r="W969" s="275"/>
      <c r="X969" s="276"/>
    </row>
    <row r="970" spans="2:24" x14ac:dyDescent="0.25">
      <c r="B970" s="248"/>
      <c r="C970" s="249"/>
      <c r="D970" s="269"/>
      <c r="E970" s="249"/>
      <c r="F970" s="270"/>
      <c r="G970" s="270"/>
      <c r="H970" s="271"/>
      <c r="I970" s="271"/>
      <c r="J970" s="270"/>
      <c r="K970" s="270"/>
      <c r="L970" s="249"/>
      <c r="M970" s="249"/>
      <c r="N970" s="272"/>
      <c r="O970" s="250"/>
      <c r="P970" s="273"/>
      <c r="Q970" s="274"/>
      <c r="R970" s="273"/>
      <c r="S970" s="274"/>
      <c r="T970" s="250"/>
      <c r="U970" s="274"/>
      <c r="V970" s="250"/>
      <c r="W970" s="275"/>
      <c r="X970" s="276"/>
    </row>
    <row r="971" spans="2:24" x14ac:dyDescent="0.25">
      <c r="B971" s="248"/>
      <c r="C971" s="249"/>
      <c r="D971" s="269"/>
      <c r="E971" s="249"/>
      <c r="F971" s="270"/>
      <c r="G971" s="270"/>
      <c r="H971" s="271"/>
      <c r="I971" s="271"/>
      <c r="J971" s="270"/>
      <c r="K971" s="270"/>
      <c r="L971" s="249"/>
      <c r="M971" s="249"/>
      <c r="N971" s="272"/>
      <c r="O971" s="250"/>
      <c r="P971" s="273"/>
      <c r="Q971" s="274"/>
      <c r="R971" s="273"/>
      <c r="S971" s="274"/>
      <c r="T971" s="250"/>
      <c r="U971" s="274"/>
      <c r="V971" s="250"/>
      <c r="W971" s="275"/>
      <c r="X971" s="276"/>
    </row>
    <row r="972" spans="2:24" x14ac:dyDescent="0.25">
      <c r="B972" s="248"/>
      <c r="C972" s="249"/>
      <c r="D972" s="269"/>
      <c r="E972" s="249"/>
      <c r="F972" s="270"/>
      <c r="G972" s="270"/>
      <c r="H972" s="271"/>
      <c r="I972" s="271"/>
      <c r="J972" s="270"/>
      <c r="K972" s="270"/>
      <c r="L972" s="249"/>
      <c r="M972" s="249"/>
      <c r="N972" s="272"/>
      <c r="O972" s="250"/>
      <c r="P972" s="273"/>
      <c r="Q972" s="274"/>
      <c r="R972" s="273"/>
      <c r="S972" s="274"/>
      <c r="T972" s="250"/>
      <c r="U972" s="274"/>
      <c r="V972" s="250"/>
      <c r="W972" s="275"/>
      <c r="X972" s="276"/>
    </row>
    <row r="973" spans="2:24" x14ac:dyDescent="0.25">
      <c r="B973" s="248"/>
      <c r="C973" s="249"/>
      <c r="D973" s="269"/>
      <c r="E973" s="249"/>
      <c r="F973" s="270"/>
      <c r="G973" s="270"/>
      <c r="H973" s="271"/>
      <c r="I973" s="271"/>
      <c r="J973" s="270"/>
      <c r="K973" s="270"/>
      <c r="L973" s="249"/>
      <c r="M973" s="249"/>
      <c r="N973" s="272"/>
      <c r="O973" s="250"/>
      <c r="P973" s="273"/>
      <c r="Q973" s="274"/>
      <c r="R973" s="273"/>
      <c r="S973" s="274"/>
      <c r="T973" s="250"/>
      <c r="U973" s="274"/>
      <c r="V973" s="250"/>
      <c r="W973" s="275"/>
      <c r="X973" s="276"/>
    </row>
    <row r="974" spans="2:24" x14ac:dyDescent="0.25">
      <c r="B974" s="248"/>
      <c r="C974" s="249"/>
      <c r="D974" s="269"/>
      <c r="E974" s="249"/>
      <c r="F974" s="270"/>
      <c r="G974" s="270"/>
      <c r="H974" s="271"/>
      <c r="I974" s="271"/>
      <c r="J974" s="270"/>
      <c r="K974" s="270"/>
      <c r="L974" s="249"/>
      <c r="M974" s="249"/>
      <c r="N974" s="272"/>
      <c r="O974" s="250"/>
      <c r="P974" s="273"/>
      <c r="Q974" s="274"/>
      <c r="R974" s="273"/>
      <c r="S974" s="274"/>
      <c r="T974" s="250"/>
      <c r="U974" s="274"/>
      <c r="V974" s="250"/>
      <c r="W974" s="275"/>
      <c r="X974" s="276"/>
    </row>
    <row r="975" spans="2:24" x14ac:dyDescent="0.25">
      <c r="B975" s="248"/>
      <c r="C975" s="249"/>
      <c r="D975" s="269"/>
      <c r="E975" s="249"/>
      <c r="F975" s="270"/>
      <c r="G975" s="270"/>
      <c r="H975" s="271"/>
      <c r="I975" s="271"/>
      <c r="J975" s="270"/>
      <c r="K975" s="270"/>
      <c r="L975" s="249"/>
      <c r="M975" s="249"/>
      <c r="N975" s="272"/>
      <c r="O975" s="250"/>
      <c r="P975" s="273"/>
      <c r="Q975" s="274"/>
      <c r="R975" s="273"/>
      <c r="S975" s="274"/>
      <c r="T975" s="250"/>
      <c r="U975" s="274"/>
      <c r="V975" s="250"/>
      <c r="W975" s="275"/>
      <c r="X975" s="276"/>
    </row>
    <row r="976" spans="2:24" x14ac:dyDescent="0.25">
      <c r="B976" s="248"/>
      <c r="C976" s="249"/>
      <c r="D976" s="269"/>
      <c r="E976" s="249"/>
      <c r="F976" s="270"/>
      <c r="G976" s="270"/>
      <c r="H976" s="271"/>
      <c r="I976" s="271"/>
      <c r="J976" s="270"/>
      <c r="K976" s="270"/>
      <c r="L976" s="249"/>
      <c r="M976" s="249"/>
      <c r="N976" s="272"/>
      <c r="O976" s="250"/>
      <c r="P976" s="273"/>
      <c r="Q976" s="274"/>
      <c r="R976" s="273"/>
      <c r="S976" s="274"/>
      <c r="T976" s="250"/>
      <c r="U976" s="274"/>
      <c r="V976" s="250"/>
      <c r="W976" s="275"/>
      <c r="X976" s="276"/>
    </row>
    <row r="977" spans="2:24" x14ac:dyDescent="0.25">
      <c r="B977" s="248"/>
      <c r="C977" s="249"/>
      <c r="D977" s="269"/>
      <c r="E977" s="249"/>
      <c r="F977" s="270"/>
      <c r="G977" s="270"/>
      <c r="H977" s="271"/>
      <c r="I977" s="271"/>
      <c r="J977" s="270"/>
      <c r="K977" s="270"/>
      <c r="L977" s="249"/>
      <c r="M977" s="249"/>
      <c r="N977" s="272"/>
      <c r="O977" s="250"/>
      <c r="P977" s="273"/>
      <c r="Q977" s="274"/>
      <c r="R977" s="273"/>
      <c r="S977" s="274"/>
      <c r="T977" s="250"/>
      <c r="U977" s="274"/>
      <c r="V977" s="250"/>
      <c r="W977" s="275"/>
      <c r="X977" s="276"/>
    </row>
    <row r="978" spans="2:24" x14ac:dyDescent="0.25">
      <c r="B978" s="248"/>
      <c r="C978" s="249"/>
      <c r="D978" s="269"/>
      <c r="E978" s="249"/>
      <c r="F978" s="270"/>
      <c r="G978" s="270"/>
      <c r="H978" s="271"/>
      <c r="I978" s="271"/>
      <c r="J978" s="270"/>
      <c r="K978" s="270"/>
      <c r="L978" s="249"/>
      <c r="M978" s="249"/>
      <c r="N978" s="272"/>
      <c r="O978" s="250"/>
      <c r="P978" s="273"/>
      <c r="Q978" s="274"/>
      <c r="R978" s="273"/>
      <c r="S978" s="274"/>
      <c r="T978" s="250"/>
      <c r="U978" s="274"/>
      <c r="V978" s="250"/>
      <c r="W978" s="275"/>
      <c r="X978" s="276"/>
    </row>
    <row r="979" spans="2:24" x14ac:dyDescent="0.25">
      <c r="B979" s="248"/>
      <c r="C979" s="249"/>
      <c r="D979" s="269"/>
      <c r="E979" s="249"/>
      <c r="F979" s="270"/>
      <c r="G979" s="270"/>
      <c r="H979" s="271"/>
      <c r="I979" s="271"/>
      <c r="J979" s="270"/>
      <c r="K979" s="270"/>
      <c r="L979" s="249"/>
      <c r="M979" s="249"/>
      <c r="N979" s="272"/>
      <c r="O979" s="250"/>
      <c r="P979" s="273"/>
      <c r="Q979" s="274"/>
      <c r="R979" s="273"/>
      <c r="S979" s="274"/>
      <c r="T979" s="250"/>
      <c r="U979" s="274"/>
      <c r="V979" s="250"/>
      <c r="W979" s="275"/>
      <c r="X979" s="276"/>
    </row>
    <row r="980" spans="2:24" x14ac:dyDescent="0.25">
      <c r="B980" s="248"/>
      <c r="C980" s="249"/>
      <c r="D980" s="269"/>
      <c r="E980" s="249"/>
      <c r="F980" s="270"/>
      <c r="G980" s="270"/>
      <c r="H980" s="271"/>
      <c r="I980" s="271"/>
      <c r="J980" s="270"/>
      <c r="K980" s="270"/>
      <c r="L980" s="249"/>
      <c r="M980" s="249"/>
      <c r="N980" s="272"/>
      <c r="O980" s="250"/>
      <c r="P980" s="273"/>
      <c r="Q980" s="274"/>
      <c r="R980" s="273"/>
      <c r="S980" s="274"/>
      <c r="T980" s="250"/>
      <c r="U980" s="274"/>
      <c r="V980" s="250"/>
      <c r="W980" s="275"/>
      <c r="X980" s="276"/>
    </row>
    <row r="981" spans="2:24" x14ac:dyDescent="0.25">
      <c r="B981" s="248"/>
      <c r="C981" s="249"/>
      <c r="D981" s="269"/>
      <c r="E981" s="249"/>
      <c r="F981" s="270"/>
      <c r="G981" s="270"/>
      <c r="H981" s="271"/>
      <c r="I981" s="271"/>
      <c r="J981" s="270"/>
      <c r="K981" s="270"/>
      <c r="L981" s="249"/>
      <c r="M981" s="249"/>
      <c r="N981" s="272"/>
      <c r="O981" s="250"/>
      <c r="P981" s="273"/>
      <c r="Q981" s="274"/>
      <c r="R981" s="273"/>
      <c r="S981" s="274"/>
      <c r="T981" s="250"/>
      <c r="U981" s="274"/>
      <c r="V981" s="250"/>
      <c r="W981" s="275"/>
      <c r="X981" s="276"/>
    </row>
    <row r="982" spans="2:24" x14ac:dyDescent="0.25">
      <c r="B982" s="248"/>
      <c r="C982" s="249"/>
      <c r="D982" s="269"/>
      <c r="E982" s="249"/>
      <c r="F982" s="270"/>
      <c r="G982" s="270"/>
      <c r="H982" s="271"/>
      <c r="I982" s="271"/>
      <c r="J982" s="270"/>
      <c r="K982" s="270"/>
      <c r="L982" s="249"/>
      <c r="M982" s="249"/>
      <c r="N982" s="272"/>
      <c r="O982" s="250"/>
      <c r="P982" s="273"/>
      <c r="Q982" s="274"/>
      <c r="R982" s="273"/>
      <c r="S982" s="274"/>
      <c r="T982" s="250"/>
      <c r="U982" s="274"/>
      <c r="V982" s="250"/>
      <c r="W982" s="275"/>
      <c r="X982" s="276"/>
    </row>
    <row r="983" spans="2:24" x14ac:dyDescent="0.25">
      <c r="B983" s="248"/>
      <c r="C983" s="249"/>
      <c r="D983" s="269"/>
      <c r="E983" s="249"/>
      <c r="F983" s="270"/>
      <c r="G983" s="270"/>
      <c r="H983" s="271"/>
      <c r="I983" s="271"/>
      <c r="J983" s="270"/>
      <c r="K983" s="270"/>
      <c r="L983" s="249"/>
      <c r="M983" s="249"/>
      <c r="N983" s="272"/>
      <c r="O983" s="250"/>
      <c r="P983" s="273"/>
      <c r="Q983" s="274"/>
      <c r="R983" s="273"/>
      <c r="S983" s="274"/>
      <c r="T983" s="250"/>
      <c r="U983" s="274"/>
      <c r="V983" s="250"/>
      <c r="W983" s="275"/>
      <c r="X983" s="276"/>
    </row>
    <row r="984" spans="2:24" x14ac:dyDescent="0.25">
      <c r="B984" s="248"/>
      <c r="C984" s="249"/>
      <c r="D984" s="269"/>
      <c r="E984" s="249"/>
      <c r="F984" s="270"/>
      <c r="G984" s="270"/>
      <c r="H984" s="271"/>
      <c r="I984" s="271"/>
      <c r="J984" s="270"/>
      <c r="K984" s="270"/>
      <c r="L984" s="249"/>
      <c r="M984" s="249"/>
      <c r="N984" s="272"/>
      <c r="O984" s="250"/>
      <c r="P984" s="273"/>
      <c r="Q984" s="274"/>
      <c r="R984" s="273"/>
      <c r="S984" s="274"/>
      <c r="T984" s="250"/>
      <c r="U984" s="274"/>
      <c r="V984" s="250"/>
      <c r="W984" s="275"/>
      <c r="X984" s="276"/>
    </row>
    <row r="985" spans="2:24" x14ac:dyDescent="0.25">
      <c r="B985" s="248"/>
      <c r="C985" s="249"/>
      <c r="D985" s="269"/>
      <c r="E985" s="249"/>
      <c r="F985" s="270"/>
      <c r="G985" s="270"/>
      <c r="H985" s="271"/>
      <c r="I985" s="271"/>
      <c r="J985" s="270"/>
      <c r="K985" s="270"/>
      <c r="L985" s="249"/>
      <c r="M985" s="249"/>
      <c r="N985" s="272"/>
      <c r="O985" s="250"/>
      <c r="P985" s="273"/>
      <c r="Q985" s="274"/>
      <c r="R985" s="273"/>
      <c r="S985" s="274"/>
      <c r="T985" s="250"/>
      <c r="U985" s="274"/>
      <c r="V985" s="250"/>
      <c r="W985" s="275"/>
      <c r="X985" s="276"/>
    </row>
    <row r="986" spans="2:24" x14ac:dyDescent="0.25">
      <c r="B986" s="248"/>
      <c r="C986" s="249"/>
      <c r="D986" s="269"/>
      <c r="E986" s="249"/>
      <c r="F986" s="270"/>
      <c r="G986" s="270"/>
      <c r="H986" s="271"/>
      <c r="I986" s="271"/>
      <c r="J986" s="270"/>
      <c r="K986" s="270"/>
      <c r="L986" s="249"/>
      <c r="M986" s="249"/>
      <c r="N986" s="272"/>
      <c r="O986" s="250"/>
      <c r="P986" s="273"/>
      <c r="Q986" s="274"/>
      <c r="R986" s="273"/>
      <c r="S986" s="274"/>
      <c r="T986" s="250"/>
      <c r="U986" s="274"/>
      <c r="V986" s="250"/>
      <c r="W986" s="275"/>
      <c r="X986" s="276"/>
    </row>
    <row r="987" spans="2:24" x14ac:dyDescent="0.25">
      <c r="B987" s="248"/>
      <c r="C987" s="249"/>
      <c r="D987" s="269"/>
      <c r="E987" s="249"/>
      <c r="F987" s="270"/>
      <c r="G987" s="270"/>
      <c r="H987" s="271"/>
      <c r="I987" s="271"/>
      <c r="J987" s="270"/>
      <c r="K987" s="270"/>
      <c r="L987" s="249"/>
      <c r="M987" s="249"/>
      <c r="N987" s="272"/>
      <c r="O987" s="250"/>
      <c r="P987" s="273"/>
      <c r="Q987" s="274"/>
      <c r="R987" s="273"/>
      <c r="S987" s="274"/>
      <c r="T987" s="250"/>
      <c r="U987" s="274"/>
      <c r="V987" s="250"/>
      <c r="W987" s="275"/>
      <c r="X987" s="276"/>
    </row>
    <row r="988" spans="2:24" x14ac:dyDescent="0.25">
      <c r="B988" s="248"/>
      <c r="C988" s="249"/>
      <c r="D988" s="269"/>
      <c r="E988" s="249"/>
      <c r="F988" s="270"/>
      <c r="G988" s="270"/>
      <c r="H988" s="271"/>
      <c r="I988" s="271"/>
      <c r="J988" s="270"/>
      <c r="K988" s="270"/>
      <c r="L988" s="249"/>
      <c r="M988" s="249"/>
      <c r="N988" s="272"/>
      <c r="O988" s="250"/>
      <c r="P988" s="273"/>
      <c r="Q988" s="274"/>
      <c r="R988" s="273"/>
      <c r="S988" s="274"/>
      <c r="T988" s="250"/>
      <c r="U988" s="274"/>
      <c r="V988" s="250"/>
      <c r="W988" s="275"/>
      <c r="X988" s="276"/>
    </row>
    <row r="989" spans="2:24" x14ac:dyDescent="0.25">
      <c r="B989" s="248"/>
      <c r="C989" s="249"/>
      <c r="D989" s="269"/>
      <c r="E989" s="249"/>
      <c r="F989" s="270"/>
      <c r="G989" s="270"/>
      <c r="H989" s="271"/>
      <c r="I989" s="271"/>
      <c r="J989" s="270"/>
      <c r="K989" s="270"/>
      <c r="L989" s="249"/>
      <c r="M989" s="249"/>
      <c r="N989" s="272"/>
      <c r="O989" s="250"/>
      <c r="P989" s="273"/>
      <c r="Q989" s="274"/>
      <c r="R989" s="273"/>
      <c r="S989" s="274"/>
      <c r="T989" s="250"/>
      <c r="U989" s="274"/>
      <c r="V989" s="250"/>
      <c r="W989" s="275"/>
      <c r="X989" s="276"/>
    </row>
    <row r="990" spans="2:24" x14ac:dyDescent="0.25">
      <c r="B990" s="248"/>
      <c r="C990" s="249"/>
      <c r="D990" s="269"/>
      <c r="E990" s="249"/>
      <c r="F990" s="270"/>
      <c r="G990" s="270"/>
      <c r="H990" s="271"/>
      <c r="I990" s="271"/>
      <c r="J990" s="270"/>
      <c r="K990" s="270"/>
      <c r="L990" s="249"/>
      <c r="M990" s="249"/>
      <c r="N990" s="272"/>
      <c r="O990" s="250"/>
      <c r="P990" s="273"/>
      <c r="Q990" s="274"/>
      <c r="R990" s="273"/>
      <c r="S990" s="274"/>
      <c r="T990" s="250"/>
      <c r="U990" s="274"/>
      <c r="V990" s="250"/>
      <c r="W990" s="275"/>
      <c r="X990" s="276"/>
    </row>
    <row r="991" spans="2:24" x14ac:dyDescent="0.25">
      <c r="B991" s="248"/>
      <c r="C991" s="249"/>
      <c r="D991" s="269"/>
      <c r="E991" s="249"/>
      <c r="F991" s="270"/>
      <c r="G991" s="270"/>
      <c r="H991" s="271"/>
      <c r="I991" s="271"/>
      <c r="J991" s="270"/>
      <c r="K991" s="270"/>
      <c r="L991" s="249"/>
      <c r="M991" s="249"/>
      <c r="N991" s="272"/>
      <c r="O991" s="250"/>
      <c r="P991" s="273"/>
      <c r="Q991" s="274"/>
      <c r="R991" s="273"/>
      <c r="S991" s="274"/>
      <c r="T991" s="250"/>
      <c r="U991" s="274"/>
      <c r="V991" s="250"/>
      <c r="W991" s="275"/>
      <c r="X991" s="276"/>
    </row>
    <row r="992" spans="2:24" x14ac:dyDescent="0.25">
      <c r="B992" s="248"/>
      <c r="C992" s="249"/>
      <c r="D992" s="269"/>
      <c r="E992" s="249"/>
      <c r="F992" s="270"/>
      <c r="G992" s="270"/>
      <c r="H992" s="271"/>
      <c r="I992" s="271"/>
      <c r="J992" s="270"/>
      <c r="K992" s="270"/>
      <c r="L992" s="249"/>
      <c r="M992" s="249"/>
      <c r="N992" s="272"/>
      <c r="O992" s="250"/>
      <c r="P992" s="273"/>
      <c r="Q992" s="274"/>
      <c r="R992" s="273"/>
      <c r="S992" s="274"/>
      <c r="T992" s="250"/>
      <c r="U992" s="274"/>
      <c r="V992" s="250"/>
      <c r="W992" s="275"/>
      <c r="X992" s="276"/>
    </row>
    <row r="993" spans="2:24" x14ac:dyDescent="0.25">
      <c r="B993" s="248"/>
      <c r="C993" s="249"/>
      <c r="D993" s="269"/>
      <c r="E993" s="249"/>
      <c r="F993" s="270"/>
      <c r="G993" s="270"/>
      <c r="H993" s="271"/>
      <c r="I993" s="271"/>
      <c r="J993" s="270"/>
      <c r="K993" s="270"/>
      <c r="L993" s="249"/>
      <c r="M993" s="249"/>
      <c r="N993" s="272"/>
      <c r="O993" s="250"/>
      <c r="P993" s="273"/>
      <c r="Q993" s="274"/>
      <c r="R993" s="273"/>
      <c r="S993" s="274"/>
      <c r="T993" s="250"/>
      <c r="U993" s="274"/>
      <c r="V993" s="250"/>
      <c r="W993" s="275"/>
      <c r="X993" s="276"/>
    </row>
    <row r="994" spans="2:24" x14ac:dyDescent="0.25">
      <c r="B994" s="248"/>
      <c r="C994" s="249"/>
      <c r="D994" s="269"/>
      <c r="E994" s="249"/>
      <c r="F994" s="270"/>
      <c r="G994" s="270"/>
      <c r="H994" s="271"/>
      <c r="I994" s="271"/>
      <c r="J994" s="270"/>
      <c r="K994" s="270"/>
      <c r="L994" s="249"/>
      <c r="M994" s="249"/>
      <c r="N994" s="272"/>
      <c r="O994" s="250"/>
      <c r="P994" s="273"/>
      <c r="Q994" s="274"/>
      <c r="R994" s="273"/>
      <c r="S994" s="274"/>
      <c r="T994" s="250"/>
      <c r="U994" s="274"/>
      <c r="V994" s="250"/>
      <c r="W994" s="275"/>
      <c r="X994" s="276"/>
    </row>
    <row r="995" spans="2:24" x14ac:dyDescent="0.25">
      <c r="B995" s="248"/>
      <c r="C995" s="249"/>
      <c r="D995" s="269"/>
      <c r="E995" s="249"/>
      <c r="F995" s="270"/>
      <c r="G995" s="270"/>
      <c r="H995" s="271"/>
      <c r="I995" s="271"/>
      <c r="J995" s="270"/>
      <c r="K995" s="270"/>
      <c r="L995" s="249"/>
      <c r="M995" s="249"/>
      <c r="N995" s="272"/>
      <c r="O995" s="250"/>
      <c r="P995" s="273"/>
      <c r="Q995" s="274"/>
      <c r="R995" s="273"/>
      <c r="S995" s="274"/>
      <c r="T995" s="250"/>
      <c r="U995" s="274"/>
      <c r="V995" s="250"/>
      <c r="W995" s="275"/>
      <c r="X995" s="276"/>
    </row>
    <row r="996" spans="2:24" x14ac:dyDescent="0.25">
      <c r="B996" s="248"/>
      <c r="C996" s="249"/>
      <c r="D996" s="269"/>
      <c r="E996" s="249"/>
      <c r="F996" s="270"/>
      <c r="G996" s="270"/>
      <c r="H996" s="271"/>
      <c r="I996" s="271"/>
      <c r="J996" s="270"/>
      <c r="K996" s="270"/>
      <c r="L996" s="249"/>
      <c r="M996" s="249"/>
      <c r="N996" s="272"/>
      <c r="O996" s="250"/>
      <c r="P996" s="273"/>
      <c r="Q996" s="274"/>
      <c r="R996" s="273"/>
      <c r="S996" s="274"/>
      <c r="T996" s="250"/>
      <c r="U996" s="274"/>
      <c r="V996" s="250"/>
      <c r="W996" s="275"/>
      <c r="X996" s="276"/>
    </row>
    <row r="997" spans="2:24" x14ac:dyDescent="0.25">
      <c r="B997" s="248"/>
      <c r="C997" s="249"/>
      <c r="D997" s="269"/>
      <c r="E997" s="249"/>
      <c r="F997" s="270"/>
      <c r="G997" s="270"/>
      <c r="H997" s="271"/>
      <c r="I997" s="271"/>
      <c r="J997" s="270"/>
      <c r="K997" s="270"/>
      <c r="L997" s="249"/>
      <c r="M997" s="249"/>
      <c r="N997" s="272"/>
      <c r="O997" s="250"/>
      <c r="P997" s="273"/>
      <c r="Q997" s="274"/>
      <c r="R997" s="273"/>
      <c r="S997" s="274"/>
      <c r="T997" s="250"/>
      <c r="U997" s="274"/>
      <c r="V997" s="250"/>
      <c r="W997" s="275"/>
      <c r="X997" s="276"/>
    </row>
    <row r="998" spans="2:24" x14ac:dyDescent="0.25">
      <c r="B998" s="248"/>
      <c r="C998" s="249"/>
      <c r="D998" s="269"/>
      <c r="E998" s="249"/>
      <c r="F998" s="270"/>
      <c r="G998" s="270"/>
      <c r="H998" s="271"/>
      <c r="I998" s="271"/>
      <c r="J998" s="270"/>
      <c r="K998" s="270"/>
      <c r="L998" s="249"/>
      <c r="M998" s="249"/>
      <c r="N998" s="272"/>
      <c r="O998" s="250"/>
      <c r="P998" s="273"/>
      <c r="Q998" s="274"/>
      <c r="R998" s="273"/>
      <c r="S998" s="274"/>
      <c r="T998" s="250"/>
      <c r="U998" s="274"/>
      <c r="V998" s="250"/>
      <c r="W998" s="275"/>
      <c r="X998" s="276"/>
    </row>
    <row r="999" spans="2:24" x14ac:dyDescent="0.25">
      <c r="B999" s="248"/>
      <c r="C999" s="249"/>
      <c r="D999" s="269"/>
      <c r="E999" s="249"/>
      <c r="F999" s="270"/>
      <c r="G999" s="270"/>
      <c r="H999" s="271"/>
      <c r="I999" s="271"/>
      <c r="J999" s="270"/>
      <c r="K999" s="270"/>
      <c r="L999" s="249"/>
      <c r="M999" s="249"/>
      <c r="N999" s="272"/>
      <c r="O999" s="250"/>
      <c r="P999" s="273"/>
      <c r="Q999" s="274"/>
      <c r="R999" s="273"/>
      <c r="S999" s="274"/>
      <c r="T999" s="250"/>
      <c r="U999" s="274"/>
      <c r="V999" s="250"/>
      <c r="W999" s="275"/>
      <c r="X999" s="276"/>
    </row>
    <row r="1000" spans="2:24" x14ac:dyDescent="0.25">
      <c r="B1000" s="248"/>
      <c r="C1000" s="249"/>
      <c r="D1000" s="269"/>
      <c r="E1000" s="249"/>
      <c r="F1000" s="270"/>
      <c r="G1000" s="270"/>
      <c r="H1000" s="271"/>
      <c r="I1000" s="271"/>
      <c r="J1000" s="270"/>
      <c r="K1000" s="270"/>
      <c r="L1000" s="249"/>
      <c r="M1000" s="249"/>
      <c r="N1000" s="272"/>
      <c r="O1000" s="250"/>
      <c r="P1000" s="273"/>
      <c r="Q1000" s="274"/>
      <c r="R1000" s="273"/>
      <c r="S1000" s="274"/>
      <c r="T1000" s="250"/>
      <c r="U1000" s="274"/>
      <c r="V1000" s="250"/>
      <c r="W1000" s="275"/>
      <c r="X1000" s="276"/>
    </row>
    <row r="1001" spans="2:24" x14ac:dyDescent="0.25">
      <c r="B1001" s="248"/>
      <c r="C1001" s="249"/>
      <c r="D1001" s="269"/>
      <c r="E1001" s="249"/>
      <c r="F1001" s="270"/>
      <c r="G1001" s="270"/>
      <c r="H1001" s="271"/>
      <c r="I1001" s="271"/>
      <c r="J1001" s="270"/>
      <c r="K1001" s="270"/>
      <c r="L1001" s="249"/>
      <c r="M1001" s="249"/>
      <c r="N1001" s="272"/>
      <c r="O1001" s="250"/>
      <c r="P1001" s="273"/>
      <c r="Q1001" s="274"/>
      <c r="R1001" s="273"/>
      <c r="S1001" s="274"/>
      <c r="T1001" s="250"/>
      <c r="U1001" s="274"/>
      <c r="V1001" s="250"/>
      <c r="W1001" s="275"/>
      <c r="X1001" s="276"/>
    </row>
    <row r="1002" spans="2:24" x14ac:dyDescent="0.25">
      <c r="B1002" s="248"/>
      <c r="C1002" s="249"/>
      <c r="D1002" s="269"/>
      <c r="E1002" s="249"/>
      <c r="F1002" s="270"/>
      <c r="G1002" s="270"/>
      <c r="H1002" s="271"/>
      <c r="I1002" s="271"/>
      <c r="J1002" s="270"/>
      <c r="K1002" s="270"/>
      <c r="L1002" s="249"/>
      <c r="M1002" s="249"/>
      <c r="N1002" s="272"/>
      <c r="O1002" s="250"/>
      <c r="P1002" s="273"/>
      <c r="Q1002" s="274"/>
      <c r="R1002" s="273"/>
      <c r="S1002" s="274"/>
      <c r="T1002" s="250"/>
      <c r="U1002" s="274"/>
      <c r="V1002" s="250"/>
      <c r="W1002" s="275"/>
      <c r="X1002" s="276"/>
    </row>
    <row r="1003" spans="2:24" x14ac:dyDescent="0.25">
      <c r="B1003" s="248"/>
      <c r="C1003" s="249"/>
      <c r="D1003" s="269"/>
      <c r="E1003" s="249"/>
      <c r="F1003" s="270"/>
      <c r="G1003" s="270"/>
      <c r="H1003" s="271"/>
      <c r="I1003" s="271"/>
      <c r="J1003" s="270"/>
      <c r="K1003" s="270"/>
      <c r="L1003" s="249"/>
      <c r="M1003" s="249"/>
      <c r="N1003" s="272"/>
      <c r="O1003" s="250"/>
      <c r="P1003" s="273"/>
      <c r="Q1003" s="274"/>
      <c r="R1003" s="273"/>
      <c r="S1003" s="274"/>
      <c r="T1003" s="250"/>
      <c r="U1003" s="274"/>
      <c r="V1003" s="250"/>
      <c r="W1003" s="275"/>
      <c r="X1003" s="276"/>
    </row>
    <row r="1004" spans="2:24" x14ac:dyDescent="0.25">
      <c r="B1004" s="248"/>
      <c r="C1004" s="249"/>
      <c r="D1004" s="269"/>
      <c r="E1004" s="249"/>
      <c r="F1004" s="270"/>
      <c r="G1004" s="270"/>
      <c r="H1004" s="271"/>
      <c r="I1004" s="271"/>
      <c r="J1004" s="270"/>
      <c r="K1004" s="270"/>
      <c r="L1004" s="249"/>
      <c r="M1004" s="249"/>
      <c r="N1004" s="272"/>
      <c r="O1004" s="250"/>
      <c r="P1004" s="273"/>
      <c r="Q1004" s="274"/>
      <c r="R1004" s="273"/>
      <c r="S1004" s="274"/>
      <c r="T1004" s="250"/>
      <c r="U1004" s="274"/>
      <c r="V1004" s="250"/>
      <c r="W1004" s="275"/>
      <c r="X1004" s="276"/>
    </row>
    <row r="1005" spans="2:24" x14ac:dyDescent="0.25">
      <c r="B1005" s="248"/>
      <c r="C1005" s="249"/>
      <c r="D1005" s="269"/>
      <c r="E1005" s="249"/>
      <c r="F1005" s="270"/>
      <c r="G1005" s="270"/>
      <c r="H1005" s="271"/>
      <c r="I1005" s="271"/>
      <c r="J1005" s="270"/>
      <c r="K1005" s="270"/>
      <c r="L1005" s="249"/>
      <c r="M1005" s="249"/>
      <c r="N1005" s="272"/>
      <c r="O1005" s="250"/>
      <c r="P1005" s="273"/>
      <c r="Q1005" s="274"/>
      <c r="R1005" s="273"/>
      <c r="S1005" s="274"/>
      <c r="T1005" s="250"/>
      <c r="U1005" s="274"/>
      <c r="V1005" s="250"/>
      <c r="W1005" s="275"/>
      <c r="X1005" s="276"/>
    </row>
    <row r="1006" spans="2:24" x14ac:dyDescent="0.25">
      <c r="B1006" s="248"/>
      <c r="C1006" s="249"/>
      <c r="D1006" s="269"/>
      <c r="E1006" s="249"/>
      <c r="F1006" s="270"/>
      <c r="G1006" s="270"/>
      <c r="H1006" s="271"/>
      <c r="I1006" s="271"/>
      <c r="J1006" s="270"/>
      <c r="K1006" s="270"/>
      <c r="L1006" s="249"/>
      <c r="M1006" s="249"/>
      <c r="N1006" s="272"/>
      <c r="O1006" s="250"/>
      <c r="P1006" s="273"/>
      <c r="Q1006" s="274"/>
      <c r="R1006" s="273"/>
      <c r="S1006" s="274"/>
      <c r="T1006" s="250"/>
      <c r="U1006" s="274"/>
      <c r="V1006" s="250"/>
      <c r="W1006" s="275"/>
      <c r="X1006" s="276"/>
    </row>
    <row r="1007" spans="2:24" x14ac:dyDescent="0.25">
      <c r="B1007" s="248"/>
      <c r="C1007" s="249"/>
      <c r="D1007" s="269"/>
      <c r="E1007" s="249"/>
      <c r="F1007" s="270"/>
      <c r="G1007" s="270"/>
      <c r="H1007" s="271"/>
      <c r="I1007" s="271"/>
      <c r="J1007" s="270"/>
      <c r="K1007" s="270"/>
      <c r="L1007" s="249"/>
      <c r="M1007" s="249"/>
      <c r="N1007" s="272"/>
      <c r="O1007" s="250"/>
      <c r="P1007" s="273"/>
      <c r="Q1007" s="274"/>
      <c r="R1007" s="273"/>
      <c r="S1007" s="274"/>
      <c r="T1007" s="250"/>
      <c r="U1007" s="274"/>
      <c r="V1007" s="250"/>
      <c r="W1007" s="275"/>
      <c r="X1007" s="276"/>
    </row>
    <row r="1008" spans="2:24" x14ac:dyDescent="0.25">
      <c r="B1008" s="248"/>
      <c r="C1008" s="249"/>
      <c r="D1008" s="269"/>
      <c r="E1008" s="249"/>
      <c r="F1008" s="270"/>
      <c r="G1008" s="270"/>
      <c r="H1008" s="271"/>
      <c r="I1008" s="271"/>
      <c r="J1008" s="270"/>
      <c r="K1008" s="270"/>
      <c r="L1008" s="249"/>
      <c r="M1008" s="249"/>
      <c r="N1008" s="272"/>
      <c r="O1008" s="250"/>
      <c r="P1008" s="273"/>
      <c r="Q1008" s="274"/>
      <c r="R1008" s="273"/>
      <c r="S1008" s="274"/>
      <c r="T1008" s="250"/>
      <c r="U1008" s="274"/>
      <c r="V1008" s="250"/>
      <c r="W1008" s="275"/>
      <c r="X1008" s="276"/>
    </row>
    <row r="1009" spans="2:24" x14ac:dyDescent="0.25">
      <c r="B1009" s="248"/>
      <c r="C1009" s="249"/>
      <c r="D1009" s="269"/>
      <c r="E1009" s="249"/>
      <c r="F1009" s="270"/>
      <c r="G1009" s="270"/>
      <c r="H1009" s="271"/>
      <c r="I1009" s="271"/>
      <c r="J1009" s="270"/>
      <c r="K1009" s="270"/>
      <c r="L1009" s="249"/>
      <c r="M1009" s="249"/>
      <c r="N1009" s="272"/>
      <c r="O1009" s="250"/>
      <c r="P1009" s="273"/>
      <c r="Q1009" s="274"/>
      <c r="R1009" s="273"/>
      <c r="S1009" s="274"/>
      <c r="T1009" s="250"/>
      <c r="U1009" s="274"/>
      <c r="V1009" s="250"/>
      <c r="W1009" s="275"/>
      <c r="X1009" s="276"/>
    </row>
    <row r="1010" spans="2:24" x14ac:dyDescent="0.25">
      <c r="B1010" s="248"/>
      <c r="C1010" s="249"/>
      <c r="D1010" s="269"/>
      <c r="E1010" s="249"/>
      <c r="F1010" s="270"/>
      <c r="G1010" s="270"/>
      <c r="H1010" s="271"/>
      <c r="I1010" s="271"/>
      <c r="J1010" s="270"/>
      <c r="K1010" s="270"/>
      <c r="L1010" s="249"/>
      <c r="M1010" s="249"/>
      <c r="N1010" s="272"/>
      <c r="O1010" s="250"/>
      <c r="P1010" s="273"/>
      <c r="Q1010" s="274"/>
      <c r="R1010" s="273"/>
      <c r="S1010" s="274"/>
      <c r="T1010" s="250"/>
      <c r="U1010" s="274"/>
      <c r="V1010" s="250"/>
      <c r="W1010" s="275"/>
      <c r="X1010" s="276"/>
    </row>
    <row r="1011" spans="2:24" x14ac:dyDescent="0.25">
      <c r="B1011" s="248"/>
      <c r="C1011" s="249"/>
      <c r="D1011" s="269"/>
      <c r="E1011" s="249"/>
      <c r="F1011" s="270"/>
      <c r="G1011" s="270"/>
      <c r="H1011" s="271"/>
      <c r="I1011" s="271"/>
      <c r="J1011" s="270"/>
      <c r="K1011" s="270"/>
      <c r="L1011" s="249"/>
      <c r="M1011" s="249"/>
      <c r="N1011" s="272"/>
      <c r="O1011" s="250"/>
      <c r="P1011" s="273"/>
      <c r="Q1011" s="274"/>
      <c r="R1011" s="273"/>
      <c r="S1011" s="274"/>
      <c r="T1011" s="250"/>
      <c r="U1011" s="274"/>
      <c r="V1011" s="250"/>
      <c r="W1011" s="275"/>
      <c r="X1011" s="276"/>
    </row>
    <row r="1012" spans="2:24" x14ac:dyDescent="0.25">
      <c r="B1012" s="248"/>
      <c r="C1012" s="249"/>
      <c r="D1012" s="269"/>
      <c r="E1012" s="249"/>
      <c r="F1012" s="270"/>
      <c r="G1012" s="270"/>
      <c r="H1012" s="271"/>
      <c r="I1012" s="271"/>
      <c r="J1012" s="270"/>
      <c r="K1012" s="270"/>
      <c r="L1012" s="249"/>
      <c r="M1012" s="249"/>
      <c r="N1012" s="272"/>
      <c r="O1012" s="250"/>
      <c r="P1012" s="273"/>
      <c r="Q1012" s="274"/>
      <c r="R1012" s="273"/>
      <c r="S1012" s="274"/>
      <c r="T1012" s="250"/>
      <c r="U1012" s="274"/>
      <c r="V1012" s="250"/>
      <c r="W1012" s="275"/>
      <c r="X1012" s="276"/>
    </row>
    <row r="1013" spans="2:24" x14ac:dyDescent="0.25">
      <c r="B1013" s="248"/>
      <c r="C1013" s="249"/>
      <c r="D1013" s="269"/>
      <c r="E1013" s="249"/>
      <c r="F1013" s="270"/>
      <c r="G1013" s="270"/>
      <c r="H1013" s="271"/>
      <c r="I1013" s="271"/>
      <c r="J1013" s="270"/>
      <c r="K1013" s="270"/>
      <c r="L1013" s="249"/>
      <c r="M1013" s="249"/>
      <c r="N1013" s="272"/>
      <c r="O1013" s="250"/>
      <c r="P1013" s="273"/>
      <c r="Q1013" s="274"/>
      <c r="R1013" s="273"/>
      <c r="S1013" s="274"/>
      <c r="T1013" s="250"/>
      <c r="U1013" s="274"/>
      <c r="V1013" s="250"/>
      <c r="W1013" s="275"/>
      <c r="X1013" s="276"/>
    </row>
    <row r="1014" spans="2:24" x14ac:dyDescent="0.25">
      <c r="B1014" s="248"/>
      <c r="C1014" s="249"/>
      <c r="D1014" s="269"/>
      <c r="E1014" s="249"/>
      <c r="F1014" s="270"/>
      <c r="G1014" s="270"/>
      <c r="H1014" s="271"/>
      <c r="I1014" s="271"/>
      <c r="J1014" s="270"/>
      <c r="K1014" s="270"/>
      <c r="L1014" s="249"/>
      <c r="M1014" s="249"/>
      <c r="N1014" s="272"/>
      <c r="O1014" s="250"/>
      <c r="P1014" s="273"/>
      <c r="Q1014" s="274"/>
      <c r="R1014" s="273"/>
      <c r="S1014" s="274"/>
      <c r="T1014" s="250"/>
      <c r="U1014" s="274"/>
      <c r="V1014" s="250"/>
      <c r="W1014" s="275"/>
      <c r="X1014" s="276"/>
    </row>
    <row r="1015" spans="2:24" x14ac:dyDescent="0.25">
      <c r="B1015" s="248"/>
      <c r="C1015" s="249"/>
      <c r="D1015" s="269"/>
      <c r="E1015" s="249"/>
      <c r="F1015" s="270"/>
      <c r="G1015" s="270"/>
      <c r="H1015" s="271"/>
      <c r="I1015" s="271"/>
      <c r="J1015" s="270"/>
      <c r="K1015" s="270"/>
      <c r="L1015" s="249"/>
      <c r="M1015" s="249"/>
      <c r="N1015" s="272"/>
      <c r="O1015" s="250"/>
      <c r="P1015" s="273"/>
      <c r="Q1015" s="274"/>
      <c r="R1015" s="273"/>
      <c r="S1015" s="274"/>
      <c r="T1015" s="250"/>
      <c r="U1015" s="274"/>
      <c r="V1015" s="250"/>
      <c r="W1015" s="275"/>
      <c r="X1015" s="276"/>
    </row>
    <row r="1016" spans="2:24" x14ac:dyDescent="0.25">
      <c r="B1016" s="248"/>
      <c r="C1016" s="249"/>
      <c r="D1016" s="269"/>
      <c r="E1016" s="249"/>
      <c r="F1016" s="270"/>
      <c r="G1016" s="270"/>
      <c r="H1016" s="271"/>
      <c r="I1016" s="271"/>
      <c r="J1016" s="270"/>
      <c r="K1016" s="270"/>
      <c r="L1016" s="249"/>
      <c r="M1016" s="249"/>
      <c r="N1016" s="272"/>
      <c r="O1016" s="250"/>
      <c r="P1016" s="273"/>
      <c r="Q1016" s="274"/>
      <c r="R1016" s="273"/>
      <c r="S1016" s="274"/>
      <c r="T1016" s="250"/>
      <c r="U1016" s="274"/>
      <c r="V1016" s="250"/>
      <c r="W1016" s="275"/>
      <c r="X1016" s="276"/>
    </row>
    <row r="1017" spans="2:24" x14ac:dyDescent="0.25">
      <c r="B1017" s="248"/>
      <c r="C1017" s="249"/>
      <c r="D1017" s="269"/>
      <c r="E1017" s="249"/>
      <c r="F1017" s="270"/>
      <c r="G1017" s="270"/>
      <c r="H1017" s="271"/>
      <c r="I1017" s="271"/>
      <c r="J1017" s="270"/>
      <c r="K1017" s="270"/>
      <c r="L1017" s="249"/>
      <c r="M1017" s="249"/>
      <c r="N1017" s="272"/>
      <c r="O1017" s="250"/>
      <c r="P1017" s="273"/>
      <c r="Q1017" s="274"/>
      <c r="R1017" s="273"/>
      <c r="S1017" s="274"/>
      <c r="T1017" s="250"/>
      <c r="U1017" s="274"/>
      <c r="V1017" s="250"/>
      <c r="W1017" s="275"/>
      <c r="X1017" s="276"/>
    </row>
    <row r="1018" spans="2:24" x14ac:dyDescent="0.25">
      <c r="B1018" s="248"/>
      <c r="C1018" s="249"/>
      <c r="D1018" s="269"/>
      <c r="E1018" s="249"/>
      <c r="F1018" s="270"/>
      <c r="G1018" s="270"/>
      <c r="H1018" s="271"/>
      <c r="I1018" s="271"/>
      <c r="J1018" s="270"/>
      <c r="K1018" s="270"/>
      <c r="L1018" s="249"/>
      <c r="M1018" s="249"/>
      <c r="N1018" s="272"/>
      <c r="O1018" s="250"/>
      <c r="P1018" s="273"/>
      <c r="Q1018" s="274"/>
      <c r="R1018" s="273"/>
      <c r="S1018" s="274"/>
      <c r="T1018" s="250"/>
      <c r="U1018" s="274"/>
      <c r="V1018" s="250"/>
      <c r="W1018" s="275"/>
      <c r="X1018" s="276"/>
    </row>
    <row r="1019" spans="2:24" x14ac:dyDescent="0.25">
      <c r="B1019" s="248"/>
      <c r="C1019" s="249"/>
      <c r="D1019" s="269"/>
      <c r="E1019" s="249"/>
      <c r="F1019" s="270"/>
      <c r="G1019" s="270"/>
      <c r="H1019" s="271"/>
      <c r="I1019" s="271"/>
      <c r="J1019" s="270"/>
      <c r="K1019" s="270"/>
      <c r="L1019" s="249"/>
      <c r="M1019" s="249"/>
      <c r="N1019" s="272"/>
      <c r="O1019" s="250"/>
      <c r="P1019" s="273"/>
      <c r="Q1019" s="274"/>
      <c r="R1019" s="273"/>
      <c r="S1019" s="274"/>
      <c r="T1019" s="250"/>
      <c r="U1019" s="274"/>
      <c r="V1019" s="250"/>
      <c r="W1019" s="275"/>
      <c r="X1019" s="276"/>
    </row>
    <row r="1020" spans="2:24" x14ac:dyDescent="0.25">
      <c r="B1020" s="248"/>
      <c r="C1020" s="249"/>
      <c r="D1020" s="269"/>
      <c r="E1020" s="249"/>
      <c r="F1020" s="270"/>
      <c r="G1020" s="270"/>
      <c r="H1020" s="271"/>
      <c r="I1020" s="271"/>
      <c r="J1020" s="270"/>
      <c r="K1020" s="270"/>
      <c r="L1020" s="249"/>
      <c r="M1020" s="249"/>
      <c r="N1020" s="272"/>
      <c r="O1020" s="250"/>
      <c r="P1020" s="273"/>
      <c r="Q1020" s="274"/>
      <c r="R1020" s="273"/>
      <c r="S1020" s="274"/>
      <c r="T1020" s="250"/>
      <c r="U1020" s="274"/>
      <c r="V1020" s="250"/>
      <c r="W1020" s="275"/>
      <c r="X1020" s="276"/>
    </row>
    <row r="1021" spans="2:24" x14ac:dyDescent="0.25">
      <c r="B1021" s="248"/>
      <c r="C1021" s="249"/>
      <c r="D1021" s="269"/>
      <c r="E1021" s="249"/>
      <c r="F1021" s="270"/>
      <c r="G1021" s="270"/>
      <c r="H1021" s="271"/>
      <c r="I1021" s="271"/>
      <c r="J1021" s="270"/>
      <c r="K1021" s="270"/>
      <c r="L1021" s="249"/>
      <c r="M1021" s="249"/>
      <c r="N1021" s="272"/>
      <c r="O1021" s="250"/>
      <c r="P1021" s="273"/>
      <c r="Q1021" s="274"/>
      <c r="R1021" s="273"/>
      <c r="S1021" s="274"/>
      <c r="T1021" s="250"/>
      <c r="U1021" s="274"/>
      <c r="V1021" s="250"/>
      <c r="W1021" s="275"/>
      <c r="X1021" s="276"/>
    </row>
    <row r="1022" spans="2:24" x14ac:dyDescent="0.25">
      <c r="B1022" s="248"/>
      <c r="C1022" s="249"/>
      <c r="D1022" s="269"/>
      <c r="E1022" s="249"/>
      <c r="F1022" s="270"/>
      <c r="G1022" s="270"/>
      <c r="H1022" s="271"/>
      <c r="I1022" s="271"/>
      <c r="J1022" s="270"/>
      <c r="K1022" s="270"/>
      <c r="L1022" s="249"/>
      <c r="M1022" s="249"/>
      <c r="N1022" s="272"/>
      <c r="O1022" s="250"/>
      <c r="P1022" s="273"/>
      <c r="Q1022" s="274"/>
      <c r="R1022" s="273"/>
      <c r="S1022" s="274"/>
      <c r="T1022" s="250"/>
      <c r="U1022" s="274"/>
      <c r="V1022" s="250"/>
      <c r="W1022" s="275"/>
      <c r="X1022" s="276"/>
    </row>
    <row r="1023" spans="2:24" x14ac:dyDescent="0.25">
      <c r="B1023" s="248"/>
      <c r="C1023" s="249"/>
      <c r="D1023" s="269"/>
      <c r="E1023" s="249"/>
      <c r="F1023" s="270"/>
      <c r="G1023" s="270"/>
      <c r="H1023" s="271"/>
      <c r="I1023" s="271"/>
      <c r="J1023" s="270"/>
      <c r="K1023" s="270"/>
      <c r="L1023" s="249"/>
      <c r="M1023" s="249"/>
      <c r="N1023" s="272"/>
      <c r="O1023" s="250"/>
      <c r="P1023" s="273"/>
      <c r="Q1023" s="274"/>
      <c r="R1023" s="273"/>
      <c r="S1023" s="274"/>
      <c r="T1023" s="250"/>
      <c r="U1023" s="274"/>
      <c r="V1023" s="250"/>
      <c r="W1023" s="275"/>
      <c r="X1023" s="276"/>
    </row>
    <row r="1024" spans="2:24" x14ac:dyDescent="0.25">
      <c r="B1024" s="248"/>
      <c r="C1024" s="249"/>
      <c r="D1024" s="269"/>
      <c r="E1024" s="249"/>
      <c r="F1024" s="270"/>
      <c r="G1024" s="270"/>
      <c r="H1024" s="271"/>
      <c r="I1024" s="271"/>
      <c r="J1024" s="270"/>
      <c r="K1024" s="270"/>
      <c r="L1024" s="249"/>
      <c r="M1024" s="249"/>
      <c r="N1024" s="272"/>
      <c r="O1024" s="250"/>
      <c r="P1024" s="273"/>
      <c r="Q1024" s="274"/>
      <c r="R1024" s="273"/>
      <c r="S1024" s="274"/>
      <c r="T1024" s="250"/>
      <c r="U1024" s="274"/>
      <c r="V1024" s="250"/>
      <c r="W1024" s="275"/>
      <c r="X1024" s="276"/>
    </row>
    <row r="1025" spans="2:24" x14ac:dyDescent="0.25">
      <c r="B1025" s="248"/>
      <c r="C1025" s="249"/>
      <c r="D1025" s="269"/>
      <c r="E1025" s="249"/>
      <c r="F1025" s="270"/>
      <c r="G1025" s="270"/>
      <c r="H1025" s="271"/>
      <c r="I1025" s="271"/>
      <c r="J1025" s="270"/>
      <c r="K1025" s="270"/>
      <c r="L1025" s="249"/>
      <c r="M1025" s="249"/>
      <c r="N1025" s="272"/>
      <c r="O1025" s="250"/>
      <c r="P1025" s="273"/>
      <c r="Q1025" s="274"/>
      <c r="R1025" s="273"/>
      <c r="S1025" s="274"/>
      <c r="T1025" s="250"/>
      <c r="U1025" s="274"/>
      <c r="V1025" s="250"/>
      <c r="W1025" s="275"/>
      <c r="X1025" s="276"/>
    </row>
    <row r="1026" spans="2:24" x14ac:dyDescent="0.25">
      <c r="B1026" s="248"/>
      <c r="C1026" s="249"/>
      <c r="D1026" s="269"/>
      <c r="E1026" s="249"/>
      <c r="F1026" s="270"/>
      <c r="G1026" s="270"/>
      <c r="H1026" s="271"/>
      <c r="I1026" s="271"/>
      <c r="J1026" s="270"/>
      <c r="K1026" s="270"/>
      <c r="L1026" s="249"/>
      <c r="M1026" s="249"/>
      <c r="N1026" s="272"/>
      <c r="O1026" s="250"/>
      <c r="P1026" s="273"/>
      <c r="Q1026" s="274"/>
      <c r="R1026" s="273"/>
      <c r="S1026" s="274"/>
      <c r="T1026" s="250"/>
      <c r="U1026" s="274"/>
      <c r="V1026" s="250"/>
      <c r="W1026" s="275"/>
      <c r="X1026" s="276"/>
    </row>
    <row r="1027" spans="2:24" x14ac:dyDescent="0.25">
      <c r="B1027" s="248"/>
      <c r="C1027" s="249"/>
      <c r="D1027" s="269"/>
      <c r="E1027" s="249"/>
      <c r="F1027" s="270"/>
      <c r="G1027" s="270"/>
      <c r="H1027" s="271"/>
      <c r="I1027" s="271"/>
      <c r="J1027" s="270"/>
      <c r="K1027" s="270"/>
      <c r="L1027" s="249"/>
      <c r="M1027" s="249"/>
      <c r="N1027" s="272"/>
      <c r="O1027" s="250"/>
      <c r="P1027" s="273"/>
      <c r="Q1027" s="274"/>
      <c r="R1027" s="273"/>
      <c r="S1027" s="274"/>
      <c r="T1027" s="250"/>
      <c r="U1027" s="274"/>
      <c r="V1027" s="250"/>
      <c r="W1027" s="275"/>
      <c r="X1027" s="276"/>
    </row>
    <row r="1028" spans="2:24" x14ac:dyDescent="0.25">
      <c r="B1028" s="248"/>
      <c r="C1028" s="249"/>
      <c r="D1028" s="269"/>
      <c r="E1028" s="249"/>
      <c r="F1028" s="270"/>
      <c r="G1028" s="270"/>
      <c r="H1028" s="271"/>
      <c r="I1028" s="271"/>
      <c r="J1028" s="270"/>
      <c r="K1028" s="270"/>
      <c r="L1028" s="249"/>
      <c r="M1028" s="249"/>
      <c r="N1028" s="272"/>
      <c r="O1028" s="250"/>
      <c r="P1028" s="273"/>
      <c r="Q1028" s="274"/>
      <c r="R1028" s="273"/>
      <c r="S1028" s="274"/>
      <c r="T1028" s="250"/>
      <c r="U1028" s="274"/>
      <c r="V1028" s="250"/>
      <c r="W1028" s="275"/>
      <c r="X1028" s="276"/>
    </row>
    <row r="1029" spans="2:24" x14ac:dyDescent="0.25">
      <c r="B1029" s="248"/>
      <c r="C1029" s="249"/>
      <c r="D1029" s="269"/>
      <c r="E1029" s="249"/>
      <c r="F1029" s="270"/>
      <c r="G1029" s="270"/>
      <c r="H1029" s="271"/>
      <c r="I1029" s="271"/>
      <c r="J1029" s="270"/>
      <c r="K1029" s="270"/>
      <c r="L1029" s="249"/>
      <c r="M1029" s="249"/>
      <c r="N1029" s="272"/>
      <c r="O1029" s="250"/>
      <c r="P1029" s="273"/>
      <c r="Q1029" s="274"/>
      <c r="R1029" s="273"/>
      <c r="S1029" s="274"/>
      <c r="T1029" s="250"/>
      <c r="U1029" s="274"/>
      <c r="V1029" s="250"/>
      <c r="W1029" s="275"/>
      <c r="X1029" s="276"/>
    </row>
    <row r="1030" spans="2:24" x14ac:dyDescent="0.25">
      <c r="B1030" s="248"/>
      <c r="C1030" s="249"/>
      <c r="D1030" s="269"/>
      <c r="E1030" s="249"/>
      <c r="F1030" s="270"/>
      <c r="G1030" s="270"/>
      <c r="H1030" s="271"/>
      <c r="I1030" s="271"/>
      <c r="J1030" s="270"/>
      <c r="K1030" s="270"/>
      <c r="L1030" s="249"/>
      <c r="M1030" s="249"/>
      <c r="N1030" s="272"/>
      <c r="O1030" s="250"/>
      <c r="P1030" s="273"/>
      <c r="Q1030" s="274"/>
      <c r="R1030" s="273"/>
      <c r="S1030" s="274"/>
      <c r="T1030" s="250"/>
      <c r="U1030" s="274"/>
      <c r="V1030" s="250"/>
      <c r="W1030" s="275"/>
      <c r="X1030" s="276"/>
    </row>
    <row r="1031" spans="2:24" x14ac:dyDescent="0.25">
      <c r="B1031" s="248"/>
      <c r="C1031" s="249"/>
      <c r="D1031" s="269"/>
      <c r="E1031" s="249"/>
      <c r="F1031" s="270"/>
      <c r="G1031" s="270"/>
      <c r="H1031" s="271"/>
      <c r="I1031" s="271"/>
      <c r="J1031" s="270"/>
      <c r="K1031" s="270"/>
      <c r="L1031" s="249"/>
      <c r="M1031" s="249"/>
      <c r="N1031" s="272"/>
      <c r="O1031" s="250"/>
      <c r="P1031" s="273"/>
      <c r="Q1031" s="274"/>
      <c r="R1031" s="273"/>
      <c r="S1031" s="274"/>
      <c r="T1031" s="250"/>
      <c r="U1031" s="274"/>
      <c r="V1031" s="250"/>
      <c r="W1031" s="275"/>
      <c r="X1031" s="276"/>
    </row>
    <row r="1032" spans="2:24" x14ac:dyDescent="0.25">
      <c r="B1032" s="248"/>
      <c r="C1032" s="249"/>
      <c r="D1032" s="269"/>
      <c r="E1032" s="249"/>
      <c r="F1032" s="270"/>
      <c r="G1032" s="270"/>
      <c r="H1032" s="271"/>
      <c r="I1032" s="271"/>
      <c r="J1032" s="270"/>
      <c r="K1032" s="270"/>
      <c r="L1032" s="249"/>
      <c r="M1032" s="249"/>
      <c r="N1032" s="272"/>
      <c r="O1032" s="250"/>
      <c r="P1032" s="273"/>
      <c r="Q1032" s="274"/>
      <c r="R1032" s="273"/>
      <c r="S1032" s="274"/>
      <c r="T1032" s="250"/>
      <c r="U1032" s="274"/>
      <c r="V1032" s="250"/>
      <c r="W1032" s="275"/>
      <c r="X1032" s="276"/>
    </row>
    <row r="1033" spans="2:24" x14ac:dyDescent="0.25">
      <c r="B1033" s="248"/>
      <c r="C1033" s="249"/>
      <c r="D1033" s="269"/>
      <c r="E1033" s="249"/>
      <c r="F1033" s="270"/>
      <c r="G1033" s="270"/>
      <c r="H1033" s="271"/>
      <c r="I1033" s="271"/>
      <c r="J1033" s="270"/>
      <c r="K1033" s="270"/>
      <c r="L1033" s="249"/>
      <c r="M1033" s="249"/>
      <c r="N1033" s="272"/>
      <c r="O1033" s="250"/>
      <c r="P1033" s="273"/>
      <c r="Q1033" s="274"/>
      <c r="R1033" s="273"/>
      <c r="S1033" s="274"/>
      <c r="T1033" s="250"/>
      <c r="U1033" s="274"/>
      <c r="V1033" s="250"/>
      <c r="W1033" s="275"/>
      <c r="X1033" s="276"/>
    </row>
    <row r="1034" spans="2:24" x14ac:dyDescent="0.25">
      <c r="B1034" s="248"/>
      <c r="C1034" s="249"/>
      <c r="D1034" s="269"/>
      <c r="E1034" s="249"/>
      <c r="F1034" s="270"/>
      <c r="G1034" s="270"/>
      <c r="H1034" s="271"/>
      <c r="I1034" s="271"/>
      <c r="J1034" s="270"/>
      <c r="K1034" s="270"/>
      <c r="L1034" s="249"/>
      <c r="M1034" s="249"/>
      <c r="N1034" s="272"/>
      <c r="O1034" s="250"/>
      <c r="P1034" s="273"/>
      <c r="Q1034" s="274"/>
      <c r="R1034" s="273"/>
      <c r="S1034" s="274"/>
      <c r="T1034" s="250"/>
      <c r="U1034" s="274"/>
      <c r="V1034" s="250"/>
      <c r="W1034" s="275"/>
      <c r="X1034" s="276"/>
    </row>
    <row r="1035" spans="2:24" x14ac:dyDescent="0.25">
      <c r="B1035" s="248"/>
      <c r="C1035" s="249"/>
      <c r="D1035" s="269"/>
      <c r="E1035" s="249"/>
      <c r="F1035" s="270"/>
      <c r="G1035" s="270"/>
      <c r="H1035" s="271"/>
      <c r="I1035" s="271"/>
      <c r="J1035" s="270"/>
      <c r="K1035" s="270"/>
      <c r="L1035" s="249"/>
      <c r="M1035" s="249"/>
      <c r="N1035" s="272"/>
      <c r="O1035" s="250"/>
      <c r="P1035" s="273"/>
      <c r="Q1035" s="274"/>
      <c r="R1035" s="273"/>
      <c r="S1035" s="274"/>
      <c r="T1035" s="250"/>
      <c r="U1035" s="274"/>
      <c r="V1035" s="250"/>
      <c r="W1035" s="275"/>
      <c r="X1035" s="276"/>
    </row>
    <row r="1036" spans="2:24" x14ac:dyDescent="0.25">
      <c r="B1036" s="248"/>
      <c r="C1036" s="249"/>
      <c r="D1036" s="269"/>
      <c r="E1036" s="249"/>
      <c r="F1036" s="270"/>
      <c r="G1036" s="270"/>
      <c r="H1036" s="271"/>
      <c r="I1036" s="271"/>
      <c r="J1036" s="270"/>
      <c r="K1036" s="270"/>
      <c r="L1036" s="249"/>
      <c r="M1036" s="249"/>
      <c r="N1036" s="272"/>
      <c r="O1036" s="250"/>
      <c r="P1036" s="273"/>
      <c r="Q1036" s="274"/>
      <c r="R1036" s="273"/>
      <c r="S1036" s="274"/>
      <c r="T1036" s="250"/>
      <c r="U1036" s="274"/>
      <c r="V1036" s="250"/>
      <c r="W1036" s="275"/>
      <c r="X1036" s="276"/>
    </row>
    <row r="1037" spans="2:24" x14ac:dyDescent="0.25">
      <c r="B1037" s="248"/>
      <c r="C1037" s="249"/>
      <c r="D1037" s="269"/>
      <c r="E1037" s="249"/>
      <c r="F1037" s="270"/>
      <c r="G1037" s="270"/>
      <c r="H1037" s="271"/>
      <c r="I1037" s="271"/>
      <c r="J1037" s="270"/>
      <c r="K1037" s="270"/>
      <c r="L1037" s="249"/>
      <c r="M1037" s="249"/>
      <c r="N1037" s="272"/>
      <c r="O1037" s="250"/>
      <c r="P1037" s="273"/>
      <c r="Q1037" s="274"/>
      <c r="R1037" s="273"/>
      <c r="S1037" s="274"/>
      <c r="T1037" s="250"/>
      <c r="U1037" s="274"/>
      <c r="V1037" s="250"/>
      <c r="W1037" s="275"/>
      <c r="X1037" s="276"/>
    </row>
    <row r="1038" spans="2:24" x14ac:dyDescent="0.25">
      <c r="B1038" s="248"/>
      <c r="C1038" s="249"/>
      <c r="D1038" s="269"/>
      <c r="E1038" s="249"/>
      <c r="F1038" s="270"/>
      <c r="G1038" s="270"/>
      <c r="H1038" s="271"/>
      <c r="I1038" s="271"/>
      <c r="J1038" s="270"/>
      <c r="K1038" s="270"/>
      <c r="L1038" s="249"/>
      <c r="M1038" s="249"/>
      <c r="N1038" s="272"/>
      <c r="O1038" s="250"/>
      <c r="P1038" s="273"/>
      <c r="Q1038" s="274"/>
      <c r="R1038" s="273"/>
      <c r="S1038" s="274"/>
      <c r="T1038" s="250"/>
      <c r="U1038" s="274"/>
      <c r="V1038" s="250"/>
      <c r="W1038" s="275"/>
      <c r="X1038" s="276"/>
    </row>
    <row r="1039" spans="2:24" x14ac:dyDescent="0.25">
      <c r="B1039" s="248"/>
      <c r="C1039" s="249"/>
      <c r="D1039" s="269"/>
      <c r="E1039" s="249"/>
      <c r="F1039" s="270"/>
      <c r="G1039" s="270"/>
      <c r="H1039" s="271"/>
      <c r="I1039" s="271"/>
      <c r="J1039" s="270"/>
      <c r="K1039" s="270"/>
      <c r="L1039" s="249"/>
      <c r="M1039" s="249"/>
      <c r="N1039" s="272"/>
      <c r="O1039" s="250"/>
      <c r="P1039" s="273"/>
      <c r="Q1039" s="274"/>
      <c r="R1039" s="273"/>
      <c r="S1039" s="274"/>
      <c r="T1039" s="250"/>
      <c r="U1039" s="274"/>
      <c r="V1039" s="250"/>
      <c r="W1039" s="275"/>
      <c r="X1039" s="276"/>
    </row>
    <row r="1040" spans="2:24" x14ac:dyDescent="0.25">
      <c r="B1040" s="248"/>
      <c r="C1040" s="249"/>
      <c r="D1040" s="269"/>
      <c r="E1040" s="249"/>
      <c r="F1040" s="270"/>
      <c r="G1040" s="270"/>
      <c r="H1040" s="271"/>
      <c r="I1040" s="271"/>
      <c r="J1040" s="270"/>
      <c r="K1040" s="270"/>
      <c r="L1040" s="249"/>
      <c r="M1040" s="249"/>
      <c r="N1040" s="272"/>
      <c r="O1040" s="250"/>
      <c r="P1040" s="273"/>
      <c r="Q1040" s="274"/>
      <c r="R1040" s="273"/>
      <c r="S1040" s="274"/>
      <c r="T1040" s="250"/>
      <c r="U1040" s="274"/>
      <c r="V1040" s="250"/>
      <c r="W1040" s="275"/>
      <c r="X1040" s="276"/>
    </row>
    <row r="1041" spans="2:24" x14ac:dyDescent="0.25">
      <c r="B1041" s="248"/>
      <c r="C1041" s="249"/>
      <c r="D1041" s="269"/>
      <c r="E1041" s="249"/>
      <c r="F1041" s="270"/>
      <c r="G1041" s="270"/>
      <c r="H1041" s="271"/>
      <c r="I1041" s="271"/>
      <c r="J1041" s="270"/>
      <c r="K1041" s="270"/>
      <c r="L1041" s="249"/>
      <c r="M1041" s="249"/>
      <c r="N1041" s="272"/>
      <c r="O1041" s="250"/>
      <c r="P1041" s="273"/>
      <c r="Q1041" s="274"/>
      <c r="R1041" s="273"/>
      <c r="S1041" s="274"/>
      <c r="T1041" s="250"/>
      <c r="U1041" s="274"/>
      <c r="V1041" s="250"/>
      <c r="W1041" s="275"/>
      <c r="X1041" s="276"/>
    </row>
    <row r="1042" spans="2:24" x14ac:dyDescent="0.25">
      <c r="B1042" s="248"/>
      <c r="C1042" s="249"/>
      <c r="D1042" s="269"/>
      <c r="E1042" s="249"/>
      <c r="F1042" s="270"/>
      <c r="G1042" s="270"/>
      <c r="H1042" s="271"/>
      <c r="I1042" s="271"/>
      <c r="J1042" s="270"/>
      <c r="K1042" s="270"/>
      <c r="L1042" s="249"/>
      <c r="M1042" s="249"/>
      <c r="N1042" s="272"/>
      <c r="O1042" s="250"/>
      <c r="P1042" s="273"/>
      <c r="Q1042" s="274"/>
      <c r="R1042" s="273"/>
      <c r="S1042" s="274"/>
      <c r="T1042" s="250"/>
      <c r="U1042" s="274"/>
      <c r="V1042" s="250"/>
      <c r="W1042" s="275"/>
      <c r="X1042" s="276"/>
    </row>
    <row r="1043" spans="2:24" x14ac:dyDescent="0.25">
      <c r="B1043" s="248"/>
      <c r="C1043" s="249"/>
      <c r="D1043" s="269"/>
      <c r="E1043" s="249"/>
      <c r="F1043" s="270"/>
      <c r="G1043" s="270"/>
      <c r="H1043" s="271"/>
      <c r="I1043" s="271"/>
      <c r="J1043" s="270"/>
      <c r="K1043" s="270"/>
      <c r="L1043" s="249"/>
      <c r="M1043" s="249"/>
      <c r="N1043" s="272"/>
      <c r="O1043" s="250"/>
      <c r="P1043" s="273"/>
      <c r="Q1043" s="274"/>
      <c r="R1043" s="273"/>
      <c r="S1043" s="274"/>
      <c r="T1043" s="250"/>
      <c r="U1043" s="274"/>
      <c r="V1043" s="250"/>
      <c r="W1043" s="275"/>
      <c r="X1043" s="276"/>
    </row>
    <row r="1044" spans="2:24" x14ac:dyDescent="0.25">
      <c r="B1044" s="248"/>
      <c r="C1044" s="249"/>
      <c r="D1044" s="269"/>
      <c r="E1044" s="249"/>
      <c r="F1044" s="270"/>
      <c r="G1044" s="270"/>
      <c r="H1044" s="271"/>
      <c r="I1044" s="271"/>
      <c r="J1044" s="270"/>
      <c r="K1044" s="270"/>
      <c r="L1044" s="249"/>
      <c r="M1044" s="249"/>
      <c r="N1044" s="272"/>
      <c r="O1044" s="250"/>
      <c r="P1044" s="273"/>
      <c r="Q1044" s="274"/>
      <c r="R1044" s="273"/>
      <c r="S1044" s="274"/>
      <c r="T1044" s="250"/>
      <c r="U1044" s="274"/>
      <c r="V1044" s="250"/>
      <c r="W1044" s="275"/>
      <c r="X1044" s="276"/>
    </row>
    <row r="1045" spans="2:24" x14ac:dyDescent="0.25">
      <c r="B1045" s="248"/>
      <c r="C1045" s="249"/>
      <c r="D1045" s="269"/>
      <c r="E1045" s="249"/>
      <c r="F1045" s="270"/>
      <c r="G1045" s="270"/>
      <c r="H1045" s="271"/>
      <c r="I1045" s="271"/>
      <c r="J1045" s="270"/>
      <c r="K1045" s="270"/>
      <c r="L1045" s="249"/>
      <c r="M1045" s="249"/>
      <c r="N1045" s="272"/>
      <c r="O1045" s="250"/>
      <c r="P1045" s="273"/>
      <c r="Q1045" s="274"/>
      <c r="R1045" s="273"/>
      <c r="S1045" s="274"/>
      <c r="T1045" s="250"/>
      <c r="U1045" s="274"/>
      <c r="V1045" s="250"/>
      <c r="W1045" s="275"/>
      <c r="X1045" s="276"/>
    </row>
    <row r="1046" spans="2:24" x14ac:dyDescent="0.25">
      <c r="B1046" s="248"/>
      <c r="C1046" s="249"/>
      <c r="D1046" s="269"/>
      <c r="E1046" s="249"/>
      <c r="F1046" s="270"/>
      <c r="G1046" s="270"/>
      <c r="H1046" s="271"/>
      <c r="I1046" s="271"/>
      <c r="J1046" s="270"/>
      <c r="K1046" s="270"/>
      <c r="L1046" s="249"/>
      <c r="M1046" s="249"/>
      <c r="N1046" s="272"/>
      <c r="O1046" s="250"/>
      <c r="P1046" s="273"/>
      <c r="Q1046" s="274"/>
      <c r="R1046" s="273"/>
      <c r="S1046" s="274"/>
      <c r="T1046" s="250"/>
      <c r="U1046" s="274"/>
      <c r="V1046" s="250"/>
      <c r="W1046" s="275"/>
      <c r="X1046" s="276"/>
    </row>
    <row r="1047" spans="2:24" x14ac:dyDescent="0.25">
      <c r="B1047" s="248"/>
      <c r="C1047" s="249"/>
      <c r="D1047" s="269"/>
      <c r="E1047" s="249"/>
      <c r="F1047" s="270"/>
      <c r="G1047" s="270"/>
      <c r="H1047" s="271"/>
      <c r="I1047" s="271"/>
      <c r="J1047" s="270"/>
      <c r="K1047" s="270"/>
      <c r="L1047" s="249"/>
      <c r="M1047" s="249"/>
      <c r="N1047" s="272"/>
      <c r="O1047" s="250"/>
      <c r="P1047" s="273"/>
      <c r="Q1047" s="274"/>
      <c r="R1047" s="273"/>
      <c r="S1047" s="274"/>
      <c r="T1047" s="250"/>
      <c r="U1047" s="274"/>
      <c r="V1047" s="250"/>
      <c r="W1047" s="275"/>
      <c r="X1047" s="276"/>
    </row>
    <row r="1048" spans="2:24" x14ac:dyDescent="0.25">
      <c r="B1048" s="248"/>
      <c r="C1048" s="249"/>
      <c r="D1048" s="269"/>
      <c r="E1048" s="249"/>
      <c r="F1048" s="270"/>
      <c r="G1048" s="270"/>
      <c r="H1048" s="271"/>
      <c r="I1048" s="271"/>
      <c r="J1048" s="270"/>
      <c r="K1048" s="270"/>
      <c r="L1048" s="249"/>
      <c r="M1048" s="249"/>
      <c r="N1048" s="272"/>
      <c r="O1048" s="250"/>
      <c r="P1048" s="273"/>
      <c r="Q1048" s="274"/>
      <c r="R1048" s="273"/>
      <c r="S1048" s="274"/>
      <c r="T1048" s="250"/>
      <c r="U1048" s="274"/>
      <c r="V1048" s="250"/>
      <c r="W1048" s="275"/>
      <c r="X1048" s="276"/>
    </row>
    <row r="1049" spans="2:24" x14ac:dyDescent="0.25">
      <c r="B1049" s="248"/>
      <c r="C1049" s="249"/>
      <c r="D1049" s="269"/>
      <c r="E1049" s="249"/>
      <c r="F1049" s="270"/>
      <c r="G1049" s="270"/>
      <c r="H1049" s="271"/>
      <c r="I1049" s="271"/>
      <c r="J1049" s="270"/>
      <c r="K1049" s="270"/>
      <c r="L1049" s="249"/>
      <c r="M1049" s="249"/>
      <c r="N1049" s="272"/>
      <c r="O1049" s="250"/>
      <c r="P1049" s="273"/>
      <c r="Q1049" s="274"/>
      <c r="R1049" s="273"/>
      <c r="S1049" s="274"/>
      <c r="T1049" s="250"/>
      <c r="U1049" s="274"/>
      <c r="V1049" s="250"/>
      <c r="W1049" s="275"/>
      <c r="X1049" s="276"/>
    </row>
    <row r="1050" spans="2:24" x14ac:dyDescent="0.25">
      <c r="B1050" s="248"/>
      <c r="C1050" s="249"/>
      <c r="D1050" s="269"/>
      <c r="E1050" s="249"/>
      <c r="F1050" s="270"/>
      <c r="G1050" s="270"/>
      <c r="H1050" s="271"/>
      <c r="I1050" s="271"/>
      <c r="J1050" s="270"/>
      <c r="K1050" s="270"/>
      <c r="L1050" s="249"/>
      <c r="M1050" s="249"/>
      <c r="N1050" s="272"/>
      <c r="O1050" s="250"/>
      <c r="P1050" s="273"/>
      <c r="Q1050" s="274"/>
      <c r="R1050" s="273"/>
      <c r="S1050" s="274"/>
      <c r="T1050" s="250"/>
      <c r="U1050" s="274"/>
      <c r="V1050" s="250"/>
      <c r="W1050" s="275"/>
      <c r="X1050" s="276"/>
    </row>
    <row r="1051" spans="2:24" x14ac:dyDescent="0.25">
      <c r="B1051" s="248"/>
      <c r="C1051" s="249"/>
      <c r="D1051" s="269"/>
      <c r="E1051" s="249"/>
      <c r="F1051" s="270"/>
      <c r="G1051" s="270"/>
      <c r="H1051" s="271"/>
      <c r="I1051" s="271"/>
      <c r="J1051" s="270"/>
      <c r="K1051" s="270"/>
      <c r="L1051" s="249"/>
      <c r="M1051" s="249"/>
      <c r="N1051" s="272"/>
      <c r="O1051" s="250"/>
      <c r="P1051" s="273"/>
      <c r="Q1051" s="274"/>
      <c r="R1051" s="273"/>
      <c r="S1051" s="274"/>
      <c r="T1051" s="250"/>
      <c r="U1051" s="274"/>
      <c r="V1051" s="250"/>
      <c r="W1051" s="275"/>
      <c r="X1051" s="276"/>
    </row>
    <row r="1052" spans="2:24" x14ac:dyDescent="0.25">
      <c r="B1052" s="248"/>
      <c r="C1052" s="249"/>
      <c r="D1052" s="269"/>
      <c r="E1052" s="249"/>
      <c r="F1052" s="270"/>
      <c r="G1052" s="270"/>
      <c r="H1052" s="271"/>
      <c r="I1052" s="271"/>
      <c r="J1052" s="270"/>
      <c r="K1052" s="270"/>
      <c r="L1052" s="249"/>
      <c r="M1052" s="249"/>
      <c r="N1052" s="272"/>
      <c r="O1052" s="250"/>
      <c r="P1052" s="273"/>
      <c r="Q1052" s="274"/>
      <c r="R1052" s="273"/>
      <c r="S1052" s="274"/>
      <c r="T1052" s="250"/>
      <c r="U1052" s="274"/>
      <c r="V1052" s="250"/>
      <c r="W1052" s="275"/>
      <c r="X1052" s="276"/>
    </row>
    <row r="1053" spans="2:24" x14ac:dyDescent="0.25">
      <c r="B1053" s="248"/>
      <c r="C1053" s="249"/>
      <c r="D1053" s="269"/>
      <c r="E1053" s="249"/>
      <c r="F1053" s="270"/>
      <c r="G1053" s="270"/>
      <c r="H1053" s="271"/>
      <c r="I1053" s="271"/>
      <c r="J1053" s="270"/>
      <c r="K1053" s="270"/>
      <c r="L1053" s="249"/>
      <c r="M1053" s="249"/>
      <c r="N1053" s="272"/>
      <c r="O1053" s="250"/>
      <c r="P1053" s="273"/>
      <c r="Q1053" s="274"/>
      <c r="R1053" s="273"/>
      <c r="S1053" s="274"/>
      <c r="T1053" s="250"/>
      <c r="U1053" s="274"/>
      <c r="V1053" s="250"/>
      <c r="W1053" s="275"/>
      <c r="X1053" s="276"/>
    </row>
    <row r="1054" spans="2:24" x14ac:dyDescent="0.25">
      <c r="B1054" s="248"/>
      <c r="C1054" s="249"/>
      <c r="D1054" s="269"/>
      <c r="E1054" s="249"/>
      <c r="F1054" s="270"/>
      <c r="G1054" s="270"/>
      <c r="H1054" s="271"/>
      <c r="I1054" s="271"/>
      <c r="J1054" s="270"/>
      <c r="K1054" s="270"/>
      <c r="L1054" s="249"/>
      <c r="M1054" s="249"/>
      <c r="N1054" s="272"/>
      <c r="O1054" s="250"/>
      <c r="P1054" s="273"/>
      <c r="Q1054" s="274"/>
      <c r="R1054" s="273"/>
      <c r="S1054" s="274"/>
      <c r="T1054" s="250"/>
      <c r="U1054" s="274"/>
      <c r="V1054" s="250"/>
      <c r="W1054" s="275"/>
      <c r="X1054" s="276"/>
    </row>
    <row r="1055" spans="2:24" x14ac:dyDescent="0.25">
      <c r="B1055" s="248"/>
      <c r="C1055" s="249"/>
      <c r="D1055" s="269"/>
      <c r="E1055" s="249"/>
      <c r="F1055" s="270"/>
      <c r="G1055" s="270"/>
      <c r="H1055" s="271"/>
      <c r="I1055" s="271"/>
      <c r="J1055" s="270"/>
      <c r="K1055" s="270"/>
      <c r="L1055" s="249"/>
      <c r="M1055" s="249"/>
      <c r="N1055" s="272"/>
      <c r="O1055" s="250"/>
      <c r="P1055" s="273"/>
      <c r="Q1055" s="274"/>
      <c r="R1055" s="273"/>
      <c r="S1055" s="274"/>
      <c r="T1055" s="250"/>
      <c r="U1055" s="274"/>
      <c r="V1055" s="250"/>
      <c r="W1055" s="275"/>
      <c r="X1055" s="276"/>
    </row>
    <row r="1056" spans="2:24" x14ac:dyDescent="0.25">
      <c r="B1056" s="248"/>
      <c r="C1056" s="249"/>
      <c r="D1056" s="269"/>
      <c r="E1056" s="249"/>
      <c r="F1056" s="270"/>
      <c r="G1056" s="270"/>
      <c r="H1056" s="271"/>
      <c r="I1056" s="271"/>
      <c r="J1056" s="270"/>
      <c r="K1056" s="270"/>
      <c r="L1056" s="249"/>
      <c r="M1056" s="249"/>
      <c r="N1056" s="272"/>
      <c r="O1056" s="250"/>
      <c r="P1056" s="273"/>
      <c r="Q1056" s="274"/>
      <c r="R1056" s="273"/>
      <c r="S1056" s="274"/>
      <c r="T1056" s="250"/>
      <c r="U1056" s="274"/>
      <c r="V1056" s="250"/>
      <c r="W1056" s="275"/>
      <c r="X1056" s="276"/>
    </row>
    <row r="1057" spans="2:24" x14ac:dyDescent="0.25">
      <c r="B1057" s="248"/>
      <c r="C1057" s="249"/>
      <c r="D1057" s="269"/>
      <c r="E1057" s="249"/>
      <c r="F1057" s="270"/>
      <c r="G1057" s="270"/>
      <c r="H1057" s="271"/>
      <c r="I1057" s="271"/>
      <c r="J1057" s="270"/>
      <c r="K1057" s="270"/>
      <c r="L1057" s="249"/>
      <c r="M1057" s="249"/>
      <c r="N1057" s="272"/>
      <c r="O1057" s="250"/>
      <c r="P1057" s="273"/>
      <c r="Q1057" s="274"/>
      <c r="R1057" s="273"/>
      <c r="S1057" s="274"/>
      <c r="T1057" s="250"/>
      <c r="U1057" s="274"/>
      <c r="V1057" s="250"/>
      <c r="W1057" s="275"/>
      <c r="X1057" s="276"/>
    </row>
    <row r="1058" spans="2:24" x14ac:dyDescent="0.25">
      <c r="B1058" s="248"/>
      <c r="C1058" s="249"/>
      <c r="D1058" s="269"/>
      <c r="E1058" s="249"/>
      <c r="F1058" s="270"/>
      <c r="G1058" s="270"/>
      <c r="H1058" s="271"/>
      <c r="I1058" s="271"/>
      <c r="J1058" s="270"/>
      <c r="K1058" s="270"/>
      <c r="L1058" s="249"/>
      <c r="M1058" s="249"/>
      <c r="N1058" s="272"/>
      <c r="O1058" s="250"/>
      <c r="P1058" s="273"/>
      <c r="Q1058" s="274"/>
      <c r="R1058" s="273"/>
      <c r="S1058" s="274"/>
      <c r="T1058" s="250"/>
      <c r="U1058" s="274"/>
      <c r="V1058" s="250"/>
      <c r="W1058" s="275"/>
      <c r="X1058" s="276"/>
    </row>
    <row r="1059" spans="2:24" x14ac:dyDescent="0.25">
      <c r="B1059" s="248"/>
      <c r="C1059" s="249"/>
      <c r="D1059" s="269"/>
      <c r="E1059" s="249"/>
      <c r="F1059" s="270"/>
      <c r="G1059" s="270"/>
      <c r="H1059" s="271"/>
      <c r="I1059" s="271"/>
      <c r="J1059" s="270"/>
      <c r="K1059" s="270"/>
      <c r="L1059" s="249"/>
      <c r="M1059" s="249"/>
      <c r="N1059" s="272"/>
      <c r="O1059" s="250"/>
      <c r="P1059" s="273"/>
      <c r="Q1059" s="274"/>
      <c r="R1059" s="273"/>
      <c r="S1059" s="274"/>
      <c r="T1059" s="250"/>
      <c r="U1059" s="274"/>
      <c r="V1059" s="250"/>
      <c r="W1059" s="275"/>
      <c r="X1059" s="276"/>
    </row>
    <row r="1060" spans="2:24" x14ac:dyDescent="0.25">
      <c r="B1060" s="248"/>
      <c r="C1060" s="249"/>
      <c r="D1060" s="269"/>
      <c r="E1060" s="249"/>
      <c r="F1060" s="270"/>
      <c r="G1060" s="270"/>
      <c r="H1060" s="271"/>
      <c r="I1060" s="271"/>
      <c r="J1060" s="270"/>
      <c r="K1060" s="270"/>
      <c r="L1060" s="249"/>
      <c r="M1060" s="249"/>
      <c r="N1060" s="272"/>
      <c r="O1060" s="250"/>
      <c r="P1060" s="273"/>
      <c r="Q1060" s="274"/>
      <c r="R1060" s="273"/>
      <c r="S1060" s="274"/>
      <c r="T1060" s="250"/>
      <c r="U1060" s="274"/>
      <c r="V1060" s="250"/>
      <c r="W1060" s="275"/>
      <c r="X1060" s="276"/>
    </row>
    <row r="1061" spans="2:24" x14ac:dyDescent="0.25">
      <c r="B1061" s="248"/>
      <c r="C1061" s="249"/>
      <c r="D1061" s="269"/>
      <c r="E1061" s="249"/>
      <c r="F1061" s="270"/>
      <c r="G1061" s="270"/>
      <c r="H1061" s="271"/>
      <c r="I1061" s="271"/>
      <c r="J1061" s="270"/>
      <c r="K1061" s="270"/>
      <c r="L1061" s="249"/>
      <c r="M1061" s="249"/>
      <c r="N1061" s="272"/>
      <c r="O1061" s="250"/>
      <c r="P1061" s="273"/>
      <c r="Q1061" s="274"/>
      <c r="R1061" s="273"/>
      <c r="S1061" s="274"/>
      <c r="T1061" s="250"/>
      <c r="U1061" s="274"/>
      <c r="V1061" s="250"/>
      <c r="W1061" s="275"/>
      <c r="X1061" s="276"/>
    </row>
    <row r="1062" spans="2:24" x14ac:dyDescent="0.25">
      <c r="B1062" s="248"/>
      <c r="C1062" s="249"/>
      <c r="D1062" s="269"/>
      <c r="E1062" s="249"/>
      <c r="F1062" s="270"/>
      <c r="G1062" s="270"/>
      <c r="H1062" s="271"/>
      <c r="I1062" s="271"/>
      <c r="J1062" s="270"/>
      <c r="K1062" s="270"/>
      <c r="L1062" s="249"/>
      <c r="M1062" s="249"/>
      <c r="N1062" s="272"/>
      <c r="O1062" s="250"/>
      <c r="P1062" s="273"/>
      <c r="Q1062" s="274"/>
      <c r="R1062" s="273"/>
      <c r="S1062" s="274"/>
      <c r="T1062" s="250"/>
      <c r="U1062" s="274"/>
      <c r="V1062" s="250"/>
      <c r="W1062" s="275"/>
      <c r="X1062" s="276"/>
    </row>
    <row r="1063" spans="2:24" x14ac:dyDescent="0.25">
      <c r="B1063" s="248"/>
      <c r="C1063" s="249"/>
      <c r="D1063" s="269"/>
      <c r="E1063" s="249"/>
      <c r="F1063" s="270"/>
      <c r="G1063" s="270"/>
      <c r="H1063" s="271"/>
      <c r="I1063" s="271"/>
      <c r="J1063" s="270"/>
      <c r="K1063" s="270"/>
      <c r="L1063" s="249"/>
      <c r="M1063" s="249"/>
      <c r="N1063" s="272"/>
      <c r="O1063" s="250"/>
      <c r="P1063" s="273"/>
      <c r="Q1063" s="274"/>
      <c r="R1063" s="273"/>
      <c r="S1063" s="274"/>
      <c r="T1063" s="250"/>
      <c r="U1063" s="274"/>
      <c r="V1063" s="250"/>
      <c r="W1063" s="275"/>
      <c r="X1063" s="276"/>
    </row>
    <row r="1064" spans="2:24" x14ac:dyDescent="0.25">
      <c r="B1064" s="248"/>
      <c r="C1064" s="249"/>
      <c r="D1064" s="269"/>
      <c r="E1064" s="249"/>
      <c r="F1064" s="270"/>
      <c r="G1064" s="270"/>
      <c r="H1064" s="271"/>
      <c r="I1064" s="271"/>
      <c r="J1064" s="270"/>
      <c r="K1064" s="270"/>
      <c r="L1064" s="249"/>
      <c r="M1064" s="249"/>
      <c r="N1064" s="272"/>
      <c r="O1064" s="250"/>
      <c r="P1064" s="273"/>
      <c r="Q1064" s="274"/>
      <c r="R1064" s="273"/>
      <c r="S1064" s="274"/>
      <c r="T1064" s="250"/>
      <c r="U1064" s="274"/>
      <c r="V1064" s="250"/>
      <c r="W1064" s="275"/>
      <c r="X1064" s="276"/>
    </row>
    <row r="1065" spans="2:24" x14ac:dyDescent="0.25">
      <c r="B1065" s="248"/>
      <c r="C1065" s="249"/>
      <c r="D1065" s="269"/>
      <c r="E1065" s="249"/>
      <c r="F1065" s="270"/>
      <c r="G1065" s="270"/>
      <c r="H1065" s="271"/>
      <c r="I1065" s="271"/>
      <c r="J1065" s="270"/>
      <c r="K1065" s="270"/>
      <c r="L1065" s="249"/>
      <c r="M1065" s="249"/>
      <c r="N1065" s="272"/>
      <c r="O1065" s="250"/>
      <c r="P1065" s="273"/>
      <c r="Q1065" s="274"/>
      <c r="R1065" s="273"/>
      <c r="S1065" s="274"/>
      <c r="T1065" s="250"/>
      <c r="U1065" s="274"/>
      <c r="V1065" s="250"/>
      <c r="W1065" s="275"/>
      <c r="X1065" s="276"/>
    </row>
    <row r="1066" spans="2:24" x14ac:dyDescent="0.25">
      <c r="B1066" s="248"/>
      <c r="C1066" s="249"/>
      <c r="D1066" s="269"/>
      <c r="E1066" s="249"/>
      <c r="F1066" s="270"/>
      <c r="G1066" s="270"/>
      <c r="H1066" s="271"/>
      <c r="I1066" s="271"/>
      <c r="J1066" s="270"/>
      <c r="K1066" s="270"/>
      <c r="L1066" s="249"/>
      <c r="M1066" s="249"/>
      <c r="N1066" s="272"/>
      <c r="O1066" s="250"/>
      <c r="P1066" s="273"/>
      <c r="Q1066" s="274"/>
      <c r="R1066" s="273"/>
      <c r="S1066" s="274"/>
      <c r="T1066" s="250"/>
      <c r="U1066" s="274"/>
      <c r="V1066" s="250"/>
      <c r="W1066" s="275"/>
      <c r="X1066" s="276"/>
    </row>
    <row r="1067" spans="2:24" x14ac:dyDescent="0.25">
      <c r="B1067" s="248"/>
      <c r="C1067" s="249"/>
      <c r="D1067" s="269"/>
      <c r="E1067" s="249"/>
      <c r="F1067" s="270"/>
      <c r="G1067" s="270"/>
      <c r="H1067" s="271"/>
      <c r="I1067" s="271"/>
      <c r="J1067" s="270"/>
      <c r="K1067" s="270"/>
      <c r="L1067" s="249"/>
      <c r="M1067" s="249"/>
      <c r="N1067" s="272"/>
      <c r="O1067" s="250"/>
      <c r="P1067" s="273"/>
      <c r="Q1067" s="274"/>
      <c r="R1067" s="273"/>
      <c r="S1067" s="274"/>
      <c r="T1067" s="250"/>
      <c r="U1067" s="274"/>
      <c r="V1067" s="250"/>
      <c r="W1067" s="275"/>
      <c r="X1067" s="276"/>
    </row>
    <row r="1068" spans="2:24" x14ac:dyDescent="0.25">
      <c r="B1068" s="248"/>
      <c r="C1068" s="249"/>
      <c r="D1068" s="269"/>
      <c r="E1068" s="249"/>
      <c r="F1068" s="270"/>
      <c r="G1068" s="270"/>
      <c r="H1068" s="271"/>
      <c r="I1068" s="271"/>
      <c r="J1068" s="270"/>
      <c r="K1068" s="270"/>
      <c r="L1068" s="249"/>
      <c r="M1068" s="249"/>
      <c r="N1068" s="272"/>
      <c r="O1068" s="250"/>
      <c r="P1068" s="273"/>
      <c r="Q1068" s="274"/>
      <c r="R1068" s="273"/>
      <c r="S1068" s="274"/>
      <c r="T1068" s="250"/>
      <c r="U1068" s="274"/>
      <c r="V1068" s="250"/>
      <c r="W1068" s="275"/>
      <c r="X1068" s="276"/>
    </row>
    <row r="1069" spans="2:24" x14ac:dyDescent="0.25">
      <c r="B1069" s="248"/>
      <c r="C1069" s="249"/>
      <c r="D1069" s="269"/>
      <c r="E1069" s="249"/>
      <c r="F1069" s="270"/>
      <c r="G1069" s="270"/>
      <c r="H1069" s="271"/>
      <c r="I1069" s="271"/>
      <c r="J1069" s="270"/>
      <c r="K1069" s="270"/>
      <c r="L1069" s="249"/>
      <c r="M1069" s="249"/>
      <c r="N1069" s="272"/>
      <c r="O1069" s="250"/>
      <c r="P1069" s="273"/>
      <c r="Q1069" s="274"/>
      <c r="R1069" s="273"/>
      <c r="S1069" s="274"/>
      <c r="T1069" s="250"/>
      <c r="U1069" s="274"/>
      <c r="V1069" s="250"/>
      <c r="W1069" s="275"/>
      <c r="X1069" s="276"/>
    </row>
    <row r="1070" spans="2:24" x14ac:dyDescent="0.25">
      <c r="B1070" s="248"/>
      <c r="C1070" s="249"/>
      <c r="D1070" s="269"/>
      <c r="E1070" s="249"/>
      <c r="F1070" s="270"/>
      <c r="G1070" s="270"/>
      <c r="H1070" s="271"/>
      <c r="I1070" s="271"/>
      <c r="J1070" s="270"/>
      <c r="K1070" s="270"/>
      <c r="L1070" s="249"/>
      <c r="M1070" s="249"/>
      <c r="N1070" s="272"/>
      <c r="O1070" s="250"/>
      <c r="P1070" s="273"/>
      <c r="Q1070" s="274"/>
      <c r="R1070" s="273"/>
      <c r="S1070" s="274"/>
      <c r="T1070" s="250"/>
      <c r="U1070" s="274"/>
      <c r="V1070" s="250"/>
      <c r="W1070" s="275"/>
      <c r="X1070" s="276"/>
    </row>
    <row r="1071" spans="2:24" x14ac:dyDescent="0.25">
      <c r="B1071" s="248"/>
      <c r="C1071" s="249"/>
      <c r="D1071" s="269"/>
      <c r="E1071" s="249"/>
      <c r="F1071" s="270"/>
      <c r="G1071" s="270"/>
      <c r="H1071" s="271"/>
      <c r="I1071" s="271"/>
      <c r="J1071" s="270"/>
      <c r="K1071" s="270"/>
      <c r="L1071" s="249"/>
      <c r="M1071" s="249"/>
      <c r="N1071" s="272"/>
      <c r="O1071" s="250"/>
      <c r="P1071" s="273"/>
      <c r="Q1071" s="274"/>
      <c r="R1071" s="273"/>
      <c r="S1071" s="274"/>
      <c r="T1071" s="250"/>
      <c r="U1071" s="274"/>
      <c r="V1071" s="250"/>
      <c r="W1071" s="275"/>
      <c r="X1071" s="276"/>
    </row>
    <row r="1072" spans="2:24" x14ac:dyDescent="0.25">
      <c r="B1072" s="248"/>
      <c r="C1072" s="249"/>
      <c r="D1072" s="269"/>
      <c r="E1072" s="249"/>
      <c r="F1072" s="270"/>
      <c r="G1072" s="270"/>
      <c r="H1072" s="271"/>
      <c r="I1072" s="271"/>
      <c r="J1072" s="270"/>
      <c r="K1072" s="270"/>
      <c r="L1072" s="249"/>
      <c r="M1072" s="249"/>
      <c r="N1072" s="272"/>
      <c r="O1072" s="250"/>
      <c r="P1072" s="273"/>
      <c r="Q1072" s="274"/>
      <c r="R1072" s="273"/>
      <c r="S1072" s="274"/>
      <c r="T1072" s="250"/>
      <c r="U1072" s="274"/>
      <c r="V1072" s="250"/>
      <c r="W1072" s="275"/>
      <c r="X1072" s="276"/>
    </row>
    <row r="1073" spans="2:24" x14ac:dyDescent="0.25">
      <c r="B1073" s="248"/>
      <c r="C1073" s="249"/>
      <c r="D1073" s="269"/>
      <c r="E1073" s="249"/>
      <c r="F1073" s="270"/>
      <c r="G1073" s="270"/>
      <c r="H1073" s="271"/>
      <c r="I1073" s="271"/>
      <c r="J1073" s="270"/>
      <c r="K1073" s="270"/>
      <c r="L1073" s="249"/>
      <c r="M1073" s="249"/>
      <c r="N1073" s="272"/>
      <c r="O1073" s="250"/>
      <c r="P1073" s="273"/>
      <c r="Q1073" s="274"/>
      <c r="R1073" s="273"/>
      <c r="S1073" s="274"/>
      <c r="T1073" s="250"/>
      <c r="U1073" s="274"/>
      <c r="V1073" s="250"/>
      <c r="W1073" s="275"/>
      <c r="X1073" s="276"/>
    </row>
    <row r="1074" spans="2:24" x14ac:dyDescent="0.25">
      <c r="B1074" s="248"/>
      <c r="C1074" s="249"/>
      <c r="D1074" s="269"/>
      <c r="E1074" s="249"/>
      <c r="F1074" s="270"/>
      <c r="G1074" s="270"/>
      <c r="H1074" s="271"/>
      <c r="I1074" s="271"/>
      <c r="J1074" s="270"/>
      <c r="K1074" s="270"/>
      <c r="L1074" s="249"/>
      <c r="M1074" s="249"/>
      <c r="N1074" s="272"/>
      <c r="O1074" s="250"/>
      <c r="P1074" s="273"/>
      <c r="Q1074" s="274"/>
      <c r="R1074" s="273"/>
      <c r="S1074" s="274"/>
      <c r="T1074" s="250"/>
      <c r="U1074" s="274"/>
      <c r="V1074" s="250"/>
      <c r="W1074" s="275"/>
      <c r="X1074" s="276"/>
    </row>
    <row r="1075" spans="2:24" x14ac:dyDescent="0.25">
      <c r="B1075" s="248"/>
      <c r="C1075" s="249"/>
      <c r="D1075" s="269"/>
      <c r="E1075" s="249"/>
      <c r="F1075" s="270"/>
      <c r="G1075" s="270"/>
      <c r="H1075" s="271"/>
      <c r="I1075" s="271"/>
      <c r="J1075" s="270"/>
      <c r="K1075" s="270"/>
      <c r="L1075" s="249"/>
      <c r="M1075" s="249"/>
      <c r="N1075" s="272"/>
      <c r="O1075" s="250"/>
      <c r="P1075" s="273"/>
      <c r="Q1075" s="274"/>
      <c r="R1075" s="273"/>
      <c r="S1075" s="274"/>
      <c r="T1075" s="250"/>
      <c r="U1075" s="274"/>
      <c r="V1075" s="250"/>
      <c r="W1075" s="275"/>
      <c r="X1075" s="276"/>
    </row>
    <row r="1076" spans="2:24" x14ac:dyDescent="0.25">
      <c r="B1076" s="248"/>
      <c r="C1076" s="249"/>
      <c r="D1076" s="269"/>
      <c r="E1076" s="249"/>
      <c r="F1076" s="270"/>
      <c r="G1076" s="270"/>
      <c r="H1076" s="271"/>
      <c r="I1076" s="271"/>
      <c r="J1076" s="270"/>
      <c r="K1076" s="270"/>
      <c r="L1076" s="249"/>
      <c r="M1076" s="249"/>
      <c r="N1076" s="272"/>
      <c r="O1076" s="250"/>
      <c r="P1076" s="273"/>
      <c r="Q1076" s="274"/>
      <c r="R1076" s="273"/>
      <c r="S1076" s="274"/>
      <c r="T1076" s="250"/>
      <c r="U1076" s="274"/>
      <c r="V1076" s="250"/>
      <c r="W1076" s="275"/>
      <c r="X1076" s="276"/>
    </row>
    <row r="1077" spans="2:24" x14ac:dyDescent="0.25">
      <c r="B1077" s="248"/>
      <c r="C1077" s="249"/>
      <c r="D1077" s="269"/>
      <c r="E1077" s="249"/>
      <c r="F1077" s="270"/>
      <c r="G1077" s="270"/>
      <c r="H1077" s="271"/>
      <c r="I1077" s="271"/>
      <c r="J1077" s="270"/>
      <c r="K1077" s="270"/>
      <c r="L1077" s="249"/>
      <c r="M1077" s="249"/>
      <c r="N1077" s="272"/>
      <c r="O1077" s="250"/>
      <c r="P1077" s="273"/>
      <c r="Q1077" s="274"/>
      <c r="R1077" s="273"/>
      <c r="S1077" s="274"/>
      <c r="T1077" s="250"/>
      <c r="U1077" s="274"/>
      <c r="V1077" s="250"/>
      <c r="W1077" s="275"/>
      <c r="X1077" s="276"/>
    </row>
    <row r="1078" spans="2:24" x14ac:dyDescent="0.25">
      <c r="B1078" s="248"/>
      <c r="C1078" s="249"/>
      <c r="D1078" s="269"/>
      <c r="E1078" s="249"/>
      <c r="F1078" s="270"/>
      <c r="G1078" s="270"/>
      <c r="H1078" s="271"/>
      <c r="I1078" s="271"/>
      <c r="J1078" s="270"/>
      <c r="K1078" s="270"/>
      <c r="L1078" s="249"/>
      <c r="M1078" s="249"/>
      <c r="N1078" s="272"/>
      <c r="O1078" s="250"/>
      <c r="P1078" s="273"/>
      <c r="Q1078" s="274"/>
      <c r="R1078" s="273"/>
      <c r="S1078" s="274"/>
      <c r="T1078" s="250"/>
      <c r="U1078" s="274"/>
      <c r="V1078" s="250"/>
      <c r="W1078" s="275"/>
      <c r="X1078" s="276"/>
    </row>
    <row r="1079" spans="2:24" x14ac:dyDescent="0.25">
      <c r="B1079" s="248"/>
      <c r="C1079" s="249"/>
      <c r="D1079" s="269"/>
      <c r="E1079" s="249"/>
      <c r="F1079" s="270"/>
      <c r="G1079" s="270"/>
      <c r="H1079" s="271"/>
      <c r="I1079" s="271"/>
      <c r="J1079" s="270"/>
      <c r="K1079" s="270"/>
      <c r="L1079" s="249"/>
      <c r="M1079" s="249"/>
      <c r="N1079" s="272"/>
      <c r="O1079" s="250"/>
      <c r="P1079" s="273"/>
      <c r="Q1079" s="274"/>
      <c r="R1079" s="273"/>
      <c r="S1079" s="274"/>
      <c r="T1079" s="250"/>
      <c r="U1079" s="274"/>
      <c r="V1079" s="250"/>
      <c r="W1079" s="275"/>
      <c r="X1079" s="276"/>
    </row>
    <row r="1080" spans="2:24" x14ac:dyDescent="0.25">
      <c r="B1080" s="248"/>
      <c r="C1080" s="249"/>
      <c r="D1080" s="269"/>
      <c r="E1080" s="249"/>
      <c r="F1080" s="270"/>
      <c r="G1080" s="270"/>
      <c r="H1080" s="271"/>
      <c r="I1080" s="271"/>
      <c r="J1080" s="270"/>
      <c r="K1080" s="270"/>
      <c r="L1080" s="249"/>
      <c r="M1080" s="249"/>
      <c r="N1080" s="272"/>
      <c r="O1080" s="250"/>
      <c r="P1080" s="273"/>
      <c r="Q1080" s="274"/>
      <c r="R1080" s="273"/>
      <c r="S1080" s="274"/>
      <c r="T1080" s="250"/>
      <c r="U1080" s="274"/>
      <c r="V1080" s="250"/>
      <c r="W1080" s="275"/>
      <c r="X1080" s="276"/>
    </row>
    <row r="1081" spans="2:24" x14ac:dyDescent="0.25">
      <c r="B1081" s="248"/>
      <c r="C1081" s="249"/>
      <c r="D1081" s="269"/>
      <c r="E1081" s="249"/>
      <c r="F1081" s="270"/>
      <c r="G1081" s="270"/>
      <c r="H1081" s="271"/>
      <c r="I1081" s="271"/>
      <c r="J1081" s="270"/>
      <c r="K1081" s="270"/>
      <c r="L1081" s="249"/>
      <c r="M1081" s="249"/>
      <c r="N1081" s="272"/>
      <c r="O1081" s="250"/>
      <c r="P1081" s="273"/>
      <c r="Q1081" s="274"/>
      <c r="R1081" s="273"/>
      <c r="S1081" s="274"/>
      <c r="T1081" s="250"/>
      <c r="U1081" s="274"/>
      <c r="V1081" s="250"/>
      <c r="W1081" s="275"/>
      <c r="X1081" s="276"/>
    </row>
    <row r="1082" spans="2:24" x14ac:dyDescent="0.25">
      <c r="B1082" s="248"/>
      <c r="C1082" s="249"/>
      <c r="D1082" s="269"/>
      <c r="E1082" s="249"/>
      <c r="F1082" s="270"/>
      <c r="G1082" s="270"/>
      <c r="H1082" s="271"/>
      <c r="I1082" s="271"/>
      <c r="J1082" s="270"/>
      <c r="K1082" s="270"/>
      <c r="L1082" s="249"/>
      <c r="M1082" s="249"/>
      <c r="N1082" s="272"/>
      <c r="O1082" s="250"/>
      <c r="P1082" s="273"/>
      <c r="Q1082" s="274"/>
      <c r="R1082" s="273"/>
      <c r="S1082" s="274"/>
      <c r="T1082" s="250"/>
      <c r="U1082" s="274"/>
      <c r="V1082" s="250"/>
      <c r="W1082" s="275"/>
      <c r="X1082" s="276"/>
    </row>
    <row r="1083" spans="2:24" x14ac:dyDescent="0.25">
      <c r="B1083" s="248"/>
      <c r="C1083" s="249"/>
      <c r="D1083" s="269"/>
      <c r="E1083" s="249"/>
      <c r="F1083" s="270"/>
      <c r="G1083" s="270"/>
      <c r="H1083" s="271"/>
      <c r="I1083" s="271"/>
      <c r="J1083" s="270"/>
      <c r="K1083" s="270"/>
      <c r="L1083" s="249"/>
      <c r="M1083" s="249"/>
      <c r="N1083" s="272"/>
      <c r="O1083" s="250"/>
      <c r="P1083" s="273"/>
      <c r="Q1083" s="274"/>
      <c r="R1083" s="273"/>
      <c r="S1083" s="274"/>
      <c r="T1083" s="250"/>
      <c r="U1083" s="274"/>
      <c r="V1083" s="250"/>
      <c r="W1083" s="275"/>
      <c r="X1083" s="276"/>
    </row>
    <row r="1084" spans="2:24" x14ac:dyDescent="0.25">
      <c r="B1084" s="248"/>
      <c r="C1084" s="249"/>
      <c r="D1084" s="269"/>
      <c r="E1084" s="249"/>
      <c r="F1084" s="270"/>
      <c r="G1084" s="270"/>
      <c r="H1084" s="271"/>
      <c r="I1084" s="271"/>
      <c r="J1084" s="270"/>
      <c r="K1084" s="270"/>
      <c r="L1084" s="249"/>
      <c r="M1084" s="249"/>
      <c r="N1084" s="272"/>
      <c r="O1084" s="250"/>
      <c r="P1084" s="273"/>
      <c r="Q1084" s="274"/>
      <c r="R1084" s="273"/>
      <c r="S1084" s="274"/>
      <c r="T1084" s="250"/>
      <c r="U1084" s="274"/>
      <c r="V1084" s="250"/>
      <c r="W1084" s="275"/>
      <c r="X1084" s="276"/>
    </row>
    <row r="1085" spans="2:24" x14ac:dyDescent="0.25">
      <c r="B1085" s="248"/>
      <c r="C1085" s="249"/>
      <c r="D1085" s="269"/>
      <c r="E1085" s="249"/>
      <c r="F1085" s="270"/>
      <c r="G1085" s="270"/>
      <c r="H1085" s="271"/>
      <c r="I1085" s="271"/>
      <c r="J1085" s="270"/>
      <c r="K1085" s="270"/>
      <c r="L1085" s="249"/>
      <c r="M1085" s="249"/>
      <c r="N1085" s="272"/>
      <c r="O1085" s="250"/>
      <c r="P1085" s="273"/>
      <c r="Q1085" s="274"/>
      <c r="R1085" s="273"/>
      <c r="S1085" s="274"/>
      <c r="T1085" s="250"/>
      <c r="U1085" s="274"/>
      <c r="V1085" s="250"/>
      <c r="W1085" s="275"/>
      <c r="X1085" s="276"/>
    </row>
    <row r="1086" spans="2:24" x14ac:dyDescent="0.25">
      <c r="B1086" s="248"/>
      <c r="C1086" s="249"/>
      <c r="D1086" s="269"/>
      <c r="E1086" s="249"/>
      <c r="F1086" s="270"/>
      <c r="G1086" s="270"/>
      <c r="H1086" s="271"/>
      <c r="I1086" s="271"/>
      <c r="J1086" s="270"/>
      <c r="K1086" s="270"/>
      <c r="L1086" s="249"/>
      <c r="M1086" s="249"/>
      <c r="N1086" s="272"/>
      <c r="O1086" s="250"/>
      <c r="P1086" s="273"/>
      <c r="Q1086" s="274"/>
      <c r="R1086" s="273"/>
      <c r="S1086" s="274"/>
      <c r="T1086" s="250"/>
      <c r="U1086" s="274"/>
      <c r="V1086" s="250"/>
      <c r="W1086" s="275"/>
      <c r="X1086" s="276"/>
    </row>
    <row r="1087" spans="2:24" x14ac:dyDescent="0.25">
      <c r="B1087" s="248"/>
      <c r="C1087" s="249"/>
      <c r="D1087" s="269"/>
      <c r="E1087" s="249"/>
      <c r="F1087" s="270"/>
      <c r="G1087" s="270"/>
      <c r="H1087" s="271"/>
      <c r="I1087" s="271"/>
      <c r="J1087" s="270"/>
      <c r="K1087" s="270"/>
      <c r="L1087" s="249"/>
      <c r="M1087" s="249"/>
      <c r="N1087" s="272"/>
      <c r="O1087" s="250"/>
      <c r="P1087" s="273"/>
      <c r="Q1087" s="274"/>
      <c r="R1087" s="273"/>
      <c r="S1087" s="274"/>
      <c r="T1087" s="250"/>
      <c r="U1087" s="274"/>
      <c r="V1087" s="250"/>
      <c r="W1087" s="275"/>
      <c r="X1087" s="276"/>
    </row>
    <row r="1088" spans="2:24" x14ac:dyDescent="0.25">
      <c r="B1088" s="248"/>
      <c r="C1088" s="249"/>
      <c r="D1088" s="269"/>
      <c r="E1088" s="249"/>
      <c r="F1088" s="270"/>
      <c r="G1088" s="270"/>
      <c r="H1088" s="271"/>
      <c r="I1088" s="271"/>
      <c r="J1088" s="270"/>
      <c r="K1088" s="270"/>
      <c r="L1088" s="249"/>
      <c r="M1088" s="249"/>
      <c r="N1088" s="272"/>
      <c r="O1088" s="250"/>
      <c r="P1088" s="273"/>
      <c r="Q1088" s="274"/>
      <c r="R1088" s="273"/>
      <c r="S1088" s="274"/>
      <c r="T1088" s="250"/>
      <c r="U1088" s="274"/>
      <c r="V1088" s="250"/>
      <c r="W1088" s="275"/>
      <c r="X1088" s="276"/>
    </row>
    <row r="1089" spans="2:24" x14ac:dyDescent="0.25">
      <c r="B1089" s="248"/>
      <c r="C1089" s="249"/>
      <c r="D1089" s="269"/>
      <c r="E1089" s="249"/>
      <c r="F1089" s="270"/>
      <c r="G1089" s="270"/>
      <c r="H1089" s="271"/>
      <c r="I1089" s="271"/>
      <c r="J1089" s="270"/>
      <c r="K1089" s="270"/>
      <c r="L1089" s="249"/>
      <c r="M1089" s="249"/>
      <c r="N1089" s="272"/>
      <c r="O1089" s="250"/>
      <c r="P1089" s="273"/>
      <c r="Q1089" s="274"/>
      <c r="R1089" s="273"/>
      <c r="S1089" s="274"/>
      <c r="T1089" s="250"/>
      <c r="U1089" s="274"/>
      <c r="V1089" s="250"/>
      <c r="W1089" s="275"/>
      <c r="X1089" s="276"/>
    </row>
    <row r="1090" spans="2:24" x14ac:dyDescent="0.25">
      <c r="B1090" s="248"/>
      <c r="C1090" s="249"/>
      <c r="D1090" s="269"/>
      <c r="E1090" s="249"/>
      <c r="F1090" s="270"/>
      <c r="G1090" s="270"/>
      <c r="H1090" s="271"/>
      <c r="I1090" s="271"/>
      <c r="J1090" s="270"/>
      <c r="K1090" s="270"/>
      <c r="L1090" s="249"/>
      <c r="M1090" s="249"/>
      <c r="N1090" s="272"/>
      <c r="O1090" s="250"/>
      <c r="P1090" s="273"/>
      <c r="Q1090" s="274"/>
      <c r="R1090" s="273"/>
      <c r="S1090" s="274"/>
      <c r="T1090" s="250"/>
      <c r="U1090" s="274"/>
      <c r="V1090" s="250"/>
      <c r="W1090" s="275"/>
      <c r="X1090" s="276"/>
    </row>
    <row r="1091" spans="2:24" x14ac:dyDescent="0.25">
      <c r="B1091" s="248"/>
      <c r="C1091" s="249"/>
      <c r="D1091" s="269"/>
      <c r="E1091" s="249"/>
      <c r="F1091" s="270"/>
      <c r="G1091" s="270"/>
      <c r="H1091" s="271"/>
      <c r="I1091" s="271"/>
      <c r="J1091" s="270"/>
      <c r="K1091" s="270"/>
      <c r="L1091" s="249"/>
      <c r="M1091" s="249"/>
      <c r="N1091" s="272"/>
      <c r="O1091" s="250"/>
      <c r="P1091" s="273"/>
      <c r="Q1091" s="274"/>
      <c r="R1091" s="273"/>
      <c r="S1091" s="274"/>
      <c r="T1091" s="250"/>
      <c r="U1091" s="274"/>
      <c r="V1091" s="250"/>
      <c r="W1091" s="275"/>
      <c r="X1091" s="276"/>
    </row>
    <row r="1092" spans="2:24" x14ac:dyDescent="0.25">
      <c r="B1092" s="248"/>
      <c r="C1092" s="249"/>
      <c r="D1092" s="269"/>
      <c r="E1092" s="249"/>
      <c r="F1092" s="270"/>
      <c r="G1092" s="270"/>
      <c r="H1092" s="271"/>
      <c r="I1092" s="271"/>
      <c r="J1092" s="270"/>
      <c r="K1092" s="270"/>
      <c r="L1092" s="249"/>
      <c r="M1092" s="249"/>
      <c r="N1092" s="272"/>
      <c r="O1092" s="250"/>
      <c r="P1092" s="273"/>
      <c r="Q1092" s="274"/>
      <c r="R1092" s="273"/>
      <c r="S1092" s="274"/>
      <c r="T1092" s="250"/>
      <c r="U1092" s="274"/>
      <c r="V1092" s="250"/>
      <c r="W1092" s="275"/>
      <c r="X1092" s="276"/>
    </row>
    <row r="1093" spans="2:24" x14ac:dyDescent="0.25">
      <c r="B1093" s="248"/>
      <c r="C1093" s="249"/>
      <c r="D1093" s="269"/>
      <c r="E1093" s="249"/>
      <c r="F1093" s="270"/>
      <c r="G1093" s="270"/>
      <c r="H1093" s="271"/>
      <c r="I1093" s="271"/>
      <c r="J1093" s="270"/>
      <c r="K1093" s="270"/>
      <c r="L1093" s="249"/>
      <c r="M1093" s="249"/>
      <c r="N1093" s="272"/>
      <c r="O1093" s="250"/>
      <c r="P1093" s="273"/>
      <c r="Q1093" s="274"/>
      <c r="R1093" s="273"/>
      <c r="S1093" s="274"/>
      <c r="T1093" s="250"/>
      <c r="U1093" s="274"/>
      <c r="V1093" s="250"/>
      <c r="W1093" s="275"/>
      <c r="X1093" s="276"/>
    </row>
    <row r="1094" spans="2:24" x14ac:dyDescent="0.25">
      <c r="B1094" s="248"/>
      <c r="C1094" s="249"/>
      <c r="D1094" s="269"/>
      <c r="E1094" s="249"/>
      <c r="F1094" s="270"/>
      <c r="G1094" s="270"/>
      <c r="H1094" s="271"/>
      <c r="I1094" s="271"/>
      <c r="J1094" s="270"/>
      <c r="K1094" s="270"/>
      <c r="L1094" s="249"/>
      <c r="M1094" s="249"/>
      <c r="N1094" s="272"/>
      <c r="O1094" s="250"/>
      <c r="P1094" s="273"/>
      <c r="Q1094" s="274"/>
      <c r="R1094" s="273"/>
      <c r="S1094" s="274"/>
      <c r="T1094" s="250"/>
      <c r="U1094" s="274"/>
      <c r="V1094" s="250"/>
      <c r="W1094" s="275"/>
      <c r="X1094" s="276"/>
    </row>
    <row r="1095" spans="2:24" x14ac:dyDescent="0.25">
      <c r="B1095" s="248"/>
      <c r="C1095" s="249"/>
      <c r="D1095" s="269"/>
      <c r="E1095" s="249"/>
      <c r="F1095" s="270"/>
      <c r="G1095" s="270"/>
      <c r="H1095" s="271"/>
      <c r="I1095" s="271"/>
      <c r="J1095" s="270"/>
      <c r="K1095" s="270"/>
      <c r="L1095" s="249"/>
      <c r="M1095" s="249"/>
      <c r="N1095" s="272"/>
      <c r="O1095" s="250"/>
      <c r="P1095" s="273"/>
      <c r="Q1095" s="274"/>
      <c r="R1095" s="273"/>
      <c r="S1095" s="274"/>
      <c r="T1095" s="250"/>
      <c r="U1095" s="274"/>
      <c r="V1095" s="250"/>
      <c r="W1095" s="275"/>
      <c r="X1095" s="276"/>
    </row>
    <row r="1096" spans="2:24" x14ac:dyDescent="0.25">
      <c r="B1096" s="248"/>
      <c r="C1096" s="249"/>
      <c r="D1096" s="269"/>
      <c r="E1096" s="249"/>
      <c r="F1096" s="270"/>
      <c r="G1096" s="270"/>
      <c r="H1096" s="271"/>
      <c r="I1096" s="271"/>
      <c r="J1096" s="270"/>
      <c r="K1096" s="270"/>
      <c r="L1096" s="249"/>
      <c r="M1096" s="249"/>
      <c r="N1096" s="272"/>
      <c r="O1096" s="250"/>
      <c r="P1096" s="273"/>
      <c r="Q1096" s="274"/>
      <c r="R1096" s="273"/>
      <c r="S1096" s="274"/>
      <c r="T1096" s="250"/>
      <c r="U1096" s="274"/>
      <c r="V1096" s="250"/>
      <c r="W1096" s="275"/>
      <c r="X1096" s="276"/>
    </row>
    <row r="1097" spans="2:24" x14ac:dyDescent="0.25">
      <c r="B1097" s="248"/>
      <c r="C1097" s="249"/>
      <c r="D1097" s="269"/>
      <c r="E1097" s="249"/>
      <c r="F1097" s="270"/>
      <c r="G1097" s="270"/>
      <c r="H1097" s="271"/>
      <c r="I1097" s="271"/>
      <c r="J1097" s="270"/>
      <c r="K1097" s="270"/>
      <c r="L1097" s="249"/>
      <c r="M1097" s="249"/>
      <c r="N1097" s="272"/>
      <c r="O1097" s="250"/>
      <c r="P1097" s="273"/>
      <c r="Q1097" s="274"/>
      <c r="R1097" s="273"/>
      <c r="S1097" s="274"/>
      <c r="T1097" s="250"/>
      <c r="U1097" s="274"/>
      <c r="V1097" s="250"/>
      <c r="W1097" s="275"/>
      <c r="X1097" s="276"/>
    </row>
    <row r="1098" spans="2:24" x14ac:dyDescent="0.25">
      <c r="B1098" s="248"/>
      <c r="C1098" s="249"/>
      <c r="D1098" s="269"/>
      <c r="E1098" s="249"/>
      <c r="F1098" s="270"/>
      <c r="G1098" s="270"/>
      <c r="H1098" s="271"/>
      <c r="I1098" s="271"/>
      <c r="J1098" s="270"/>
      <c r="K1098" s="270"/>
      <c r="L1098" s="249"/>
      <c r="M1098" s="249"/>
      <c r="N1098" s="272"/>
      <c r="O1098" s="250"/>
      <c r="P1098" s="273"/>
      <c r="Q1098" s="274"/>
      <c r="R1098" s="273"/>
      <c r="S1098" s="274"/>
      <c r="T1098" s="250"/>
      <c r="U1098" s="274"/>
      <c r="V1098" s="250"/>
      <c r="W1098" s="275"/>
      <c r="X1098" s="276"/>
    </row>
    <row r="1099" spans="2:24" x14ac:dyDescent="0.25">
      <c r="B1099" s="248"/>
      <c r="C1099" s="249"/>
      <c r="D1099" s="269"/>
      <c r="E1099" s="249"/>
      <c r="F1099" s="270"/>
      <c r="G1099" s="270"/>
      <c r="H1099" s="271"/>
      <c r="I1099" s="271"/>
      <c r="J1099" s="270"/>
      <c r="K1099" s="270"/>
      <c r="L1099" s="249"/>
      <c r="M1099" s="249"/>
      <c r="N1099" s="272"/>
      <c r="O1099" s="250"/>
      <c r="P1099" s="273"/>
      <c r="Q1099" s="274"/>
      <c r="R1099" s="273"/>
      <c r="S1099" s="274"/>
      <c r="T1099" s="250"/>
      <c r="U1099" s="274"/>
      <c r="V1099" s="250"/>
      <c r="W1099" s="275"/>
      <c r="X1099" s="276"/>
    </row>
    <row r="1100" spans="2:24" x14ac:dyDescent="0.25">
      <c r="B1100" s="248"/>
      <c r="C1100" s="249"/>
      <c r="D1100" s="269"/>
      <c r="E1100" s="249"/>
      <c r="F1100" s="270"/>
      <c r="G1100" s="270"/>
      <c r="H1100" s="271"/>
      <c r="I1100" s="271"/>
      <c r="J1100" s="270"/>
      <c r="K1100" s="270"/>
      <c r="L1100" s="249"/>
      <c r="M1100" s="249"/>
      <c r="N1100" s="272"/>
      <c r="O1100" s="250"/>
      <c r="P1100" s="273"/>
      <c r="Q1100" s="274"/>
      <c r="R1100" s="273"/>
      <c r="S1100" s="274"/>
      <c r="T1100" s="250"/>
      <c r="U1100" s="274"/>
      <c r="V1100" s="250"/>
      <c r="W1100" s="275"/>
      <c r="X1100" s="276"/>
    </row>
    <row r="1101" spans="2:24" x14ac:dyDescent="0.25">
      <c r="B1101" s="248"/>
      <c r="C1101" s="249"/>
      <c r="D1101" s="269"/>
      <c r="E1101" s="249"/>
      <c r="F1101" s="270"/>
      <c r="G1101" s="270"/>
      <c r="H1101" s="271"/>
      <c r="I1101" s="271"/>
      <c r="J1101" s="270"/>
      <c r="K1101" s="270"/>
      <c r="L1101" s="249"/>
      <c r="M1101" s="249"/>
      <c r="N1101" s="272"/>
      <c r="O1101" s="250"/>
      <c r="P1101" s="273"/>
      <c r="Q1101" s="274"/>
      <c r="R1101" s="273"/>
      <c r="S1101" s="274"/>
      <c r="T1101" s="250"/>
      <c r="U1101" s="274"/>
      <c r="V1101" s="250"/>
      <c r="W1101" s="275"/>
      <c r="X1101" s="276"/>
    </row>
    <row r="1102" spans="2:24" x14ac:dyDescent="0.25">
      <c r="B1102" s="248"/>
      <c r="C1102" s="249"/>
      <c r="D1102" s="269"/>
      <c r="E1102" s="249"/>
      <c r="F1102" s="270"/>
      <c r="G1102" s="270"/>
      <c r="H1102" s="271"/>
      <c r="I1102" s="271"/>
      <c r="J1102" s="270"/>
      <c r="K1102" s="270"/>
      <c r="L1102" s="249"/>
      <c r="M1102" s="249"/>
      <c r="N1102" s="272"/>
      <c r="O1102" s="250"/>
      <c r="P1102" s="273"/>
      <c r="Q1102" s="274"/>
      <c r="R1102" s="273"/>
      <c r="S1102" s="274"/>
      <c r="T1102" s="250"/>
      <c r="U1102" s="274"/>
      <c r="V1102" s="250"/>
      <c r="W1102" s="275"/>
      <c r="X1102" s="276"/>
    </row>
    <row r="1103" spans="2:24" x14ac:dyDescent="0.25">
      <c r="B1103" s="248"/>
      <c r="C1103" s="249"/>
      <c r="D1103" s="269"/>
      <c r="E1103" s="249"/>
      <c r="F1103" s="270"/>
      <c r="G1103" s="270"/>
      <c r="H1103" s="271"/>
      <c r="I1103" s="271"/>
      <c r="J1103" s="270"/>
      <c r="K1103" s="270"/>
      <c r="L1103" s="249"/>
      <c r="M1103" s="249"/>
      <c r="N1103" s="272"/>
      <c r="O1103" s="250"/>
      <c r="P1103" s="273"/>
      <c r="Q1103" s="274"/>
      <c r="R1103" s="273"/>
      <c r="S1103" s="274"/>
      <c r="T1103" s="250"/>
      <c r="U1103" s="274"/>
      <c r="V1103" s="250"/>
      <c r="W1103" s="275"/>
      <c r="X1103" s="276"/>
    </row>
    <row r="1104" spans="2:24" x14ac:dyDescent="0.25">
      <c r="B1104" s="248"/>
      <c r="C1104" s="249"/>
      <c r="D1104" s="269"/>
      <c r="E1104" s="249"/>
      <c r="F1104" s="270"/>
      <c r="G1104" s="270"/>
      <c r="H1104" s="271"/>
      <c r="I1104" s="271"/>
      <c r="J1104" s="270"/>
      <c r="K1104" s="270"/>
      <c r="L1104" s="249"/>
      <c r="M1104" s="249"/>
      <c r="N1104" s="272"/>
      <c r="O1104" s="250"/>
      <c r="P1104" s="273"/>
      <c r="Q1104" s="274"/>
      <c r="R1104" s="273"/>
      <c r="S1104" s="274"/>
      <c r="T1104" s="250"/>
      <c r="U1104" s="274"/>
      <c r="V1104" s="250"/>
      <c r="W1104" s="275"/>
      <c r="X1104" s="276"/>
    </row>
    <row r="1105" spans="2:24" x14ac:dyDescent="0.25">
      <c r="B1105" s="248"/>
      <c r="C1105" s="249"/>
      <c r="D1105" s="269"/>
      <c r="E1105" s="249"/>
      <c r="F1105" s="270"/>
      <c r="G1105" s="270"/>
      <c r="H1105" s="271"/>
      <c r="I1105" s="271"/>
      <c r="J1105" s="270"/>
      <c r="K1105" s="270"/>
      <c r="L1105" s="249"/>
      <c r="M1105" s="249"/>
      <c r="N1105" s="272"/>
      <c r="O1105" s="250"/>
      <c r="P1105" s="273"/>
      <c r="Q1105" s="274"/>
      <c r="R1105" s="273"/>
      <c r="S1105" s="274"/>
      <c r="T1105" s="250"/>
      <c r="U1105" s="274"/>
      <c r="V1105" s="250"/>
      <c r="W1105" s="275"/>
      <c r="X1105" s="276"/>
    </row>
    <row r="1106" spans="2:24" x14ac:dyDescent="0.25">
      <c r="B1106" s="248"/>
      <c r="C1106" s="249"/>
      <c r="D1106" s="269"/>
      <c r="E1106" s="249"/>
      <c r="F1106" s="270"/>
      <c r="G1106" s="270"/>
      <c r="H1106" s="271"/>
      <c r="I1106" s="271"/>
      <c r="J1106" s="270"/>
      <c r="K1106" s="270"/>
      <c r="L1106" s="249"/>
      <c r="M1106" s="249"/>
      <c r="N1106" s="272"/>
      <c r="O1106" s="250"/>
      <c r="P1106" s="273"/>
      <c r="Q1106" s="274"/>
      <c r="R1106" s="273"/>
      <c r="S1106" s="274"/>
      <c r="T1106" s="250"/>
      <c r="U1106" s="274"/>
      <c r="V1106" s="250"/>
      <c r="W1106" s="275"/>
      <c r="X1106" s="276"/>
    </row>
    <row r="1107" spans="2:24" x14ac:dyDescent="0.25">
      <c r="B1107" s="248"/>
      <c r="C1107" s="249"/>
      <c r="D1107" s="269"/>
      <c r="E1107" s="249"/>
      <c r="F1107" s="270"/>
      <c r="G1107" s="270"/>
      <c r="H1107" s="271"/>
      <c r="I1107" s="271"/>
      <c r="J1107" s="270"/>
      <c r="K1107" s="270"/>
      <c r="L1107" s="249"/>
      <c r="M1107" s="249"/>
      <c r="N1107" s="272"/>
      <c r="O1107" s="250"/>
      <c r="P1107" s="273"/>
      <c r="Q1107" s="274"/>
      <c r="R1107" s="273"/>
      <c r="S1107" s="274"/>
      <c r="T1107" s="250"/>
      <c r="U1107" s="274"/>
      <c r="V1107" s="250"/>
      <c r="W1107" s="275"/>
      <c r="X1107" s="276"/>
    </row>
    <row r="1108" spans="2:24" x14ac:dyDescent="0.25">
      <c r="B1108" s="248"/>
      <c r="C1108" s="249"/>
      <c r="D1108" s="269"/>
      <c r="E1108" s="249"/>
      <c r="F1108" s="270"/>
      <c r="G1108" s="270"/>
      <c r="H1108" s="271"/>
      <c r="I1108" s="271"/>
      <c r="J1108" s="270"/>
      <c r="K1108" s="270"/>
      <c r="L1108" s="249"/>
      <c r="M1108" s="249"/>
      <c r="N1108" s="272"/>
      <c r="O1108" s="250"/>
      <c r="P1108" s="273"/>
      <c r="Q1108" s="274"/>
      <c r="R1108" s="273"/>
      <c r="S1108" s="274"/>
      <c r="T1108" s="250"/>
      <c r="U1108" s="274"/>
      <c r="V1108" s="250"/>
      <c r="W1108" s="275"/>
      <c r="X1108" s="276"/>
    </row>
    <row r="1109" spans="2:24" x14ac:dyDescent="0.25">
      <c r="B1109" s="248"/>
      <c r="C1109" s="249"/>
      <c r="D1109" s="269"/>
      <c r="E1109" s="249"/>
      <c r="F1109" s="270"/>
      <c r="G1109" s="270"/>
      <c r="H1109" s="271"/>
      <c r="I1109" s="271"/>
      <c r="J1109" s="270"/>
      <c r="K1109" s="270"/>
      <c r="L1109" s="249"/>
      <c r="M1109" s="249"/>
      <c r="N1109" s="272"/>
      <c r="O1109" s="250"/>
      <c r="P1109" s="273"/>
      <c r="Q1109" s="274"/>
      <c r="R1109" s="273"/>
      <c r="S1109" s="274"/>
      <c r="T1109" s="250"/>
      <c r="U1109" s="274"/>
      <c r="V1109" s="250"/>
      <c r="W1109" s="275"/>
      <c r="X1109" s="276"/>
    </row>
    <row r="1110" spans="2:24" x14ac:dyDescent="0.25">
      <c r="B1110" s="248"/>
      <c r="C1110" s="249"/>
      <c r="D1110" s="269"/>
      <c r="E1110" s="249"/>
      <c r="F1110" s="270"/>
      <c r="G1110" s="270"/>
      <c r="H1110" s="271"/>
      <c r="I1110" s="271"/>
      <c r="J1110" s="270"/>
      <c r="K1110" s="270"/>
      <c r="L1110" s="249"/>
      <c r="M1110" s="249"/>
      <c r="N1110" s="272"/>
      <c r="O1110" s="250"/>
      <c r="P1110" s="273"/>
      <c r="Q1110" s="274"/>
      <c r="R1110" s="273"/>
      <c r="S1110" s="274"/>
      <c r="T1110" s="250"/>
      <c r="U1110" s="274"/>
      <c r="V1110" s="250"/>
      <c r="W1110" s="275"/>
      <c r="X1110" s="276"/>
    </row>
    <row r="1111" spans="2:24" x14ac:dyDescent="0.25">
      <c r="B1111" s="248"/>
      <c r="C1111" s="249"/>
      <c r="D1111" s="269"/>
      <c r="E1111" s="249"/>
      <c r="F1111" s="270"/>
      <c r="G1111" s="270"/>
      <c r="H1111" s="271"/>
      <c r="I1111" s="271"/>
      <c r="J1111" s="270"/>
      <c r="K1111" s="270"/>
      <c r="L1111" s="249"/>
      <c r="M1111" s="249"/>
      <c r="N1111" s="272"/>
      <c r="O1111" s="250"/>
      <c r="P1111" s="273"/>
      <c r="Q1111" s="274"/>
      <c r="R1111" s="273"/>
      <c r="S1111" s="274"/>
      <c r="T1111" s="250"/>
      <c r="U1111" s="274"/>
      <c r="V1111" s="250"/>
      <c r="W1111" s="275"/>
      <c r="X1111" s="276"/>
    </row>
    <row r="1112" spans="2:24" x14ac:dyDescent="0.25">
      <c r="B1112" s="248"/>
      <c r="C1112" s="249"/>
      <c r="D1112" s="269"/>
      <c r="E1112" s="249"/>
      <c r="F1112" s="270"/>
      <c r="G1112" s="270"/>
      <c r="H1112" s="271"/>
      <c r="I1112" s="271"/>
      <c r="J1112" s="270"/>
      <c r="K1112" s="270"/>
      <c r="L1112" s="249"/>
      <c r="M1112" s="249"/>
      <c r="N1112" s="272"/>
      <c r="O1112" s="250"/>
      <c r="P1112" s="273"/>
      <c r="Q1112" s="274"/>
      <c r="R1112" s="273"/>
      <c r="S1112" s="274"/>
      <c r="T1112" s="250"/>
      <c r="U1112" s="274"/>
      <c r="V1112" s="250"/>
      <c r="W1112" s="275"/>
      <c r="X1112" s="276"/>
    </row>
    <row r="1113" spans="2:24" x14ac:dyDescent="0.25">
      <c r="B1113" s="248"/>
      <c r="C1113" s="249"/>
      <c r="D1113" s="269"/>
      <c r="E1113" s="249"/>
      <c r="F1113" s="270"/>
      <c r="G1113" s="270"/>
      <c r="H1113" s="271"/>
      <c r="I1113" s="271"/>
      <c r="J1113" s="270"/>
      <c r="K1113" s="270"/>
      <c r="L1113" s="249"/>
      <c r="M1113" s="249"/>
      <c r="N1113" s="272"/>
      <c r="O1113" s="250"/>
      <c r="P1113" s="273"/>
      <c r="Q1113" s="274"/>
      <c r="R1113" s="273"/>
      <c r="S1113" s="274"/>
      <c r="T1113" s="250"/>
      <c r="U1113" s="274"/>
      <c r="V1113" s="250"/>
      <c r="W1113" s="275"/>
      <c r="X1113" s="276"/>
    </row>
    <row r="1114" spans="2:24" x14ac:dyDescent="0.25">
      <c r="B1114" s="248"/>
      <c r="C1114" s="249"/>
      <c r="D1114" s="269"/>
      <c r="E1114" s="249"/>
      <c r="F1114" s="270"/>
      <c r="G1114" s="270"/>
      <c r="H1114" s="271"/>
      <c r="I1114" s="271"/>
      <c r="J1114" s="270"/>
      <c r="K1114" s="270"/>
      <c r="L1114" s="249"/>
      <c r="M1114" s="249"/>
      <c r="N1114" s="272"/>
      <c r="O1114" s="250"/>
      <c r="P1114" s="273"/>
      <c r="Q1114" s="274"/>
      <c r="R1114" s="273"/>
      <c r="S1114" s="274"/>
      <c r="T1114" s="250"/>
      <c r="U1114" s="274"/>
      <c r="V1114" s="250"/>
      <c r="W1114" s="275"/>
      <c r="X1114" s="276"/>
    </row>
    <row r="1115" spans="2:24" x14ac:dyDescent="0.25">
      <c r="B1115" s="248"/>
      <c r="C1115" s="249"/>
      <c r="D1115" s="269"/>
      <c r="E1115" s="249"/>
      <c r="F1115" s="270"/>
      <c r="G1115" s="270"/>
      <c r="H1115" s="271"/>
      <c r="I1115" s="271"/>
      <c r="J1115" s="270"/>
      <c r="K1115" s="270"/>
      <c r="L1115" s="249"/>
      <c r="M1115" s="249"/>
      <c r="N1115" s="272"/>
      <c r="O1115" s="250"/>
      <c r="P1115" s="273"/>
      <c r="Q1115" s="274"/>
      <c r="R1115" s="273"/>
      <c r="S1115" s="274"/>
      <c r="T1115" s="250"/>
      <c r="U1115" s="274"/>
      <c r="V1115" s="250"/>
      <c r="W1115" s="275"/>
      <c r="X1115" s="276"/>
    </row>
    <row r="1116" spans="2:24" x14ac:dyDescent="0.25">
      <c r="B1116" s="248"/>
      <c r="C1116" s="249"/>
      <c r="D1116" s="269"/>
      <c r="E1116" s="249"/>
      <c r="F1116" s="270"/>
      <c r="G1116" s="270"/>
      <c r="H1116" s="271"/>
      <c r="I1116" s="271"/>
      <c r="J1116" s="270"/>
      <c r="K1116" s="270"/>
      <c r="L1116" s="249"/>
      <c r="M1116" s="249"/>
      <c r="N1116" s="272"/>
      <c r="O1116" s="250"/>
      <c r="P1116" s="273"/>
      <c r="Q1116" s="274"/>
      <c r="R1116" s="273"/>
      <c r="S1116" s="274"/>
      <c r="T1116" s="250"/>
      <c r="U1116" s="274"/>
      <c r="V1116" s="250"/>
      <c r="W1116" s="275"/>
      <c r="X1116" s="276"/>
    </row>
    <row r="1117" spans="2:24" x14ac:dyDescent="0.25">
      <c r="B1117" s="248"/>
      <c r="C1117" s="249"/>
      <c r="D1117" s="269"/>
      <c r="E1117" s="249"/>
      <c r="F1117" s="270"/>
      <c r="G1117" s="270"/>
      <c r="H1117" s="271"/>
      <c r="I1117" s="271"/>
      <c r="J1117" s="270"/>
      <c r="K1117" s="270"/>
      <c r="L1117" s="249"/>
      <c r="M1117" s="249"/>
      <c r="N1117" s="272"/>
      <c r="O1117" s="250"/>
      <c r="P1117" s="273"/>
      <c r="Q1117" s="274"/>
      <c r="R1117" s="273"/>
      <c r="S1117" s="274"/>
      <c r="T1117" s="250"/>
      <c r="U1117" s="274"/>
      <c r="V1117" s="250"/>
      <c r="W1117" s="275"/>
      <c r="X1117" s="276"/>
    </row>
    <row r="1118" spans="2:24" x14ac:dyDescent="0.25">
      <c r="B1118" s="248"/>
      <c r="C1118" s="249"/>
      <c r="D1118" s="269"/>
      <c r="E1118" s="249"/>
      <c r="F1118" s="270"/>
      <c r="G1118" s="270"/>
      <c r="H1118" s="271"/>
      <c r="I1118" s="271"/>
      <c r="J1118" s="270"/>
      <c r="K1118" s="270"/>
      <c r="L1118" s="249"/>
      <c r="M1118" s="249"/>
      <c r="N1118" s="272"/>
      <c r="O1118" s="250"/>
      <c r="P1118" s="273"/>
      <c r="Q1118" s="274"/>
      <c r="R1118" s="273"/>
      <c r="S1118" s="274"/>
      <c r="T1118" s="250"/>
      <c r="U1118" s="274"/>
      <c r="V1118" s="250"/>
      <c r="W1118" s="275"/>
      <c r="X1118" s="276"/>
    </row>
    <row r="1119" spans="2:24" x14ac:dyDescent="0.25">
      <c r="B1119" s="248"/>
      <c r="C1119" s="249"/>
      <c r="D1119" s="269"/>
      <c r="E1119" s="249"/>
      <c r="F1119" s="270"/>
      <c r="G1119" s="270"/>
      <c r="H1119" s="271"/>
      <c r="I1119" s="271"/>
      <c r="J1119" s="270"/>
      <c r="K1119" s="270"/>
      <c r="L1119" s="249"/>
      <c r="M1119" s="249"/>
      <c r="N1119" s="272"/>
      <c r="O1119" s="250"/>
      <c r="P1119" s="273"/>
      <c r="Q1119" s="274"/>
      <c r="R1119" s="273"/>
      <c r="S1119" s="274"/>
      <c r="T1119" s="250"/>
      <c r="U1119" s="274"/>
      <c r="V1119" s="250"/>
      <c r="W1119" s="275"/>
      <c r="X1119" s="276"/>
    </row>
    <row r="1120" spans="2:24" x14ac:dyDescent="0.25">
      <c r="B1120" s="248"/>
      <c r="C1120" s="249"/>
      <c r="D1120" s="269"/>
      <c r="E1120" s="249"/>
      <c r="F1120" s="270"/>
      <c r="G1120" s="270"/>
      <c r="H1120" s="271"/>
      <c r="I1120" s="271"/>
      <c r="J1120" s="270"/>
      <c r="K1120" s="270"/>
      <c r="L1120" s="249"/>
      <c r="M1120" s="249"/>
      <c r="N1120" s="272"/>
      <c r="O1120" s="250"/>
      <c r="P1120" s="273"/>
      <c r="Q1120" s="274"/>
      <c r="R1120" s="273"/>
      <c r="S1120" s="274"/>
      <c r="T1120" s="250"/>
      <c r="U1120" s="274"/>
      <c r="V1120" s="250"/>
      <c r="W1120" s="275"/>
      <c r="X1120" s="276"/>
    </row>
    <row r="1121" spans="2:24" x14ac:dyDescent="0.25">
      <c r="B1121" s="248"/>
      <c r="C1121" s="249"/>
      <c r="D1121" s="269"/>
      <c r="E1121" s="249"/>
      <c r="F1121" s="270"/>
      <c r="G1121" s="270"/>
      <c r="H1121" s="271"/>
      <c r="I1121" s="271"/>
      <c r="J1121" s="270"/>
      <c r="K1121" s="270"/>
      <c r="L1121" s="249"/>
      <c r="M1121" s="249"/>
      <c r="N1121" s="272"/>
      <c r="O1121" s="250"/>
      <c r="P1121" s="273"/>
      <c r="Q1121" s="274"/>
      <c r="R1121" s="273"/>
      <c r="S1121" s="274"/>
      <c r="T1121" s="250"/>
      <c r="U1121" s="274"/>
      <c r="V1121" s="250"/>
      <c r="W1121" s="275"/>
      <c r="X1121" s="276"/>
    </row>
    <row r="1122" spans="2:24" x14ac:dyDescent="0.25">
      <c r="B1122" s="248"/>
      <c r="C1122" s="249"/>
      <c r="D1122" s="269"/>
      <c r="E1122" s="249"/>
      <c r="F1122" s="270"/>
      <c r="G1122" s="270"/>
      <c r="H1122" s="271"/>
      <c r="I1122" s="271"/>
      <c r="J1122" s="270"/>
      <c r="K1122" s="270"/>
      <c r="L1122" s="249"/>
      <c r="M1122" s="249"/>
      <c r="N1122" s="272"/>
      <c r="O1122" s="250"/>
      <c r="P1122" s="273"/>
      <c r="Q1122" s="274"/>
      <c r="R1122" s="273"/>
      <c r="S1122" s="274"/>
      <c r="T1122" s="250"/>
      <c r="U1122" s="274"/>
      <c r="V1122" s="250"/>
      <c r="W1122" s="275"/>
      <c r="X1122" s="276"/>
    </row>
    <row r="1123" spans="2:24" x14ac:dyDescent="0.25">
      <c r="B1123" s="248"/>
      <c r="C1123" s="249"/>
      <c r="D1123" s="269"/>
      <c r="E1123" s="249"/>
      <c r="F1123" s="270"/>
      <c r="G1123" s="270"/>
      <c r="H1123" s="271"/>
      <c r="I1123" s="271"/>
      <c r="J1123" s="270"/>
      <c r="K1123" s="270"/>
      <c r="L1123" s="249"/>
      <c r="M1123" s="249"/>
      <c r="N1123" s="272"/>
      <c r="O1123" s="250"/>
      <c r="P1123" s="273"/>
      <c r="Q1123" s="274"/>
      <c r="R1123" s="273"/>
      <c r="S1123" s="274"/>
      <c r="T1123" s="250"/>
      <c r="U1123" s="274"/>
      <c r="V1123" s="250"/>
      <c r="W1123" s="275"/>
      <c r="X1123" s="276"/>
    </row>
    <row r="1124" spans="2:24" x14ac:dyDescent="0.25">
      <c r="B1124" s="248"/>
      <c r="C1124" s="249"/>
      <c r="D1124" s="269"/>
      <c r="E1124" s="249"/>
      <c r="F1124" s="270"/>
      <c r="G1124" s="270"/>
      <c r="H1124" s="271"/>
      <c r="I1124" s="271"/>
      <c r="J1124" s="270"/>
      <c r="K1124" s="270"/>
      <c r="L1124" s="249"/>
      <c r="M1124" s="249"/>
      <c r="N1124" s="272"/>
      <c r="O1124" s="250"/>
      <c r="P1124" s="273"/>
      <c r="Q1124" s="274"/>
      <c r="R1124" s="273"/>
      <c r="S1124" s="274"/>
      <c r="T1124" s="250"/>
      <c r="U1124" s="274"/>
      <c r="V1124" s="250"/>
      <c r="W1124" s="275"/>
      <c r="X1124" s="276"/>
    </row>
    <row r="1125" spans="2:24" x14ac:dyDescent="0.25">
      <c r="B1125" s="248"/>
      <c r="C1125" s="249"/>
      <c r="D1125" s="269"/>
      <c r="E1125" s="249"/>
      <c r="F1125" s="270"/>
      <c r="G1125" s="270"/>
      <c r="H1125" s="271"/>
      <c r="I1125" s="271"/>
      <c r="J1125" s="270"/>
      <c r="K1125" s="270"/>
      <c r="L1125" s="249"/>
      <c r="M1125" s="249"/>
      <c r="N1125" s="272"/>
      <c r="O1125" s="250"/>
      <c r="P1125" s="273"/>
      <c r="Q1125" s="274"/>
      <c r="R1125" s="273"/>
      <c r="S1125" s="274"/>
      <c r="T1125" s="250"/>
      <c r="U1125" s="274"/>
      <c r="V1125" s="250"/>
      <c r="W1125" s="275"/>
      <c r="X1125" s="276"/>
    </row>
    <row r="1126" spans="2:24" x14ac:dyDescent="0.25">
      <c r="B1126" s="248"/>
      <c r="C1126" s="249"/>
      <c r="D1126" s="269"/>
      <c r="E1126" s="249"/>
      <c r="F1126" s="270"/>
      <c r="G1126" s="270"/>
      <c r="H1126" s="271"/>
      <c r="I1126" s="271"/>
      <c r="J1126" s="270"/>
      <c r="K1126" s="270"/>
      <c r="L1126" s="249"/>
      <c r="M1126" s="249"/>
      <c r="N1126" s="272"/>
      <c r="O1126" s="250"/>
      <c r="P1126" s="273"/>
      <c r="Q1126" s="274"/>
      <c r="R1126" s="273"/>
      <c r="S1126" s="274"/>
      <c r="T1126" s="250"/>
      <c r="U1126" s="274"/>
      <c r="V1126" s="250"/>
      <c r="W1126" s="275"/>
      <c r="X1126" s="276"/>
    </row>
    <row r="1127" spans="2:24" x14ac:dyDescent="0.25">
      <c r="B1127" s="248"/>
      <c r="C1127" s="249"/>
      <c r="D1127" s="269"/>
      <c r="E1127" s="249"/>
      <c r="F1127" s="270"/>
      <c r="G1127" s="270"/>
      <c r="H1127" s="271"/>
      <c r="I1127" s="271"/>
      <c r="J1127" s="270"/>
      <c r="K1127" s="270"/>
      <c r="L1127" s="249"/>
      <c r="M1127" s="249"/>
      <c r="N1127" s="272"/>
      <c r="O1127" s="250"/>
      <c r="P1127" s="273"/>
      <c r="Q1127" s="274"/>
      <c r="R1127" s="273"/>
      <c r="S1127" s="274"/>
      <c r="T1127" s="250"/>
      <c r="U1127" s="274"/>
      <c r="V1127" s="250"/>
      <c r="W1127" s="275"/>
      <c r="X1127" s="276"/>
    </row>
    <row r="1128" spans="2:24" x14ac:dyDescent="0.25">
      <c r="B1128" s="248"/>
      <c r="C1128" s="249"/>
      <c r="D1128" s="269"/>
      <c r="E1128" s="249"/>
      <c r="F1128" s="270"/>
      <c r="G1128" s="270"/>
      <c r="H1128" s="271"/>
      <c r="I1128" s="271"/>
      <c r="J1128" s="270"/>
      <c r="K1128" s="270"/>
      <c r="L1128" s="249"/>
      <c r="M1128" s="249"/>
      <c r="N1128" s="272"/>
      <c r="O1128" s="250"/>
      <c r="P1128" s="273"/>
      <c r="Q1128" s="274"/>
      <c r="R1128" s="273"/>
      <c r="S1128" s="274"/>
      <c r="T1128" s="250"/>
      <c r="U1128" s="274"/>
      <c r="V1128" s="250"/>
      <c r="W1128" s="275"/>
      <c r="X1128" s="276"/>
    </row>
    <row r="1129" spans="2:24" x14ac:dyDescent="0.25">
      <c r="B1129" s="248"/>
      <c r="C1129" s="249"/>
      <c r="D1129" s="269"/>
      <c r="E1129" s="249"/>
      <c r="F1129" s="270"/>
      <c r="G1129" s="270"/>
      <c r="H1129" s="271"/>
      <c r="I1129" s="271"/>
      <c r="J1129" s="270"/>
      <c r="K1129" s="270"/>
      <c r="L1129" s="249"/>
      <c r="M1129" s="249"/>
      <c r="N1129" s="272"/>
      <c r="O1129" s="250"/>
      <c r="P1129" s="273"/>
      <c r="Q1129" s="274"/>
      <c r="R1129" s="273"/>
      <c r="S1129" s="274"/>
      <c r="T1129" s="250"/>
      <c r="U1129" s="274"/>
      <c r="V1129" s="250"/>
      <c r="W1129" s="275"/>
      <c r="X1129" s="276"/>
    </row>
    <row r="1130" spans="2:24" x14ac:dyDescent="0.25">
      <c r="B1130" s="248"/>
      <c r="C1130" s="249"/>
      <c r="D1130" s="269"/>
      <c r="E1130" s="249"/>
      <c r="F1130" s="270"/>
      <c r="G1130" s="270"/>
      <c r="H1130" s="271"/>
      <c r="I1130" s="271"/>
      <c r="J1130" s="270"/>
      <c r="K1130" s="270"/>
      <c r="L1130" s="249"/>
      <c r="M1130" s="249"/>
      <c r="N1130" s="272"/>
      <c r="O1130" s="250"/>
      <c r="P1130" s="273"/>
      <c r="Q1130" s="274"/>
      <c r="R1130" s="273"/>
      <c r="S1130" s="274"/>
      <c r="T1130" s="250"/>
      <c r="U1130" s="274"/>
      <c r="V1130" s="250"/>
      <c r="W1130" s="275"/>
      <c r="X1130" s="276"/>
    </row>
    <row r="1131" spans="2:24" x14ac:dyDescent="0.25">
      <c r="B1131" s="248"/>
      <c r="C1131" s="249"/>
      <c r="D1131" s="269"/>
      <c r="E1131" s="249"/>
      <c r="F1131" s="270"/>
      <c r="G1131" s="270"/>
      <c r="H1131" s="271"/>
      <c r="I1131" s="271"/>
      <c r="J1131" s="270"/>
      <c r="K1131" s="270"/>
      <c r="L1131" s="249"/>
      <c r="M1131" s="249"/>
      <c r="N1131" s="272"/>
      <c r="O1131" s="250"/>
      <c r="P1131" s="273"/>
      <c r="Q1131" s="274"/>
      <c r="R1131" s="273"/>
      <c r="S1131" s="274"/>
      <c r="T1131" s="250"/>
      <c r="U1131" s="274"/>
      <c r="V1131" s="250"/>
      <c r="W1131" s="275"/>
      <c r="X1131" s="276"/>
    </row>
    <row r="1132" spans="2:24" x14ac:dyDescent="0.25">
      <c r="B1132" s="248"/>
      <c r="C1132" s="249"/>
      <c r="D1132" s="269"/>
      <c r="E1132" s="249"/>
      <c r="F1132" s="270"/>
      <c r="G1132" s="270"/>
      <c r="H1132" s="271"/>
      <c r="I1132" s="271"/>
      <c r="J1132" s="270"/>
      <c r="K1132" s="270"/>
      <c r="L1132" s="249"/>
      <c r="M1132" s="249"/>
      <c r="N1132" s="272"/>
      <c r="O1132" s="250"/>
      <c r="P1132" s="273"/>
      <c r="Q1132" s="274"/>
      <c r="R1132" s="273"/>
      <c r="S1132" s="274"/>
      <c r="T1132" s="250"/>
      <c r="U1132" s="274"/>
      <c r="V1132" s="250"/>
      <c r="W1132" s="275"/>
      <c r="X1132" s="276"/>
    </row>
    <row r="1133" spans="2:24" x14ac:dyDescent="0.25">
      <c r="B1133" s="248"/>
      <c r="C1133" s="249"/>
      <c r="D1133" s="269"/>
      <c r="E1133" s="249"/>
      <c r="F1133" s="270"/>
      <c r="G1133" s="270"/>
      <c r="H1133" s="271"/>
      <c r="I1133" s="271"/>
      <c r="J1133" s="270"/>
      <c r="K1133" s="270"/>
      <c r="L1133" s="249"/>
      <c r="M1133" s="249"/>
      <c r="N1133" s="272"/>
      <c r="O1133" s="250"/>
      <c r="P1133" s="273"/>
      <c r="Q1133" s="274"/>
      <c r="R1133" s="273"/>
      <c r="S1133" s="274"/>
      <c r="T1133" s="250"/>
      <c r="U1133" s="274"/>
      <c r="V1133" s="250"/>
      <c r="W1133" s="275"/>
      <c r="X1133" s="276"/>
    </row>
    <row r="1134" spans="2:24" x14ac:dyDescent="0.25">
      <c r="B1134" s="248"/>
      <c r="C1134" s="249"/>
      <c r="D1134" s="269"/>
      <c r="E1134" s="249"/>
      <c r="F1134" s="270"/>
      <c r="G1134" s="270"/>
      <c r="H1134" s="271"/>
      <c r="I1134" s="271"/>
      <c r="J1134" s="270"/>
      <c r="K1134" s="270"/>
      <c r="L1134" s="249"/>
      <c r="M1134" s="249"/>
      <c r="N1134" s="272"/>
      <c r="O1134" s="250"/>
      <c r="P1134" s="273"/>
      <c r="Q1134" s="274"/>
      <c r="R1134" s="273"/>
      <c r="S1134" s="274"/>
      <c r="T1134" s="250"/>
      <c r="U1134" s="274"/>
      <c r="V1134" s="250"/>
      <c r="W1134" s="275"/>
      <c r="X1134" s="276"/>
    </row>
    <row r="1135" spans="2:24" x14ac:dyDescent="0.25">
      <c r="B1135" s="248"/>
      <c r="C1135" s="249"/>
      <c r="D1135" s="269"/>
      <c r="E1135" s="249"/>
      <c r="F1135" s="270"/>
      <c r="G1135" s="270"/>
      <c r="H1135" s="271"/>
      <c r="I1135" s="271"/>
      <c r="J1135" s="270"/>
      <c r="K1135" s="270"/>
      <c r="L1135" s="249"/>
      <c r="M1135" s="249"/>
      <c r="N1135" s="272"/>
      <c r="O1135" s="250"/>
      <c r="P1135" s="273"/>
      <c r="Q1135" s="274"/>
      <c r="R1135" s="273"/>
      <c r="S1135" s="274"/>
      <c r="T1135" s="250"/>
      <c r="U1135" s="274"/>
      <c r="V1135" s="250"/>
      <c r="W1135" s="275"/>
      <c r="X1135" s="276"/>
    </row>
    <row r="1136" spans="2:24" x14ac:dyDescent="0.25">
      <c r="B1136" s="248"/>
      <c r="C1136" s="249"/>
      <c r="D1136" s="269"/>
      <c r="E1136" s="249"/>
      <c r="F1136" s="270"/>
      <c r="G1136" s="270"/>
      <c r="H1136" s="271"/>
      <c r="I1136" s="271"/>
      <c r="J1136" s="270"/>
      <c r="K1136" s="270"/>
      <c r="L1136" s="249"/>
      <c r="M1136" s="249"/>
      <c r="N1136" s="272"/>
      <c r="O1136" s="250"/>
      <c r="P1136" s="273"/>
      <c r="Q1136" s="274"/>
      <c r="R1136" s="273"/>
      <c r="S1136" s="274"/>
      <c r="T1136" s="250"/>
      <c r="U1136" s="274"/>
      <c r="V1136" s="250"/>
      <c r="W1136" s="275"/>
      <c r="X1136" s="276"/>
    </row>
    <row r="1137" spans="2:24" x14ac:dyDescent="0.25">
      <c r="B1137" s="248"/>
      <c r="C1137" s="249"/>
      <c r="D1137" s="269"/>
      <c r="E1137" s="249"/>
      <c r="F1137" s="270"/>
      <c r="G1137" s="270"/>
      <c r="H1137" s="271"/>
      <c r="I1137" s="271"/>
      <c r="J1137" s="270"/>
      <c r="K1137" s="270"/>
      <c r="L1137" s="249"/>
      <c r="M1137" s="249"/>
      <c r="N1137" s="272"/>
      <c r="O1137" s="250"/>
      <c r="P1137" s="273"/>
      <c r="Q1137" s="274"/>
      <c r="R1137" s="273"/>
      <c r="S1137" s="274"/>
      <c r="T1137" s="250"/>
      <c r="U1137" s="274"/>
      <c r="V1137" s="250"/>
      <c r="W1137" s="275"/>
      <c r="X1137" s="276"/>
    </row>
    <row r="1138" spans="2:24" x14ac:dyDescent="0.25">
      <c r="B1138" s="248"/>
      <c r="C1138" s="249"/>
      <c r="D1138" s="269"/>
      <c r="E1138" s="249"/>
      <c r="F1138" s="270"/>
      <c r="G1138" s="270"/>
      <c r="H1138" s="271"/>
      <c r="I1138" s="271"/>
      <c r="J1138" s="270"/>
      <c r="K1138" s="270"/>
      <c r="L1138" s="249"/>
      <c r="M1138" s="249"/>
      <c r="N1138" s="272"/>
      <c r="O1138" s="250"/>
      <c r="P1138" s="273"/>
      <c r="Q1138" s="274"/>
      <c r="R1138" s="273"/>
      <c r="S1138" s="274"/>
      <c r="T1138" s="250"/>
      <c r="U1138" s="274"/>
      <c r="V1138" s="250"/>
      <c r="W1138" s="275"/>
      <c r="X1138" s="276"/>
    </row>
    <row r="1139" spans="2:24" x14ac:dyDescent="0.25">
      <c r="B1139" s="248"/>
      <c r="C1139" s="249"/>
      <c r="D1139" s="269"/>
      <c r="E1139" s="249"/>
      <c r="F1139" s="270"/>
      <c r="G1139" s="270"/>
      <c r="H1139" s="271"/>
      <c r="I1139" s="271"/>
      <c r="J1139" s="270"/>
      <c r="K1139" s="270"/>
      <c r="L1139" s="249"/>
      <c r="M1139" s="249"/>
      <c r="N1139" s="272"/>
      <c r="O1139" s="250"/>
      <c r="P1139" s="273"/>
      <c r="Q1139" s="274"/>
      <c r="R1139" s="273"/>
      <c r="S1139" s="274"/>
      <c r="T1139" s="250"/>
      <c r="U1139" s="274"/>
      <c r="V1139" s="250"/>
      <c r="W1139" s="275"/>
      <c r="X1139" s="276"/>
    </row>
    <row r="1140" spans="2:24" x14ac:dyDescent="0.25">
      <c r="B1140" s="248"/>
      <c r="C1140" s="249"/>
      <c r="D1140" s="269"/>
      <c r="E1140" s="249"/>
      <c r="F1140" s="270"/>
      <c r="G1140" s="270"/>
      <c r="H1140" s="271"/>
      <c r="I1140" s="271"/>
      <c r="J1140" s="270"/>
      <c r="K1140" s="270"/>
      <c r="L1140" s="249"/>
      <c r="M1140" s="249"/>
      <c r="N1140" s="272"/>
      <c r="O1140" s="250"/>
      <c r="P1140" s="273"/>
      <c r="Q1140" s="274"/>
      <c r="R1140" s="273"/>
      <c r="S1140" s="274"/>
      <c r="T1140" s="250"/>
      <c r="U1140" s="274"/>
      <c r="V1140" s="250"/>
      <c r="W1140" s="275"/>
      <c r="X1140" s="276"/>
    </row>
    <row r="1141" spans="2:24" x14ac:dyDescent="0.25">
      <c r="B1141" s="248"/>
      <c r="C1141" s="249"/>
      <c r="D1141" s="269"/>
      <c r="E1141" s="249"/>
      <c r="F1141" s="270"/>
      <c r="G1141" s="270"/>
      <c r="H1141" s="271"/>
      <c r="I1141" s="271"/>
      <c r="J1141" s="270"/>
      <c r="K1141" s="270"/>
      <c r="L1141" s="249"/>
      <c r="M1141" s="249"/>
      <c r="N1141" s="272"/>
      <c r="O1141" s="250"/>
      <c r="P1141" s="273"/>
      <c r="Q1141" s="274"/>
      <c r="R1141" s="273"/>
      <c r="S1141" s="274"/>
      <c r="T1141" s="250"/>
      <c r="U1141" s="274"/>
      <c r="V1141" s="250"/>
      <c r="W1141" s="275"/>
      <c r="X1141" s="276"/>
    </row>
    <row r="1142" spans="2:24" x14ac:dyDescent="0.25">
      <c r="B1142" s="248"/>
      <c r="C1142" s="249"/>
      <c r="D1142" s="269"/>
      <c r="E1142" s="249"/>
      <c r="F1142" s="270"/>
      <c r="G1142" s="270"/>
      <c r="H1142" s="271"/>
      <c r="I1142" s="271"/>
      <c r="J1142" s="270"/>
      <c r="K1142" s="270"/>
      <c r="L1142" s="249"/>
      <c r="M1142" s="249"/>
      <c r="N1142" s="272"/>
      <c r="O1142" s="250"/>
      <c r="P1142" s="273"/>
      <c r="Q1142" s="274"/>
      <c r="R1142" s="273"/>
      <c r="S1142" s="274"/>
      <c r="T1142" s="250"/>
      <c r="U1142" s="274"/>
      <c r="V1142" s="250"/>
      <c r="W1142" s="275"/>
      <c r="X1142" s="276"/>
    </row>
    <row r="1143" spans="2:24" x14ac:dyDescent="0.25">
      <c r="B1143" s="248"/>
      <c r="C1143" s="249"/>
      <c r="D1143" s="269"/>
      <c r="E1143" s="249"/>
      <c r="F1143" s="270"/>
      <c r="G1143" s="270"/>
      <c r="H1143" s="271"/>
      <c r="I1143" s="271"/>
      <c r="J1143" s="270"/>
      <c r="K1143" s="270"/>
      <c r="L1143" s="249"/>
      <c r="M1143" s="249"/>
      <c r="N1143" s="272"/>
      <c r="O1143" s="250"/>
      <c r="P1143" s="273"/>
      <c r="Q1143" s="274"/>
      <c r="R1143" s="273"/>
      <c r="S1143" s="274"/>
      <c r="T1143" s="250"/>
      <c r="U1143" s="274"/>
      <c r="V1143" s="250"/>
      <c r="W1143" s="275"/>
      <c r="X1143" s="276"/>
    </row>
    <row r="1144" spans="2:24" x14ac:dyDescent="0.25">
      <c r="B1144" s="248"/>
      <c r="C1144" s="249"/>
      <c r="D1144" s="269"/>
      <c r="E1144" s="249"/>
      <c r="F1144" s="270"/>
      <c r="G1144" s="270"/>
      <c r="H1144" s="271"/>
      <c r="I1144" s="271"/>
      <c r="J1144" s="270"/>
      <c r="K1144" s="270"/>
      <c r="L1144" s="249"/>
      <c r="M1144" s="249"/>
      <c r="N1144" s="272"/>
      <c r="O1144" s="250"/>
      <c r="P1144" s="273"/>
      <c r="Q1144" s="274"/>
      <c r="R1144" s="273"/>
      <c r="S1144" s="274"/>
      <c r="T1144" s="250"/>
      <c r="U1144" s="274"/>
      <c r="V1144" s="250"/>
      <c r="W1144" s="275"/>
      <c r="X1144" s="276"/>
    </row>
    <row r="1145" spans="2:24" x14ac:dyDescent="0.25">
      <c r="B1145" s="248"/>
      <c r="C1145" s="249"/>
      <c r="D1145" s="269"/>
      <c r="E1145" s="249"/>
      <c r="F1145" s="270"/>
      <c r="G1145" s="270"/>
      <c r="H1145" s="271"/>
      <c r="I1145" s="271"/>
      <c r="J1145" s="270"/>
      <c r="K1145" s="270"/>
      <c r="L1145" s="249"/>
      <c r="M1145" s="249"/>
      <c r="N1145" s="272"/>
      <c r="O1145" s="250"/>
      <c r="P1145" s="273"/>
      <c r="Q1145" s="274"/>
      <c r="R1145" s="273"/>
      <c r="S1145" s="274"/>
      <c r="T1145" s="250"/>
      <c r="U1145" s="274"/>
      <c r="V1145" s="250"/>
      <c r="W1145" s="275"/>
      <c r="X1145" s="276"/>
    </row>
    <row r="1146" spans="2:24" x14ac:dyDescent="0.25">
      <c r="B1146" s="248"/>
      <c r="C1146" s="249"/>
      <c r="D1146" s="269"/>
      <c r="E1146" s="249"/>
      <c r="F1146" s="270"/>
      <c r="G1146" s="270"/>
      <c r="H1146" s="271"/>
      <c r="I1146" s="271"/>
      <c r="J1146" s="270"/>
      <c r="K1146" s="270"/>
      <c r="L1146" s="249"/>
      <c r="M1146" s="249"/>
      <c r="N1146" s="272"/>
      <c r="O1146" s="250"/>
      <c r="P1146" s="273"/>
      <c r="Q1146" s="274"/>
      <c r="R1146" s="273"/>
      <c r="S1146" s="274"/>
      <c r="T1146" s="250"/>
      <c r="U1146" s="274"/>
      <c r="V1146" s="250"/>
      <c r="W1146" s="275"/>
      <c r="X1146" s="276"/>
    </row>
    <row r="1147" spans="2:24" x14ac:dyDescent="0.25">
      <c r="B1147" s="248"/>
      <c r="C1147" s="249"/>
      <c r="D1147" s="269"/>
      <c r="E1147" s="249"/>
      <c r="F1147" s="270"/>
      <c r="G1147" s="270"/>
      <c r="H1147" s="271"/>
      <c r="I1147" s="271"/>
      <c r="J1147" s="270"/>
      <c r="K1147" s="270"/>
      <c r="L1147" s="249"/>
      <c r="M1147" s="249"/>
      <c r="N1147" s="272"/>
      <c r="O1147" s="250"/>
      <c r="P1147" s="273"/>
      <c r="Q1147" s="274"/>
      <c r="R1147" s="273"/>
      <c r="S1147" s="274"/>
      <c r="T1147" s="250"/>
      <c r="U1147" s="274"/>
      <c r="V1147" s="250"/>
      <c r="W1147" s="275"/>
      <c r="X1147" s="276"/>
    </row>
    <row r="1148" spans="2:24" x14ac:dyDescent="0.25">
      <c r="B1148" s="248"/>
      <c r="C1148" s="249"/>
      <c r="D1148" s="269"/>
      <c r="E1148" s="249"/>
      <c r="F1148" s="270"/>
      <c r="G1148" s="270"/>
      <c r="H1148" s="271"/>
      <c r="I1148" s="271"/>
      <c r="J1148" s="270"/>
      <c r="K1148" s="270"/>
      <c r="L1148" s="249"/>
      <c r="M1148" s="249"/>
      <c r="N1148" s="272"/>
      <c r="O1148" s="250"/>
      <c r="P1148" s="273"/>
      <c r="Q1148" s="274"/>
      <c r="R1148" s="273"/>
      <c r="S1148" s="274"/>
      <c r="T1148" s="250"/>
      <c r="U1148" s="274"/>
      <c r="V1148" s="250"/>
      <c r="W1148" s="275"/>
      <c r="X1148" s="276"/>
    </row>
    <row r="1149" spans="2:24" x14ac:dyDescent="0.25">
      <c r="B1149" s="248"/>
      <c r="C1149" s="249"/>
      <c r="D1149" s="269"/>
      <c r="E1149" s="249"/>
      <c r="F1149" s="270"/>
      <c r="G1149" s="270"/>
      <c r="H1149" s="271"/>
      <c r="I1149" s="271"/>
      <c r="J1149" s="270"/>
      <c r="K1149" s="270"/>
      <c r="L1149" s="249"/>
      <c r="M1149" s="249"/>
      <c r="N1149" s="272"/>
      <c r="O1149" s="250"/>
      <c r="P1149" s="273"/>
      <c r="Q1149" s="274"/>
      <c r="R1149" s="273"/>
      <c r="S1149" s="274"/>
      <c r="T1149" s="250"/>
      <c r="U1149" s="274"/>
      <c r="V1149" s="250"/>
      <c r="W1149" s="275"/>
      <c r="X1149" s="276"/>
    </row>
    <row r="1150" spans="2:24" x14ac:dyDescent="0.25">
      <c r="B1150" s="248"/>
      <c r="C1150" s="249"/>
      <c r="D1150" s="269"/>
      <c r="E1150" s="249"/>
      <c r="F1150" s="270"/>
      <c r="G1150" s="270"/>
      <c r="H1150" s="271"/>
      <c r="I1150" s="271"/>
      <c r="J1150" s="270"/>
      <c r="K1150" s="270"/>
      <c r="L1150" s="249"/>
      <c r="M1150" s="249"/>
      <c r="N1150" s="272"/>
      <c r="O1150" s="250"/>
      <c r="P1150" s="273"/>
      <c r="Q1150" s="274"/>
      <c r="R1150" s="273"/>
      <c r="S1150" s="274"/>
      <c r="T1150" s="250"/>
      <c r="U1150" s="274"/>
      <c r="V1150" s="250"/>
      <c r="W1150" s="275"/>
      <c r="X1150" s="276"/>
    </row>
    <row r="1151" spans="2:24" x14ac:dyDescent="0.25">
      <c r="B1151" s="248"/>
      <c r="C1151" s="249"/>
      <c r="D1151" s="269"/>
      <c r="E1151" s="249"/>
      <c r="F1151" s="270"/>
      <c r="G1151" s="270"/>
      <c r="H1151" s="271"/>
      <c r="I1151" s="271"/>
      <c r="J1151" s="270"/>
      <c r="K1151" s="270"/>
      <c r="L1151" s="249"/>
      <c r="M1151" s="249"/>
      <c r="N1151" s="272"/>
      <c r="O1151" s="250"/>
      <c r="P1151" s="273"/>
      <c r="Q1151" s="274"/>
      <c r="R1151" s="273"/>
      <c r="S1151" s="274"/>
      <c r="T1151" s="250"/>
      <c r="U1151" s="274"/>
      <c r="V1151" s="250"/>
      <c r="W1151" s="275"/>
      <c r="X1151" s="276"/>
    </row>
    <row r="1152" spans="2:24" x14ac:dyDescent="0.25">
      <c r="B1152" s="248"/>
      <c r="C1152" s="249"/>
      <c r="D1152" s="269"/>
      <c r="E1152" s="249"/>
      <c r="F1152" s="270"/>
      <c r="G1152" s="270"/>
      <c r="H1152" s="271"/>
      <c r="I1152" s="271"/>
      <c r="J1152" s="270"/>
      <c r="K1152" s="270"/>
      <c r="L1152" s="249"/>
      <c r="M1152" s="249"/>
      <c r="N1152" s="272"/>
      <c r="O1152" s="250"/>
      <c r="P1152" s="273"/>
      <c r="Q1152" s="274"/>
      <c r="R1152" s="273"/>
      <c r="S1152" s="274"/>
      <c r="T1152" s="250"/>
      <c r="U1152" s="274"/>
      <c r="V1152" s="250"/>
      <c r="W1152" s="275"/>
      <c r="X1152" s="276"/>
    </row>
    <row r="1153" spans="2:24" x14ac:dyDescent="0.25">
      <c r="B1153" s="248"/>
      <c r="C1153" s="249"/>
      <c r="D1153" s="269"/>
      <c r="E1153" s="249"/>
      <c r="F1153" s="270"/>
      <c r="G1153" s="270"/>
      <c r="H1153" s="271"/>
      <c r="I1153" s="271"/>
      <c r="J1153" s="270"/>
      <c r="K1153" s="270"/>
      <c r="L1153" s="249"/>
      <c r="M1153" s="249"/>
      <c r="N1153" s="272"/>
      <c r="O1153" s="250"/>
      <c r="P1153" s="273"/>
      <c r="Q1153" s="274"/>
      <c r="R1153" s="273"/>
      <c r="S1153" s="274"/>
      <c r="T1153" s="250"/>
      <c r="U1153" s="274"/>
      <c r="V1153" s="250"/>
      <c r="W1153" s="275"/>
      <c r="X1153" s="276"/>
    </row>
    <row r="1154" spans="2:24" x14ac:dyDescent="0.25">
      <c r="B1154" s="248"/>
      <c r="C1154" s="249"/>
      <c r="D1154" s="269"/>
      <c r="E1154" s="249"/>
      <c r="F1154" s="270"/>
      <c r="G1154" s="270"/>
      <c r="H1154" s="271"/>
      <c r="I1154" s="271"/>
      <c r="J1154" s="270"/>
      <c r="K1154" s="270"/>
      <c r="L1154" s="249"/>
      <c r="M1154" s="249"/>
      <c r="N1154" s="272"/>
      <c r="O1154" s="250"/>
      <c r="P1154" s="273"/>
      <c r="Q1154" s="274"/>
      <c r="R1154" s="273"/>
      <c r="S1154" s="274"/>
      <c r="T1154" s="250"/>
      <c r="U1154" s="274"/>
      <c r="V1154" s="250"/>
      <c r="W1154" s="275"/>
      <c r="X1154" s="276"/>
    </row>
    <row r="1155" spans="2:24" x14ac:dyDescent="0.25">
      <c r="B1155" s="248"/>
      <c r="C1155" s="249"/>
      <c r="D1155" s="269"/>
      <c r="E1155" s="249"/>
      <c r="F1155" s="270"/>
      <c r="G1155" s="270"/>
      <c r="H1155" s="271"/>
      <c r="I1155" s="271"/>
      <c r="J1155" s="270"/>
      <c r="K1155" s="270"/>
      <c r="L1155" s="249"/>
      <c r="M1155" s="249"/>
      <c r="N1155" s="272"/>
      <c r="O1155" s="250"/>
      <c r="P1155" s="273"/>
      <c r="Q1155" s="274"/>
      <c r="R1155" s="273"/>
      <c r="S1155" s="274"/>
      <c r="T1155" s="250"/>
      <c r="U1155" s="274"/>
      <c r="V1155" s="250"/>
      <c r="W1155" s="275"/>
      <c r="X1155" s="276"/>
    </row>
    <row r="1156" spans="2:24" x14ac:dyDescent="0.25">
      <c r="B1156" s="248"/>
      <c r="C1156" s="249"/>
      <c r="D1156" s="269"/>
      <c r="E1156" s="249"/>
      <c r="F1156" s="270"/>
      <c r="G1156" s="270"/>
      <c r="H1156" s="271"/>
      <c r="I1156" s="271"/>
      <c r="J1156" s="270"/>
      <c r="K1156" s="270"/>
      <c r="L1156" s="249"/>
      <c r="M1156" s="249"/>
      <c r="N1156" s="272"/>
      <c r="O1156" s="250"/>
      <c r="P1156" s="273"/>
      <c r="Q1156" s="274"/>
      <c r="R1156" s="273"/>
      <c r="S1156" s="274"/>
      <c r="T1156" s="250"/>
      <c r="U1156" s="274"/>
      <c r="V1156" s="250"/>
      <c r="W1156" s="275"/>
      <c r="X1156" s="276"/>
    </row>
    <row r="1157" spans="2:24" x14ac:dyDescent="0.25">
      <c r="B1157" s="248"/>
      <c r="C1157" s="249"/>
      <c r="D1157" s="269"/>
      <c r="E1157" s="249"/>
      <c r="F1157" s="270"/>
      <c r="G1157" s="270"/>
      <c r="H1157" s="271"/>
      <c r="I1157" s="271"/>
      <c r="J1157" s="270"/>
      <c r="K1157" s="270"/>
      <c r="L1157" s="249"/>
      <c r="M1157" s="249"/>
      <c r="N1157" s="272"/>
      <c r="O1157" s="250"/>
      <c r="P1157" s="273"/>
      <c r="Q1157" s="274"/>
      <c r="R1157" s="273"/>
      <c r="S1157" s="274"/>
      <c r="T1157" s="250"/>
      <c r="U1157" s="274"/>
      <c r="V1157" s="250"/>
      <c r="W1157" s="275"/>
      <c r="X1157" s="276"/>
    </row>
    <row r="1158" spans="2:24" x14ac:dyDescent="0.25">
      <c r="B1158" s="248"/>
      <c r="C1158" s="249"/>
      <c r="D1158" s="269"/>
      <c r="E1158" s="249"/>
      <c r="F1158" s="270"/>
      <c r="G1158" s="270"/>
      <c r="H1158" s="271"/>
      <c r="I1158" s="271"/>
      <c r="J1158" s="270"/>
      <c r="K1158" s="270"/>
      <c r="L1158" s="249"/>
      <c r="M1158" s="249"/>
      <c r="N1158" s="272"/>
      <c r="O1158" s="250"/>
      <c r="P1158" s="273"/>
      <c r="Q1158" s="274"/>
      <c r="R1158" s="273"/>
      <c r="S1158" s="274"/>
      <c r="T1158" s="250"/>
      <c r="U1158" s="274"/>
      <c r="V1158" s="250"/>
      <c r="W1158" s="275"/>
      <c r="X1158" s="276"/>
    </row>
    <row r="1159" spans="2:24" x14ac:dyDescent="0.25">
      <c r="B1159" s="248"/>
      <c r="C1159" s="249"/>
      <c r="D1159" s="269"/>
      <c r="E1159" s="249"/>
      <c r="F1159" s="270"/>
      <c r="G1159" s="270"/>
      <c r="H1159" s="271"/>
      <c r="I1159" s="271"/>
      <c r="J1159" s="270"/>
      <c r="K1159" s="270"/>
      <c r="L1159" s="249"/>
      <c r="M1159" s="249"/>
      <c r="N1159" s="272"/>
      <c r="O1159" s="250"/>
      <c r="P1159" s="273"/>
      <c r="Q1159" s="274"/>
      <c r="R1159" s="273"/>
      <c r="S1159" s="274"/>
      <c r="T1159" s="250"/>
      <c r="U1159" s="274"/>
      <c r="V1159" s="250"/>
      <c r="W1159" s="275"/>
      <c r="X1159" s="276"/>
    </row>
    <row r="1160" spans="2:24" x14ac:dyDescent="0.25">
      <c r="B1160" s="248"/>
      <c r="C1160" s="249"/>
      <c r="D1160" s="269"/>
      <c r="E1160" s="249"/>
      <c r="F1160" s="270"/>
      <c r="G1160" s="270"/>
      <c r="H1160" s="271"/>
      <c r="I1160" s="271"/>
      <c r="J1160" s="270"/>
      <c r="K1160" s="270"/>
      <c r="L1160" s="249"/>
      <c r="M1160" s="249"/>
      <c r="N1160" s="272"/>
      <c r="O1160" s="250"/>
      <c r="P1160" s="273"/>
      <c r="Q1160" s="274"/>
      <c r="R1160" s="273"/>
      <c r="S1160" s="274"/>
      <c r="T1160" s="250"/>
      <c r="U1160" s="274"/>
      <c r="V1160" s="250"/>
      <c r="W1160" s="275"/>
      <c r="X1160" s="276"/>
    </row>
    <row r="1161" spans="2:24" x14ac:dyDescent="0.25">
      <c r="B1161" s="248"/>
      <c r="C1161" s="249"/>
      <c r="D1161" s="269"/>
      <c r="E1161" s="249"/>
      <c r="F1161" s="270"/>
      <c r="G1161" s="270"/>
      <c r="H1161" s="271"/>
      <c r="I1161" s="271"/>
      <c r="J1161" s="270"/>
      <c r="K1161" s="270"/>
      <c r="L1161" s="249"/>
      <c r="M1161" s="249"/>
      <c r="N1161" s="272"/>
      <c r="O1161" s="250"/>
      <c r="P1161" s="273"/>
      <c r="Q1161" s="274"/>
      <c r="R1161" s="273"/>
      <c r="S1161" s="274"/>
      <c r="T1161" s="250"/>
      <c r="U1161" s="274"/>
      <c r="V1161" s="250"/>
      <c r="W1161" s="275"/>
      <c r="X1161" s="276"/>
    </row>
    <row r="1162" spans="2:24" x14ac:dyDescent="0.25">
      <c r="B1162" s="248"/>
      <c r="C1162" s="249"/>
      <c r="D1162" s="269"/>
      <c r="E1162" s="249"/>
      <c r="F1162" s="270"/>
      <c r="G1162" s="270"/>
      <c r="H1162" s="271"/>
      <c r="I1162" s="271"/>
      <c r="J1162" s="270"/>
      <c r="K1162" s="270"/>
      <c r="L1162" s="249"/>
      <c r="M1162" s="249"/>
      <c r="N1162" s="272"/>
      <c r="O1162" s="250"/>
      <c r="P1162" s="273"/>
      <c r="Q1162" s="274"/>
      <c r="R1162" s="273"/>
      <c r="S1162" s="274"/>
      <c r="T1162" s="250"/>
      <c r="U1162" s="274"/>
      <c r="V1162" s="250"/>
      <c r="W1162" s="275"/>
      <c r="X1162" s="276"/>
    </row>
    <row r="1163" spans="2:24" x14ac:dyDescent="0.25">
      <c r="B1163" s="248"/>
      <c r="C1163" s="249"/>
      <c r="D1163" s="269"/>
      <c r="E1163" s="249"/>
      <c r="F1163" s="270"/>
      <c r="G1163" s="270"/>
      <c r="H1163" s="271"/>
      <c r="I1163" s="271"/>
      <c r="J1163" s="270"/>
      <c r="K1163" s="270"/>
      <c r="L1163" s="249"/>
      <c r="M1163" s="249"/>
      <c r="N1163" s="272"/>
      <c r="O1163" s="250"/>
      <c r="P1163" s="273"/>
      <c r="Q1163" s="274"/>
      <c r="R1163" s="273"/>
      <c r="S1163" s="274"/>
      <c r="T1163" s="250"/>
      <c r="U1163" s="274"/>
      <c r="V1163" s="250"/>
      <c r="W1163" s="275"/>
      <c r="X1163" s="276"/>
    </row>
    <row r="1164" spans="2:24" x14ac:dyDescent="0.25">
      <c r="B1164" s="248"/>
      <c r="C1164" s="249"/>
      <c r="D1164" s="269"/>
      <c r="E1164" s="249"/>
      <c r="F1164" s="270"/>
      <c r="G1164" s="270"/>
      <c r="H1164" s="271"/>
      <c r="I1164" s="271"/>
      <c r="J1164" s="270"/>
      <c r="K1164" s="270"/>
      <c r="L1164" s="249"/>
      <c r="M1164" s="249"/>
      <c r="N1164" s="272"/>
      <c r="O1164" s="250"/>
      <c r="P1164" s="273"/>
      <c r="Q1164" s="274"/>
      <c r="R1164" s="273"/>
      <c r="S1164" s="274"/>
      <c r="T1164" s="250"/>
      <c r="U1164" s="274"/>
      <c r="V1164" s="250"/>
      <c r="W1164" s="275"/>
      <c r="X1164" s="276"/>
    </row>
    <row r="1165" spans="2:24" x14ac:dyDescent="0.25">
      <c r="B1165" s="248"/>
      <c r="C1165" s="249"/>
      <c r="D1165" s="269"/>
      <c r="E1165" s="249"/>
      <c r="F1165" s="270"/>
      <c r="G1165" s="270"/>
      <c r="H1165" s="271"/>
      <c r="I1165" s="271"/>
      <c r="J1165" s="270"/>
      <c r="K1165" s="270"/>
      <c r="L1165" s="249"/>
      <c r="M1165" s="249"/>
      <c r="N1165" s="272"/>
      <c r="O1165" s="250"/>
      <c r="P1165" s="273"/>
      <c r="Q1165" s="274"/>
      <c r="R1165" s="273"/>
      <c r="S1165" s="274"/>
      <c r="T1165" s="250"/>
      <c r="U1165" s="274"/>
      <c r="V1165" s="250"/>
      <c r="W1165" s="275"/>
      <c r="X1165" s="276"/>
    </row>
    <row r="1166" spans="2:24" x14ac:dyDescent="0.25">
      <c r="B1166" s="248"/>
      <c r="C1166" s="249"/>
      <c r="D1166" s="269"/>
      <c r="E1166" s="249"/>
      <c r="F1166" s="270"/>
      <c r="G1166" s="270"/>
      <c r="H1166" s="271"/>
      <c r="I1166" s="271"/>
      <c r="J1166" s="270"/>
      <c r="K1166" s="270"/>
      <c r="L1166" s="249"/>
      <c r="M1166" s="249"/>
      <c r="N1166" s="272"/>
      <c r="O1166" s="250"/>
      <c r="P1166" s="273"/>
      <c r="Q1166" s="274"/>
      <c r="R1166" s="273"/>
      <c r="S1166" s="274"/>
      <c r="T1166" s="250"/>
      <c r="U1166" s="274"/>
      <c r="V1166" s="250"/>
      <c r="W1166" s="275"/>
      <c r="X1166" s="276"/>
    </row>
    <row r="1167" spans="2:24" x14ac:dyDescent="0.25">
      <c r="B1167" s="248"/>
      <c r="C1167" s="249"/>
      <c r="D1167" s="269"/>
      <c r="E1167" s="249"/>
      <c r="F1167" s="270"/>
      <c r="G1167" s="270"/>
      <c r="H1167" s="271"/>
      <c r="I1167" s="271"/>
      <c r="J1167" s="270"/>
      <c r="K1167" s="270"/>
      <c r="L1167" s="249"/>
      <c r="M1167" s="249"/>
      <c r="N1167" s="272"/>
      <c r="O1167" s="250"/>
      <c r="P1167" s="273"/>
      <c r="Q1167" s="274"/>
      <c r="R1167" s="273"/>
      <c r="S1167" s="274"/>
      <c r="T1167" s="250"/>
      <c r="U1167" s="274"/>
      <c r="V1167" s="250"/>
      <c r="W1167" s="275"/>
      <c r="X1167" s="276"/>
    </row>
    <row r="1168" spans="2:24" x14ac:dyDescent="0.25">
      <c r="B1168" s="248"/>
      <c r="C1168" s="249"/>
      <c r="D1168" s="269"/>
      <c r="E1168" s="249"/>
      <c r="F1168" s="270"/>
      <c r="G1168" s="270"/>
      <c r="H1168" s="271"/>
      <c r="I1168" s="271"/>
      <c r="J1168" s="270"/>
      <c r="K1168" s="270"/>
      <c r="L1168" s="249"/>
      <c r="M1168" s="249"/>
      <c r="N1168" s="272"/>
      <c r="O1168" s="250"/>
      <c r="P1168" s="273"/>
      <c r="Q1168" s="274"/>
      <c r="R1168" s="273"/>
      <c r="S1168" s="274"/>
      <c r="T1168" s="250"/>
      <c r="U1168" s="274"/>
      <c r="V1168" s="250"/>
      <c r="W1168" s="275"/>
      <c r="X1168" s="276"/>
    </row>
    <row r="1169" spans="2:24" x14ac:dyDescent="0.25">
      <c r="B1169" s="248"/>
      <c r="C1169" s="249"/>
      <c r="D1169" s="269"/>
      <c r="E1169" s="249"/>
      <c r="F1169" s="270"/>
      <c r="G1169" s="270"/>
      <c r="H1169" s="271"/>
      <c r="I1169" s="271"/>
      <c r="J1169" s="270"/>
      <c r="K1169" s="270"/>
      <c r="L1169" s="249"/>
      <c r="M1169" s="249"/>
      <c r="N1169" s="272"/>
      <c r="O1169" s="250"/>
      <c r="P1169" s="273"/>
      <c r="Q1169" s="274"/>
      <c r="R1169" s="273"/>
      <c r="S1169" s="274"/>
      <c r="T1169" s="250"/>
      <c r="U1169" s="274"/>
      <c r="V1169" s="250"/>
      <c r="W1169" s="275"/>
      <c r="X1169" s="276"/>
    </row>
    <row r="1170" spans="2:24" x14ac:dyDescent="0.25">
      <c r="B1170" s="248"/>
      <c r="C1170" s="249"/>
      <c r="D1170" s="269"/>
      <c r="E1170" s="249"/>
      <c r="F1170" s="270"/>
      <c r="G1170" s="270"/>
      <c r="H1170" s="271"/>
      <c r="I1170" s="271"/>
      <c r="J1170" s="270"/>
      <c r="K1170" s="270"/>
      <c r="L1170" s="249"/>
      <c r="M1170" s="249"/>
      <c r="N1170" s="272"/>
      <c r="O1170" s="250"/>
      <c r="P1170" s="273"/>
      <c r="Q1170" s="274"/>
      <c r="R1170" s="273"/>
      <c r="S1170" s="274"/>
      <c r="T1170" s="250"/>
      <c r="U1170" s="274"/>
      <c r="V1170" s="250"/>
      <c r="W1170" s="275"/>
      <c r="X1170" s="276"/>
    </row>
    <row r="1171" spans="2:24" x14ac:dyDescent="0.25">
      <c r="B1171" s="248"/>
      <c r="C1171" s="249"/>
      <c r="D1171" s="269"/>
      <c r="E1171" s="249"/>
      <c r="F1171" s="270"/>
      <c r="G1171" s="270"/>
      <c r="H1171" s="271"/>
      <c r="I1171" s="271"/>
      <c r="J1171" s="270"/>
      <c r="K1171" s="270"/>
      <c r="L1171" s="249"/>
      <c r="M1171" s="249"/>
      <c r="N1171" s="272"/>
      <c r="O1171" s="250"/>
      <c r="P1171" s="273"/>
      <c r="Q1171" s="274"/>
      <c r="R1171" s="273"/>
      <c r="S1171" s="274"/>
      <c r="T1171" s="250"/>
      <c r="U1171" s="274"/>
      <c r="V1171" s="250"/>
      <c r="W1171" s="275"/>
      <c r="X1171" s="276"/>
    </row>
    <row r="1172" spans="2:24" x14ac:dyDescent="0.25">
      <c r="B1172" s="248"/>
      <c r="C1172" s="249"/>
      <c r="D1172" s="269"/>
      <c r="E1172" s="249"/>
      <c r="F1172" s="270"/>
      <c r="G1172" s="270"/>
      <c r="H1172" s="271"/>
      <c r="I1172" s="271"/>
      <c r="J1172" s="270"/>
      <c r="K1172" s="270"/>
      <c r="L1172" s="249"/>
      <c r="M1172" s="249"/>
      <c r="N1172" s="272"/>
      <c r="O1172" s="250"/>
      <c r="P1172" s="273"/>
      <c r="Q1172" s="274"/>
      <c r="R1172" s="273"/>
      <c r="S1172" s="274"/>
      <c r="T1172" s="250"/>
      <c r="U1172" s="274"/>
      <c r="V1172" s="250"/>
      <c r="W1172" s="275"/>
      <c r="X1172" s="276"/>
    </row>
    <row r="1173" spans="2:24" x14ac:dyDescent="0.25">
      <c r="B1173" s="248"/>
      <c r="C1173" s="249"/>
      <c r="D1173" s="269"/>
      <c r="E1173" s="249"/>
      <c r="F1173" s="270"/>
      <c r="G1173" s="270"/>
      <c r="H1173" s="271"/>
      <c r="I1173" s="271"/>
      <c r="J1173" s="270"/>
      <c r="K1173" s="270"/>
      <c r="L1173" s="249"/>
      <c r="M1173" s="249"/>
      <c r="N1173" s="272"/>
      <c r="O1173" s="250"/>
      <c r="P1173" s="273"/>
      <c r="Q1173" s="274"/>
      <c r="R1173" s="273"/>
      <c r="S1173" s="274"/>
      <c r="T1173" s="250"/>
      <c r="U1173" s="274"/>
      <c r="V1173" s="250"/>
      <c r="W1173" s="275"/>
      <c r="X1173" s="276"/>
    </row>
    <row r="1174" spans="2:24" x14ac:dyDescent="0.25">
      <c r="B1174" s="248"/>
      <c r="C1174" s="249"/>
      <c r="D1174" s="269"/>
      <c r="E1174" s="249"/>
      <c r="F1174" s="270"/>
      <c r="G1174" s="270"/>
      <c r="H1174" s="271"/>
      <c r="I1174" s="271"/>
      <c r="J1174" s="270"/>
      <c r="K1174" s="270"/>
      <c r="L1174" s="249"/>
      <c r="M1174" s="249"/>
      <c r="N1174" s="272"/>
      <c r="O1174" s="250"/>
      <c r="P1174" s="273"/>
      <c r="Q1174" s="274"/>
      <c r="R1174" s="273"/>
      <c r="S1174" s="274"/>
      <c r="T1174" s="250"/>
      <c r="U1174" s="274"/>
      <c r="V1174" s="250"/>
      <c r="W1174" s="275"/>
      <c r="X1174" s="276"/>
    </row>
    <row r="1175" spans="2:24" x14ac:dyDescent="0.25">
      <c r="B1175" s="248"/>
      <c r="C1175" s="249"/>
      <c r="D1175" s="269"/>
      <c r="E1175" s="249"/>
      <c r="F1175" s="270"/>
      <c r="G1175" s="270"/>
      <c r="H1175" s="271"/>
      <c r="I1175" s="271"/>
      <c r="J1175" s="270"/>
      <c r="K1175" s="270"/>
      <c r="L1175" s="249"/>
      <c r="M1175" s="249"/>
      <c r="N1175" s="272"/>
      <c r="O1175" s="250"/>
      <c r="P1175" s="273"/>
      <c r="Q1175" s="274"/>
      <c r="R1175" s="273"/>
      <c r="S1175" s="274"/>
      <c r="T1175" s="250"/>
      <c r="U1175" s="274"/>
      <c r="V1175" s="250"/>
      <c r="W1175" s="275"/>
      <c r="X1175" s="276"/>
    </row>
    <row r="1176" spans="2:24" x14ac:dyDescent="0.25">
      <c r="B1176" s="248"/>
      <c r="C1176" s="249"/>
      <c r="D1176" s="269"/>
      <c r="E1176" s="249"/>
      <c r="F1176" s="270"/>
      <c r="G1176" s="270"/>
      <c r="H1176" s="271"/>
      <c r="I1176" s="271"/>
      <c r="J1176" s="270"/>
      <c r="K1176" s="270"/>
      <c r="L1176" s="249"/>
      <c r="M1176" s="249"/>
      <c r="N1176" s="272"/>
      <c r="O1176" s="250"/>
      <c r="P1176" s="273"/>
      <c r="Q1176" s="274"/>
      <c r="R1176" s="273"/>
      <c r="S1176" s="274"/>
      <c r="T1176" s="250"/>
      <c r="U1176" s="274"/>
      <c r="V1176" s="250"/>
      <c r="W1176" s="275"/>
      <c r="X1176" s="276"/>
    </row>
    <row r="1177" spans="2:24" x14ac:dyDescent="0.25">
      <c r="B1177" s="248"/>
      <c r="C1177" s="249"/>
      <c r="D1177" s="269"/>
      <c r="E1177" s="249"/>
      <c r="F1177" s="270"/>
      <c r="G1177" s="270"/>
      <c r="H1177" s="271"/>
      <c r="I1177" s="271"/>
      <c r="J1177" s="270"/>
      <c r="K1177" s="270"/>
      <c r="L1177" s="249"/>
      <c r="M1177" s="249"/>
      <c r="N1177" s="272"/>
      <c r="O1177" s="250"/>
      <c r="P1177" s="273"/>
      <c r="Q1177" s="274"/>
      <c r="R1177" s="273"/>
      <c r="S1177" s="274"/>
      <c r="T1177" s="250"/>
      <c r="U1177" s="274"/>
      <c r="V1177" s="250"/>
      <c r="W1177" s="275"/>
      <c r="X1177" s="276"/>
    </row>
    <row r="1178" spans="2:24" x14ac:dyDescent="0.25">
      <c r="B1178" s="248"/>
      <c r="C1178" s="249"/>
      <c r="D1178" s="269"/>
      <c r="E1178" s="249"/>
      <c r="F1178" s="270"/>
      <c r="G1178" s="270"/>
      <c r="H1178" s="271"/>
      <c r="I1178" s="271"/>
      <c r="J1178" s="270"/>
      <c r="K1178" s="270"/>
      <c r="L1178" s="249"/>
      <c r="M1178" s="249"/>
      <c r="N1178" s="272"/>
      <c r="O1178" s="250"/>
      <c r="P1178" s="273"/>
      <c r="Q1178" s="274"/>
      <c r="R1178" s="273"/>
      <c r="S1178" s="274"/>
      <c r="T1178" s="250"/>
      <c r="U1178" s="274"/>
      <c r="V1178" s="250"/>
      <c r="W1178" s="275"/>
      <c r="X1178" s="276"/>
    </row>
    <row r="1179" spans="2:24" x14ac:dyDescent="0.25">
      <c r="B1179" s="248"/>
      <c r="C1179" s="249"/>
      <c r="D1179" s="269"/>
      <c r="E1179" s="249"/>
      <c r="F1179" s="270"/>
      <c r="G1179" s="270"/>
      <c r="H1179" s="271"/>
      <c r="I1179" s="271"/>
      <c r="J1179" s="270"/>
      <c r="K1179" s="270"/>
      <c r="L1179" s="249"/>
      <c r="M1179" s="249"/>
      <c r="N1179" s="272"/>
      <c r="O1179" s="250"/>
      <c r="P1179" s="273"/>
      <c r="Q1179" s="274"/>
      <c r="R1179" s="273"/>
      <c r="S1179" s="274"/>
      <c r="T1179" s="250"/>
      <c r="U1179" s="274"/>
      <c r="V1179" s="250"/>
      <c r="W1179" s="275"/>
      <c r="X1179" s="276"/>
    </row>
    <row r="1180" spans="2:24" x14ac:dyDescent="0.25">
      <c r="B1180" s="248"/>
      <c r="C1180" s="249"/>
      <c r="D1180" s="269"/>
      <c r="E1180" s="249"/>
      <c r="F1180" s="270"/>
      <c r="G1180" s="270"/>
      <c r="H1180" s="271"/>
      <c r="I1180" s="271"/>
      <c r="J1180" s="270"/>
      <c r="K1180" s="270"/>
      <c r="L1180" s="249"/>
      <c r="M1180" s="249"/>
      <c r="N1180" s="272"/>
      <c r="O1180" s="250"/>
      <c r="P1180" s="273"/>
      <c r="Q1180" s="274"/>
      <c r="R1180" s="273"/>
      <c r="S1180" s="274"/>
      <c r="T1180" s="250"/>
      <c r="U1180" s="274"/>
      <c r="V1180" s="250"/>
      <c r="W1180" s="275"/>
      <c r="X1180" s="276"/>
    </row>
    <row r="1181" spans="2:24" x14ac:dyDescent="0.25">
      <c r="B1181" s="248"/>
      <c r="C1181" s="249"/>
      <c r="D1181" s="269"/>
      <c r="E1181" s="249"/>
      <c r="F1181" s="270"/>
      <c r="G1181" s="270"/>
      <c r="H1181" s="271"/>
      <c r="I1181" s="271"/>
      <c r="J1181" s="270"/>
      <c r="K1181" s="270"/>
      <c r="L1181" s="249"/>
      <c r="M1181" s="249"/>
      <c r="N1181" s="272"/>
      <c r="O1181" s="250"/>
      <c r="P1181" s="273"/>
      <c r="Q1181" s="274"/>
      <c r="R1181" s="273"/>
      <c r="S1181" s="274"/>
      <c r="T1181" s="250"/>
      <c r="U1181" s="274"/>
      <c r="V1181" s="250"/>
      <c r="W1181" s="275"/>
      <c r="X1181" s="276"/>
    </row>
    <row r="1182" spans="2:24" x14ac:dyDescent="0.25">
      <c r="B1182" s="248"/>
      <c r="C1182" s="249"/>
      <c r="D1182" s="269"/>
      <c r="E1182" s="249"/>
      <c r="F1182" s="270"/>
      <c r="G1182" s="270"/>
      <c r="H1182" s="271"/>
      <c r="I1182" s="271"/>
      <c r="J1182" s="270"/>
      <c r="K1182" s="270"/>
      <c r="L1182" s="249"/>
      <c r="M1182" s="249"/>
      <c r="N1182" s="272"/>
      <c r="O1182" s="250"/>
      <c r="P1182" s="273"/>
      <c r="Q1182" s="274"/>
      <c r="R1182" s="273"/>
      <c r="S1182" s="274"/>
      <c r="T1182" s="250"/>
      <c r="U1182" s="274"/>
      <c r="V1182" s="250"/>
      <c r="W1182" s="275"/>
      <c r="X1182" s="276"/>
    </row>
    <row r="1183" spans="2:24" x14ac:dyDescent="0.25">
      <c r="B1183" s="248"/>
      <c r="C1183" s="249"/>
      <c r="D1183" s="269"/>
      <c r="E1183" s="249"/>
      <c r="F1183" s="270"/>
      <c r="G1183" s="270"/>
      <c r="H1183" s="271"/>
      <c r="I1183" s="271"/>
      <c r="J1183" s="270"/>
      <c r="K1183" s="270"/>
      <c r="L1183" s="249"/>
      <c r="M1183" s="249"/>
      <c r="N1183" s="272"/>
      <c r="O1183" s="250"/>
      <c r="P1183" s="273"/>
      <c r="Q1183" s="274"/>
      <c r="R1183" s="273"/>
      <c r="S1183" s="274"/>
      <c r="T1183" s="250"/>
      <c r="U1183" s="274"/>
      <c r="V1183" s="250"/>
      <c r="W1183" s="275"/>
      <c r="X1183" s="276"/>
    </row>
    <row r="1184" spans="2:24" x14ac:dyDescent="0.25">
      <c r="B1184" s="248"/>
      <c r="C1184" s="249"/>
      <c r="D1184" s="269"/>
      <c r="E1184" s="249"/>
      <c r="F1184" s="270"/>
      <c r="G1184" s="270"/>
      <c r="H1184" s="271"/>
      <c r="I1184" s="271"/>
      <c r="J1184" s="270"/>
      <c r="K1184" s="270"/>
      <c r="L1184" s="249"/>
      <c r="M1184" s="249"/>
      <c r="N1184" s="272"/>
      <c r="O1184" s="250"/>
      <c r="P1184" s="273"/>
      <c r="Q1184" s="274"/>
      <c r="R1184" s="273"/>
      <c r="S1184" s="274"/>
      <c r="T1184" s="250"/>
      <c r="U1184" s="274"/>
      <c r="V1184" s="250"/>
      <c r="W1184" s="275"/>
      <c r="X1184" s="276"/>
    </row>
    <row r="1185" spans="2:24" x14ac:dyDescent="0.25">
      <c r="B1185" s="248"/>
      <c r="C1185" s="249"/>
      <c r="D1185" s="269"/>
      <c r="E1185" s="249"/>
      <c r="F1185" s="270"/>
      <c r="G1185" s="270"/>
      <c r="H1185" s="271"/>
      <c r="I1185" s="271"/>
      <c r="J1185" s="270"/>
      <c r="K1185" s="270"/>
      <c r="L1185" s="249"/>
      <c r="M1185" s="249"/>
      <c r="N1185" s="272"/>
      <c r="O1185" s="250"/>
      <c r="P1185" s="273"/>
      <c r="Q1185" s="274"/>
      <c r="R1185" s="273"/>
      <c r="S1185" s="274"/>
      <c r="T1185" s="250"/>
      <c r="U1185" s="274"/>
      <c r="V1185" s="250"/>
      <c r="W1185" s="275"/>
      <c r="X1185" s="276"/>
    </row>
    <row r="1186" spans="2:24" x14ac:dyDescent="0.25">
      <c r="B1186" s="248"/>
      <c r="C1186" s="249"/>
      <c r="D1186" s="269"/>
      <c r="E1186" s="249"/>
      <c r="F1186" s="270"/>
      <c r="G1186" s="270"/>
      <c r="H1186" s="271"/>
      <c r="I1186" s="271"/>
      <c r="J1186" s="270"/>
      <c r="K1186" s="270"/>
      <c r="L1186" s="249"/>
      <c r="M1186" s="249"/>
      <c r="N1186" s="272"/>
      <c r="O1186" s="250"/>
      <c r="P1186" s="273"/>
      <c r="Q1186" s="274"/>
      <c r="R1186" s="273"/>
      <c r="S1186" s="274"/>
      <c r="T1186" s="250"/>
      <c r="U1186" s="274"/>
      <c r="V1186" s="250"/>
      <c r="W1186" s="275"/>
      <c r="X1186" s="276"/>
    </row>
    <row r="1187" spans="2:24" x14ac:dyDescent="0.25">
      <c r="B1187" s="248"/>
      <c r="C1187" s="249"/>
      <c r="D1187" s="269"/>
      <c r="E1187" s="249"/>
      <c r="F1187" s="270"/>
      <c r="G1187" s="270"/>
      <c r="H1187" s="271"/>
      <c r="I1187" s="271"/>
      <c r="J1187" s="270"/>
      <c r="K1187" s="270"/>
      <c r="L1187" s="249"/>
      <c r="M1187" s="249"/>
      <c r="N1187" s="272"/>
      <c r="O1187" s="250"/>
      <c r="P1187" s="273"/>
      <c r="Q1187" s="274"/>
      <c r="R1187" s="273"/>
      <c r="S1187" s="274"/>
      <c r="T1187" s="250"/>
      <c r="U1187" s="274"/>
      <c r="V1187" s="250"/>
      <c r="W1187" s="275"/>
      <c r="X1187" s="276"/>
    </row>
    <row r="1188" spans="2:24" x14ac:dyDescent="0.25">
      <c r="B1188" s="248"/>
      <c r="C1188" s="249"/>
      <c r="D1188" s="269"/>
      <c r="E1188" s="249"/>
      <c r="F1188" s="270"/>
      <c r="G1188" s="270"/>
      <c r="H1188" s="271"/>
      <c r="I1188" s="271"/>
      <c r="J1188" s="270"/>
      <c r="K1188" s="270"/>
      <c r="L1188" s="249"/>
      <c r="M1188" s="249"/>
      <c r="N1188" s="272"/>
      <c r="O1188" s="250"/>
      <c r="P1188" s="273"/>
      <c r="Q1188" s="274"/>
      <c r="R1188" s="273"/>
      <c r="S1188" s="274"/>
      <c r="T1188" s="250"/>
      <c r="U1188" s="274"/>
      <c r="V1188" s="250"/>
      <c r="W1188" s="275"/>
      <c r="X1188" s="276"/>
    </row>
    <row r="1189" spans="2:24" x14ac:dyDescent="0.25">
      <c r="B1189" s="248"/>
      <c r="C1189" s="249"/>
      <c r="D1189" s="269"/>
      <c r="E1189" s="249"/>
      <c r="F1189" s="270"/>
      <c r="G1189" s="270"/>
      <c r="H1189" s="271"/>
      <c r="I1189" s="271"/>
      <c r="J1189" s="270"/>
      <c r="K1189" s="270"/>
      <c r="L1189" s="249"/>
      <c r="M1189" s="249"/>
      <c r="N1189" s="272"/>
      <c r="O1189" s="250"/>
      <c r="P1189" s="273"/>
      <c r="Q1189" s="274"/>
      <c r="R1189" s="273"/>
      <c r="S1189" s="274"/>
      <c r="T1189" s="250"/>
      <c r="U1189" s="274"/>
      <c r="V1189" s="250"/>
      <c r="W1189" s="275"/>
      <c r="X1189" s="276"/>
    </row>
    <row r="1190" spans="2:24" x14ac:dyDescent="0.25">
      <c r="B1190" s="248"/>
      <c r="C1190" s="249"/>
      <c r="D1190" s="269"/>
      <c r="E1190" s="249"/>
      <c r="F1190" s="270"/>
      <c r="G1190" s="270"/>
      <c r="H1190" s="271"/>
      <c r="I1190" s="271"/>
      <c r="J1190" s="270"/>
      <c r="K1190" s="270"/>
      <c r="L1190" s="249"/>
      <c r="M1190" s="249"/>
      <c r="N1190" s="272"/>
      <c r="O1190" s="250"/>
      <c r="P1190" s="273"/>
      <c r="Q1190" s="274"/>
      <c r="R1190" s="273"/>
      <c r="S1190" s="274"/>
      <c r="T1190" s="250"/>
      <c r="U1190" s="274"/>
      <c r="V1190" s="250"/>
      <c r="W1190" s="275"/>
      <c r="X1190" s="276"/>
    </row>
    <row r="1191" spans="2:24" x14ac:dyDescent="0.25">
      <c r="B1191" s="248"/>
      <c r="C1191" s="249"/>
      <c r="D1191" s="269"/>
      <c r="E1191" s="249"/>
      <c r="F1191" s="270"/>
      <c r="G1191" s="270"/>
      <c r="H1191" s="271"/>
      <c r="I1191" s="271"/>
      <c r="J1191" s="270"/>
      <c r="K1191" s="270"/>
      <c r="L1191" s="249"/>
      <c r="M1191" s="249"/>
      <c r="N1191" s="272"/>
      <c r="O1191" s="250"/>
      <c r="P1191" s="273"/>
      <c r="Q1191" s="274"/>
      <c r="R1191" s="273"/>
      <c r="S1191" s="274"/>
      <c r="T1191" s="250"/>
      <c r="U1191" s="274"/>
      <c r="V1191" s="250"/>
      <c r="W1191" s="275"/>
      <c r="X1191" s="276"/>
    </row>
    <row r="1192" spans="2:24" x14ac:dyDescent="0.25">
      <c r="B1192" s="248"/>
      <c r="C1192" s="249"/>
      <c r="D1192" s="269"/>
      <c r="E1192" s="249"/>
      <c r="F1192" s="270"/>
      <c r="G1192" s="270"/>
      <c r="H1192" s="271"/>
      <c r="I1192" s="271"/>
      <c r="J1192" s="270"/>
      <c r="K1192" s="270"/>
      <c r="L1192" s="249"/>
      <c r="M1192" s="249"/>
      <c r="N1192" s="272"/>
      <c r="O1192" s="250"/>
      <c r="P1192" s="273"/>
      <c r="Q1192" s="274"/>
      <c r="R1192" s="273"/>
      <c r="S1192" s="274"/>
      <c r="T1192" s="250"/>
      <c r="U1192" s="274"/>
      <c r="V1192" s="250"/>
      <c r="W1192" s="275"/>
      <c r="X1192" s="276"/>
    </row>
    <row r="1193" spans="2:24" x14ac:dyDescent="0.25">
      <c r="B1193" s="248"/>
      <c r="C1193" s="249"/>
      <c r="D1193" s="269"/>
      <c r="E1193" s="249"/>
      <c r="F1193" s="270"/>
      <c r="G1193" s="270"/>
      <c r="H1193" s="271"/>
      <c r="I1193" s="271"/>
      <c r="J1193" s="270"/>
      <c r="K1193" s="270"/>
      <c r="L1193" s="249"/>
      <c r="M1193" s="249"/>
      <c r="N1193" s="272"/>
      <c r="O1193" s="250"/>
      <c r="P1193" s="273"/>
      <c r="Q1193" s="274"/>
      <c r="R1193" s="273"/>
      <c r="S1193" s="274"/>
      <c r="T1193" s="250"/>
      <c r="U1193" s="274"/>
      <c r="V1193" s="250"/>
      <c r="W1193" s="275"/>
      <c r="X1193" s="276"/>
    </row>
    <row r="1194" spans="2:24" x14ac:dyDescent="0.25">
      <c r="B1194" s="248"/>
      <c r="C1194" s="249"/>
      <c r="D1194" s="269"/>
      <c r="E1194" s="249"/>
      <c r="F1194" s="270"/>
      <c r="G1194" s="270"/>
      <c r="H1194" s="271"/>
      <c r="I1194" s="271"/>
      <c r="J1194" s="270"/>
      <c r="K1194" s="270"/>
      <c r="L1194" s="249"/>
      <c r="M1194" s="249"/>
      <c r="N1194" s="272"/>
      <c r="O1194" s="250"/>
      <c r="P1194" s="273"/>
      <c r="Q1194" s="274"/>
      <c r="R1194" s="273"/>
      <c r="S1194" s="274"/>
      <c r="T1194" s="250"/>
      <c r="U1194" s="274"/>
      <c r="V1194" s="250"/>
      <c r="W1194" s="275"/>
      <c r="X1194" s="276"/>
    </row>
    <row r="1195" spans="2:24" x14ac:dyDescent="0.25">
      <c r="B1195" s="248"/>
      <c r="C1195" s="249"/>
      <c r="D1195" s="269"/>
      <c r="E1195" s="249"/>
      <c r="F1195" s="270"/>
      <c r="G1195" s="270"/>
      <c r="H1195" s="271"/>
      <c r="I1195" s="271"/>
      <c r="J1195" s="270"/>
      <c r="K1195" s="270"/>
      <c r="L1195" s="249"/>
      <c r="M1195" s="249"/>
      <c r="N1195" s="272"/>
      <c r="O1195" s="250"/>
      <c r="P1195" s="273"/>
      <c r="Q1195" s="274"/>
      <c r="R1195" s="273"/>
      <c r="S1195" s="274"/>
      <c r="T1195" s="250"/>
      <c r="U1195" s="274"/>
      <c r="V1195" s="250"/>
      <c r="W1195" s="275"/>
      <c r="X1195" s="276"/>
    </row>
    <row r="1196" spans="2:24" x14ac:dyDescent="0.25">
      <c r="B1196" s="248"/>
      <c r="C1196" s="249"/>
      <c r="D1196" s="269"/>
      <c r="E1196" s="249"/>
      <c r="F1196" s="270"/>
      <c r="G1196" s="270"/>
      <c r="H1196" s="271"/>
      <c r="I1196" s="271"/>
      <c r="J1196" s="270"/>
      <c r="K1196" s="270"/>
      <c r="L1196" s="249"/>
      <c r="M1196" s="249"/>
      <c r="N1196" s="272"/>
      <c r="O1196" s="250"/>
      <c r="P1196" s="273"/>
      <c r="Q1196" s="274"/>
      <c r="R1196" s="273"/>
      <c r="S1196" s="274"/>
      <c r="T1196" s="250"/>
      <c r="U1196" s="274"/>
      <c r="V1196" s="250"/>
      <c r="W1196" s="275"/>
      <c r="X1196" s="276"/>
    </row>
    <row r="1197" spans="2:24" x14ac:dyDescent="0.25">
      <c r="B1197" s="248"/>
      <c r="C1197" s="249"/>
      <c r="D1197" s="269"/>
      <c r="E1197" s="249"/>
      <c r="F1197" s="270"/>
      <c r="G1197" s="270"/>
      <c r="H1197" s="271"/>
      <c r="I1197" s="271"/>
      <c r="J1197" s="270"/>
      <c r="K1197" s="270"/>
      <c r="L1197" s="249"/>
      <c r="M1197" s="249"/>
      <c r="N1197" s="272"/>
      <c r="O1197" s="250"/>
      <c r="P1197" s="273"/>
      <c r="Q1197" s="274"/>
      <c r="R1197" s="273"/>
      <c r="S1197" s="274"/>
      <c r="T1197" s="250"/>
      <c r="U1197" s="274"/>
      <c r="V1197" s="250"/>
      <c r="W1197" s="275"/>
      <c r="X1197" s="276"/>
    </row>
    <row r="1198" spans="2:24" x14ac:dyDescent="0.25">
      <c r="B1198" s="248"/>
      <c r="C1198" s="249"/>
      <c r="D1198" s="269"/>
      <c r="E1198" s="249"/>
      <c r="F1198" s="270"/>
      <c r="G1198" s="270"/>
      <c r="H1198" s="271"/>
      <c r="I1198" s="271"/>
      <c r="J1198" s="270"/>
      <c r="K1198" s="270"/>
      <c r="L1198" s="249"/>
      <c r="M1198" s="249"/>
      <c r="N1198" s="272"/>
      <c r="O1198" s="250"/>
      <c r="P1198" s="273"/>
      <c r="Q1198" s="274"/>
      <c r="R1198" s="273"/>
      <c r="S1198" s="274"/>
      <c r="T1198" s="250"/>
      <c r="U1198" s="274"/>
      <c r="V1198" s="250"/>
      <c r="W1198" s="275"/>
      <c r="X1198" s="276"/>
    </row>
    <row r="1199" spans="2:24" x14ac:dyDescent="0.25">
      <c r="B1199" s="248"/>
      <c r="C1199" s="249"/>
      <c r="D1199" s="269"/>
      <c r="E1199" s="249"/>
      <c r="F1199" s="270"/>
      <c r="G1199" s="270"/>
      <c r="H1199" s="271"/>
      <c r="I1199" s="271"/>
      <c r="J1199" s="270"/>
      <c r="K1199" s="270"/>
      <c r="L1199" s="249"/>
      <c r="M1199" s="249"/>
      <c r="N1199" s="272"/>
      <c r="O1199" s="250"/>
      <c r="P1199" s="273"/>
      <c r="Q1199" s="274"/>
      <c r="R1199" s="273"/>
      <c r="S1199" s="274"/>
      <c r="T1199" s="250"/>
      <c r="U1199" s="274"/>
      <c r="V1199" s="250"/>
      <c r="W1199" s="275"/>
      <c r="X1199" s="276"/>
    </row>
    <row r="1200" spans="2:24" x14ac:dyDescent="0.25">
      <c r="B1200" s="248"/>
      <c r="C1200" s="249"/>
      <c r="D1200" s="269"/>
      <c r="E1200" s="249"/>
      <c r="F1200" s="270"/>
      <c r="G1200" s="270"/>
      <c r="H1200" s="271"/>
      <c r="I1200" s="271"/>
      <c r="J1200" s="270"/>
      <c r="K1200" s="270"/>
      <c r="L1200" s="249"/>
      <c r="M1200" s="249"/>
      <c r="N1200" s="272"/>
      <c r="O1200" s="250"/>
      <c r="P1200" s="273"/>
      <c r="Q1200" s="274"/>
      <c r="R1200" s="273"/>
      <c r="S1200" s="274"/>
      <c r="T1200" s="250"/>
      <c r="U1200" s="274"/>
      <c r="V1200" s="250"/>
      <c r="W1200" s="275"/>
      <c r="X1200" s="276"/>
    </row>
    <row r="1201" spans="2:24" x14ac:dyDescent="0.25">
      <c r="B1201" s="248"/>
      <c r="C1201" s="249"/>
      <c r="D1201" s="269"/>
      <c r="E1201" s="249"/>
      <c r="F1201" s="270"/>
      <c r="G1201" s="270"/>
      <c r="H1201" s="271"/>
      <c r="I1201" s="271"/>
      <c r="J1201" s="270"/>
      <c r="K1201" s="270"/>
      <c r="L1201" s="249"/>
      <c r="M1201" s="249"/>
      <c r="N1201" s="272"/>
      <c r="O1201" s="250"/>
      <c r="P1201" s="273"/>
      <c r="Q1201" s="274"/>
      <c r="R1201" s="273"/>
      <c r="S1201" s="274"/>
      <c r="T1201" s="250"/>
      <c r="U1201" s="274"/>
      <c r="V1201" s="250"/>
      <c r="W1201" s="275"/>
      <c r="X1201" s="276"/>
    </row>
    <row r="1202" spans="2:24" x14ac:dyDescent="0.25">
      <c r="B1202" s="248"/>
      <c r="C1202" s="249"/>
      <c r="D1202" s="269"/>
      <c r="E1202" s="249"/>
      <c r="F1202" s="270"/>
      <c r="G1202" s="270"/>
      <c r="H1202" s="271"/>
      <c r="I1202" s="271"/>
      <c r="J1202" s="270"/>
      <c r="K1202" s="270"/>
      <c r="L1202" s="249"/>
      <c r="M1202" s="249"/>
      <c r="N1202" s="272"/>
      <c r="O1202" s="250"/>
      <c r="P1202" s="273"/>
      <c r="Q1202" s="274"/>
      <c r="R1202" s="273"/>
      <c r="S1202" s="274"/>
      <c r="T1202" s="250"/>
      <c r="U1202" s="274"/>
      <c r="V1202" s="250"/>
      <c r="W1202" s="275"/>
      <c r="X1202" s="276"/>
    </row>
    <row r="1203" spans="2:24" x14ac:dyDescent="0.25">
      <c r="B1203" s="248"/>
      <c r="C1203" s="249"/>
      <c r="D1203" s="269"/>
      <c r="E1203" s="249"/>
      <c r="F1203" s="270"/>
      <c r="G1203" s="270"/>
      <c r="H1203" s="271"/>
      <c r="I1203" s="271"/>
      <c r="J1203" s="270"/>
      <c r="K1203" s="270"/>
      <c r="L1203" s="249"/>
      <c r="M1203" s="249"/>
      <c r="N1203" s="272"/>
      <c r="O1203" s="250"/>
      <c r="P1203" s="273"/>
      <c r="Q1203" s="274"/>
      <c r="R1203" s="273"/>
      <c r="S1203" s="274"/>
      <c r="T1203" s="250"/>
      <c r="U1203" s="274"/>
      <c r="V1203" s="250"/>
      <c r="W1203" s="275"/>
      <c r="X1203" s="276"/>
    </row>
    <row r="1204" spans="2:24" x14ac:dyDescent="0.25">
      <c r="B1204" s="248"/>
      <c r="C1204" s="249"/>
      <c r="D1204" s="269"/>
      <c r="E1204" s="249"/>
      <c r="F1204" s="270"/>
      <c r="G1204" s="270"/>
      <c r="H1204" s="271"/>
      <c r="I1204" s="271"/>
      <c r="J1204" s="270"/>
      <c r="K1204" s="270"/>
      <c r="L1204" s="249"/>
      <c r="M1204" s="249"/>
      <c r="N1204" s="272"/>
      <c r="O1204" s="250"/>
      <c r="P1204" s="273"/>
      <c r="Q1204" s="274"/>
      <c r="R1204" s="273"/>
      <c r="S1204" s="274"/>
      <c r="T1204" s="250"/>
      <c r="U1204" s="274"/>
      <c r="V1204" s="250"/>
      <c r="W1204" s="275"/>
      <c r="X1204" s="276"/>
    </row>
    <row r="1205" spans="2:24" x14ac:dyDescent="0.25">
      <c r="B1205" s="248"/>
      <c r="C1205" s="249"/>
      <c r="D1205" s="269"/>
      <c r="E1205" s="249"/>
      <c r="F1205" s="270"/>
      <c r="G1205" s="270"/>
      <c r="H1205" s="271"/>
      <c r="I1205" s="271"/>
      <c r="J1205" s="270"/>
      <c r="K1205" s="270"/>
      <c r="L1205" s="249"/>
      <c r="M1205" s="249"/>
      <c r="N1205" s="272"/>
      <c r="O1205" s="250"/>
      <c r="P1205" s="273"/>
      <c r="Q1205" s="274"/>
      <c r="R1205" s="273"/>
      <c r="S1205" s="274"/>
      <c r="T1205" s="250"/>
      <c r="U1205" s="274"/>
      <c r="V1205" s="250"/>
      <c r="W1205" s="275"/>
      <c r="X1205" s="276"/>
    </row>
    <row r="1206" spans="2:24" x14ac:dyDescent="0.25">
      <c r="B1206" s="248"/>
      <c r="C1206" s="249"/>
      <c r="D1206" s="269"/>
      <c r="E1206" s="249"/>
      <c r="F1206" s="270"/>
      <c r="G1206" s="270"/>
      <c r="H1206" s="271"/>
      <c r="I1206" s="271"/>
      <c r="J1206" s="270"/>
      <c r="K1206" s="270"/>
      <c r="L1206" s="249"/>
      <c r="M1206" s="249"/>
      <c r="N1206" s="272"/>
      <c r="O1206" s="250"/>
      <c r="P1206" s="273"/>
      <c r="Q1206" s="274"/>
      <c r="R1206" s="273"/>
      <c r="S1206" s="274"/>
      <c r="T1206" s="250"/>
      <c r="U1206" s="274"/>
      <c r="V1206" s="250"/>
      <c r="W1206" s="275"/>
      <c r="X1206" s="276"/>
    </row>
    <row r="1207" spans="2:24" x14ac:dyDescent="0.25">
      <c r="B1207" s="248"/>
      <c r="C1207" s="249"/>
      <c r="D1207" s="269"/>
      <c r="E1207" s="249"/>
      <c r="F1207" s="270"/>
      <c r="G1207" s="270"/>
      <c r="H1207" s="271"/>
      <c r="I1207" s="271"/>
      <c r="J1207" s="270"/>
      <c r="K1207" s="270"/>
      <c r="L1207" s="249"/>
      <c r="M1207" s="249"/>
      <c r="N1207" s="272"/>
      <c r="O1207" s="250"/>
      <c r="P1207" s="273"/>
      <c r="Q1207" s="274"/>
      <c r="R1207" s="273"/>
      <c r="S1207" s="274"/>
      <c r="T1207" s="250"/>
      <c r="U1207" s="274"/>
      <c r="V1207" s="250"/>
      <c r="W1207" s="275"/>
      <c r="X1207" s="276"/>
    </row>
    <row r="1208" spans="2:24" x14ac:dyDescent="0.25">
      <c r="B1208" s="248"/>
      <c r="C1208" s="249"/>
      <c r="D1208" s="269"/>
      <c r="E1208" s="249"/>
      <c r="F1208" s="270"/>
      <c r="G1208" s="270"/>
      <c r="H1208" s="271"/>
      <c r="I1208" s="271"/>
      <c r="J1208" s="270"/>
      <c r="K1208" s="270"/>
      <c r="L1208" s="249"/>
      <c r="M1208" s="249"/>
      <c r="N1208" s="272"/>
      <c r="O1208" s="250"/>
      <c r="P1208" s="273"/>
      <c r="Q1208" s="274"/>
      <c r="R1208" s="273"/>
      <c r="S1208" s="274"/>
      <c r="T1208" s="250"/>
      <c r="U1208" s="274"/>
      <c r="V1208" s="250"/>
      <c r="W1208" s="275"/>
      <c r="X1208" s="276"/>
    </row>
    <row r="1209" spans="2:24" x14ac:dyDescent="0.25">
      <c r="B1209" s="248"/>
      <c r="C1209" s="249"/>
      <c r="D1209" s="269"/>
      <c r="E1209" s="249"/>
      <c r="F1209" s="270"/>
      <c r="G1209" s="270"/>
      <c r="H1209" s="271"/>
      <c r="I1209" s="271"/>
      <c r="J1209" s="270"/>
      <c r="K1209" s="270"/>
      <c r="L1209" s="249"/>
      <c r="M1209" s="249"/>
      <c r="N1209" s="272"/>
      <c r="O1209" s="250"/>
      <c r="P1209" s="273"/>
      <c r="Q1209" s="274"/>
      <c r="R1209" s="273"/>
      <c r="S1209" s="274"/>
      <c r="T1209" s="250"/>
      <c r="U1209" s="274"/>
      <c r="V1209" s="250"/>
      <c r="W1209" s="275"/>
      <c r="X1209" s="276"/>
    </row>
    <row r="1210" spans="2:24" x14ac:dyDescent="0.25">
      <c r="B1210" s="248"/>
      <c r="C1210" s="249"/>
      <c r="D1210" s="269"/>
      <c r="E1210" s="249"/>
      <c r="F1210" s="270"/>
      <c r="G1210" s="270"/>
      <c r="H1210" s="271"/>
      <c r="I1210" s="271"/>
      <c r="J1210" s="270"/>
      <c r="K1210" s="270"/>
      <c r="L1210" s="249"/>
      <c r="M1210" s="249"/>
      <c r="N1210" s="272"/>
      <c r="O1210" s="250"/>
      <c r="P1210" s="273"/>
      <c r="Q1210" s="274"/>
      <c r="R1210" s="273"/>
      <c r="S1210" s="274"/>
      <c r="T1210" s="250"/>
      <c r="U1210" s="274"/>
      <c r="V1210" s="250"/>
      <c r="W1210" s="275"/>
      <c r="X1210" s="276"/>
    </row>
    <row r="1211" spans="2:24" x14ac:dyDescent="0.25">
      <c r="B1211" s="248"/>
      <c r="C1211" s="249"/>
      <c r="D1211" s="269"/>
      <c r="E1211" s="249"/>
      <c r="F1211" s="270"/>
      <c r="G1211" s="270"/>
      <c r="H1211" s="271"/>
      <c r="I1211" s="271"/>
      <c r="J1211" s="270"/>
      <c r="K1211" s="270"/>
      <c r="L1211" s="249"/>
      <c r="M1211" s="249"/>
      <c r="N1211" s="272"/>
      <c r="O1211" s="250"/>
      <c r="P1211" s="273"/>
      <c r="Q1211" s="274"/>
      <c r="R1211" s="273"/>
      <c r="S1211" s="274"/>
      <c r="T1211" s="250"/>
      <c r="U1211" s="274"/>
      <c r="V1211" s="250"/>
      <c r="W1211" s="275"/>
      <c r="X1211" s="276"/>
    </row>
    <row r="1212" spans="2:24" x14ac:dyDescent="0.25">
      <c r="B1212" s="248"/>
      <c r="C1212" s="249"/>
      <c r="D1212" s="269"/>
      <c r="E1212" s="249"/>
      <c r="F1212" s="270"/>
      <c r="G1212" s="270"/>
      <c r="H1212" s="271"/>
      <c r="I1212" s="271"/>
      <c r="J1212" s="270"/>
      <c r="K1212" s="270"/>
      <c r="L1212" s="249"/>
      <c r="M1212" s="249"/>
      <c r="N1212" s="272"/>
      <c r="O1212" s="250"/>
      <c r="P1212" s="273"/>
      <c r="Q1212" s="274"/>
      <c r="R1212" s="273"/>
      <c r="S1212" s="274"/>
      <c r="T1212" s="250"/>
      <c r="U1212" s="274"/>
      <c r="V1212" s="250"/>
      <c r="W1212" s="275"/>
      <c r="X1212" s="276"/>
    </row>
    <row r="1213" spans="2:24" x14ac:dyDescent="0.25">
      <c r="B1213" s="248"/>
      <c r="C1213" s="249"/>
      <c r="D1213" s="269"/>
      <c r="E1213" s="249"/>
      <c r="F1213" s="270"/>
      <c r="G1213" s="270"/>
      <c r="H1213" s="271"/>
      <c r="I1213" s="271"/>
      <c r="J1213" s="270"/>
      <c r="K1213" s="270"/>
      <c r="L1213" s="249"/>
      <c r="M1213" s="249"/>
      <c r="N1213" s="272"/>
      <c r="O1213" s="250"/>
      <c r="P1213" s="273"/>
      <c r="Q1213" s="274"/>
      <c r="R1213" s="273"/>
      <c r="S1213" s="274"/>
      <c r="T1213" s="250"/>
      <c r="U1213" s="274"/>
      <c r="V1213" s="250"/>
      <c r="W1213" s="275"/>
      <c r="X1213" s="276"/>
    </row>
    <row r="1214" spans="2:24" x14ac:dyDescent="0.25">
      <c r="B1214" s="248"/>
      <c r="C1214" s="249"/>
      <c r="D1214" s="269"/>
      <c r="E1214" s="249"/>
      <c r="F1214" s="270"/>
      <c r="G1214" s="270"/>
      <c r="H1214" s="271"/>
      <c r="I1214" s="271"/>
      <c r="J1214" s="270"/>
      <c r="K1214" s="270"/>
      <c r="L1214" s="249"/>
      <c r="M1214" s="249"/>
      <c r="N1214" s="272"/>
      <c r="O1214" s="250"/>
      <c r="P1214" s="273"/>
      <c r="Q1214" s="274"/>
      <c r="R1214" s="273"/>
      <c r="S1214" s="274"/>
      <c r="T1214" s="250"/>
      <c r="U1214" s="274"/>
      <c r="V1214" s="250"/>
      <c r="W1214" s="275"/>
      <c r="X1214" s="276"/>
    </row>
    <row r="1215" spans="2:24" x14ac:dyDescent="0.25">
      <c r="B1215" s="248"/>
      <c r="C1215" s="249"/>
      <c r="D1215" s="269"/>
      <c r="E1215" s="249"/>
      <c r="F1215" s="270"/>
      <c r="G1215" s="270"/>
      <c r="H1215" s="271"/>
      <c r="I1215" s="271"/>
      <c r="J1215" s="270"/>
      <c r="K1215" s="270"/>
      <c r="L1215" s="249"/>
      <c r="M1215" s="249"/>
      <c r="N1215" s="272"/>
      <c r="O1215" s="250"/>
      <c r="P1215" s="273"/>
      <c r="Q1215" s="274"/>
      <c r="R1215" s="273"/>
      <c r="S1215" s="274"/>
      <c r="T1215" s="250"/>
      <c r="U1215" s="274"/>
      <c r="V1215" s="250"/>
      <c r="W1215" s="275"/>
      <c r="X1215" s="276"/>
    </row>
    <row r="1216" spans="2:24" x14ac:dyDescent="0.25">
      <c r="B1216" s="248"/>
      <c r="C1216" s="249"/>
      <c r="D1216" s="269"/>
      <c r="E1216" s="249"/>
      <c r="F1216" s="270"/>
      <c r="G1216" s="270"/>
      <c r="H1216" s="271"/>
      <c r="I1216" s="271"/>
      <c r="J1216" s="270"/>
      <c r="K1216" s="270"/>
      <c r="L1216" s="249"/>
      <c r="M1216" s="249"/>
      <c r="N1216" s="272"/>
      <c r="O1216" s="250"/>
      <c r="P1216" s="273"/>
      <c r="Q1216" s="274"/>
      <c r="R1216" s="273"/>
      <c r="S1216" s="274"/>
      <c r="T1216" s="250"/>
      <c r="U1216" s="274"/>
      <c r="V1216" s="250"/>
      <c r="W1216" s="275"/>
      <c r="X1216" s="276"/>
    </row>
    <row r="1217" spans="2:24" x14ac:dyDescent="0.25">
      <c r="B1217" s="248"/>
      <c r="C1217" s="249"/>
      <c r="D1217" s="269"/>
      <c r="E1217" s="249"/>
      <c r="F1217" s="270"/>
      <c r="G1217" s="270"/>
      <c r="H1217" s="271"/>
      <c r="I1217" s="271"/>
      <c r="J1217" s="270"/>
      <c r="K1217" s="270"/>
      <c r="L1217" s="249"/>
      <c r="M1217" s="249"/>
      <c r="N1217" s="272"/>
      <c r="O1217" s="250"/>
      <c r="P1217" s="273"/>
      <c r="Q1217" s="274"/>
      <c r="R1217" s="273"/>
      <c r="S1217" s="274"/>
      <c r="T1217" s="250"/>
      <c r="U1217" s="274"/>
      <c r="V1217" s="250"/>
      <c r="W1217" s="275"/>
      <c r="X1217" s="276"/>
    </row>
    <row r="1218" spans="2:24" x14ac:dyDescent="0.25">
      <c r="B1218" s="248"/>
      <c r="C1218" s="249"/>
      <c r="D1218" s="269"/>
      <c r="E1218" s="249"/>
      <c r="F1218" s="270"/>
      <c r="G1218" s="270"/>
      <c r="H1218" s="271"/>
      <c r="I1218" s="271"/>
      <c r="J1218" s="270"/>
      <c r="K1218" s="270"/>
      <c r="L1218" s="249"/>
      <c r="M1218" s="249"/>
      <c r="N1218" s="272"/>
      <c r="O1218" s="250"/>
      <c r="P1218" s="273"/>
      <c r="Q1218" s="274"/>
      <c r="R1218" s="273"/>
      <c r="S1218" s="274"/>
      <c r="T1218" s="250"/>
      <c r="U1218" s="274"/>
      <c r="V1218" s="250"/>
      <c r="W1218" s="275"/>
      <c r="X1218" s="276"/>
    </row>
    <row r="1219" spans="2:24" x14ac:dyDescent="0.25">
      <c r="B1219" s="248"/>
      <c r="C1219" s="249"/>
      <c r="D1219" s="269"/>
      <c r="E1219" s="249"/>
      <c r="F1219" s="270"/>
      <c r="G1219" s="270"/>
      <c r="H1219" s="271"/>
      <c r="I1219" s="271"/>
      <c r="J1219" s="270"/>
      <c r="K1219" s="270"/>
      <c r="L1219" s="249"/>
      <c r="M1219" s="249"/>
      <c r="N1219" s="272"/>
      <c r="O1219" s="250"/>
      <c r="P1219" s="273"/>
      <c r="Q1219" s="274"/>
      <c r="R1219" s="273"/>
      <c r="S1219" s="274"/>
      <c r="T1219" s="250"/>
      <c r="U1219" s="274"/>
      <c r="V1219" s="250"/>
      <c r="W1219" s="275"/>
      <c r="X1219" s="276"/>
    </row>
    <row r="1220" spans="2:24" x14ac:dyDescent="0.25">
      <c r="B1220" s="248"/>
      <c r="C1220" s="249"/>
      <c r="D1220" s="269"/>
      <c r="E1220" s="249"/>
      <c r="F1220" s="270"/>
      <c r="G1220" s="270"/>
      <c r="H1220" s="271"/>
      <c r="I1220" s="271"/>
      <c r="J1220" s="270"/>
      <c r="K1220" s="270"/>
      <c r="L1220" s="249"/>
      <c r="M1220" s="249"/>
      <c r="N1220" s="272"/>
      <c r="O1220" s="250"/>
      <c r="P1220" s="273"/>
      <c r="Q1220" s="274"/>
      <c r="R1220" s="273"/>
      <c r="S1220" s="274"/>
      <c r="T1220" s="250"/>
      <c r="U1220" s="274"/>
      <c r="V1220" s="250"/>
      <c r="W1220" s="275"/>
      <c r="X1220" s="276"/>
    </row>
    <row r="1221" spans="2:24" x14ac:dyDescent="0.25">
      <c r="B1221" s="248"/>
      <c r="C1221" s="249"/>
      <c r="D1221" s="269"/>
      <c r="E1221" s="249"/>
      <c r="F1221" s="270"/>
      <c r="G1221" s="270"/>
      <c r="H1221" s="271"/>
      <c r="I1221" s="271"/>
      <c r="J1221" s="270"/>
      <c r="K1221" s="270"/>
      <c r="L1221" s="249"/>
      <c r="M1221" s="249"/>
      <c r="N1221" s="272"/>
      <c r="O1221" s="250"/>
      <c r="P1221" s="273"/>
      <c r="Q1221" s="274"/>
      <c r="R1221" s="273"/>
      <c r="S1221" s="274"/>
      <c r="T1221" s="250"/>
      <c r="U1221" s="274"/>
      <c r="V1221" s="250"/>
      <c r="W1221" s="275"/>
      <c r="X1221" s="276"/>
    </row>
    <row r="1222" spans="2:24" x14ac:dyDescent="0.25">
      <c r="B1222" s="248"/>
      <c r="C1222" s="249"/>
      <c r="D1222" s="269"/>
      <c r="E1222" s="249"/>
      <c r="F1222" s="270"/>
      <c r="G1222" s="270"/>
      <c r="H1222" s="271"/>
      <c r="I1222" s="271"/>
      <c r="J1222" s="270"/>
      <c r="K1222" s="270"/>
      <c r="L1222" s="249"/>
      <c r="M1222" s="249"/>
      <c r="N1222" s="272"/>
      <c r="O1222" s="250"/>
      <c r="P1222" s="273"/>
      <c r="Q1222" s="274"/>
      <c r="R1222" s="273"/>
      <c r="S1222" s="274"/>
      <c r="T1222" s="250"/>
      <c r="U1222" s="274"/>
      <c r="V1222" s="250"/>
      <c r="W1222" s="275"/>
      <c r="X1222" s="276"/>
    </row>
    <row r="1223" spans="2:24" x14ac:dyDescent="0.25">
      <c r="B1223" s="248"/>
      <c r="C1223" s="249"/>
      <c r="D1223" s="269"/>
      <c r="E1223" s="249"/>
      <c r="F1223" s="270"/>
      <c r="G1223" s="270"/>
      <c r="H1223" s="271"/>
      <c r="I1223" s="271"/>
      <c r="J1223" s="270"/>
      <c r="K1223" s="270"/>
      <c r="L1223" s="249"/>
      <c r="M1223" s="249"/>
      <c r="N1223" s="272"/>
      <c r="O1223" s="250"/>
      <c r="P1223" s="273"/>
      <c r="Q1223" s="274"/>
      <c r="R1223" s="273"/>
      <c r="S1223" s="274"/>
      <c r="T1223" s="250"/>
      <c r="U1223" s="274"/>
      <c r="V1223" s="250"/>
      <c r="W1223" s="275"/>
      <c r="X1223" s="276"/>
    </row>
    <row r="1224" spans="2:24" x14ac:dyDescent="0.25">
      <c r="B1224" s="248"/>
      <c r="C1224" s="249"/>
      <c r="D1224" s="269"/>
      <c r="E1224" s="249"/>
      <c r="F1224" s="270"/>
      <c r="G1224" s="270"/>
      <c r="H1224" s="271"/>
      <c r="I1224" s="271"/>
      <c r="J1224" s="270"/>
      <c r="K1224" s="270"/>
      <c r="L1224" s="249"/>
      <c r="M1224" s="249"/>
      <c r="N1224" s="272"/>
      <c r="O1224" s="250"/>
      <c r="P1224" s="273"/>
      <c r="Q1224" s="274"/>
      <c r="R1224" s="273"/>
      <c r="S1224" s="274"/>
      <c r="T1224" s="250"/>
      <c r="U1224" s="274"/>
      <c r="V1224" s="250"/>
      <c r="W1224" s="275"/>
      <c r="X1224" s="276"/>
    </row>
    <row r="1225" spans="2:24" x14ac:dyDescent="0.25">
      <c r="B1225" s="248"/>
      <c r="C1225" s="249"/>
      <c r="D1225" s="269"/>
      <c r="E1225" s="249"/>
      <c r="F1225" s="270"/>
      <c r="G1225" s="270"/>
      <c r="H1225" s="271"/>
      <c r="I1225" s="271"/>
      <c r="J1225" s="270"/>
      <c r="K1225" s="270"/>
      <c r="L1225" s="249"/>
      <c r="M1225" s="249"/>
      <c r="N1225" s="272"/>
      <c r="O1225" s="250"/>
      <c r="P1225" s="273"/>
      <c r="Q1225" s="274"/>
      <c r="R1225" s="273"/>
      <c r="S1225" s="274"/>
      <c r="T1225" s="250"/>
      <c r="U1225" s="274"/>
      <c r="V1225" s="250"/>
      <c r="W1225" s="275"/>
      <c r="X1225" s="276"/>
    </row>
    <row r="1226" spans="2:24" x14ac:dyDescent="0.25">
      <c r="B1226" s="248"/>
      <c r="C1226" s="249"/>
      <c r="D1226" s="269"/>
      <c r="E1226" s="249"/>
      <c r="F1226" s="270"/>
      <c r="G1226" s="270"/>
      <c r="H1226" s="271"/>
      <c r="I1226" s="271"/>
      <c r="J1226" s="270"/>
      <c r="K1226" s="270"/>
      <c r="L1226" s="249"/>
      <c r="M1226" s="249"/>
      <c r="N1226" s="272"/>
      <c r="O1226" s="250"/>
      <c r="P1226" s="273"/>
      <c r="Q1226" s="274"/>
      <c r="R1226" s="273"/>
      <c r="S1226" s="274"/>
      <c r="T1226" s="250"/>
      <c r="U1226" s="274"/>
      <c r="V1226" s="250"/>
      <c r="W1226" s="275"/>
      <c r="X1226" s="276"/>
    </row>
    <row r="1227" spans="2:24" x14ac:dyDescent="0.25">
      <c r="B1227" s="248"/>
      <c r="C1227" s="249"/>
      <c r="D1227" s="269"/>
      <c r="E1227" s="249"/>
      <c r="F1227" s="270"/>
      <c r="G1227" s="270"/>
      <c r="H1227" s="271"/>
      <c r="I1227" s="271"/>
      <c r="J1227" s="270"/>
      <c r="K1227" s="270"/>
      <c r="L1227" s="249"/>
      <c r="M1227" s="249"/>
      <c r="N1227" s="272"/>
      <c r="O1227" s="250"/>
      <c r="P1227" s="273"/>
      <c r="Q1227" s="274"/>
      <c r="R1227" s="273"/>
      <c r="S1227" s="274"/>
      <c r="T1227" s="250"/>
      <c r="U1227" s="274"/>
      <c r="V1227" s="250"/>
      <c r="W1227" s="275"/>
      <c r="X1227" s="276"/>
    </row>
    <row r="1228" spans="2:24" x14ac:dyDescent="0.25">
      <c r="B1228" s="248"/>
      <c r="C1228" s="249"/>
      <c r="D1228" s="269"/>
      <c r="E1228" s="249"/>
      <c r="F1228" s="270"/>
      <c r="G1228" s="270"/>
      <c r="H1228" s="271"/>
      <c r="I1228" s="271"/>
      <c r="J1228" s="270"/>
      <c r="K1228" s="270"/>
      <c r="L1228" s="249"/>
      <c r="M1228" s="249"/>
      <c r="N1228" s="272"/>
      <c r="O1228" s="250"/>
      <c r="P1228" s="273"/>
      <c r="Q1228" s="274"/>
      <c r="R1228" s="273"/>
      <c r="S1228" s="274"/>
      <c r="T1228" s="250"/>
      <c r="U1228" s="274"/>
      <c r="V1228" s="250"/>
      <c r="W1228" s="275"/>
      <c r="X1228" s="276"/>
    </row>
    <row r="1229" spans="2:24" x14ac:dyDescent="0.25">
      <c r="B1229" s="248"/>
      <c r="C1229" s="249"/>
      <c r="D1229" s="269"/>
      <c r="E1229" s="249"/>
      <c r="F1229" s="270"/>
      <c r="G1229" s="270"/>
      <c r="H1229" s="271"/>
      <c r="I1229" s="271"/>
      <c r="J1229" s="270"/>
      <c r="K1229" s="270"/>
      <c r="L1229" s="249"/>
      <c r="M1229" s="249"/>
      <c r="N1229" s="272"/>
      <c r="O1229" s="250"/>
      <c r="P1229" s="273"/>
      <c r="Q1229" s="274"/>
      <c r="R1229" s="273"/>
      <c r="S1229" s="274"/>
      <c r="T1229" s="250"/>
      <c r="U1229" s="274"/>
      <c r="V1229" s="250"/>
      <c r="W1229" s="275"/>
      <c r="X1229" s="276"/>
    </row>
    <row r="1230" spans="2:24" x14ac:dyDescent="0.25">
      <c r="B1230" s="248"/>
      <c r="C1230" s="249"/>
      <c r="D1230" s="269"/>
      <c r="E1230" s="249"/>
      <c r="F1230" s="270"/>
      <c r="G1230" s="270"/>
      <c r="H1230" s="271"/>
      <c r="I1230" s="271"/>
      <c r="J1230" s="270"/>
      <c r="K1230" s="270"/>
      <c r="L1230" s="249"/>
      <c r="M1230" s="249"/>
      <c r="N1230" s="272"/>
      <c r="O1230" s="250"/>
      <c r="P1230" s="273"/>
      <c r="Q1230" s="274"/>
      <c r="R1230" s="273"/>
      <c r="S1230" s="274"/>
      <c r="T1230" s="250"/>
      <c r="U1230" s="274"/>
      <c r="V1230" s="250"/>
      <c r="W1230" s="275"/>
      <c r="X1230" s="276"/>
    </row>
    <row r="1231" spans="2:24" x14ac:dyDescent="0.25">
      <c r="B1231" s="248"/>
      <c r="C1231" s="249"/>
      <c r="D1231" s="269"/>
      <c r="E1231" s="249"/>
      <c r="F1231" s="270"/>
      <c r="G1231" s="270"/>
      <c r="H1231" s="271"/>
      <c r="I1231" s="271"/>
      <c r="J1231" s="270"/>
      <c r="K1231" s="270"/>
      <c r="L1231" s="249"/>
      <c r="M1231" s="249"/>
      <c r="N1231" s="272"/>
      <c r="O1231" s="250"/>
      <c r="P1231" s="273"/>
      <c r="Q1231" s="274"/>
      <c r="R1231" s="273"/>
      <c r="S1231" s="274"/>
      <c r="T1231" s="250"/>
      <c r="U1231" s="274"/>
      <c r="V1231" s="250"/>
      <c r="W1231" s="275"/>
      <c r="X1231" s="276"/>
    </row>
    <row r="1232" spans="2:24" x14ac:dyDescent="0.25">
      <c r="B1232" s="248"/>
      <c r="C1232" s="249"/>
      <c r="D1232" s="269"/>
      <c r="E1232" s="249"/>
      <c r="F1232" s="270"/>
      <c r="G1232" s="270"/>
      <c r="H1232" s="271"/>
      <c r="I1232" s="271"/>
      <c r="J1232" s="270"/>
      <c r="K1232" s="270"/>
      <c r="L1232" s="249"/>
      <c r="M1232" s="249"/>
      <c r="N1232" s="272"/>
      <c r="O1232" s="250"/>
      <c r="P1232" s="273"/>
      <c r="Q1232" s="274"/>
      <c r="R1232" s="273"/>
      <c r="S1232" s="274"/>
      <c r="T1232" s="250"/>
      <c r="U1232" s="274"/>
      <c r="V1232" s="250"/>
      <c r="W1232" s="275"/>
      <c r="X1232" s="276"/>
    </row>
    <row r="1233" spans="2:24" x14ac:dyDescent="0.25">
      <c r="B1233" s="248"/>
      <c r="C1233" s="249"/>
      <c r="D1233" s="269"/>
      <c r="E1233" s="249"/>
      <c r="F1233" s="270"/>
      <c r="G1233" s="270"/>
      <c r="H1233" s="271"/>
      <c r="I1233" s="271"/>
      <c r="J1233" s="270"/>
      <c r="K1233" s="270"/>
      <c r="L1233" s="249"/>
      <c r="M1233" s="249"/>
      <c r="N1233" s="272"/>
      <c r="O1233" s="250"/>
      <c r="P1233" s="273"/>
      <c r="Q1233" s="274"/>
      <c r="R1233" s="273"/>
      <c r="S1233" s="274"/>
      <c r="T1233" s="250"/>
      <c r="U1233" s="274"/>
      <c r="V1233" s="250"/>
      <c r="W1233" s="275"/>
      <c r="X1233" s="276"/>
    </row>
    <row r="1234" spans="2:24" x14ac:dyDescent="0.25">
      <c r="B1234" s="248"/>
      <c r="C1234" s="249"/>
      <c r="D1234" s="269"/>
      <c r="E1234" s="249"/>
      <c r="F1234" s="270"/>
      <c r="G1234" s="270"/>
      <c r="H1234" s="271"/>
      <c r="I1234" s="271"/>
      <c r="J1234" s="270"/>
      <c r="K1234" s="270"/>
      <c r="L1234" s="249"/>
      <c r="M1234" s="249"/>
      <c r="N1234" s="272"/>
      <c r="O1234" s="250"/>
      <c r="P1234" s="273"/>
      <c r="Q1234" s="274"/>
      <c r="R1234" s="273"/>
      <c r="S1234" s="274"/>
      <c r="T1234" s="250"/>
      <c r="U1234" s="274"/>
      <c r="V1234" s="250"/>
      <c r="W1234" s="275"/>
      <c r="X1234" s="276"/>
    </row>
    <row r="1235" spans="2:24" x14ac:dyDescent="0.25">
      <c r="B1235" s="248"/>
      <c r="C1235" s="249"/>
      <c r="D1235" s="269"/>
      <c r="E1235" s="249"/>
      <c r="F1235" s="270"/>
      <c r="G1235" s="270"/>
      <c r="H1235" s="271"/>
      <c r="I1235" s="271"/>
      <c r="J1235" s="270"/>
      <c r="K1235" s="270"/>
      <c r="L1235" s="249"/>
      <c r="M1235" s="249"/>
      <c r="N1235" s="272"/>
      <c r="O1235" s="250"/>
      <c r="P1235" s="273"/>
      <c r="Q1235" s="274"/>
      <c r="R1235" s="273"/>
      <c r="S1235" s="274"/>
      <c r="T1235" s="250"/>
      <c r="U1235" s="274"/>
      <c r="V1235" s="250"/>
      <c r="W1235" s="275"/>
      <c r="X1235" s="276"/>
    </row>
    <row r="1236" spans="2:24" x14ac:dyDescent="0.25">
      <c r="B1236" s="248"/>
      <c r="C1236" s="249"/>
      <c r="D1236" s="269"/>
      <c r="E1236" s="249"/>
      <c r="F1236" s="270"/>
      <c r="G1236" s="270"/>
      <c r="H1236" s="271"/>
      <c r="I1236" s="271"/>
      <c r="J1236" s="270"/>
      <c r="K1236" s="270"/>
      <c r="L1236" s="249"/>
      <c r="M1236" s="249"/>
      <c r="N1236" s="272"/>
      <c r="O1236" s="250"/>
      <c r="P1236" s="273"/>
      <c r="Q1236" s="274"/>
      <c r="R1236" s="273"/>
      <c r="S1236" s="274"/>
      <c r="T1236" s="250"/>
      <c r="U1236" s="274"/>
      <c r="V1236" s="250"/>
      <c r="W1236" s="275"/>
      <c r="X1236" s="276"/>
    </row>
    <row r="1237" spans="2:24" x14ac:dyDescent="0.25">
      <c r="B1237" s="248"/>
      <c r="C1237" s="249"/>
      <c r="D1237" s="269"/>
      <c r="E1237" s="249"/>
      <c r="F1237" s="270"/>
      <c r="G1237" s="270"/>
      <c r="H1237" s="271"/>
      <c r="I1237" s="271"/>
      <c r="J1237" s="270"/>
      <c r="K1237" s="270"/>
      <c r="L1237" s="249"/>
      <c r="M1237" s="249"/>
      <c r="N1237" s="272"/>
      <c r="O1237" s="250"/>
      <c r="P1237" s="273"/>
      <c r="Q1237" s="274"/>
      <c r="R1237" s="273"/>
      <c r="S1237" s="274"/>
      <c r="T1237" s="250"/>
      <c r="U1237" s="274"/>
      <c r="V1237" s="250"/>
      <c r="W1237" s="275"/>
      <c r="X1237" s="276"/>
    </row>
    <row r="1238" spans="2:24" x14ac:dyDescent="0.25">
      <c r="B1238" s="248"/>
      <c r="C1238" s="249"/>
      <c r="D1238" s="269"/>
      <c r="E1238" s="249"/>
      <c r="F1238" s="270"/>
      <c r="G1238" s="270"/>
      <c r="H1238" s="271"/>
      <c r="I1238" s="271"/>
      <c r="J1238" s="270"/>
      <c r="K1238" s="270"/>
      <c r="L1238" s="249"/>
      <c r="M1238" s="249"/>
      <c r="N1238" s="272"/>
      <c r="O1238" s="250"/>
      <c r="P1238" s="273"/>
      <c r="Q1238" s="274"/>
      <c r="R1238" s="273"/>
      <c r="S1238" s="274"/>
      <c r="T1238" s="250"/>
      <c r="U1238" s="274"/>
      <c r="V1238" s="250"/>
      <c r="W1238" s="275"/>
      <c r="X1238" s="276"/>
    </row>
    <row r="1239" spans="2:24" x14ac:dyDescent="0.25">
      <c r="B1239" s="248"/>
      <c r="C1239" s="249"/>
      <c r="D1239" s="269"/>
      <c r="E1239" s="249"/>
      <c r="F1239" s="270"/>
      <c r="G1239" s="270"/>
      <c r="H1239" s="271"/>
      <c r="I1239" s="271"/>
      <c r="J1239" s="270"/>
      <c r="K1239" s="270"/>
      <c r="L1239" s="249"/>
      <c r="M1239" s="249"/>
      <c r="N1239" s="272"/>
      <c r="O1239" s="250"/>
      <c r="P1239" s="273"/>
      <c r="Q1239" s="274"/>
      <c r="R1239" s="273"/>
      <c r="S1239" s="274"/>
      <c r="T1239" s="250"/>
      <c r="U1239" s="274"/>
      <c r="V1239" s="250"/>
      <c r="W1239" s="275"/>
      <c r="X1239" s="276"/>
    </row>
    <row r="1240" spans="2:24" x14ac:dyDescent="0.25">
      <c r="B1240" s="248"/>
      <c r="C1240" s="249"/>
      <c r="D1240" s="269"/>
      <c r="E1240" s="249"/>
      <c r="F1240" s="270"/>
      <c r="G1240" s="270"/>
      <c r="H1240" s="271"/>
      <c r="I1240" s="271"/>
      <c r="J1240" s="270"/>
      <c r="K1240" s="270"/>
      <c r="L1240" s="249"/>
      <c r="M1240" s="249"/>
      <c r="N1240" s="272"/>
      <c r="O1240" s="250"/>
      <c r="P1240" s="273"/>
      <c r="Q1240" s="274"/>
      <c r="R1240" s="273"/>
      <c r="S1240" s="274"/>
      <c r="T1240" s="250"/>
      <c r="U1240" s="274"/>
      <c r="V1240" s="250"/>
      <c r="W1240" s="275"/>
      <c r="X1240" s="276"/>
    </row>
    <row r="1241" spans="2:24" x14ac:dyDescent="0.25">
      <c r="B1241" s="248"/>
      <c r="C1241" s="249"/>
      <c r="D1241" s="269"/>
      <c r="E1241" s="249"/>
      <c r="F1241" s="270"/>
      <c r="G1241" s="270"/>
      <c r="H1241" s="271"/>
      <c r="I1241" s="271"/>
      <c r="J1241" s="270"/>
      <c r="K1241" s="270"/>
      <c r="L1241" s="249"/>
      <c r="M1241" s="249"/>
      <c r="N1241" s="272"/>
      <c r="O1241" s="250"/>
      <c r="P1241" s="273"/>
      <c r="Q1241" s="274"/>
      <c r="R1241" s="273"/>
      <c r="S1241" s="274"/>
      <c r="T1241" s="250"/>
      <c r="U1241" s="274"/>
      <c r="V1241" s="250"/>
      <c r="W1241" s="275"/>
      <c r="X1241" s="276"/>
    </row>
    <row r="1242" spans="2:24" x14ac:dyDescent="0.25">
      <c r="B1242" s="248"/>
      <c r="C1242" s="249"/>
      <c r="D1242" s="269"/>
      <c r="E1242" s="249"/>
      <c r="F1242" s="270"/>
      <c r="G1242" s="270"/>
      <c r="H1242" s="271"/>
      <c r="I1242" s="271"/>
      <c r="J1242" s="270"/>
      <c r="K1242" s="270"/>
      <c r="L1242" s="249"/>
      <c r="M1242" s="249"/>
      <c r="N1242" s="272"/>
      <c r="O1242" s="250"/>
      <c r="P1242" s="273"/>
      <c r="Q1242" s="274"/>
      <c r="R1242" s="273"/>
      <c r="S1242" s="274"/>
      <c r="T1242" s="250"/>
      <c r="U1242" s="274"/>
      <c r="V1242" s="250"/>
      <c r="W1242" s="275"/>
      <c r="X1242" s="276"/>
    </row>
    <row r="1243" spans="2:24" x14ac:dyDescent="0.25">
      <c r="B1243" s="248"/>
      <c r="C1243" s="249"/>
      <c r="D1243" s="269"/>
      <c r="E1243" s="249"/>
      <c r="F1243" s="270"/>
      <c r="G1243" s="270"/>
      <c r="H1243" s="271"/>
      <c r="I1243" s="271"/>
      <c r="J1243" s="270"/>
      <c r="K1243" s="270"/>
      <c r="L1243" s="249"/>
      <c r="M1243" s="249"/>
      <c r="N1243" s="272"/>
      <c r="O1243" s="250"/>
      <c r="P1243" s="273"/>
      <c r="Q1243" s="274"/>
      <c r="R1243" s="273"/>
      <c r="S1243" s="274"/>
      <c r="T1243" s="250"/>
      <c r="U1243" s="274"/>
      <c r="V1243" s="250"/>
      <c r="W1243" s="275"/>
      <c r="X1243" s="276"/>
    </row>
    <row r="1244" spans="2:24" x14ac:dyDescent="0.25">
      <c r="B1244" s="248"/>
      <c r="C1244" s="249"/>
      <c r="D1244" s="269"/>
      <c r="E1244" s="249"/>
      <c r="F1244" s="270"/>
      <c r="G1244" s="270"/>
      <c r="H1244" s="271"/>
      <c r="I1244" s="271"/>
      <c r="J1244" s="270"/>
      <c r="K1244" s="270"/>
      <c r="L1244" s="249"/>
      <c r="M1244" s="249"/>
      <c r="N1244" s="272"/>
      <c r="O1244" s="250"/>
      <c r="P1244" s="273"/>
      <c r="Q1244" s="274"/>
      <c r="R1244" s="273"/>
      <c r="S1244" s="274"/>
      <c r="T1244" s="250"/>
      <c r="U1244" s="274"/>
      <c r="V1244" s="250"/>
      <c r="W1244" s="275"/>
      <c r="X1244" s="276"/>
    </row>
    <row r="1245" spans="2:24" x14ac:dyDescent="0.25">
      <c r="B1245" s="248"/>
      <c r="C1245" s="249"/>
      <c r="D1245" s="269"/>
      <c r="E1245" s="249"/>
      <c r="F1245" s="270"/>
      <c r="G1245" s="270"/>
      <c r="H1245" s="271"/>
      <c r="I1245" s="271"/>
      <c r="J1245" s="270"/>
      <c r="K1245" s="270"/>
      <c r="L1245" s="249"/>
      <c r="M1245" s="249"/>
      <c r="N1245" s="272"/>
      <c r="O1245" s="250"/>
      <c r="P1245" s="273"/>
      <c r="Q1245" s="274"/>
      <c r="R1245" s="273"/>
      <c r="S1245" s="274"/>
      <c r="T1245" s="250"/>
      <c r="U1245" s="274"/>
      <c r="V1245" s="250"/>
      <c r="W1245" s="275"/>
      <c r="X1245" s="276"/>
    </row>
    <row r="1246" spans="2:24" x14ac:dyDescent="0.25">
      <c r="B1246" s="248"/>
      <c r="C1246" s="249"/>
      <c r="D1246" s="269"/>
      <c r="E1246" s="249"/>
      <c r="F1246" s="270"/>
      <c r="G1246" s="270"/>
      <c r="H1246" s="271"/>
      <c r="I1246" s="271"/>
      <c r="J1246" s="270"/>
      <c r="K1246" s="270"/>
      <c r="L1246" s="249"/>
      <c r="M1246" s="249"/>
      <c r="N1246" s="272"/>
      <c r="O1246" s="250"/>
      <c r="P1246" s="273"/>
      <c r="Q1246" s="274"/>
      <c r="R1246" s="273"/>
      <c r="S1246" s="274"/>
      <c r="T1246" s="250"/>
      <c r="U1246" s="274"/>
      <c r="V1246" s="250"/>
      <c r="W1246" s="275"/>
      <c r="X1246" s="276"/>
    </row>
    <row r="1247" spans="2:24" x14ac:dyDescent="0.25">
      <c r="B1247" s="248"/>
      <c r="C1247" s="249"/>
      <c r="D1247" s="269"/>
      <c r="E1247" s="249"/>
      <c r="F1247" s="270"/>
      <c r="G1247" s="270"/>
      <c r="H1247" s="271"/>
      <c r="I1247" s="271"/>
      <c r="J1247" s="270"/>
      <c r="K1247" s="270"/>
      <c r="L1247" s="249"/>
      <c r="M1247" s="249"/>
      <c r="N1247" s="272"/>
      <c r="O1247" s="250"/>
      <c r="P1247" s="273"/>
      <c r="Q1247" s="274"/>
      <c r="R1247" s="273"/>
      <c r="S1247" s="274"/>
      <c r="T1247" s="250"/>
      <c r="U1247" s="274"/>
      <c r="V1247" s="250"/>
      <c r="W1247" s="275"/>
      <c r="X1247" s="276"/>
    </row>
    <row r="1248" spans="2:24" x14ac:dyDescent="0.25">
      <c r="B1248" s="248"/>
      <c r="C1248" s="249"/>
      <c r="D1248" s="269"/>
      <c r="E1248" s="249"/>
      <c r="F1248" s="270"/>
      <c r="G1248" s="270"/>
      <c r="H1248" s="271"/>
      <c r="I1248" s="271"/>
      <c r="J1248" s="270"/>
      <c r="K1248" s="270"/>
      <c r="L1248" s="249"/>
      <c r="M1248" s="249"/>
      <c r="N1248" s="272"/>
      <c r="O1248" s="250"/>
      <c r="P1248" s="273"/>
      <c r="Q1248" s="274"/>
      <c r="R1248" s="273"/>
      <c r="S1248" s="274"/>
      <c r="T1248" s="250"/>
      <c r="U1248" s="274"/>
      <c r="V1248" s="250"/>
      <c r="W1248" s="275"/>
      <c r="X1248" s="276"/>
    </row>
    <row r="1249" spans="2:24" x14ac:dyDescent="0.25">
      <c r="B1249" s="248"/>
      <c r="C1249" s="249"/>
      <c r="D1249" s="269"/>
      <c r="E1249" s="249"/>
      <c r="F1249" s="270"/>
      <c r="G1249" s="270"/>
      <c r="H1249" s="271"/>
      <c r="I1249" s="271"/>
      <c r="J1249" s="270"/>
      <c r="K1249" s="270"/>
      <c r="L1249" s="249"/>
      <c r="M1249" s="249"/>
      <c r="N1249" s="272"/>
      <c r="O1249" s="250"/>
      <c r="P1249" s="273"/>
      <c r="Q1249" s="274"/>
      <c r="R1249" s="273"/>
      <c r="S1249" s="274"/>
      <c r="T1249" s="250"/>
      <c r="U1249" s="274"/>
      <c r="V1249" s="250"/>
      <c r="W1249" s="275"/>
      <c r="X1249" s="276"/>
    </row>
    <row r="1250" spans="2:24" x14ac:dyDescent="0.25">
      <c r="B1250" s="248"/>
      <c r="C1250" s="249"/>
      <c r="D1250" s="269"/>
      <c r="E1250" s="249"/>
      <c r="F1250" s="270"/>
      <c r="G1250" s="270"/>
      <c r="H1250" s="271"/>
      <c r="I1250" s="271"/>
      <c r="J1250" s="270"/>
      <c r="K1250" s="270"/>
      <c r="L1250" s="249"/>
      <c r="M1250" s="249"/>
      <c r="N1250" s="272"/>
      <c r="O1250" s="250"/>
      <c r="P1250" s="273"/>
      <c r="Q1250" s="274"/>
      <c r="R1250" s="273"/>
      <c r="S1250" s="274"/>
      <c r="T1250" s="250"/>
      <c r="U1250" s="274"/>
      <c r="V1250" s="250"/>
      <c r="W1250" s="275"/>
      <c r="X1250" s="276"/>
    </row>
    <row r="1251" spans="2:24" x14ac:dyDescent="0.25">
      <c r="B1251" s="248"/>
      <c r="C1251" s="249"/>
      <c r="D1251" s="269"/>
      <c r="E1251" s="249"/>
      <c r="F1251" s="270"/>
      <c r="G1251" s="270"/>
      <c r="H1251" s="271"/>
      <c r="I1251" s="271"/>
      <c r="J1251" s="270"/>
      <c r="K1251" s="270"/>
      <c r="L1251" s="249"/>
      <c r="M1251" s="249"/>
      <c r="N1251" s="272"/>
      <c r="O1251" s="250"/>
      <c r="P1251" s="273"/>
      <c r="Q1251" s="274"/>
      <c r="R1251" s="273"/>
      <c r="S1251" s="274"/>
      <c r="T1251" s="250"/>
      <c r="U1251" s="274"/>
      <c r="V1251" s="250"/>
      <c r="W1251" s="275"/>
      <c r="X1251" s="276"/>
    </row>
    <row r="1252" spans="2:24" x14ac:dyDescent="0.25">
      <c r="B1252" s="248"/>
      <c r="C1252" s="249"/>
      <c r="D1252" s="269"/>
      <c r="E1252" s="249"/>
      <c r="F1252" s="270"/>
      <c r="G1252" s="270"/>
      <c r="H1252" s="271"/>
      <c r="I1252" s="271"/>
      <c r="J1252" s="270"/>
      <c r="K1252" s="270"/>
      <c r="L1252" s="249"/>
      <c r="M1252" s="249"/>
      <c r="N1252" s="272"/>
      <c r="O1252" s="250"/>
      <c r="P1252" s="273"/>
      <c r="Q1252" s="274"/>
      <c r="R1252" s="273"/>
      <c r="S1252" s="274"/>
      <c r="T1252" s="250"/>
      <c r="U1252" s="274"/>
      <c r="V1252" s="250"/>
      <c r="W1252" s="275"/>
      <c r="X1252" s="276"/>
    </row>
    <row r="1253" spans="2:24" x14ac:dyDescent="0.25">
      <c r="B1253" s="248"/>
      <c r="C1253" s="249"/>
      <c r="D1253" s="269"/>
      <c r="E1253" s="249"/>
      <c r="F1253" s="270"/>
      <c r="G1253" s="270"/>
      <c r="H1253" s="271"/>
      <c r="I1253" s="271"/>
      <c r="J1253" s="270"/>
      <c r="K1253" s="270"/>
      <c r="L1253" s="249"/>
      <c r="M1253" s="249"/>
      <c r="N1253" s="272"/>
      <c r="O1253" s="250"/>
      <c r="P1253" s="273"/>
      <c r="Q1253" s="274"/>
      <c r="R1253" s="273"/>
      <c r="S1253" s="274"/>
      <c r="T1253" s="250"/>
      <c r="U1253" s="274"/>
      <c r="V1253" s="250"/>
      <c r="W1253" s="275"/>
      <c r="X1253" s="276"/>
    </row>
    <row r="1254" spans="2:24" x14ac:dyDescent="0.25">
      <c r="B1254" s="248"/>
      <c r="C1254" s="249"/>
      <c r="D1254" s="269"/>
      <c r="E1254" s="249"/>
      <c r="F1254" s="270"/>
      <c r="G1254" s="270"/>
      <c r="H1254" s="271"/>
      <c r="I1254" s="271"/>
      <c r="J1254" s="270"/>
      <c r="K1254" s="270"/>
      <c r="L1254" s="249"/>
      <c r="M1254" s="249"/>
      <c r="N1254" s="272"/>
      <c r="O1254" s="250"/>
      <c r="P1254" s="273"/>
      <c r="Q1254" s="274"/>
      <c r="R1254" s="273"/>
      <c r="S1254" s="274"/>
      <c r="T1254" s="250"/>
      <c r="U1254" s="274"/>
      <c r="V1254" s="250"/>
      <c r="W1254" s="275"/>
      <c r="X1254" s="276"/>
    </row>
    <row r="1255" spans="2:24" x14ac:dyDescent="0.25">
      <c r="B1255" s="248"/>
      <c r="C1255" s="249"/>
      <c r="D1255" s="269"/>
      <c r="E1255" s="249"/>
      <c r="F1255" s="270"/>
      <c r="G1255" s="270"/>
      <c r="H1255" s="271"/>
      <c r="I1255" s="271"/>
      <c r="J1255" s="270"/>
      <c r="K1255" s="270"/>
      <c r="L1255" s="249"/>
      <c r="M1255" s="249"/>
      <c r="N1255" s="272"/>
      <c r="O1255" s="250"/>
      <c r="P1255" s="273"/>
      <c r="Q1255" s="274"/>
      <c r="R1255" s="273"/>
      <c r="S1255" s="274"/>
      <c r="T1255" s="250"/>
      <c r="U1255" s="274"/>
      <c r="V1255" s="250"/>
      <c r="W1255" s="275"/>
      <c r="X1255" s="276"/>
    </row>
    <row r="1256" spans="2:24" x14ac:dyDescent="0.25">
      <c r="B1256" s="248"/>
      <c r="C1256" s="249"/>
      <c r="D1256" s="269"/>
      <c r="E1256" s="249"/>
      <c r="F1256" s="270"/>
      <c r="G1256" s="270"/>
      <c r="H1256" s="271"/>
      <c r="I1256" s="271"/>
      <c r="J1256" s="270"/>
      <c r="K1256" s="270"/>
      <c r="L1256" s="249"/>
      <c r="M1256" s="249"/>
      <c r="N1256" s="272"/>
      <c r="O1256" s="250"/>
      <c r="P1256" s="273"/>
      <c r="Q1256" s="274"/>
      <c r="R1256" s="273"/>
      <c r="S1256" s="274"/>
      <c r="T1256" s="250"/>
      <c r="U1256" s="274"/>
      <c r="V1256" s="250"/>
      <c r="W1256" s="275"/>
      <c r="X1256" s="276"/>
    </row>
    <row r="1257" spans="2:24" x14ac:dyDescent="0.25">
      <c r="B1257" s="248"/>
      <c r="C1257" s="249"/>
      <c r="D1257" s="269"/>
      <c r="E1257" s="249"/>
      <c r="F1257" s="270"/>
      <c r="G1257" s="270"/>
      <c r="H1257" s="271"/>
      <c r="I1257" s="271"/>
      <c r="J1257" s="270"/>
      <c r="K1257" s="270"/>
      <c r="L1257" s="249"/>
      <c r="M1257" s="249"/>
      <c r="N1257" s="272"/>
      <c r="O1257" s="250"/>
      <c r="P1257" s="273"/>
      <c r="Q1257" s="274"/>
      <c r="R1257" s="273"/>
      <c r="S1257" s="274"/>
      <c r="T1257" s="250"/>
      <c r="U1257" s="274"/>
      <c r="V1257" s="250"/>
      <c r="W1257" s="275"/>
      <c r="X1257" s="276"/>
    </row>
    <row r="1258" spans="2:24" x14ac:dyDescent="0.25">
      <c r="B1258" s="248"/>
      <c r="C1258" s="249"/>
      <c r="D1258" s="269"/>
      <c r="E1258" s="249"/>
      <c r="F1258" s="270"/>
      <c r="G1258" s="270"/>
      <c r="H1258" s="271"/>
      <c r="I1258" s="271"/>
      <c r="J1258" s="270"/>
      <c r="K1258" s="270"/>
      <c r="L1258" s="249"/>
      <c r="M1258" s="249"/>
      <c r="N1258" s="272"/>
      <c r="O1258" s="250"/>
      <c r="P1258" s="273"/>
      <c r="Q1258" s="274"/>
      <c r="R1258" s="273"/>
      <c r="S1258" s="274"/>
      <c r="T1258" s="250"/>
      <c r="U1258" s="274"/>
      <c r="V1258" s="250"/>
      <c r="W1258" s="275"/>
      <c r="X1258" s="276"/>
    </row>
    <row r="1259" spans="2:24" x14ac:dyDescent="0.25">
      <c r="B1259" s="248"/>
      <c r="C1259" s="249"/>
      <c r="D1259" s="269"/>
      <c r="E1259" s="249"/>
      <c r="F1259" s="270"/>
      <c r="G1259" s="270"/>
      <c r="H1259" s="271"/>
      <c r="I1259" s="271"/>
      <c r="J1259" s="270"/>
      <c r="K1259" s="270"/>
      <c r="L1259" s="249"/>
      <c r="M1259" s="249"/>
      <c r="N1259" s="272"/>
      <c r="O1259" s="250"/>
      <c r="P1259" s="273"/>
      <c r="Q1259" s="274"/>
      <c r="R1259" s="273"/>
      <c r="S1259" s="274"/>
      <c r="T1259" s="250"/>
      <c r="U1259" s="274"/>
      <c r="V1259" s="250"/>
      <c r="W1259" s="275"/>
      <c r="X1259" s="276"/>
    </row>
    <row r="1260" spans="2:24" x14ac:dyDescent="0.25">
      <c r="B1260" s="248"/>
      <c r="C1260" s="249"/>
      <c r="D1260" s="269"/>
      <c r="E1260" s="249"/>
      <c r="F1260" s="270"/>
      <c r="G1260" s="270"/>
      <c r="H1260" s="271"/>
      <c r="I1260" s="271"/>
      <c r="J1260" s="270"/>
      <c r="K1260" s="270"/>
      <c r="L1260" s="249"/>
      <c r="M1260" s="249"/>
      <c r="N1260" s="272"/>
      <c r="O1260" s="250"/>
      <c r="P1260" s="273"/>
      <c r="Q1260" s="274"/>
      <c r="R1260" s="273"/>
      <c r="S1260" s="274"/>
      <c r="T1260" s="250"/>
      <c r="U1260" s="274"/>
      <c r="V1260" s="250"/>
      <c r="W1260" s="275"/>
      <c r="X1260" s="276"/>
    </row>
    <row r="1261" spans="2:24" x14ac:dyDescent="0.25">
      <c r="B1261" s="248"/>
      <c r="C1261" s="249"/>
      <c r="D1261" s="269"/>
      <c r="E1261" s="249"/>
      <c r="F1261" s="270"/>
      <c r="G1261" s="270"/>
      <c r="H1261" s="271"/>
      <c r="I1261" s="271"/>
      <c r="J1261" s="270"/>
      <c r="K1261" s="270"/>
      <c r="L1261" s="249"/>
      <c r="M1261" s="249"/>
      <c r="N1261" s="272"/>
      <c r="O1261" s="250"/>
      <c r="P1261" s="273"/>
      <c r="Q1261" s="274"/>
      <c r="R1261" s="273"/>
      <c r="S1261" s="274"/>
      <c r="T1261" s="250"/>
      <c r="U1261" s="274"/>
      <c r="V1261" s="250"/>
      <c r="W1261" s="275"/>
      <c r="X1261" s="276"/>
    </row>
    <row r="1262" spans="2:24" x14ac:dyDescent="0.25">
      <c r="B1262" s="248"/>
      <c r="C1262" s="249"/>
      <c r="D1262" s="269"/>
      <c r="E1262" s="249"/>
      <c r="F1262" s="270"/>
      <c r="G1262" s="270"/>
      <c r="H1262" s="271"/>
      <c r="I1262" s="271"/>
      <c r="J1262" s="270"/>
      <c r="K1262" s="270"/>
      <c r="L1262" s="249"/>
      <c r="M1262" s="249"/>
      <c r="N1262" s="272"/>
      <c r="O1262" s="250"/>
      <c r="P1262" s="273"/>
      <c r="Q1262" s="274"/>
      <c r="R1262" s="273"/>
      <c r="S1262" s="274"/>
      <c r="T1262" s="250"/>
      <c r="U1262" s="274"/>
      <c r="V1262" s="250"/>
      <c r="W1262" s="275"/>
      <c r="X1262" s="276"/>
    </row>
    <row r="1263" spans="2:24" x14ac:dyDescent="0.25">
      <c r="B1263" s="248"/>
      <c r="C1263" s="249"/>
      <c r="D1263" s="269"/>
      <c r="E1263" s="249"/>
      <c r="F1263" s="270"/>
      <c r="G1263" s="270"/>
      <c r="H1263" s="271"/>
      <c r="I1263" s="271"/>
      <c r="J1263" s="270"/>
      <c r="K1263" s="270"/>
      <c r="L1263" s="249"/>
      <c r="M1263" s="249"/>
      <c r="N1263" s="272"/>
      <c r="O1263" s="250"/>
      <c r="P1263" s="273"/>
      <c r="Q1263" s="274"/>
      <c r="R1263" s="273"/>
      <c r="S1263" s="274"/>
      <c r="T1263" s="250"/>
      <c r="U1263" s="274"/>
      <c r="V1263" s="250"/>
      <c r="W1263" s="275"/>
      <c r="X1263" s="276"/>
    </row>
    <row r="1264" spans="2:24" x14ac:dyDescent="0.25">
      <c r="B1264" s="248"/>
      <c r="C1264" s="249"/>
      <c r="D1264" s="269"/>
      <c r="E1264" s="249"/>
      <c r="F1264" s="270"/>
      <c r="G1264" s="270"/>
      <c r="H1264" s="271"/>
      <c r="I1264" s="271"/>
      <c r="J1264" s="270"/>
      <c r="K1264" s="270"/>
      <c r="L1264" s="249"/>
      <c r="M1264" s="249"/>
      <c r="N1264" s="272"/>
      <c r="O1264" s="250"/>
      <c r="P1264" s="273"/>
      <c r="Q1264" s="274"/>
      <c r="R1264" s="273"/>
      <c r="S1264" s="274"/>
      <c r="T1264" s="250"/>
      <c r="U1264" s="274"/>
      <c r="V1264" s="250"/>
      <c r="W1264" s="275"/>
      <c r="X1264" s="276"/>
    </row>
    <row r="1265" spans="2:24" x14ac:dyDescent="0.25">
      <c r="B1265" s="248"/>
      <c r="C1265" s="249"/>
      <c r="D1265" s="269"/>
      <c r="E1265" s="249"/>
      <c r="F1265" s="270"/>
      <c r="G1265" s="270"/>
      <c r="H1265" s="271"/>
      <c r="I1265" s="271"/>
      <c r="J1265" s="270"/>
      <c r="K1265" s="270"/>
      <c r="L1265" s="249"/>
      <c r="M1265" s="249"/>
      <c r="N1265" s="272"/>
      <c r="O1265" s="250"/>
      <c r="P1265" s="273"/>
      <c r="Q1265" s="274"/>
      <c r="R1265" s="273"/>
      <c r="S1265" s="274"/>
      <c r="T1265" s="250"/>
      <c r="U1265" s="274"/>
      <c r="V1265" s="250"/>
      <c r="W1265" s="275"/>
      <c r="X1265" s="276"/>
    </row>
    <row r="1266" spans="2:24" x14ac:dyDescent="0.25">
      <c r="B1266" s="248"/>
      <c r="C1266" s="249"/>
      <c r="D1266" s="269"/>
      <c r="E1266" s="249"/>
      <c r="F1266" s="270"/>
      <c r="G1266" s="270"/>
      <c r="H1266" s="271"/>
      <c r="I1266" s="271"/>
      <c r="J1266" s="270"/>
      <c r="K1266" s="270"/>
      <c r="L1266" s="249"/>
      <c r="M1266" s="249"/>
      <c r="N1266" s="272"/>
      <c r="O1266" s="250"/>
      <c r="P1266" s="273"/>
      <c r="Q1266" s="274"/>
      <c r="R1266" s="273"/>
      <c r="S1266" s="274"/>
      <c r="T1266" s="250"/>
      <c r="U1266" s="274"/>
      <c r="V1266" s="250"/>
      <c r="W1266" s="275"/>
      <c r="X1266" s="276"/>
    </row>
    <row r="1267" spans="2:24" x14ac:dyDescent="0.25">
      <c r="B1267" s="248"/>
      <c r="C1267" s="249"/>
      <c r="D1267" s="269"/>
      <c r="E1267" s="249"/>
      <c r="F1267" s="270"/>
      <c r="G1267" s="270"/>
      <c r="H1267" s="271"/>
      <c r="I1267" s="271"/>
      <c r="J1267" s="270"/>
      <c r="K1267" s="270"/>
      <c r="L1267" s="249"/>
      <c r="M1267" s="249"/>
      <c r="N1267" s="272"/>
      <c r="O1267" s="250"/>
      <c r="P1267" s="273"/>
      <c r="Q1267" s="274"/>
      <c r="R1267" s="273"/>
      <c r="S1267" s="274"/>
      <c r="T1267" s="250"/>
      <c r="U1267" s="274"/>
      <c r="V1267" s="250"/>
      <c r="W1267" s="275"/>
      <c r="X1267" s="276"/>
    </row>
    <row r="1268" spans="2:24" x14ac:dyDescent="0.25">
      <c r="B1268" s="248"/>
      <c r="C1268" s="249"/>
      <c r="D1268" s="269"/>
      <c r="E1268" s="249"/>
      <c r="F1268" s="270"/>
      <c r="G1268" s="270"/>
      <c r="H1268" s="271"/>
      <c r="I1268" s="271"/>
      <c r="J1268" s="270"/>
      <c r="K1268" s="270"/>
      <c r="L1268" s="249"/>
      <c r="M1268" s="249"/>
      <c r="N1268" s="272"/>
      <c r="O1268" s="250"/>
      <c r="P1268" s="273"/>
      <c r="Q1268" s="274"/>
      <c r="R1268" s="273"/>
      <c r="S1268" s="274"/>
      <c r="T1268" s="250"/>
      <c r="U1268" s="274"/>
      <c r="V1268" s="250"/>
      <c r="W1268" s="275"/>
      <c r="X1268" s="276"/>
    </row>
    <row r="1269" spans="2:24" x14ac:dyDescent="0.25">
      <c r="B1269" s="248"/>
      <c r="C1269" s="249"/>
      <c r="D1269" s="269"/>
      <c r="E1269" s="249"/>
      <c r="F1269" s="270"/>
      <c r="G1269" s="270"/>
      <c r="H1269" s="271"/>
      <c r="I1269" s="271"/>
      <c r="J1269" s="270"/>
      <c r="K1269" s="270"/>
      <c r="L1269" s="249"/>
      <c r="M1269" s="249"/>
      <c r="N1269" s="272"/>
      <c r="O1269" s="250"/>
      <c r="P1269" s="273"/>
      <c r="Q1269" s="274"/>
      <c r="R1269" s="273"/>
      <c r="S1269" s="274"/>
      <c r="T1269" s="250"/>
      <c r="U1269" s="274"/>
      <c r="V1269" s="250"/>
      <c r="W1269" s="275"/>
      <c r="X1269" s="276"/>
    </row>
    <row r="1270" spans="2:24" x14ac:dyDescent="0.25">
      <c r="B1270" s="248"/>
      <c r="C1270" s="249"/>
      <c r="D1270" s="269"/>
      <c r="E1270" s="249"/>
      <c r="F1270" s="270"/>
      <c r="G1270" s="270"/>
      <c r="H1270" s="271"/>
      <c r="I1270" s="271"/>
      <c r="J1270" s="270"/>
      <c r="K1270" s="270"/>
      <c r="L1270" s="249"/>
      <c r="M1270" s="249"/>
      <c r="N1270" s="272"/>
      <c r="O1270" s="250"/>
      <c r="P1270" s="273"/>
      <c r="Q1270" s="274"/>
      <c r="R1270" s="273"/>
      <c r="S1270" s="274"/>
      <c r="T1270" s="250"/>
      <c r="U1270" s="274"/>
      <c r="V1270" s="250"/>
      <c r="W1270" s="275"/>
      <c r="X1270" s="276"/>
    </row>
    <row r="1271" spans="2:24" x14ac:dyDescent="0.25">
      <c r="B1271" s="248"/>
      <c r="C1271" s="249"/>
      <c r="D1271" s="269"/>
      <c r="E1271" s="249"/>
      <c r="F1271" s="270"/>
      <c r="G1271" s="270"/>
      <c r="H1271" s="271"/>
      <c r="I1271" s="271"/>
      <c r="J1271" s="270"/>
      <c r="K1271" s="270"/>
      <c r="L1271" s="249"/>
      <c r="M1271" s="249"/>
      <c r="N1271" s="272"/>
      <c r="O1271" s="250"/>
      <c r="P1271" s="273"/>
      <c r="Q1271" s="274"/>
      <c r="R1271" s="273"/>
      <c r="S1271" s="274"/>
      <c r="T1271" s="250"/>
      <c r="U1271" s="274"/>
      <c r="V1271" s="250"/>
      <c r="W1271" s="275"/>
      <c r="X1271" s="276"/>
    </row>
    <row r="1272" spans="2:24" x14ac:dyDescent="0.25">
      <c r="B1272" s="248"/>
      <c r="C1272" s="249"/>
      <c r="D1272" s="269"/>
      <c r="E1272" s="249"/>
      <c r="F1272" s="270"/>
      <c r="G1272" s="270"/>
      <c r="H1272" s="271"/>
      <c r="I1272" s="271"/>
      <c r="J1272" s="270"/>
      <c r="K1272" s="270"/>
      <c r="L1272" s="249"/>
      <c r="M1272" s="249"/>
      <c r="N1272" s="272"/>
      <c r="O1272" s="250"/>
      <c r="P1272" s="273"/>
      <c r="Q1272" s="274"/>
      <c r="R1272" s="273"/>
      <c r="S1272" s="274"/>
      <c r="T1272" s="250"/>
      <c r="U1272" s="274"/>
      <c r="V1272" s="250"/>
      <c r="W1272" s="275"/>
      <c r="X1272" s="276"/>
    </row>
    <row r="1273" spans="2:24" x14ac:dyDescent="0.25">
      <c r="B1273" s="248"/>
      <c r="C1273" s="249"/>
      <c r="D1273" s="269"/>
      <c r="E1273" s="249"/>
      <c r="F1273" s="270"/>
      <c r="G1273" s="270"/>
      <c r="H1273" s="271"/>
      <c r="I1273" s="271"/>
      <c r="J1273" s="270"/>
      <c r="K1273" s="270"/>
      <c r="L1273" s="249"/>
      <c r="M1273" s="249"/>
      <c r="N1273" s="272"/>
      <c r="O1273" s="250"/>
      <c r="P1273" s="273"/>
      <c r="Q1273" s="274"/>
      <c r="R1273" s="273"/>
      <c r="S1273" s="274"/>
      <c r="T1273" s="250"/>
      <c r="U1273" s="274"/>
      <c r="V1273" s="250"/>
      <c r="W1273" s="275"/>
      <c r="X1273" s="276"/>
    </row>
    <row r="1274" spans="2:24" x14ac:dyDescent="0.25">
      <c r="B1274" s="248"/>
      <c r="C1274" s="249"/>
      <c r="D1274" s="269"/>
      <c r="E1274" s="249"/>
      <c r="F1274" s="270"/>
      <c r="G1274" s="270"/>
      <c r="H1274" s="271"/>
      <c r="I1274" s="271"/>
      <c r="J1274" s="270"/>
      <c r="K1274" s="270"/>
      <c r="L1274" s="249"/>
      <c r="M1274" s="249"/>
      <c r="N1274" s="272"/>
      <c r="O1274" s="250"/>
      <c r="P1274" s="273"/>
      <c r="Q1274" s="274"/>
      <c r="R1274" s="273"/>
      <c r="S1274" s="274"/>
      <c r="T1274" s="250"/>
      <c r="U1274" s="274"/>
      <c r="V1274" s="250"/>
      <c r="W1274" s="275"/>
      <c r="X1274" s="276"/>
    </row>
    <row r="1275" spans="2:24" x14ac:dyDescent="0.25">
      <c r="B1275" s="248"/>
      <c r="C1275" s="249"/>
      <c r="D1275" s="269"/>
      <c r="E1275" s="249"/>
      <c r="F1275" s="270"/>
      <c r="G1275" s="270"/>
      <c r="H1275" s="271"/>
      <c r="I1275" s="271"/>
      <c r="J1275" s="270"/>
      <c r="K1275" s="270"/>
      <c r="L1275" s="249"/>
      <c r="M1275" s="249"/>
      <c r="N1275" s="272"/>
      <c r="O1275" s="250"/>
      <c r="P1275" s="273"/>
      <c r="Q1275" s="274"/>
      <c r="R1275" s="273"/>
      <c r="S1275" s="274"/>
      <c r="T1275" s="250"/>
      <c r="U1275" s="274"/>
      <c r="V1275" s="250"/>
      <c r="W1275" s="275"/>
      <c r="X1275" s="276"/>
    </row>
    <row r="1276" spans="2:24" x14ac:dyDescent="0.25">
      <c r="B1276" s="248"/>
      <c r="C1276" s="249"/>
      <c r="D1276" s="269"/>
      <c r="E1276" s="249"/>
      <c r="F1276" s="270"/>
      <c r="G1276" s="270"/>
      <c r="H1276" s="271"/>
      <c r="I1276" s="271"/>
      <c r="J1276" s="270"/>
      <c r="K1276" s="270"/>
      <c r="L1276" s="249"/>
      <c r="M1276" s="249"/>
      <c r="N1276" s="272"/>
      <c r="O1276" s="250"/>
      <c r="P1276" s="273"/>
      <c r="Q1276" s="274"/>
      <c r="R1276" s="273"/>
      <c r="S1276" s="274"/>
      <c r="T1276" s="250"/>
      <c r="U1276" s="274"/>
      <c r="V1276" s="250"/>
      <c r="W1276" s="275"/>
      <c r="X1276" s="276"/>
    </row>
    <row r="1277" spans="2:24" x14ac:dyDescent="0.25">
      <c r="B1277" s="248"/>
      <c r="C1277" s="249"/>
      <c r="D1277" s="269"/>
      <c r="E1277" s="249"/>
      <c r="F1277" s="270"/>
      <c r="G1277" s="270"/>
      <c r="H1277" s="271"/>
      <c r="I1277" s="271"/>
      <c r="J1277" s="270"/>
      <c r="K1277" s="270"/>
      <c r="L1277" s="249"/>
      <c r="M1277" s="249"/>
      <c r="N1277" s="272"/>
      <c r="O1277" s="250"/>
      <c r="P1277" s="273"/>
      <c r="Q1277" s="274"/>
      <c r="R1277" s="273"/>
      <c r="S1277" s="274"/>
      <c r="T1277" s="250"/>
      <c r="U1277" s="274"/>
      <c r="V1277" s="250"/>
      <c r="W1277" s="275"/>
      <c r="X1277" s="276"/>
    </row>
    <row r="1278" spans="2:24" x14ac:dyDescent="0.25">
      <c r="B1278" s="248"/>
      <c r="C1278" s="249"/>
      <c r="D1278" s="269"/>
      <c r="E1278" s="249"/>
      <c r="F1278" s="270"/>
      <c r="G1278" s="270"/>
      <c r="H1278" s="271"/>
      <c r="I1278" s="271"/>
      <c r="J1278" s="270"/>
      <c r="K1278" s="270"/>
      <c r="L1278" s="249"/>
      <c r="M1278" s="249"/>
      <c r="N1278" s="272"/>
      <c r="O1278" s="250"/>
      <c r="P1278" s="273"/>
      <c r="Q1278" s="274"/>
      <c r="R1278" s="273"/>
      <c r="S1278" s="274"/>
      <c r="T1278" s="250"/>
      <c r="U1278" s="274"/>
      <c r="V1278" s="250"/>
      <c r="W1278" s="275"/>
      <c r="X1278" s="276"/>
    </row>
    <row r="1279" spans="2:24" x14ac:dyDescent="0.25">
      <c r="B1279" s="248"/>
      <c r="C1279" s="249"/>
      <c r="D1279" s="269"/>
      <c r="E1279" s="249"/>
      <c r="F1279" s="270"/>
      <c r="G1279" s="270"/>
      <c r="H1279" s="271"/>
      <c r="I1279" s="271"/>
      <c r="J1279" s="270"/>
      <c r="K1279" s="270"/>
      <c r="L1279" s="249"/>
      <c r="M1279" s="249"/>
      <c r="N1279" s="272"/>
      <c r="O1279" s="250"/>
      <c r="P1279" s="273"/>
      <c r="Q1279" s="274"/>
      <c r="R1279" s="273"/>
      <c r="S1279" s="274"/>
      <c r="T1279" s="250"/>
      <c r="U1279" s="274"/>
      <c r="V1279" s="250"/>
      <c r="W1279" s="275"/>
      <c r="X1279" s="276"/>
    </row>
    <row r="1280" spans="2:24" x14ac:dyDescent="0.25">
      <c r="B1280" s="248"/>
      <c r="C1280" s="249"/>
      <c r="D1280" s="269"/>
      <c r="E1280" s="249"/>
      <c r="F1280" s="270"/>
      <c r="G1280" s="270"/>
      <c r="H1280" s="271"/>
      <c r="I1280" s="271"/>
      <c r="J1280" s="270"/>
      <c r="K1280" s="270"/>
      <c r="L1280" s="249"/>
      <c r="M1280" s="249"/>
      <c r="N1280" s="272"/>
      <c r="O1280" s="250"/>
      <c r="P1280" s="273"/>
      <c r="Q1280" s="274"/>
      <c r="R1280" s="273"/>
      <c r="S1280" s="274"/>
      <c r="T1280" s="250"/>
      <c r="U1280" s="274"/>
      <c r="V1280" s="250"/>
      <c r="W1280" s="275"/>
      <c r="X1280" s="276"/>
    </row>
    <row r="1281" spans="2:24" x14ac:dyDescent="0.25">
      <c r="B1281" s="248"/>
      <c r="C1281" s="249"/>
      <c r="D1281" s="269"/>
      <c r="E1281" s="249"/>
      <c r="F1281" s="270"/>
      <c r="G1281" s="270"/>
      <c r="H1281" s="271"/>
      <c r="I1281" s="271"/>
      <c r="J1281" s="270"/>
      <c r="K1281" s="270"/>
      <c r="L1281" s="249"/>
      <c r="M1281" s="249"/>
      <c r="N1281" s="272"/>
      <c r="O1281" s="250"/>
      <c r="P1281" s="273"/>
      <c r="Q1281" s="274"/>
      <c r="R1281" s="273"/>
      <c r="S1281" s="274"/>
      <c r="T1281" s="250"/>
      <c r="U1281" s="274"/>
      <c r="V1281" s="250"/>
      <c r="W1281" s="275"/>
      <c r="X1281" s="276"/>
    </row>
    <row r="1282" spans="2:24" x14ac:dyDescent="0.25">
      <c r="B1282" s="248"/>
      <c r="C1282" s="249"/>
      <c r="D1282" s="269"/>
      <c r="E1282" s="249"/>
      <c r="F1282" s="270"/>
      <c r="G1282" s="270"/>
      <c r="H1282" s="271"/>
      <c r="I1282" s="271"/>
      <c r="J1282" s="270"/>
      <c r="K1282" s="270"/>
      <c r="L1282" s="249"/>
      <c r="M1282" s="249"/>
      <c r="N1282" s="272"/>
      <c r="O1282" s="250"/>
      <c r="P1282" s="273"/>
      <c r="Q1282" s="274"/>
      <c r="R1282" s="273"/>
      <c r="S1282" s="274"/>
      <c r="T1282" s="250"/>
      <c r="U1282" s="274"/>
      <c r="V1282" s="250"/>
      <c r="W1282" s="275"/>
      <c r="X1282" s="276"/>
    </row>
    <row r="1283" spans="2:24" x14ac:dyDescent="0.25">
      <c r="B1283" s="248"/>
      <c r="C1283" s="249"/>
      <c r="D1283" s="269"/>
      <c r="E1283" s="249"/>
      <c r="F1283" s="270"/>
      <c r="G1283" s="270"/>
      <c r="H1283" s="271"/>
      <c r="I1283" s="271"/>
      <c r="J1283" s="270"/>
      <c r="K1283" s="270"/>
      <c r="L1283" s="249"/>
      <c r="M1283" s="249"/>
      <c r="N1283" s="272"/>
      <c r="O1283" s="250"/>
      <c r="P1283" s="273"/>
      <c r="Q1283" s="274"/>
      <c r="R1283" s="273"/>
      <c r="S1283" s="274"/>
      <c r="T1283" s="250"/>
      <c r="U1283" s="274"/>
      <c r="V1283" s="250"/>
      <c r="W1283" s="275"/>
      <c r="X1283" s="276"/>
    </row>
    <row r="1284" spans="2:24" x14ac:dyDescent="0.25">
      <c r="B1284" s="248"/>
      <c r="C1284" s="249"/>
      <c r="D1284" s="269"/>
      <c r="E1284" s="249"/>
      <c r="F1284" s="270"/>
      <c r="G1284" s="270"/>
      <c r="H1284" s="271"/>
      <c r="I1284" s="271"/>
      <c r="J1284" s="270"/>
      <c r="K1284" s="270"/>
      <c r="L1284" s="249"/>
      <c r="M1284" s="249"/>
      <c r="N1284" s="272"/>
      <c r="O1284" s="250"/>
      <c r="P1284" s="273"/>
      <c r="Q1284" s="274"/>
      <c r="R1284" s="273"/>
      <c r="S1284" s="274"/>
      <c r="T1284" s="250"/>
      <c r="U1284" s="274"/>
      <c r="V1284" s="250"/>
      <c r="W1284" s="275"/>
      <c r="X1284" s="276"/>
    </row>
    <row r="1285" spans="2:24" x14ac:dyDescent="0.25">
      <c r="B1285" s="248"/>
      <c r="C1285" s="249"/>
      <c r="D1285" s="269"/>
      <c r="E1285" s="249"/>
      <c r="F1285" s="270"/>
      <c r="G1285" s="270"/>
      <c r="H1285" s="271"/>
      <c r="I1285" s="271"/>
      <c r="J1285" s="270"/>
      <c r="K1285" s="270"/>
      <c r="L1285" s="249"/>
      <c r="M1285" s="249"/>
      <c r="N1285" s="272"/>
      <c r="O1285" s="250"/>
      <c r="P1285" s="273"/>
      <c r="Q1285" s="274"/>
      <c r="R1285" s="273"/>
      <c r="S1285" s="274"/>
      <c r="T1285" s="250"/>
      <c r="U1285" s="274"/>
      <c r="V1285" s="250"/>
      <c r="W1285" s="275"/>
      <c r="X1285" s="276"/>
    </row>
    <row r="1286" spans="2:24" x14ac:dyDescent="0.25">
      <c r="B1286" s="248"/>
      <c r="C1286" s="249"/>
      <c r="D1286" s="269"/>
      <c r="E1286" s="249"/>
      <c r="F1286" s="270"/>
      <c r="G1286" s="270"/>
      <c r="H1286" s="271"/>
      <c r="I1286" s="271"/>
      <c r="J1286" s="270"/>
      <c r="K1286" s="270"/>
      <c r="L1286" s="249"/>
      <c r="M1286" s="249"/>
      <c r="N1286" s="272"/>
      <c r="O1286" s="250"/>
      <c r="P1286" s="273"/>
      <c r="Q1286" s="274"/>
      <c r="R1286" s="273"/>
      <c r="S1286" s="274"/>
      <c r="T1286" s="250"/>
      <c r="U1286" s="274"/>
      <c r="V1286" s="250"/>
      <c r="W1286" s="275"/>
      <c r="X1286" s="276"/>
    </row>
    <row r="1287" spans="2:24" x14ac:dyDescent="0.25">
      <c r="B1287" s="248"/>
      <c r="C1287" s="249"/>
      <c r="D1287" s="269"/>
      <c r="E1287" s="249"/>
      <c r="F1287" s="270"/>
      <c r="G1287" s="270"/>
      <c r="H1287" s="271"/>
      <c r="I1287" s="271"/>
      <c r="J1287" s="270"/>
      <c r="K1287" s="270"/>
      <c r="L1287" s="249"/>
      <c r="M1287" s="249"/>
      <c r="N1287" s="272"/>
      <c r="O1287" s="250"/>
      <c r="P1287" s="273"/>
      <c r="Q1287" s="274"/>
      <c r="R1287" s="273"/>
      <c r="S1287" s="274"/>
      <c r="T1287" s="250"/>
      <c r="U1287" s="274"/>
      <c r="V1287" s="250"/>
      <c r="W1287" s="275"/>
      <c r="X1287" s="276"/>
    </row>
    <row r="1288" spans="2:24" x14ac:dyDescent="0.25">
      <c r="B1288" s="248"/>
      <c r="C1288" s="249"/>
      <c r="D1288" s="269"/>
      <c r="E1288" s="249"/>
      <c r="F1288" s="270"/>
      <c r="G1288" s="270"/>
      <c r="H1288" s="271"/>
      <c r="I1288" s="271"/>
      <c r="J1288" s="270"/>
      <c r="K1288" s="270"/>
      <c r="L1288" s="249"/>
      <c r="M1288" s="249"/>
      <c r="N1288" s="272"/>
      <c r="O1288" s="250"/>
      <c r="P1288" s="273"/>
      <c r="Q1288" s="274"/>
      <c r="R1288" s="273"/>
      <c r="S1288" s="274"/>
      <c r="T1288" s="250"/>
      <c r="U1288" s="274"/>
      <c r="V1288" s="250"/>
      <c r="W1288" s="275"/>
      <c r="X1288" s="276"/>
    </row>
    <row r="1289" spans="2:24" x14ac:dyDescent="0.25">
      <c r="B1289" s="248"/>
      <c r="C1289" s="249"/>
      <c r="D1289" s="269"/>
      <c r="E1289" s="249"/>
      <c r="F1289" s="270"/>
      <c r="G1289" s="270"/>
      <c r="H1289" s="271"/>
      <c r="I1289" s="271"/>
      <c r="J1289" s="270"/>
      <c r="K1289" s="270"/>
      <c r="L1289" s="249"/>
      <c r="M1289" s="249"/>
      <c r="N1289" s="272"/>
      <c r="O1289" s="250"/>
      <c r="P1289" s="273"/>
      <c r="Q1289" s="274"/>
      <c r="R1289" s="273"/>
      <c r="S1289" s="274"/>
      <c r="T1289" s="250"/>
      <c r="U1289" s="274"/>
      <c r="V1289" s="250"/>
      <c r="W1289" s="275"/>
      <c r="X1289" s="276"/>
    </row>
    <row r="1290" spans="2:24" x14ac:dyDescent="0.25">
      <c r="B1290" s="248"/>
      <c r="C1290" s="249"/>
      <c r="D1290" s="269"/>
      <c r="E1290" s="249"/>
      <c r="F1290" s="270"/>
      <c r="G1290" s="270"/>
      <c r="H1290" s="271"/>
      <c r="I1290" s="271"/>
      <c r="J1290" s="270"/>
      <c r="K1290" s="270"/>
      <c r="L1290" s="249"/>
      <c r="M1290" s="249"/>
      <c r="N1290" s="272"/>
      <c r="O1290" s="250"/>
      <c r="P1290" s="273"/>
      <c r="Q1290" s="274"/>
      <c r="R1290" s="273"/>
      <c r="S1290" s="274"/>
      <c r="T1290" s="250"/>
      <c r="U1290" s="274"/>
      <c r="V1290" s="250"/>
      <c r="W1290" s="275"/>
      <c r="X1290" s="276"/>
    </row>
    <row r="1291" spans="2:24" x14ac:dyDescent="0.25">
      <c r="B1291" s="248"/>
      <c r="C1291" s="249"/>
      <c r="D1291" s="269"/>
      <c r="E1291" s="249"/>
      <c r="F1291" s="270"/>
      <c r="G1291" s="270"/>
      <c r="H1291" s="271"/>
      <c r="I1291" s="271"/>
      <c r="J1291" s="270"/>
      <c r="K1291" s="270"/>
      <c r="L1291" s="249"/>
      <c r="M1291" s="249"/>
      <c r="N1291" s="272"/>
      <c r="O1291" s="250"/>
      <c r="P1291" s="273"/>
      <c r="Q1291" s="274"/>
      <c r="R1291" s="273"/>
      <c r="S1291" s="274"/>
      <c r="T1291" s="250"/>
      <c r="U1291" s="274"/>
      <c r="V1291" s="250"/>
      <c r="W1291" s="275"/>
      <c r="X1291" s="276"/>
    </row>
    <row r="1292" spans="2:24" x14ac:dyDescent="0.25">
      <c r="B1292" s="248"/>
      <c r="C1292" s="249"/>
      <c r="D1292" s="269"/>
      <c r="E1292" s="249"/>
      <c r="F1292" s="270"/>
      <c r="G1292" s="270"/>
      <c r="H1292" s="271"/>
      <c r="I1292" s="271"/>
      <c r="J1292" s="270"/>
      <c r="K1292" s="270"/>
      <c r="L1292" s="249"/>
      <c r="M1292" s="249"/>
      <c r="N1292" s="272"/>
      <c r="O1292" s="250"/>
      <c r="P1292" s="273"/>
      <c r="Q1292" s="274"/>
      <c r="R1292" s="273"/>
      <c r="S1292" s="274"/>
      <c r="T1292" s="250"/>
      <c r="U1292" s="274"/>
      <c r="V1292" s="250"/>
      <c r="W1292" s="275"/>
      <c r="X1292" s="276"/>
    </row>
    <row r="1293" spans="2:24" x14ac:dyDescent="0.25">
      <c r="B1293" s="248"/>
      <c r="C1293" s="249"/>
      <c r="D1293" s="269"/>
      <c r="E1293" s="249"/>
      <c r="F1293" s="270"/>
      <c r="G1293" s="270"/>
      <c r="H1293" s="271"/>
      <c r="I1293" s="271"/>
      <c r="J1293" s="270"/>
      <c r="K1293" s="270"/>
      <c r="L1293" s="249"/>
      <c r="M1293" s="249"/>
      <c r="N1293" s="272"/>
      <c r="O1293" s="250"/>
      <c r="P1293" s="273"/>
      <c r="Q1293" s="274"/>
      <c r="R1293" s="273"/>
      <c r="S1293" s="274"/>
      <c r="T1293" s="250"/>
      <c r="U1293" s="274"/>
      <c r="V1293" s="250"/>
      <c r="W1293" s="275"/>
      <c r="X1293" s="276"/>
    </row>
    <row r="1294" spans="2:24" x14ac:dyDescent="0.25">
      <c r="B1294" s="248"/>
      <c r="C1294" s="249"/>
      <c r="D1294" s="269"/>
      <c r="E1294" s="249"/>
      <c r="F1294" s="270"/>
      <c r="G1294" s="270"/>
      <c r="H1294" s="271"/>
      <c r="I1294" s="271"/>
      <c r="J1294" s="270"/>
      <c r="K1294" s="270"/>
      <c r="L1294" s="249"/>
      <c r="M1294" s="249"/>
      <c r="N1294" s="272"/>
      <c r="O1294" s="250"/>
      <c r="P1294" s="273"/>
      <c r="Q1294" s="274"/>
      <c r="R1294" s="273"/>
      <c r="S1294" s="274"/>
      <c r="T1294" s="250"/>
      <c r="U1294" s="274"/>
      <c r="V1294" s="250"/>
      <c r="W1294" s="275"/>
      <c r="X1294" s="276"/>
    </row>
    <row r="1295" spans="2:24" x14ac:dyDescent="0.25">
      <c r="B1295" s="248"/>
      <c r="C1295" s="249"/>
      <c r="D1295" s="269"/>
      <c r="E1295" s="249"/>
      <c r="F1295" s="270"/>
      <c r="G1295" s="270"/>
      <c r="H1295" s="271"/>
      <c r="I1295" s="271"/>
      <c r="J1295" s="270"/>
      <c r="K1295" s="270"/>
      <c r="L1295" s="249"/>
      <c r="M1295" s="249"/>
      <c r="N1295" s="272"/>
      <c r="O1295" s="250"/>
      <c r="P1295" s="273"/>
      <c r="Q1295" s="274"/>
      <c r="R1295" s="273"/>
      <c r="S1295" s="274"/>
      <c r="T1295" s="250"/>
      <c r="U1295" s="274"/>
      <c r="V1295" s="250"/>
      <c r="W1295" s="275"/>
      <c r="X1295" s="276"/>
    </row>
    <row r="1296" spans="2:24" x14ac:dyDescent="0.25">
      <c r="B1296" s="248"/>
      <c r="C1296" s="249"/>
      <c r="D1296" s="269"/>
      <c r="E1296" s="249"/>
      <c r="F1296" s="270"/>
      <c r="G1296" s="270"/>
      <c r="H1296" s="271"/>
      <c r="I1296" s="271"/>
      <c r="J1296" s="270"/>
      <c r="K1296" s="270"/>
      <c r="L1296" s="249"/>
      <c r="M1296" s="249"/>
      <c r="N1296" s="272"/>
      <c r="O1296" s="250"/>
      <c r="P1296" s="273"/>
      <c r="Q1296" s="274"/>
      <c r="R1296" s="273"/>
      <c r="S1296" s="274"/>
      <c r="T1296" s="250"/>
      <c r="U1296" s="274"/>
      <c r="V1296" s="250"/>
      <c r="W1296" s="275"/>
      <c r="X1296" s="276"/>
    </row>
    <row r="1297" spans="2:24" x14ac:dyDescent="0.25">
      <c r="B1297" s="248"/>
      <c r="C1297" s="249"/>
      <c r="D1297" s="269"/>
      <c r="E1297" s="249"/>
      <c r="F1297" s="270"/>
      <c r="G1297" s="270"/>
      <c r="H1297" s="271"/>
      <c r="I1297" s="271"/>
      <c r="J1297" s="270"/>
      <c r="K1297" s="270"/>
      <c r="L1297" s="249"/>
      <c r="M1297" s="249"/>
      <c r="N1297" s="272"/>
      <c r="O1297" s="250"/>
      <c r="P1297" s="273"/>
      <c r="Q1297" s="274"/>
      <c r="R1297" s="273"/>
      <c r="S1297" s="274"/>
      <c r="T1297" s="250"/>
      <c r="U1297" s="274"/>
      <c r="V1297" s="250"/>
      <c r="W1297" s="275"/>
      <c r="X1297" s="276"/>
    </row>
    <row r="1298" spans="2:24" x14ac:dyDescent="0.25">
      <c r="B1298" s="248"/>
      <c r="C1298" s="249"/>
      <c r="D1298" s="269"/>
      <c r="E1298" s="249"/>
      <c r="F1298" s="270"/>
      <c r="G1298" s="270"/>
      <c r="H1298" s="271"/>
      <c r="I1298" s="271"/>
      <c r="J1298" s="270"/>
      <c r="K1298" s="270"/>
      <c r="L1298" s="249"/>
      <c r="M1298" s="249"/>
      <c r="N1298" s="272"/>
      <c r="O1298" s="250"/>
      <c r="P1298" s="273"/>
      <c r="Q1298" s="274"/>
      <c r="R1298" s="273"/>
      <c r="S1298" s="274"/>
      <c r="T1298" s="250"/>
      <c r="U1298" s="274"/>
      <c r="V1298" s="250"/>
      <c r="W1298" s="275"/>
      <c r="X1298" s="276"/>
    </row>
    <row r="1299" spans="2:24" x14ac:dyDescent="0.25">
      <c r="B1299" s="248"/>
      <c r="C1299" s="249"/>
      <c r="D1299" s="269"/>
      <c r="E1299" s="249"/>
      <c r="F1299" s="270"/>
      <c r="G1299" s="270"/>
      <c r="H1299" s="271"/>
      <c r="I1299" s="271"/>
      <c r="J1299" s="270"/>
      <c r="K1299" s="270"/>
      <c r="L1299" s="249"/>
      <c r="M1299" s="249"/>
      <c r="N1299" s="272"/>
      <c r="O1299" s="250"/>
      <c r="P1299" s="273"/>
      <c r="Q1299" s="274"/>
      <c r="R1299" s="273"/>
      <c r="S1299" s="274"/>
      <c r="T1299" s="250"/>
      <c r="U1299" s="274"/>
      <c r="V1299" s="250"/>
      <c r="W1299" s="275"/>
      <c r="X1299" s="276"/>
    </row>
    <row r="1300" spans="2:24" x14ac:dyDescent="0.25">
      <c r="B1300" s="248"/>
      <c r="C1300" s="249"/>
      <c r="D1300" s="269"/>
      <c r="E1300" s="249"/>
      <c r="F1300" s="270"/>
      <c r="G1300" s="270"/>
      <c r="H1300" s="271"/>
      <c r="I1300" s="271"/>
      <c r="J1300" s="270"/>
      <c r="K1300" s="270"/>
      <c r="L1300" s="249"/>
      <c r="M1300" s="249"/>
      <c r="N1300" s="272"/>
      <c r="O1300" s="250"/>
      <c r="P1300" s="273"/>
      <c r="Q1300" s="274"/>
      <c r="R1300" s="273"/>
      <c r="S1300" s="274"/>
      <c r="T1300" s="250"/>
      <c r="U1300" s="274"/>
      <c r="V1300" s="250"/>
      <c r="W1300" s="275"/>
      <c r="X1300" s="276"/>
    </row>
    <row r="1301" spans="2:24" x14ac:dyDescent="0.25">
      <c r="B1301" s="248"/>
      <c r="C1301" s="249"/>
      <c r="D1301" s="269"/>
      <c r="E1301" s="249"/>
      <c r="F1301" s="270"/>
      <c r="G1301" s="270"/>
      <c r="H1301" s="271"/>
      <c r="I1301" s="271"/>
      <c r="J1301" s="270"/>
      <c r="K1301" s="270"/>
      <c r="L1301" s="249"/>
      <c r="M1301" s="249"/>
      <c r="N1301" s="272"/>
      <c r="O1301" s="250"/>
      <c r="P1301" s="273"/>
      <c r="Q1301" s="274"/>
      <c r="R1301" s="273"/>
      <c r="S1301" s="274"/>
      <c r="T1301" s="250"/>
      <c r="U1301" s="274"/>
      <c r="V1301" s="250"/>
      <c r="W1301" s="275"/>
      <c r="X1301" s="276"/>
    </row>
    <row r="1302" spans="2:24" x14ac:dyDescent="0.25">
      <c r="B1302" s="248"/>
      <c r="C1302" s="249"/>
      <c r="D1302" s="269"/>
      <c r="E1302" s="249"/>
      <c r="F1302" s="270"/>
      <c r="G1302" s="270"/>
      <c r="H1302" s="271"/>
      <c r="I1302" s="271"/>
      <c r="J1302" s="270"/>
      <c r="K1302" s="270"/>
      <c r="L1302" s="249"/>
      <c r="M1302" s="249"/>
      <c r="N1302" s="272"/>
      <c r="O1302" s="250"/>
      <c r="P1302" s="273"/>
      <c r="Q1302" s="274"/>
      <c r="R1302" s="273"/>
      <c r="S1302" s="274"/>
      <c r="T1302" s="250"/>
      <c r="U1302" s="274"/>
      <c r="V1302" s="250"/>
      <c r="W1302" s="275"/>
      <c r="X1302" s="276"/>
    </row>
    <row r="1303" spans="2:24" x14ac:dyDescent="0.25">
      <c r="B1303" s="248"/>
      <c r="C1303" s="249"/>
      <c r="D1303" s="269"/>
      <c r="E1303" s="249"/>
      <c r="F1303" s="270"/>
      <c r="G1303" s="270"/>
      <c r="H1303" s="271"/>
      <c r="I1303" s="271"/>
      <c r="J1303" s="270"/>
      <c r="K1303" s="270"/>
      <c r="L1303" s="249"/>
      <c r="M1303" s="249"/>
      <c r="N1303" s="272"/>
      <c r="O1303" s="250"/>
      <c r="P1303" s="273"/>
      <c r="Q1303" s="274"/>
      <c r="R1303" s="273"/>
      <c r="S1303" s="274"/>
      <c r="T1303" s="250"/>
      <c r="U1303" s="274"/>
      <c r="V1303" s="250"/>
      <c r="W1303" s="275"/>
      <c r="X1303" s="276"/>
    </row>
    <row r="1304" spans="2:24" x14ac:dyDescent="0.25">
      <c r="B1304" s="248"/>
      <c r="C1304" s="249"/>
      <c r="D1304" s="269"/>
      <c r="E1304" s="249"/>
      <c r="F1304" s="270"/>
      <c r="G1304" s="270"/>
      <c r="H1304" s="271"/>
      <c r="I1304" s="271"/>
      <c r="J1304" s="270"/>
      <c r="K1304" s="270"/>
      <c r="L1304" s="249"/>
      <c r="M1304" s="249"/>
      <c r="N1304" s="272"/>
      <c r="O1304" s="250"/>
      <c r="P1304" s="273"/>
      <c r="Q1304" s="274"/>
      <c r="R1304" s="273"/>
      <c r="S1304" s="274"/>
      <c r="T1304" s="250"/>
      <c r="U1304" s="274"/>
      <c r="V1304" s="250"/>
      <c r="W1304" s="275"/>
      <c r="X1304" s="276"/>
    </row>
    <row r="1305" spans="2:24" x14ac:dyDescent="0.25">
      <c r="B1305" s="248"/>
      <c r="C1305" s="249"/>
      <c r="D1305" s="269"/>
      <c r="E1305" s="249"/>
      <c r="F1305" s="270"/>
      <c r="G1305" s="270"/>
      <c r="H1305" s="271"/>
      <c r="I1305" s="271"/>
      <c r="J1305" s="270"/>
      <c r="K1305" s="270"/>
      <c r="L1305" s="249"/>
      <c r="M1305" s="249"/>
      <c r="N1305" s="272"/>
      <c r="O1305" s="250"/>
      <c r="P1305" s="273"/>
      <c r="Q1305" s="274"/>
      <c r="R1305" s="273"/>
      <c r="S1305" s="274"/>
      <c r="T1305" s="250"/>
      <c r="U1305" s="274"/>
      <c r="V1305" s="250"/>
      <c r="W1305" s="275"/>
      <c r="X1305" s="276"/>
    </row>
    <row r="1306" spans="2:24" x14ac:dyDescent="0.25">
      <c r="B1306" s="248"/>
      <c r="C1306" s="249"/>
      <c r="D1306" s="269"/>
      <c r="E1306" s="249"/>
      <c r="F1306" s="270"/>
      <c r="G1306" s="270"/>
      <c r="H1306" s="271"/>
      <c r="I1306" s="271"/>
      <c r="J1306" s="270"/>
      <c r="K1306" s="270"/>
      <c r="L1306" s="249"/>
      <c r="M1306" s="249"/>
      <c r="N1306" s="272"/>
      <c r="O1306" s="250"/>
      <c r="P1306" s="273"/>
      <c r="Q1306" s="274"/>
      <c r="R1306" s="273"/>
      <c r="S1306" s="274"/>
      <c r="T1306" s="250"/>
      <c r="U1306" s="274"/>
      <c r="V1306" s="250"/>
      <c r="W1306" s="275"/>
      <c r="X1306" s="276"/>
    </row>
    <row r="1307" spans="2:24" x14ac:dyDescent="0.25">
      <c r="B1307" s="248"/>
      <c r="C1307" s="249"/>
      <c r="D1307" s="269"/>
      <c r="E1307" s="249"/>
      <c r="F1307" s="270"/>
      <c r="G1307" s="270"/>
      <c r="H1307" s="271"/>
      <c r="I1307" s="271"/>
      <c r="J1307" s="270"/>
      <c r="K1307" s="270"/>
      <c r="L1307" s="249"/>
      <c r="M1307" s="249"/>
      <c r="N1307" s="272"/>
      <c r="O1307" s="250"/>
      <c r="P1307" s="273"/>
      <c r="Q1307" s="274"/>
      <c r="R1307" s="273"/>
      <c r="S1307" s="274"/>
      <c r="T1307" s="250"/>
      <c r="U1307" s="274"/>
      <c r="V1307" s="250"/>
      <c r="W1307" s="275"/>
      <c r="X1307" s="276"/>
    </row>
    <row r="1308" spans="2:24" x14ac:dyDescent="0.25">
      <c r="B1308" s="248"/>
      <c r="C1308" s="249"/>
      <c r="D1308" s="269"/>
      <c r="E1308" s="249"/>
      <c r="F1308" s="270"/>
      <c r="G1308" s="270"/>
      <c r="H1308" s="271"/>
      <c r="I1308" s="271"/>
      <c r="J1308" s="270"/>
      <c r="K1308" s="270"/>
      <c r="L1308" s="249"/>
      <c r="M1308" s="249"/>
      <c r="N1308" s="272"/>
      <c r="O1308" s="250"/>
      <c r="P1308" s="273"/>
      <c r="Q1308" s="274"/>
      <c r="R1308" s="273"/>
      <c r="S1308" s="274"/>
      <c r="T1308" s="250"/>
      <c r="U1308" s="274"/>
      <c r="V1308" s="250"/>
      <c r="W1308" s="275"/>
      <c r="X1308" s="276"/>
    </row>
    <row r="1309" spans="2:24" x14ac:dyDescent="0.25">
      <c r="B1309" s="248"/>
      <c r="C1309" s="249"/>
      <c r="D1309" s="269"/>
      <c r="E1309" s="249"/>
      <c r="F1309" s="270"/>
      <c r="G1309" s="270"/>
      <c r="H1309" s="271"/>
      <c r="I1309" s="271"/>
      <c r="J1309" s="270"/>
      <c r="K1309" s="270"/>
      <c r="L1309" s="249"/>
      <c r="M1309" s="249"/>
      <c r="N1309" s="272"/>
      <c r="O1309" s="250"/>
      <c r="P1309" s="273"/>
      <c r="Q1309" s="274"/>
      <c r="R1309" s="273"/>
      <c r="S1309" s="274"/>
      <c r="T1309" s="250"/>
      <c r="U1309" s="274"/>
      <c r="V1309" s="250"/>
      <c r="W1309" s="275"/>
      <c r="X1309" s="276"/>
    </row>
    <row r="1310" spans="2:24" x14ac:dyDescent="0.25">
      <c r="B1310" s="248"/>
      <c r="C1310" s="249"/>
      <c r="D1310" s="269"/>
      <c r="E1310" s="249"/>
      <c r="F1310" s="270"/>
      <c r="G1310" s="270"/>
      <c r="H1310" s="271"/>
      <c r="I1310" s="271"/>
      <c r="J1310" s="270"/>
      <c r="K1310" s="270"/>
      <c r="L1310" s="249"/>
      <c r="M1310" s="249"/>
      <c r="N1310" s="272"/>
      <c r="O1310" s="250"/>
      <c r="P1310" s="273"/>
      <c r="Q1310" s="274"/>
      <c r="R1310" s="273"/>
      <c r="S1310" s="274"/>
      <c r="T1310" s="250"/>
      <c r="U1310" s="274"/>
      <c r="V1310" s="250"/>
      <c r="W1310" s="275"/>
      <c r="X1310" s="276"/>
    </row>
    <row r="1311" spans="2:24" x14ac:dyDescent="0.25">
      <c r="B1311" s="248"/>
      <c r="C1311" s="249"/>
      <c r="D1311" s="269"/>
      <c r="E1311" s="249"/>
      <c r="F1311" s="270"/>
      <c r="G1311" s="270"/>
      <c r="H1311" s="271"/>
      <c r="I1311" s="271"/>
      <c r="J1311" s="270"/>
      <c r="K1311" s="270"/>
      <c r="L1311" s="249"/>
      <c r="M1311" s="249"/>
      <c r="N1311" s="272"/>
      <c r="O1311" s="250"/>
      <c r="P1311" s="273"/>
      <c r="Q1311" s="274"/>
      <c r="R1311" s="273"/>
      <c r="S1311" s="274"/>
      <c r="T1311" s="250"/>
      <c r="U1311" s="274"/>
      <c r="V1311" s="250"/>
      <c r="W1311" s="275"/>
      <c r="X1311" s="276"/>
    </row>
    <row r="1312" spans="2:24" x14ac:dyDescent="0.25">
      <c r="B1312" s="248"/>
      <c r="C1312" s="249"/>
      <c r="D1312" s="269"/>
      <c r="E1312" s="249"/>
      <c r="F1312" s="270"/>
      <c r="G1312" s="270"/>
      <c r="H1312" s="271"/>
      <c r="I1312" s="271"/>
      <c r="J1312" s="270"/>
      <c r="K1312" s="270"/>
      <c r="L1312" s="249"/>
      <c r="M1312" s="249"/>
      <c r="N1312" s="272"/>
      <c r="O1312" s="250"/>
      <c r="P1312" s="273"/>
      <c r="Q1312" s="274"/>
      <c r="R1312" s="273"/>
      <c r="S1312" s="274"/>
      <c r="T1312" s="250"/>
      <c r="U1312" s="274"/>
      <c r="V1312" s="250"/>
      <c r="W1312" s="275"/>
      <c r="X1312" s="276"/>
    </row>
    <row r="1313" spans="2:24" x14ac:dyDescent="0.25">
      <c r="B1313" s="248"/>
      <c r="C1313" s="249"/>
      <c r="D1313" s="269"/>
      <c r="E1313" s="249"/>
      <c r="F1313" s="270"/>
      <c r="G1313" s="270"/>
      <c r="H1313" s="271"/>
      <c r="I1313" s="271"/>
      <c r="J1313" s="270"/>
      <c r="K1313" s="270"/>
      <c r="L1313" s="249"/>
      <c r="M1313" s="249"/>
      <c r="N1313" s="272"/>
      <c r="O1313" s="250"/>
      <c r="P1313" s="273"/>
      <c r="Q1313" s="274"/>
      <c r="R1313" s="273"/>
      <c r="S1313" s="274"/>
      <c r="T1313" s="250"/>
      <c r="U1313" s="274"/>
      <c r="V1313" s="250"/>
      <c r="W1313" s="275"/>
      <c r="X1313" s="276"/>
    </row>
    <row r="1314" spans="2:24" x14ac:dyDescent="0.25">
      <c r="B1314" s="248"/>
      <c r="C1314" s="249"/>
      <c r="D1314" s="269"/>
      <c r="E1314" s="249"/>
      <c r="F1314" s="270"/>
      <c r="G1314" s="270"/>
      <c r="H1314" s="271"/>
      <c r="I1314" s="271"/>
      <c r="J1314" s="270"/>
      <c r="K1314" s="270"/>
      <c r="L1314" s="249"/>
      <c r="M1314" s="249"/>
      <c r="N1314" s="272"/>
      <c r="O1314" s="250"/>
      <c r="P1314" s="273"/>
      <c r="Q1314" s="274"/>
      <c r="R1314" s="273"/>
      <c r="S1314" s="274"/>
      <c r="T1314" s="250"/>
      <c r="U1314" s="274"/>
      <c r="V1314" s="250"/>
      <c r="W1314" s="275"/>
      <c r="X1314" s="276"/>
    </row>
    <row r="1315" spans="2:24" x14ac:dyDescent="0.25">
      <c r="B1315" s="248"/>
      <c r="C1315" s="249"/>
      <c r="D1315" s="269"/>
      <c r="E1315" s="249"/>
      <c r="F1315" s="270"/>
      <c r="G1315" s="270"/>
      <c r="H1315" s="271"/>
      <c r="I1315" s="271"/>
      <c r="J1315" s="270"/>
      <c r="K1315" s="270"/>
      <c r="L1315" s="249"/>
      <c r="M1315" s="249"/>
      <c r="N1315" s="272"/>
      <c r="O1315" s="250"/>
      <c r="P1315" s="273"/>
      <c r="Q1315" s="274"/>
      <c r="R1315" s="273"/>
      <c r="S1315" s="274"/>
      <c r="T1315" s="250"/>
      <c r="U1315" s="274"/>
      <c r="V1315" s="250"/>
      <c r="W1315" s="275"/>
      <c r="X1315" s="276"/>
    </row>
    <row r="1316" spans="2:24" x14ac:dyDescent="0.25">
      <c r="B1316" s="248"/>
      <c r="C1316" s="249"/>
      <c r="D1316" s="269"/>
      <c r="E1316" s="249"/>
      <c r="F1316" s="270"/>
      <c r="G1316" s="270"/>
      <c r="H1316" s="271"/>
      <c r="I1316" s="271"/>
      <c r="J1316" s="270"/>
      <c r="K1316" s="270"/>
      <c r="L1316" s="249"/>
      <c r="M1316" s="249"/>
      <c r="N1316" s="272"/>
      <c r="O1316" s="250"/>
      <c r="P1316" s="273"/>
      <c r="Q1316" s="274"/>
      <c r="R1316" s="273"/>
      <c r="S1316" s="274"/>
      <c r="T1316" s="250"/>
      <c r="U1316" s="274"/>
      <c r="V1316" s="250"/>
      <c r="W1316" s="275"/>
      <c r="X1316" s="276"/>
    </row>
    <row r="1317" spans="2:24" x14ac:dyDescent="0.25">
      <c r="B1317" s="248"/>
      <c r="C1317" s="249"/>
      <c r="D1317" s="269"/>
      <c r="E1317" s="249"/>
      <c r="F1317" s="270"/>
      <c r="G1317" s="270"/>
      <c r="H1317" s="271"/>
      <c r="I1317" s="271"/>
      <c r="J1317" s="270"/>
      <c r="K1317" s="270"/>
      <c r="L1317" s="249"/>
      <c r="M1317" s="249"/>
      <c r="N1317" s="272"/>
      <c r="O1317" s="250"/>
      <c r="P1317" s="273"/>
      <c r="Q1317" s="274"/>
      <c r="R1317" s="273"/>
      <c r="S1317" s="274"/>
      <c r="T1317" s="250"/>
      <c r="U1317" s="274"/>
      <c r="V1317" s="250"/>
      <c r="W1317" s="275"/>
      <c r="X1317" s="276"/>
    </row>
    <row r="1318" spans="2:24" x14ac:dyDescent="0.25">
      <c r="B1318" s="248"/>
      <c r="C1318" s="249"/>
      <c r="D1318" s="269"/>
      <c r="E1318" s="249"/>
      <c r="F1318" s="270"/>
      <c r="G1318" s="270"/>
      <c r="H1318" s="271"/>
      <c r="I1318" s="271"/>
      <c r="J1318" s="270"/>
      <c r="K1318" s="270"/>
      <c r="L1318" s="249"/>
      <c r="M1318" s="249"/>
      <c r="N1318" s="272"/>
      <c r="O1318" s="250"/>
      <c r="P1318" s="273"/>
      <c r="Q1318" s="274"/>
      <c r="R1318" s="273"/>
      <c r="S1318" s="274"/>
      <c r="T1318" s="250"/>
      <c r="U1318" s="274"/>
      <c r="V1318" s="250"/>
      <c r="W1318" s="275"/>
      <c r="X1318" s="276"/>
    </row>
    <row r="1319" spans="2:24" x14ac:dyDescent="0.25">
      <c r="B1319" s="248"/>
      <c r="C1319" s="249"/>
      <c r="D1319" s="269"/>
      <c r="E1319" s="249"/>
      <c r="F1319" s="270"/>
      <c r="G1319" s="270"/>
      <c r="H1319" s="271"/>
      <c r="I1319" s="271"/>
      <c r="J1319" s="270"/>
      <c r="K1319" s="270"/>
      <c r="L1319" s="249"/>
      <c r="M1319" s="249"/>
      <c r="N1319" s="272"/>
      <c r="O1319" s="250"/>
      <c r="P1319" s="273"/>
      <c r="Q1319" s="274"/>
      <c r="R1319" s="273"/>
      <c r="S1319" s="274"/>
      <c r="T1319" s="250"/>
      <c r="U1319" s="274"/>
      <c r="V1319" s="250"/>
      <c r="W1319" s="275"/>
      <c r="X1319" s="276"/>
    </row>
    <row r="1320" spans="2:24" x14ac:dyDescent="0.25">
      <c r="B1320" s="248"/>
      <c r="C1320" s="249"/>
      <c r="D1320" s="269"/>
      <c r="E1320" s="249"/>
      <c r="F1320" s="270"/>
      <c r="G1320" s="270"/>
      <c r="H1320" s="271"/>
      <c r="I1320" s="271"/>
      <c r="J1320" s="270"/>
      <c r="K1320" s="270"/>
      <c r="L1320" s="249"/>
      <c r="M1320" s="249"/>
      <c r="N1320" s="272"/>
      <c r="O1320" s="250"/>
      <c r="P1320" s="273"/>
      <c r="Q1320" s="274"/>
      <c r="R1320" s="273"/>
      <c r="S1320" s="274"/>
      <c r="T1320" s="250"/>
      <c r="U1320" s="274"/>
      <c r="V1320" s="250"/>
      <c r="W1320" s="275"/>
      <c r="X1320" s="276"/>
    </row>
    <row r="1321" spans="2:24" x14ac:dyDescent="0.25">
      <c r="B1321" s="248"/>
      <c r="C1321" s="249"/>
      <c r="D1321" s="269"/>
      <c r="E1321" s="249"/>
      <c r="F1321" s="270"/>
      <c r="G1321" s="270"/>
      <c r="H1321" s="271"/>
      <c r="I1321" s="271"/>
      <c r="J1321" s="270"/>
      <c r="K1321" s="270"/>
      <c r="L1321" s="249"/>
      <c r="M1321" s="249"/>
      <c r="N1321" s="272"/>
      <c r="O1321" s="250"/>
      <c r="P1321" s="273"/>
      <c r="Q1321" s="274"/>
      <c r="R1321" s="273"/>
      <c r="S1321" s="274"/>
      <c r="T1321" s="250"/>
      <c r="U1321" s="274"/>
      <c r="V1321" s="250"/>
      <c r="W1321" s="275"/>
      <c r="X1321" s="276"/>
    </row>
    <row r="1322" spans="2:24" x14ac:dyDescent="0.25">
      <c r="B1322" s="248"/>
      <c r="C1322" s="249"/>
      <c r="D1322" s="269"/>
      <c r="E1322" s="249"/>
      <c r="F1322" s="270"/>
      <c r="G1322" s="270"/>
      <c r="H1322" s="271"/>
      <c r="I1322" s="271"/>
      <c r="J1322" s="270"/>
      <c r="K1322" s="270"/>
      <c r="L1322" s="249"/>
      <c r="M1322" s="249"/>
      <c r="N1322" s="272"/>
      <c r="O1322" s="250"/>
      <c r="P1322" s="273"/>
      <c r="Q1322" s="274"/>
      <c r="R1322" s="273"/>
      <c r="S1322" s="274"/>
      <c r="T1322" s="250"/>
      <c r="U1322" s="274"/>
      <c r="V1322" s="250"/>
      <c r="W1322" s="275"/>
      <c r="X1322" s="276"/>
    </row>
    <row r="1323" spans="2:24" x14ac:dyDescent="0.25">
      <c r="B1323" s="248"/>
      <c r="C1323" s="249"/>
      <c r="D1323" s="269"/>
      <c r="E1323" s="249"/>
      <c r="F1323" s="270"/>
      <c r="G1323" s="270"/>
      <c r="H1323" s="271"/>
      <c r="I1323" s="271"/>
      <c r="J1323" s="270"/>
      <c r="K1323" s="270"/>
      <c r="L1323" s="249"/>
      <c r="M1323" s="249"/>
      <c r="N1323" s="272"/>
      <c r="O1323" s="250"/>
      <c r="P1323" s="273"/>
      <c r="Q1323" s="274"/>
      <c r="R1323" s="273"/>
      <c r="S1323" s="274"/>
      <c r="T1323" s="250"/>
      <c r="U1323" s="274"/>
      <c r="V1323" s="250"/>
      <c r="W1323" s="275"/>
      <c r="X1323" s="276"/>
    </row>
    <row r="1324" spans="2:24" x14ac:dyDescent="0.25">
      <c r="B1324" s="248"/>
      <c r="C1324" s="249"/>
      <c r="D1324" s="269"/>
      <c r="E1324" s="249"/>
      <c r="F1324" s="270"/>
      <c r="G1324" s="270"/>
      <c r="H1324" s="271"/>
      <c r="I1324" s="271"/>
      <c r="J1324" s="270"/>
      <c r="K1324" s="270"/>
      <c r="L1324" s="249"/>
      <c r="M1324" s="249"/>
      <c r="N1324" s="272"/>
      <c r="O1324" s="250"/>
      <c r="P1324" s="273"/>
      <c r="Q1324" s="274"/>
      <c r="R1324" s="273"/>
      <c r="S1324" s="274"/>
      <c r="T1324" s="250"/>
      <c r="U1324" s="274"/>
      <c r="V1324" s="250"/>
      <c r="W1324" s="275"/>
      <c r="X1324" s="276"/>
    </row>
    <row r="1325" spans="2:24" x14ac:dyDescent="0.25">
      <c r="B1325" s="248"/>
      <c r="C1325" s="249"/>
      <c r="D1325" s="269"/>
      <c r="E1325" s="249"/>
      <c r="F1325" s="270"/>
      <c r="G1325" s="270"/>
      <c r="H1325" s="271"/>
      <c r="I1325" s="271"/>
      <c r="J1325" s="270"/>
      <c r="K1325" s="270"/>
      <c r="L1325" s="249"/>
      <c r="M1325" s="249"/>
      <c r="N1325" s="272"/>
      <c r="O1325" s="250"/>
      <c r="P1325" s="273"/>
      <c r="Q1325" s="274"/>
      <c r="R1325" s="273"/>
      <c r="S1325" s="274"/>
      <c r="T1325" s="250"/>
      <c r="U1325" s="274"/>
      <c r="V1325" s="250"/>
      <c r="W1325" s="275"/>
      <c r="X1325" s="276"/>
    </row>
    <row r="1326" spans="2:24" x14ac:dyDescent="0.25">
      <c r="B1326" s="248"/>
      <c r="C1326" s="249"/>
      <c r="D1326" s="269"/>
      <c r="E1326" s="249"/>
      <c r="F1326" s="270"/>
      <c r="G1326" s="270"/>
      <c r="H1326" s="271"/>
      <c r="I1326" s="271"/>
      <c r="J1326" s="270"/>
      <c r="K1326" s="270"/>
      <c r="L1326" s="249"/>
      <c r="M1326" s="249"/>
      <c r="N1326" s="272"/>
      <c r="O1326" s="250"/>
      <c r="P1326" s="273"/>
      <c r="Q1326" s="274"/>
      <c r="R1326" s="273"/>
      <c r="S1326" s="274"/>
      <c r="T1326" s="250"/>
      <c r="U1326" s="274"/>
      <c r="V1326" s="250"/>
      <c r="W1326" s="275"/>
      <c r="X1326" s="276"/>
    </row>
    <row r="1327" spans="2:24" x14ac:dyDescent="0.25">
      <c r="B1327" s="248"/>
      <c r="C1327" s="249"/>
      <c r="D1327" s="269"/>
      <c r="E1327" s="249"/>
      <c r="F1327" s="270"/>
      <c r="G1327" s="270"/>
      <c r="H1327" s="271"/>
      <c r="I1327" s="271"/>
      <c r="J1327" s="270"/>
      <c r="K1327" s="270"/>
      <c r="L1327" s="249"/>
      <c r="M1327" s="249"/>
      <c r="N1327" s="272"/>
      <c r="O1327" s="250"/>
      <c r="P1327" s="273"/>
      <c r="Q1327" s="274"/>
      <c r="R1327" s="273"/>
      <c r="S1327" s="274"/>
      <c r="T1327" s="250"/>
      <c r="U1327" s="274"/>
      <c r="V1327" s="250"/>
      <c r="W1327" s="275"/>
      <c r="X1327" s="276"/>
    </row>
    <row r="1328" spans="2:24" x14ac:dyDescent="0.25">
      <c r="B1328" s="248"/>
      <c r="C1328" s="249"/>
      <c r="D1328" s="269"/>
      <c r="E1328" s="249"/>
      <c r="F1328" s="270"/>
      <c r="G1328" s="270"/>
      <c r="H1328" s="271"/>
      <c r="I1328" s="271"/>
      <c r="J1328" s="270"/>
      <c r="K1328" s="270"/>
      <c r="L1328" s="249"/>
      <c r="M1328" s="249"/>
      <c r="N1328" s="272"/>
      <c r="O1328" s="250"/>
      <c r="P1328" s="273"/>
      <c r="Q1328" s="274"/>
      <c r="R1328" s="273"/>
      <c r="S1328" s="274"/>
      <c r="T1328" s="250"/>
      <c r="U1328" s="274"/>
      <c r="V1328" s="250"/>
      <c r="W1328" s="275"/>
      <c r="X1328" s="276"/>
    </row>
    <row r="1329" spans="2:24" x14ac:dyDescent="0.25">
      <c r="B1329" s="248"/>
      <c r="C1329" s="249"/>
      <c r="D1329" s="269"/>
      <c r="E1329" s="249"/>
      <c r="F1329" s="270"/>
      <c r="G1329" s="270"/>
      <c r="H1329" s="271"/>
      <c r="I1329" s="271"/>
      <c r="J1329" s="270"/>
      <c r="K1329" s="270"/>
      <c r="L1329" s="249"/>
      <c r="M1329" s="249"/>
      <c r="N1329" s="272"/>
      <c r="O1329" s="250"/>
      <c r="P1329" s="273"/>
      <c r="Q1329" s="274"/>
      <c r="R1329" s="273"/>
      <c r="S1329" s="274"/>
      <c r="T1329" s="250"/>
      <c r="U1329" s="274"/>
      <c r="V1329" s="250"/>
      <c r="W1329" s="275"/>
      <c r="X1329" s="276"/>
    </row>
    <row r="1330" spans="2:24" x14ac:dyDescent="0.25">
      <c r="B1330" s="248"/>
      <c r="C1330" s="249"/>
      <c r="D1330" s="269"/>
      <c r="E1330" s="249"/>
      <c r="F1330" s="270"/>
      <c r="G1330" s="270"/>
      <c r="H1330" s="271"/>
      <c r="I1330" s="271"/>
      <c r="J1330" s="270"/>
      <c r="K1330" s="270"/>
      <c r="L1330" s="249"/>
      <c r="M1330" s="249"/>
      <c r="N1330" s="272"/>
      <c r="O1330" s="250"/>
      <c r="P1330" s="273"/>
      <c r="Q1330" s="274"/>
      <c r="R1330" s="273"/>
      <c r="S1330" s="274"/>
      <c r="T1330" s="250"/>
      <c r="U1330" s="274"/>
      <c r="V1330" s="250"/>
      <c r="W1330" s="275"/>
      <c r="X1330" s="276"/>
    </row>
    <row r="1331" spans="2:24" x14ac:dyDescent="0.25">
      <c r="B1331" s="248"/>
      <c r="C1331" s="249"/>
      <c r="D1331" s="269"/>
      <c r="E1331" s="249"/>
      <c r="F1331" s="270"/>
      <c r="G1331" s="270"/>
      <c r="H1331" s="271"/>
      <c r="I1331" s="271"/>
      <c r="J1331" s="270"/>
      <c r="K1331" s="270"/>
      <c r="L1331" s="249"/>
      <c r="M1331" s="249"/>
      <c r="N1331" s="272"/>
      <c r="O1331" s="250"/>
      <c r="P1331" s="273"/>
      <c r="Q1331" s="274"/>
      <c r="R1331" s="273"/>
      <c r="S1331" s="274"/>
      <c r="T1331" s="250"/>
      <c r="U1331" s="274"/>
      <c r="V1331" s="250"/>
      <c r="W1331" s="275"/>
      <c r="X1331" s="276"/>
    </row>
    <row r="1332" spans="2:24" x14ac:dyDescent="0.25">
      <c r="B1332" s="248"/>
      <c r="C1332" s="249"/>
      <c r="D1332" s="269"/>
      <c r="E1332" s="249"/>
      <c r="F1332" s="270"/>
      <c r="G1332" s="270"/>
      <c r="H1332" s="271"/>
      <c r="I1332" s="271"/>
      <c r="J1332" s="270"/>
      <c r="K1332" s="270"/>
      <c r="L1332" s="249"/>
      <c r="M1332" s="249"/>
      <c r="N1332" s="272"/>
      <c r="O1332" s="250"/>
      <c r="P1332" s="273"/>
      <c r="Q1332" s="274"/>
      <c r="R1332" s="273"/>
      <c r="S1332" s="274"/>
      <c r="T1332" s="250"/>
      <c r="U1332" s="274"/>
      <c r="V1332" s="250"/>
      <c r="W1332" s="275"/>
      <c r="X1332" s="276"/>
    </row>
    <row r="1333" spans="2:24" x14ac:dyDescent="0.25">
      <c r="B1333" s="248"/>
      <c r="C1333" s="249"/>
      <c r="D1333" s="269"/>
      <c r="E1333" s="249"/>
      <c r="F1333" s="270"/>
      <c r="G1333" s="270"/>
      <c r="H1333" s="271"/>
      <c r="I1333" s="271"/>
      <c r="J1333" s="270"/>
      <c r="K1333" s="270"/>
      <c r="L1333" s="249"/>
      <c r="M1333" s="249"/>
      <c r="N1333" s="272"/>
      <c r="O1333" s="250"/>
      <c r="P1333" s="273"/>
      <c r="Q1333" s="274"/>
      <c r="R1333" s="273"/>
      <c r="S1333" s="274"/>
      <c r="T1333" s="250"/>
      <c r="U1333" s="274"/>
      <c r="V1333" s="250"/>
      <c r="W1333" s="275"/>
      <c r="X1333" s="276"/>
    </row>
    <row r="1334" spans="2:24" x14ac:dyDescent="0.25">
      <c r="B1334" s="248"/>
      <c r="C1334" s="249"/>
      <c r="D1334" s="269"/>
      <c r="E1334" s="249"/>
      <c r="F1334" s="270"/>
      <c r="G1334" s="270"/>
      <c r="H1334" s="271"/>
      <c r="I1334" s="271"/>
      <c r="J1334" s="270"/>
      <c r="K1334" s="270"/>
      <c r="L1334" s="249"/>
      <c r="M1334" s="249"/>
      <c r="N1334" s="272"/>
      <c r="O1334" s="250"/>
      <c r="P1334" s="273"/>
      <c r="Q1334" s="274"/>
      <c r="R1334" s="273"/>
      <c r="S1334" s="274"/>
      <c r="T1334" s="250"/>
      <c r="U1334" s="274"/>
      <c r="V1334" s="250"/>
      <c r="W1334" s="275"/>
      <c r="X1334" s="276"/>
    </row>
    <row r="1335" spans="2:24" x14ac:dyDescent="0.25">
      <c r="B1335" s="248"/>
      <c r="C1335" s="249"/>
      <c r="D1335" s="269"/>
      <c r="E1335" s="249"/>
      <c r="F1335" s="270"/>
      <c r="G1335" s="270"/>
      <c r="H1335" s="271"/>
      <c r="I1335" s="271"/>
      <c r="J1335" s="270"/>
      <c r="K1335" s="270"/>
      <c r="L1335" s="249"/>
      <c r="M1335" s="249"/>
      <c r="N1335" s="272"/>
      <c r="O1335" s="250"/>
      <c r="P1335" s="273"/>
      <c r="Q1335" s="274"/>
      <c r="R1335" s="273"/>
      <c r="S1335" s="274"/>
      <c r="T1335" s="250"/>
      <c r="U1335" s="274"/>
      <c r="V1335" s="250"/>
      <c r="W1335" s="275"/>
      <c r="X1335" s="276"/>
    </row>
    <row r="1336" spans="2:24" x14ac:dyDescent="0.25">
      <c r="B1336" s="248"/>
      <c r="C1336" s="249"/>
      <c r="D1336" s="269"/>
      <c r="E1336" s="249"/>
      <c r="F1336" s="270"/>
      <c r="G1336" s="270"/>
      <c r="H1336" s="271"/>
      <c r="I1336" s="271"/>
      <c r="J1336" s="270"/>
      <c r="K1336" s="270"/>
      <c r="L1336" s="249"/>
      <c r="M1336" s="249"/>
      <c r="N1336" s="272"/>
      <c r="O1336" s="250"/>
      <c r="P1336" s="273"/>
      <c r="Q1336" s="274"/>
      <c r="R1336" s="273"/>
      <c r="S1336" s="274"/>
      <c r="T1336" s="250"/>
      <c r="U1336" s="274"/>
      <c r="V1336" s="250"/>
      <c r="W1336" s="275"/>
      <c r="X1336" s="276"/>
    </row>
    <row r="1337" spans="2:24" x14ac:dyDescent="0.25">
      <c r="B1337" s="248"/>
      <c r="C1337" s="249"/>
      <c r="D1337" s="269"/>
      <c r="E1337" s="249"/>
      <c r="F1337" s="270"/>
      <c r="G1337" s="270"/>
      <c r="H1337" s="271"/>
      <c r="I1337" s="271"/>
      <c r="J1337" s="270"/>
      <c r="K1337" s="270"/>
      <c r="L1337" s="249"/>
      <c r="M1337" s="249"/>
      <c r="N1337" s="272"/>
      <c r="O1337" s="250"/>
      <c r="P1337" s="273"/>
      <c r="Q1337" s="274"/>
      <c r="R1337" s="273"/>
      <c r="S1337" s="274"/>
      <c r="T1337" s="250"/>
      <c r="U1337" s="274"/>
      <c r="V1337" s="250"/>
      <c r="W1337" s="275"/>
      <c r="X1337" s="276"/>
    </row>
    <row r="1338" spans="2:24" x14ac:dyDescent="0.25">
      <c r="B1338" s="248"/>
      <c r="C1338" s="249"/>
      <c r="D1338" s="269"/>
      <c r="E1338" s="249"/>
      <c r="F1338" s="270"/>
      <c r="G1338" s="270"/>
      <c r="H1338" s="271"/>
      <c r="I1338" s="271"/>
      <c r="J1338" s="270"/>
      <c r="K1338" s="270"/>
      <c r="L1338" s="249"/>
      <c r="M1338" s="249"/>
      <c r="N1338" s="272"/>
      <c r="O1338" s="250"/>
      <c r="P1338" s="273"/>
      <c r="Q1338" s="274"/>
      <c r="R1338" s="273"/>
      <c r="S1338" s="274"/>
      <c r="T1338" s="250"/>
      <c r="U1338" s="274"/>
      <c r="V1338" s="250"/>
      <c r="W1338" s="275"/>
      <c r="X1338" s="276"/>
    </row>
    <row r="1339" spans="2:24" x14ac:dyDescent="0.25">
      <c r="B1339" s="248"/>
      <c r="C1339" s="249"/>
      <c r="D1339" s="269"/>
      <c r="E1339" s="249"/>
      <c r="F1339" s="270"/>
      <c r="G1339" s="270"/>
      <c r="H1339" s="271"/>
      <c r="I1339" s="271"/>
      <c r="J1339" s="270"/>
      <c r="K1339" s="270"/>
      <c r="L1339" s="249"/>
      <c r="M1339" s="249"/>
      <c r="N1339" s="272"/>
      <c r="O1339" s="250"/>
      <c r="P1339" s="273"/>
      <c r="Q1339" s="274"/>
      <c r="R1339" s="273"/>
      <c r="S1339" s="274"/>
      <c r="T1339" s="250"/>
      <c r="U1339" s="274"/>
      <c r="V1339" s="250"/>
      <c r="W1339" s="275"/>
      <c r="X1339" s="276"/>
    </row>
    <row r="1340" spans="2:24" x14ac:dyDescent="0.25">
      <c r="B1340" s="248"/>
      <c r="C1340" s="249"/>
      <c r="D1340" s="269"/>
      <c r="E1340" s="249"/>
      <c r="F1340" s="270"/>
      <c r="G1340" s="270"/>
      <c r="H1340" s="271"/>
      <c r="I1340" s="271"/>
      <c r="J1340" s="270"/>
      <c r="K1340" s="270"/>
      <c r="L1340" s="249"/>
      <c r="M1340" s="249"/>
      <c r="N1340" s="272"/>
      <c r="O1340" s="250"/>
      <c r="P1340" s="273"/>
      <c r="Q1340" s="274"/>
      <c r="R1340" s="273"/>
      <c r="S1340" s="274"/>
      <c r="T1340" s="250"/>
      <c r="U1340" s="274"/>
      <c r="V1340" s="250"/>
      <c r="W1340" s="275"/>
      <c r="X1340" s="276"/>
    </row>
    <row r="1341" spans="2:24" x14ac:dyDescent="0.25">
      <c r="B1341" s="248"/>
      <c r="C1341" s="249"/>
      <c r="D1341" s="269"/>
      <c r="E1341" s="249"/>
      <c r="F1341" s="270"/>
      <c r="G1341" s="270"/>
      <c r="H1341" s="271"/>
      <c r="I1341" s="271"/>
      <c r="J1341" s="270"/>
      <c r="K1341" s="270"/>
      <c r="L1341" s="249"/>
      <c r="M1341" s="249"/>
      <c r="N1341" s="272"/>
      <c r="O1341" s="250"/>
      <c r="P1341" s="273"/>
      <c r="Q1341" s="274"/>
      <c r="R1341" s="273"/>
      <c r="S1341" s="274"/>
      <c r="T1341" s="250"/>
      <c r="U1341" s="274"/>
      <c r="V1341" s="250"/>
      <c r="W1341" s="275"/>
      <c r="X1341" s="276"/>
    </row>
    <row r="1342" spans="2:24" x14ac:dyDescent="0.25">
      <c r="B1342" s="248"/>
      <c r="C1342" s="249"/>
      <c r="D1342" s="269"/>
      <c r="E1342" s="249"/>
      <c r="F1342" s="270"/>
      <c r="G1342" s="270"/>
      <c r="H1342" s="271"/>
      <c r="I1342" s="271"/>
      <c r="J1342" s="270"/>
      <c r="K1342" s="270"/>
      <c r="L1342" s="249"/>
      <c r="M1342" s="249"/>
      <c r="N1342" s="272"/>
      <c r="O1342" s="250"/>
      <c r="P1342" s="273"/>
      <c r="Q1342" s="274"/>
      <c r="R1342" s="273"/>
      <c r="S1342" s="274"/>
      <c r="T1342" s="250"/>
      <c r="U1342" s="274"/>
      <c r="V1342" s="250"/>
      <c r="W1342" s="275"/>
      <c r="X1342" s="276"/>
    </row>
    <row r="1343" spans="2:24" x14ac:dyDescent="0.25">
      <c r="B1343" s="248"/>
      <c r="C1343" s="249"/>
      <c r="D1343" s="269"/>
      <c r="E1343" s="249"/>
      <c r="F1343" s="270"/>
      <c r="G1343" s="270"/>
      <c r="H1343" s="271"/>
      <c r="I1343" s="271"/>
      <c r="J1343" s="270"/>
      <c r="K1343" s="270"/>
      <c r="L1343" s="249"/>
      <c r="M1343" s="249"/>
      <c r="N1343" s="272"/>
      <c r="O1343" s="250"/>
      <c r="P1343" s="273"/>
      <c r="Q1343" s="274"/>
      <c r="R1343" s="273"/>
      <c r="S1343" s="274"/>
      <c r="T1343" s="250"/>
      <c r="U1343" s="274"/>
      <c r="V1343" s="250"/>
      <c r="W1343" s="275"/>
      <c r="X1343" s="276"/>
    </row>
    <row r="1344" spans="2:24" x14ac:dyDescent="0.25">
      <c r="B1344" s="248"/>
      <c r="C1344" s="249"/>
      <c r="D1344" s="269"/>
      <c r="E1344" s="249"/>
      <c r="F1344" s="270"/>
      <c r="G1344" s="270"/>
      <c r="H1344" s="271"/>
      <c r="I1344" s="271"/>
      <c r="J1344" s="270"/>
      <c r="K1344" s="270"/>
      <c r="L1344" s="249"/>
      <c r="M1344" s="249"/>
      <c r="N1344" s="272"/>
      <c r="O1344" s="250"/>
      <c r="P1344" s="273"/>
      <c r="Q1344" s="274"/>
      <c r="R1344" s="273"/>
      <c r="S1344" s="274"/>
      <c r="T1344" s="250"/>
      <c r="U1344" s="274"/>
      <c r="V1344" s="250"/>
      <c r="W1344" s="275"/>
      <c r="X1344" s="276"/>
    </row>
    <row r="1345" spans="2:24" x14ac:dyDescent="0.25">
      <c r="B1345" s="248"/>
      <c r="C1345" s="249"/>
      <c r="D1345" s="269"/>
      <c r="E1345" s="249"/>
      <c r="F1345" s="270"/>
      <c r="G1345" s="270"/>
      <c r="H1345" s="271"/>
      <c r="I1345" s="271"/>
      <c r="J1345" s="270"/>
      <c r="K1345" s="270"/>
      <c r="L1345" s="249"/>
      <c r="M1345" s="249"/>
      <c r="N1345" s="272"/>
      <c r="O1345" s="250"/>
      <c r="P1345" s="273"/>
      <c r="Q1345" s="274"/>
      <c r="R1345" s="273"/>
      <c r="S1345" s="274"/>
      <c r="T1345" s="250"/>
      <c r="U1345" s="274"/>
      <c r="V1345" s="250"/>
      <c r="W1345" s="275"/>
      <c r="X1345" s="276"/>
    </row>
    <row r="1346" spans="2:24" x14ac:dyDescent="0.25">
      <c r="B1346" s="248"/>
      <c r="C1346" s="249"/>
      <c r="D1346" s="269"/>
      <c r="E1346" s="249"/>
      <c r="F1346" s="270"/>
      <c r="G1346" s="270"/>
      <c r="H1346" s="271"/>
      <c r="I1346" s="271"/>
      <c r="J1346" s="270"/>
      <c r="K1346" s="270"/>
      <c r="L1346" s="249"/>
      <c r="M1346" s="249"/>
      <c r="N1346" s="272"/>
      <c r="O1346" s="250"/>
      <c r="P1346" s="273"/>
      <c r="Q1346" s="274"/>
      <c r="R1346" s="273"/>
      <c r="S1346" s="274"/>
      <c r="T1346" s="250"/>
      <c r="U1346" s="274"/>
      <c r="V1346" s="250"/>
      <c r="W1346" s="275"/>
      <c r="X1346" s="276"/>
    </row>
    <row r="1347" spans="2:24" x14ac:dyDescent="0.25">
      <c r="B1347" s="248"/>
      <c r="C1347" s="249"/>
      <c r="D1347" s="269"/>
      <c r="E1347" s="249"/>
      <c r="F1347" s="270"/>
      <c r="G1347" s="270"/>
      <c r="H1347" s="271"/>
      <c r="I1347" s="271"/>
      <c r="J1347" s="270"/>
      <c r="K1347" s="270"/>
      <c r="L1347" s="249"/>
      <c r="M1347" s="249"/>
      <c r="N1347" s="272"/>
      <c r="O1347" s="250"/>
      <c r="P1347" s="273"/>
      <c r="Q1347" s="274"/>
      <c r="R1347" s="273"/>
      <c r="S1347" s="274"/>
      <c r="T1347" s="250"/>
      <c r="U1347" s="274"/>
      <c r="V1347" s="250"/>
      <c r="W1347" s="275"/>
      <c r="X1347" s="276"/>
    </row>
    <row r="1348" spans="2:24" x14ac:dyDescent="0.25">
      <c r="B1348" s="248"/>
      <c r="C1348" s="249"/>
      <c r="D1348" s="269"/>
      <c r="E1348" s="249"/>
      <c r="F1348" s="270"/>
      <c r="G1348" s="270"/>
      <c r="H1348" s="271"/>
      <c r="I1348" s="271"/>
      <c r="J1348" s="270"/>
      <c r="K1348" s="270"/>
      <c r="L1348" s="249"/>
      <c r="M1348" s="249"/>
      <c r="N1348" s="272"/>
      <c r="O1348" s="250"/>
      <c r="P1348" s="273"/>
      <c r="Q1348" s="274"/>
      <c r="R1348" s="273"/>
      <c r="S1348" s="274"/>
      <c r="T1348" s="250"/>
      <c r="U1348" s="274"/>
      <c r="V1348" s="250"/>
      <c r="W1348" s="275"/>
      <c r="X1348" s="276"/>
    </row>
    <row r="1349" spans="2:24" x14ac:dyDescent="0.25">
      <c r="B1349" s="248"/>
      <c r="C1349" s="249"/>
      <c r="D1349" s="269"/>
      <c r="E1349" s="249"/>
      <c r="F1349" s="270"/>
      <c r="G1349" s="270"/>
      <c r="H1349" s="271"/>
      <c r="I1349" s="271"/>
      <c r="J1349" s="270"/>
      <c r="K1349" s="270"/>
      <c r="L1349" s="249"/>
      <c r="M1349" s="249"/>
      <c r="N1349" s="272"/>
      <c r="O1349" s="250"/>
      <c r="P1349" s="273"/>
      <c r="Q1349" s="274"/>
      <c r="R1349" s="273"/>
      <c r="S1349" s="274"/>
      <c r="T1349" s="250"/>
      <c r="U1349" s="274"/>
      <c r="V1349" s="250"/>
      <c r="W1349" s="275"/>
      <c r="X1349" s="276"/>
    </row>
    <row r="1350" spans="2:24" x14ac:dyDescent="0.25">
      <c r="B1350" s="248"/>
      <c r="C1350" s="249"/>
      <c r="D1350" s="269"/>
      <c r="E1350" s="249"/>
      <c r="F1350" s="270"/>
      <c r="G1350" s="270"/>
      <c r="H1350" s="271"/>
      <c r="I1350" s="271"/>
      <c r="J1350" s="270"/>
      <c r="K1350" s="270"/>
      <c r="L1350" s="249"/>
      <c r="M1350" s="249"/>
      <c r="N1350" s="272"/>
      <c r="O1350" s="250"/>
      <c r="P1350" s="273"/>
      <c r="Q1350" s="274"/>
      <c r="R1350" s="273"/>
      <c r="S1350" s="274"/>
      <c r="T1350" s="250"/>
      <c r="U1350" s="274"/>
      <c r="V1350" s="250"/>
      <c r="W1350" s="275"/>
      <c r="X1350" s="276"/>
    </row>
    <row r="1351" spans="2:24" x14ac:dyDescent="0.25">
      <c r="B1351" s="248"/>
      <c r="C1351" s="249"/>
      <c r="D1351" s="269"/>
      <c r="E1351" s="249"/>
      <c r="F1351" s="270"/>
      <c r="G1351" s="270"/>
      <c r="H1351" s="271"/>
      <c r="I1351" s="271"/>
      <c r="J1351" s="270"/>
      <c r="K1351" s="270"/>
      <c r="L1351" s="249"/>
      <c r="M1351" s="249"/>
      <c r="N1351" s="272"/>
      <c r="O1351" s="250"/>
      <c r="P1351" s="273"/>
      <c r="Q1351" s="274"/>
      <c r="R1351" s="273"/>
      <c r="S1351" s="274"/>
      <c r="T1351" s="250"/>
      <c r="U1351" s="274"/>
      <c r="V1351" s="250"/>
      <c r="W1351" s="275"/>
      <c r="X1351" s="276"/>
    </row>
    <row r="1352" spans="2:24" x14ac:dyDescent="0.25">
      <c r="B1352" s="248"/>
      <c r="C1352" s="249"/>
      <c r="D1352" s="269"/>
      <c r="E1352" s="249"/>
      <c r="F1352" s="270"/>
      <c r="G1352" s="270"/>
      <c r="H1352" s="271"/>
      <c r="I1352" s="271"/>
      <c r="J1352" s="270"/>
      <c r="K1352" s="270"/>
      <c r="L1352" s="249"/>
      <c r="M1352" s="249"/>
      <c r="N1352" s="272"/>
      <c r="O1352" s="250"/>
      <c r="P1352" s="273"/>
      <c r="Q1352" s="274"/>
      <c r="R1352" s="273"/>
      <c r="S1352" s="274"/>
      <c r="T1352" s="250"/>
      <c r="U1352" s="274"/>
      <c r="V1352" s="250"/>
      <c r="W1352" s="275"/>
      <c r="X1352" s="276"/>
    </row>
    <row r="1353" spans="2:24" x14ac:dyDescent="0.25">
      <c r="B1353" s="248"/>
      <c r="C1353" s="249"/>
      <c r="D1353" s="269"/>
      <c r="E1353" s="249"/>
      <c r="F1353" s="270"/>
      <c r="G1353" s="270"/>
      <c r="H1353" s="271"/>
      <c r="I1353" s="271"/>
      <c r="J1353" s="270"/>
      <c r="K1353" s="270"/>
      <c r="L1353" s="249"/>
      <c r="M1353" s="249"/>
      <c r="N1353" s="272"/>
      <c r="O1353" s="250"/>
      <c r="P1353" s="273"/>
      <c r="Q1353" s="274"/>
      <c r="R1353" s="273"/>
      <c r="S1353" s="274"/>
      <c r="T1353" s="250"/>
      <c r="U1353" s="274"/>
      <c r="V1353" s="250"/>
      <c r="W1353" s="275"/>
      <c r="X1353" s="276"/>
    </row>
    <row r="1354" spans="2:24" x14ac:dyDescent="0.25">
      <c r="B1354" s="248"/>
      <c r="C1354" s="249"/>
      <c r="D1354" s="269"/>
      <c r="E1354" s="249"/>
      <c r="F1354" s="270"/>
      <c r="G1354" s="270"/>
      <c r="H1354" s="271"/>
      <c r="I1354" s="271"/>
      <c r="J1354" s="270"/>
      <c r="K1354" s="270"/>
      <c r="L1354" s="249"/>
      <c r="M1354" s="249"/>
      <c r="N1354" s="272"/>
      <c r="O1354" s="250"/>
      <c r="P1354" s="273"/>
      <c r="Q1354" s="274"/>
      <c r="R1354" s="273"/>
      <c r="S1354" s="274"/>
      <c r="T1354" s="250"/>
      <c r="U1354" s="274"/>
      <c r="V1354" s="250"/>
      <c r="W1354" s="275"/>
      <c r="X1354" s="276"/>
    </row>
    <row r="1355" spans="2:24" x14ac:dyDescent="0.25">
      <c r="B1355" s="248"/>
      <c r="C1355" s="249"/>
      <c r="D1355" s="269"/>
      <c r="E1355" s="249"/>
      <c r="F1355" s="270"/>
      <c r="G1355" s="270"/>
      <c r="H1355" s="271"/>
      <c r="I1355" s="271"/>
      <c r="J1355" s="270"/>
      <c r="K1355" s="270"/>
      <c r="L1355" s="249"/>
      <c r="M1355" s="249"/>
      <c r="N1355" s="272"/>
      <c r="O1355" s="250"/>
      <c r="P1355" s="273"/>
      <c r="Q1355" s="274"/>
      <c r="R1355" s="273"/>
      <c r="S1355" s="274"/>
      <c r="T1355" s="250"/>
      <c r="U1355" s="274"/>
      <c r="V1355" s="250"/>
      <c r="W1355" s="275"/>
      <c r="X1355" s="276"/>
    </row>
    <row r="1356" spans="2:24" x14ac:dyDescent="0.25">
      <c r="B1356" s="248"/>
      <c r="C1356" s="249"/>
      <c r="D1356" s="269"/>
      <c r="E1356" s="249"/>
      <c r="F1356" s="270"/>
      <c r="G1356" s="270"/>
      <c r="H1356" s="271"/>
      <c r="I1356" s="271"/>
      <c r="J1356" s="270"/>
      <c r="K1356" s="270"/>
      <c r="L1356" s="249"/>
      <c r="M1356" s="249"/>
      <c r="N1356" s="272"/>
      <c r="O1356" s="250"/>
      <c r="P1356" s="273"/>
      <c r="Q1356" s="274"/>
      <c r="R1356" s="273"/>
      <c r="S1356" s="274"/>
      <c r="T1356" s="250"/>
      <c r="U1356" s="274"/>
      <c r="V1356" s="250"/>
      <c r="W1356" s="275"/>
      <c r="X1356" s="276"/>
    </row>
    <row r="1357" spans="2:24" x14ac:dyDescent="0.25">
      <c r="B1357" s="248"/>
      <c r="C1357" s="249"/>
      <c r="D1357" s="269"/>
      <c r="E1357" s="249"/>
      <c r="F1357" s="270"/>
      <c r="G1357" s="270"/>
      <c r="H1357" s="271"/>
      <c r="I1357" s="271"/>
      <c r="J1357" s="270"/>
      <c r="K1357" s="270"/>
      <c r="L1357" s="249"/>
      <c r="M1357" s="249"/>
      <c r="N1357" s="272"/>
      <c r="O1357" s="250"/>
      <c r="P1357" s="273"/>
      <c r="Q1357" s="274"/>
      <c r="R1357" s="273"/>
      <c r="S1357" s="274"/>
      <c r="T1357" s="250"/>
      <c r="U1357" s="274"/>
      <c r="V1357" s="250"/>
      <c r="W1357" s="275"/>
      <c r="X1357" s="276"/>
    </row>
    <row r="1358" spans="2:24" x14ac:dyDescent="0.25">
      <c r="B1358" s="248"/>
      <c r="C1358" s="249"/>
      <c r="D1358" s="269"/>
      <c r="E1358" s="249"/>
      <c r="F1358" s="270"/>
      <c r="G1358" s="270"/>
      <c r="H1358" s="271"/>
      <c r="I1358" s="271"/>
      <c r="J1358" s="270"/>
      <c r="K1358" s="270"/>
      <c r="L1358" s="249"/>
      <c r="M1358" s="249"/>
      <c r="N1358" s="272"/>
      <c r="O1358" s="250"/>
      <c r="P1358" s="273"/>
      <c r="Q1358" s="274"/>
      <c r="R1358" s="273"/>
      <c r="S1358" s="274"/>
      <c r="T1358" s="250"/>
      <c r="U1358" s="274"/>
      <c r="V1358" s="250"/>
      <c r="W1358" s="275"/>
      <c r="X1358" s="276"/>
    </row>
    <row r="1359" spans="2:24" x14ac:dyDescent="0.25">
      <c r="B1359" s="248"/>
      <c r="C1359" s="249"/>
      <c r="D1359" s="269"/>
      <c r="E1359" s="249"/>
      <c r="F1359" s="270"/>
      <c r="G1359" s="270"/>
      <c r="H1359" s="271"/>
      <c r="I1359" s="271"/>
      <c r="J1359" s="270"/>
      <c r="K1359" s="270"/>
      <c r="L1359" s="249"/>
      <c r="M1359" s="249"/>
      <c r="N1359" s="272"/>
      <c r="O1359" s="250"/>
      <c r="P1359" s="273"/>
      <c r="Q1359" s="274"/>
      <c r="R1359" s="273"/>
      <c r="S1359" s="274"/>
      <c r="T1359" s="250"/>
      <c r="U1359" s="274"/>
      <c r="V1359" s="250"/>
      <c r="W1359" s="275"/>
      <c r="X1359" s="276"/>
    </row>
    <row r="1360" spans="2:24" x14ac:dyDescent="0.25">
      <c r="B1360" s="248"/>
      <c r="C1360" s="249"/>
      <c r="D1360" s="269"/>
      <c r="E1360" s="249"/>
      <c r="F1360" s="270"/>
      <c r="G1360" s="270"/>
      <c r="H1360" s="271"/>
      <c r="I1360" s="271"/>
      <c r="J1360" s="270"/>
      <c r="K1360" s="270"/>
      <c r="L1360" s="249"/>
      <c r="M1360" s="249"/>
      <c r="N1360" s="272"/>
      <c r="O1360" s="250"/>
      <c r="P1360" s="273"/>
      <c r="Q1360" s="274"/>
      <c r="R1360" s="273"/>
      <c r="S1360" s="274"/>
      <c r="T1360" s="250"/>
      <c r="U1360" s="274"/>
      <c r="V1360" s="250"/>
      <c r="W1360" s="275"/>
      <c r="X1360" s="276"/>
    </row>
    <row r="1361" spans="2:24" x14ac:dyDescent="0.25">
      <c r="B1361" s="248"/>
      <c r="C1361" s="249"/>
      <c r="D1361" s="269"/>
      <c r="E1361" s="249"/>
      <c r="F1361" s="270"/>
      <c r="G1361" s="270"/>
      <c r="H1361" s="271"/>
      <c r="I1361" s="271"/>
      <c r="J1361" s="270"/>
      <c r="K1361" s="270"/>
      <c r="L1361" s="249"/>
      <c r="M1361" s="249"/>
      <c r="N1361" s="272"/>
      <c r="O1361" s="250"/>
      <c r="P1361" s="273"/>
      <c r="Q1361" s="274"/>
      <c r="R1361" s="273"/>
      <c r="S1361" s="274"/>
      <c r="T1361" s="250"/>
      <c r="U1361" s="274"/>
      <c r="V1361" s="250"/>
      <c r="W1361" s="275"/>
      <c r="X1361" s="276"/>
    </row>
    <row r="1362" spans="2:24" x14ac:dyDescent="0.25">
      <c r="B1362" s="248"/>
      <c r="C1362" s="249"/>
      <c r="D1362" s="269"/>
      <c r="E1362" s="249"/>
      <c r="F1362" s="270"/>
      <c r="G1362" s="270"/>
      <c r="H1362" s="271"/>
      <c r="I1362" s="271"/>
      <c r="J1362" s="270"/>
      <c r="K1362" s="270"/>
      <c r="L1362" s="249"/>
      <c r="M1362" s="249"/>
      <c r="N1362" s="272"/>
      <c r="O1362" s="250"/>
      <c r="P1362" s="273"/>
      <c r="Q1362" s="274"/>
      <c r="R1362" s="273"/>
      <c r="S1362" s="274"/>
      <c r="T1362" s="250"/>
      <c r="U1362" s="274"/>
      <c r="V1362" s="250"/>
      <c r="W1362" s="275"/>
      <c r="X1362" s="276"/>
    </row>
    <row r="1363" spans="2:24" x14ac:dyDescent="0.25">
      <c r="B1363" s="248"/>
      <c r="C1363" s="249"/>
      <c r="D1363" s="269"/>
      <c r="E1363" s="249"/>
      <c r="F1363" s="270"/>
      <c r="G1363" s="270"/>
      <c r="H1363" s="271"/>
      <c r="I1363" s="271"/>
      <c r="J1363" s="270"/>
      <c r="K1363" s="270"/>
      <c r="L1363" s="249"/>
      <c r="M1363" s="249"/>
      <c r="N1363" s="272"/>
      <c r="O1363" s="250"/>
      <c r="P1363" s="273"/>
      <c r="Q1363" s="274"/>
      <c r="R1363" s="273"/>
      <c r="S1363" s="274"/>
      <c r="T1363" s="250"/>
      <c r="U1363" s="274"/>
      <c r="V1363" s="250"/>
      <c r="W1363" s="275"/>
      <c r="X1363" s="276"/>
    </row>
    <row r="1364" spans="2:24" x14ac:dyDescent="0.25">
      <c r="B1364" s="248"/>
      <c r="C1364" s="249"/>
      <c r="D1364" s="269"/>
      <c r="E1364" s="249"/>
      <c r="F1364" s="270"/>
      <c r="G1364" s="270"/>
      <c r="H1364" s="271"/>
      <c r="I1364" s="271"/>
      <c r="J1364" s="270"/>
      <c r="K1364" s="270"/>
      <c r="L1364" s="249"/>
      <c r="M1364" s="249"/>
      <c r="N1364" s="272"/>
      <c r="O1364" s="250"/>
      <c r="P1364" s="273"/>
      <c r="Q1364" s="274"/>
      <c r="R1364" s="273"/>
      <c r="S1364" s="274"/>
      <c r="T1364" s="250"/>
      <c r="U1364" s="274"/>
      <c r="V1364" s="250"/>
      <c r="W1364" s="275"/>
      <c r="X1364" s="276"/>
    </row>
    <row r="1365" spans="2:24" x14ac:dyDescent="0.25">
      <c r="B1365" s="248"/>
      <c r="C1365" s="249"/>
      <c r="D1365" s="269"/>
      <c r="E1365" s="249"/>
      <c r="F1365" s="270"/>
      <c r="G1365" s="270"/>
      <c r="H1365" s="271"/>
      <c r="I1365" s="271"/>
      <c r="J1365" s="270"/>
      <c r="K1365" s="270"/>
      <c r="L1365" s="249"/>
      <c r="M1365" s="249"/>
      <c r="N1365" s="272"/>
      <c r="O1365" s="250"/>
      <c r="P1365" s="273"/>
      <c r="Q1365" s="274"/>
      <c r="R1365" s="273"/>
      <c r="S1365" s="274"/>
      <c r="T1365" s="250"/>
      <c r="U1365" s="274"/>
      <c r="V1365" s="250"/>
      <c r="W1365" s="275"/>
      <c r="X1365" s="276"/>
    </row>
    <row r="1366" spans="2:24" x14ac:dyDescent="0.25">
      <c r="B1366" s="248"/>
      <c r="C1366" s="249"/>
      <c r="D1366" s="269"/>
      <c r="E1366" s="249"/>
      <c r="F1366" s="270"/>
      <c r="G1366" s="270"/>
      <c r="H1366" s="271"/>
      <c r="I1366" s="271"/>
      <c r="J1366" s="270"/>
      <c r="K1366" s="270"/>
      <c r="L1366" s="249"/>
      <c r="M1366" s="249"/>
      <c r="N1366" s="272"/>
      <c r="O1366" s="250"/>
      <c r="P1366" s="273"/>
      <c r="Q1366" s="274"/>
      <c r="R1366" s="273"/>
      <c r="S1366" s="274"/>
      <c r="T1366" s="250"/>
      <c r="U1366" s="274"/>
      <c r="V1366" s="250"/>
      <c r="W1366" s="275"/>
      <c r="X1366" s="276"/>
    </row>
    <row r="1367" spans="2:24" x14ac:dyDescent="0.25">
      <c r="B1367" s="248"/>
      <c r="C1367" s="249"/>
      <c r="D1367" s="269"/>
      <c r="E1367" s="249"/>
      <c r="F1367" s="270"/>
      <c r="G1367" s="270"/>
      <c r="H1367" s="271"/>
      <c r="I1367" s="271"/>
      <c r="J1367" s="270"/>
      <c r="K1367" s="270"/>
      <c r="L1367" s="249"/>
      <c r="M1367" s="249"/>
      <c r="N1367" s="272"/>
      <c r="O1367" s="250"/>
      <c r="P1367" s="273"/>
      <c r="Q1367" s="274"/>
      <c r="R1367" s="273"/>
      <c r="S1367" s="274"/>
      <c r="T1367" s="250"/>
      <c r="U1367" s="274"/>
      <c r="V1367" s="250"/>
      <c r="W1367" s="275"/>
      <c r="X1367" s="276"/>
    </row>
    <row r="1368" spans="2:24" x14ac:dyDescent="0.25">
      <c r="B1368" s="248"/>
      <c r="C1368" s="249"/>
      <c r="D1368" s="269"/>
      <c r="E1368" s="249"/>
      <c r="F1368" s="270"/>
      <c r="G1368" s="270"/>
      <c r="H1368" s="271"/>
      <c r="I1368" s="271"/>
      <c r="J1368" s="270"/>
      <c r="K1368" s="270"/>
      <c r="L1368" s="249"/>
      <c r="M1368" s="249"/>
      <c r="N1368" s="272"/>
      <c r="O1368" s="250"/>
      <c r="P1368" s="273"/>
      <c r="Q1368" s="274"/>
      <c r="R1368" s="273"/>
      <c r="S1368" s="274"/>
      <c r="T1368" s="250"/>
      <c r="U1368" s="274"/>
      <c r="V1368" s="250"/>
      <c r="W1368" s="275"/>
      <c r="X1368" s="276"/>
    </row>
    <row r="1369" spans="2:24" x14ac:dyDescent="0.25">
      <c r="B1369" s="248"/>
      <c r="C1369" s="249"/>
      <c r="D1369" s="269"/>
      <c r="E1369" s="249"/>
      <c r="F1369" s="270"/>
      <c r="G1369" s="270"/>
      <c r="H1369" s="271"/>
      <c r="I1369" s="271"/>
      <c r="J1369" s="270"/>
      <c r="K1369" s="270"/>
      <c r="L1369" s="249"/>
      <c r="M1369" s="249"/>
      <c r="N1369" s="272"/>
      <c r="O1369" s="250"/>
      <c r="P1369" s="273"/>
      <c r="Q1369" s="274"/>
      <c r="R1369" s="273"/>
      <c r="S1369" s="274"/>
      <c r="T1369" s="250"/>
      <c r="U1369" s="274"/>
      <c r="V1369" s="250"/>
      <c r="W1369" s="275"/>
      <c r="X1369" s="276"/>
    </row>
    <row r="1370" spans="2:24" x14ac:dyDescent="0.25">
      <c r="B1370" s="248"/>
      <c r="C1370" s="249"/>
      <c r="D1370" s="269"/>
      <c r="E1370" s="249"/>
      <c r="F1370" s="270"/>
      <c r="G1370" s="270"/>
      <c r="H1370" s="271"/>
      <c r="I1370" s="271"/>
      <c r="J1370" s="270"/>
      <c r="K1370" s="270"/>
      <c r="L1370" s="249"/>
      <c r="M1370" s="249"/>
      <c r="N1370" s="272"/>
      <c r="O1370" s="250"/>
      <c r="P1370" s="273"/>
      <c r="Q1370" s="274"/>
      <c r="R1370" s="273"/>
      <c r="S1370" s="274"/>
      <c r="T1370" s="250"/>
      <c r="U1370" s="274"/>
      <c r="V1370" s="250"/>
      <c r="W1370" s="275"/>
      <c r="X1370" s="276"/>
    </row>
    <row r="1371" spans="2:24" x14ac:dyDescent="0.25">
      <c r="B1371" s="248"/>
      <c r="C1371" s="249"/>
      <c r="D1371" s="269"/>
      <c r="E1371" s="249"/>
      <c r="F1371" s="270"/>
      <c r="G1371" s="270"/>
      <c r="H1371" s="271"/>
      <c r="I1371" s="271"/>
      <c r="J1371" s="270"/>
      <c r="K1371" s="270"/>
      <c r="L1371" s="249"/>
      <c r="M1371" s="249"/>
      <c r="N1371" s="272"/>
      <c r="O1371" s="250"/>
      <c r="P1371" s="273"/>
      <c r="Q1371" s="274"/>
      <c r="R1371" s="273"/>
      <c r="S1371" s="274"/>
      <c r="T1371" s="250"/>
      <c r="U1371" s="274"/>
      <c r="V1371" s="250"/>
      <c r="W1371" s="275"/>
      <c r="X1371" s="276"/>
    </row>
    <row r="1372" spans="2:24" x14ac:dyDescent="0.25">
      <c r="B1372" s="248"/>
      <c r="C1372" s="249"/>
      <c r="D1372" s="269"/>
      <c r="E1372" s="249"/>
      <c r="F1372" s="270"/>
      <c r="G1372" s="270"/>
      <c r="H1372" s="271"/>
      <c r="I1372" s="271"/>
      <c r="J1372" s="270"/>
      <c r="K1372" s="270"/>
      <c r="L1372" s="249"/>
      <c r="M1372" s="249"/>
      <c r="N1372" s="272"/>
      <c r="O1372" s="250"/>
      <c r="P1372" s="273"/>
      <c r="Q1372" s="274"/>
      <c r="R1372" s="273"/>
      <c r="S1372" s="274"/>
      <c r="T1372" s="250"/>
      <c r="U1372" s="274"/>
      <c r="V1372" s="250"/>
      <c r="W1372" s="275"/>
      <c r="X1372" s="276"/>
    </row>
    <row r="1373" spans="2:24" x14ac:dyDescent="0.25">
      <c r="B1373" s="248"/>
      <c r="C1373" s="249"/>
      <c r="D1373" s="269"/>
      <c r="E1373" s="249"/>
      <c r="F1373" s="270"/>
      <c r="G1373" s="270"/>
      <c r="H1373" s="271"/>
      <c r="I1373" s="271"/>
      <c r="J1373" s="270"/>
      <c r="K1373" s="270"/>
      <c r="L1373" s="249"/>
      <c r="M1373" s="249"/>
      <c r="N1373" s="272"/>
      <c r="O1373" s="250"/>
      <c r="P1373" s="273"/>
      <c r="Q1373" s="274"/>
      <c r="R1373" s="273"/>
      <c r="S1373" s="274"/>
      <c r="T1373" s="250"/>
      <c r="U1373" s="274"/>
      <c r="V1373" s="250"/>
      <c r="W1373" s="275"/>
      <c r="X1373" s="276"/>
    </row>
    <row r="1374" spans="2:24" x14ac:dyDescent="0.25">
      <c r="B1374" s="248"/>
      <c r="C1374" s="249"/>
      <c r="D1374" s="269"/>
      <c r="E1374" s="249"/>
      <c r="F1374" s="270"/>
      <c r="G1374" s="270"/>
      <c r="H1374" s="271"/>
      <c r="I1374" s="271"/>
      <c r="J1374" s="270"/>
      <c r="K1374" s="270"/>
      <c r="L1374" s="249"/>
      <c r="M1374" s="249"/>
      <c r="N1374" s="272"/>
      <c r="O1374" s="250"/>
      <c r="P1374" s="273"/>
      <c r="Q1374" s="274"/>
      <c r="R1374" s="273"/>
      <c r="S1374" s="274"/>
      <c r="T1374" s="250"/>
      <c r="U1374" s="274"/>
      <c r="V1374" s="250"/>
      <c r="W1374" s="275"/>
      <c r="X1374" s="276"/>
    </row>
    <row r="1375" spans="2:24" x14ac:dyDescent="0.25">
      <c r="B1375" s="248"/>
      <c r="C1375" s="249"/>
      <c r="D1375" s="269"/>
      <c r="E1375" s="249"/>
      <c r="F1375" s="270"/>
      <c r="G1375" s="270"/>
      <c r="H1375" s="271"/>
      <c r="I1375" s="271"/>
      <c r="J1375" s="270"/>
      <c r="K1375" s="270"/>
      <c r="L1375" s="249"/>
      <c r="M1375" s="249"/>
      <c r="N1375" s="272"/>
      <c r="O1375" s="250"/>
      <c r="P1375" s="273"/>
      <c r="Q1375" s="274"/>
      <c r="R1375" s="273"/>
      <c r="S1375" s="274"/>
      <c r="T1375" s="250"/>
      <c r="U1375" s="274"/>
      <c r="V1375" s="250"/>
      <c r="W1375" s="275"/>
      <c r="X1375" s="276"/>
    </row>
    <row r="1376" spans="2:24" x14ac:dyDescent="0.25">
      <c r="B1376" s="248"/>
      <c r="C1376" s="249"/>
      <c r="D1376" s="269"/>
      <c r="E1376" s="249"/>
      <c r="F1376" s="270"/>
      <c r="G1376" s="270"/>
      <c r="H1376" s="271"/>
      <c r="I1376" s="271"/>
      <c r="J1376" s="270"/>
      <c r="K1376" s="270"/>
      <c r="L1376" s="249"/>
      <c r="M1376" s="249"/>
      <c r="N1376" s="272"/>
      <c r="O1376" s="250"/>
      <c r="P1376" s="273"/>
      <c r="Q1376" s="274"/>
      <c r="R1376" s="273"/>
      <c r="S1376" s="274"/>
      <c r="T1376" s="250"/>
      <c r="U1376" s="274"/>
      <c r="V1376" s="250"/>
      <c r="W1376" s="275"/>
      <c r="X1376" s="276"/>
    </row>
    <row r="1377" spans="2:24" x14ac:dyDescent="0.25">
      <c r="B1377" s="248"/>
      <c r="C1377" s="249"/>
      <c r="D1377" s="269"/>
      <c r="E1377" s="249"/>
      <c r="F1377" s="270"/>
      <c r="G1377" s="270"/>
      <c r="H1377" s="271"/>
      <c r="I1377" s="271"/>
      <c r="J1377" s="270"/>
      <c r="K1377" s="270"/>
      <c r="L1377" s="249"/>
      <c r="M1377" s="249"/>
      <c r="N1377" s="272"/>
      <c r="O1377" s="250"/>
      <c r="P1377" s="273"/>
      <c r="Q1377" s="274"/>
      <c r="R1377" s="273"/>
      <c r="S1377" s="274"/>
      <c r="T1377" s="250"/>
      <c r="U1377" s="274"/>
      <c r="V1377" s="250"/>
      <c r="W1377" s="275"/>
      <c r="X1377" s="276"/>
    </row>
    <row r="1378" spans="2:24" x14ac:dyDescent="0.25">
      <c r="B1378" s="248"/>
      <c r="C1378" s="249"/>
      <c r="D1378" s="269"/>
      <c r="E1378" s="249"/>
      <c r="F1378" s="270"/>
      <c r="G1378" s="270"/>
      <c r="H1378" s="271"/>
      <c r="I1378" s="271"/>
      <c r="J1378" s="270"/>
      <c r="K1378" s="270"/>
      <c r="L1378" s="249"/>
      <c r="M1378" s="249"/>
      <c r="N1378" s="272"/>
      <c r="O1378" s="250"/>
      <c r="P1378" s="273"/>
      <c r="Q1378" s="274"/>
      <c r="R1378" s="273"/>
      <c r="S1378" s="274"/>
      <c r="T1378" s="250"/>
      <c r="U1378" s="274"/>
      <c r="V1378" s="250"/>
      <c r="W1378" s="275"/>
      <c r="X1378" s="276"/>
    </row>
    <row r="1379" spans="2:24" x14ac:dyDescent="0.25">
      <c r="B1379" s="248"/>
      <c r="C1379" s="249"/>
      <c r="D1379" s="269"/>
      <c r="E1379" s="249"/>
      <c r="F1379" s="270"/>
      <c r="G1379" s="270"/>
      <c r="H1379" s="271"/>
      <c r="I1379" s="271"/>
      <c r="J1379" s="270"/>
      <c r="K1379" s="270"/>
      <c r="L1379" s="249"/>
      <c r="M1379" s="249"/>
      <c r="N1379" s="272"/>
      <c r="O1379" s="250"/>
      <c r="P1379" s="273"/>
      <c r="Q1379" s="274"/>
      <c r="R1379" s="273"/>
      <c r="S1379" s="274"/>
      <c r="T1379" s="250"/>
      <c r="U1379" s="274"/>
      <c r="V1379" s="250"/>
      <c r="W1379" s="275"/>
      <c r="X1379" s="276"/>
    </row>
    <row r="1380" spans="2:24" x14ac:dyDescent="0.25">
      <c r="B1380" s="248"/>
      <c r="C1380" s="249"/>
      <c r="D1380" s="269"/>
      <c r="E1380" s="249"/>
      <c r="F1380" s="270"/>
      <c r="G1380" s="270"/>
      <c r="H1380" s="271"/>
      <c r="I1380" s="271"/>
      <c r="J1380" s="270"/>
      <c r="K1380" s="270"/>
      <c r="L1380" s="249"/>
      <c r="M1380" s="249"/>
      <c r="N1380" s="272"/>
      <c r="O1380" s="250"/>
      <c r="P1380" s="273"/>
      <c r="Q1380" s="274"/>
      <c r="R1380" s="273"/>
      <c r="S1380" s="274"/>
      <c r="T1380" s="250"/>
      <c r="U1380" s="274"/>
      <c r="V1380" s="250"/>
      <c r="W1380" s="275"/>
      <c r="X1380" s="276"/>
    </row>
    <row r="1381" spans="2:24" x14ac:dyDescent="0.25">
      <c r="B1381" s="248"/>
      <c r="C1381" s="249"/>
      <c r="D1381" s="269"/>
      <c r="E1381" s="249"/>
      <c r="F1381" s="270"/>
      <c r="G1381" s="270"/>
      <c r="H1381" s="271"/>
      <c r="I1381" s="271"/>
      <c r="J1381" s="270"/>
      <c r="K1381" s="270"/>
      <c r="L1381" s="249"/>
      <c r="M1381" s="249"/>
      <c r="N1381" s="272"/>
      <c r="O1381" s="250"/>
      <c r="P1381" s="273"/>
      <c r="Q1381" s="274"/>
      <c r="R1381" s="273"/>
      <c r="S1381" s="274"/>
      <c r="T1381" s="250"/>
      <c r="U1381" s="274"/>
      <c r="V1381" s="250"/>
      <c r="W1381" s="275"/>
      <c r="X1381" s="276"/>
    </row>
    <row r="1382" spans="2:24" x14ac:dyDescent="0.25">
      <c r="B1382" s="248"/>
      <c r="C1382" s="249"/>
      <c r="D1382" s="269"/>
      <c r="E1382" s="249"/>
      <c r="F1382" s="270"/>
      <c r="G1382" s="270"/>
      <c r="H1382" s="271"/>
      <c r="I1382" s="271"/>
      <c r="J1382" s="270"/>
      <c r="K1382" s="270"/>
      <c r="L1382" s="249"/>
      <c r="M1382" s="249"/>
      <c r="N1382" s="272"/>
      <c r="O1382" s="250"/>
      <c r="P1382" s="273"/>
      <c r="Q1382" s="274"/>
      <c r="R1382" s="273"/>
      <c r="S1382" s="274"/>
      <c r="T1382" s="250"/>
      <c r="U1382" s="274"/>
      <c r="V1382" s="250"/>
      <c r="W1382" s="275"/>
      <c r="X1382" s="276"/>
    </row>
    <row r="1383" spans="2:24" x14ac:dyDescent="0.25">
      <c r="B1383" s="248"/>
      <c r="C1383" s="249"/>
      <c r="D1383" s="269"/>
      <c r="E1383" s="249"/>
      <c r="F1383" s="270"/>
      <c r="G1383" s="270"/>
      <c r="H1383" s="271"/>
      <c r="I1383" s="271"/>
      <c r="J1383" s="270"/>
      <c r="K1383" s="270"/>
      <c r="L1383" s="249"/>
      <c r="M1383" s="249"/>
      <c r="N1383" s="272"/>
      <c r="O1383" s="250"/>
      <c r="P1383" s="273"/>
      <c r="Q1383" s="274"/>
      <c r="R1383" s="273"/>
      <c r="S1383" s="274"/>
      <c r="T1383" s="250"/>
      <c r="U1383" s="274"/>
      <c r="V1383" s="250"/>
      <c r="W1383" s="275"/>
      <c r="X1383" s="276"/>
    </row>
    <row r="1384" spans="2:24" x14ac:dyDescent="0.25">
      <c r="B1384" s="248"/>
      <c r="C1384" s="249"/>
      <c r="D1384" s="269"/>
      <c r="E1384" s="249"/>
      <c r="F1384" s="270"/>
      <c r="G1384" s="270"/>
      <c r="H1384" s="271"/>
      <c r="I1384" s="271"/>
      <c r="J1384" s="270"/>
      <c r="K1384" s="270"/>
      <c r="L1384" s="249"/>
      <c r="M1384" s="249"/>
      <c r="N1384" s="272"/>
      <c r="O1384" s="250"/>
      <c r="P1384" s="273"/>
      <c r="Q1384" s="274"/>
      <c r="R1384" s="273"/>
      <c r="S1384" s="274"/>
      <c r="T1384" s="250"/>
      <c r="U1384" s="274"/>
      <c r="V1384" s="250"/>
      <c r="W1384" s="275"/>
      <c r="X1384" s="276"/>
    </row>
    <row r="1385" spans="2:24" x14ac:dyDescent="0.25">
      <c r="B1385" s="248"/>
      <c r="C1385" s="249"/>
      <c r="D1385" s="269"/>
      <c r="E1385" s="249"/>
      <c r="F1385" s="270"/>
      <c r="G1385" s="270"/>
      <c r="H1385" s="271"/>
      <c r="I1385" s="271"/>
      <c r="J1385" s="270"/>
      <c r="K1385" s="270"/>
      <c r="L1385" s="249"/>
      <c r="M1385" s="249"/>
      <c r="N1385" s="272"/>
      <c r="O1385" s="250"/>
      <c r="P1385" s="273"/>
      <c r="Q1385" s="274"/>
      <c r="R1385" s="273"/>
      <c r="S1385" s="274"/>
      <c r="T1385" s="250"/>
      <c r="U1385" s="274"/>
      <c r="V1385" s="250"/>
      <c r="W1385" s="275"/>
      <c r="X1385" s="276"/>
    </row>
    <row r="1386" spans="2:24" x14ac:dyDescent="0.25">
      <c r="B1386" s="248"/>
      <c r="C1386" s="249"/>
      <c r="D1386" s="269"/>
      <c r="E1386" s="249"/>
      <c r="F1386" s="270"/>
      <c r="G1386" s="270"/>
      <c r="H1386" s="271"/>
      <c r="I1386" s="271"/>
      <c r="J1386" s="270"/>
      <c r="K1386" s="270"/>
      <c r="L1386" s="249"/>
      <c r="M1386" s="249"/>
      <c r="N1386" s="272"/>
      <c r="O1386" s="250"/>
      <c r="P1386" s="273"/>
      <c r="Q1386" s="274"/>
      <c r="R1386" s="273"/>
      <c r="S1386" s="274"/>
      <c r="T1386" s="250"/>
      <c r="U1386" s="274"/>
      <c r="V1386" s="250"/>
      <c r="W1386" s="275"/>
      <c r="X1386" s="276"/>
    </row>
    <row r="1387" spans="2:24" x14ac:dyDescent="0.25">
      <c r="B1387" s="248"/>
      <c r="C1387" s="249"/>
      <c r="D1387" s="269"/>
      <c r="E1387" s="249"/>
      <c r="F1387" s="270"/>
      <c r="G1387" s="270"/>
      <c r="H1387" s="271"/>
      <c r="I1387" s="271"/>
      <c r="J1387" s="270"/>
      <c r="K1387" s="270"/>
      <c r="L1387" s="249"/>
      <c r="M1387" s="249"/>
      <c r="N1387" s="272"/>
      <c r="O1387" s="250"/>
      <c r="P1387" s="273"/>
      <c r="Q1387" s="274"/>
      <c r="R1387" s="273"/>
      <c r="S1387" s="274"/>
      <c r="T1387" s="250"/>
      <c r="U1387" s="274"/>
      <c r="V1387" s="250"/>
      <c r="W1387" s="275"/>
      <c r="X1387" s="276"/>
    </row>
    <row r="1388" spans="2:24" x14ac:dyDescent="0.25">
      <c r="B1388" s="248"/>
      <c r="C1388" s="249"/>
      <c r="D1388" s="269"/>
      <c r="E1388" s="249"/>
      <c r="F1388" s="270"/>
      <c r="G1388" s="270"/>
      <c r="H1388" s="271"/>
      <c r="I1388" s="271"/>
      <c r="J1388" s="270"/>
      <c r="K1388" s="270"/>
      <c r="L1388" s="249"/>
      <c r="M1388" s="249"/>
      <c r="N1388" s="272"/>
      <c r="O1388" s="250"/>
      <c r="P1388" s="273"/>
      <c r="Q1388" s="274"/>
      <c r="R1388" s="273"/>
      <c r="S1388" s="274"/>
      <c r="T1388" s="250"/>
      <c r="U1388" s="274"/>
      <c r="V1388" s="250"/>
      <c r="W1388" s="275"/>
      <c r="X1388" s="276"/>
    </row>
    <row r="1389" spans="2:24" x14ac:dyDescent="0.25">
      <c r="B1389" s="248"/>
      <c r="C1389" s="249"/>
      <c r="D1389" s="269"/>
      <c r="E1389" s="249"/>
      <c r="F1389" s="270"/>
      <c r="G1389" s="270"/>
      <c r="H1389" s="271"/>
      <c r="I1389" s="271"/>
      <c r="J1389" s="270"/>
      <c r="K1389" s="270"/>
      <c r="L1389" s="249"/>
      <c r="M1389" s="249"/>
      <c r="N1389" s="272"/>
      <c r="O1389" s="250"/>
      <c r="P1389" s="273"/>
      <c r="Q1389" s="274"/>
      <c r="R1389" s="273"/>
      <c r="S1389" s="274"/>
      <c r="T1389" s="250"/>
      <c r="U1389" s="274"/>
      <c r="V1389" s="250"/>
      <c r="W1389" s="275"/>
      <c r="X1389" s="276"/>
    </row>
    <row r="1390" spans="2:24" x14ac:dyDescent="0.25">
      <c r="B1390" s="248"/>
      <c r="C1390" s="249"/>
      <c r="D1390" s="269"/>
      <c r="E1390" s="249"/>
      <c r="F1390" s="270"/>
      <c r="G1390" s="270"/>
      <c r="H1390" s="271"/>
      <c r="I1390" s="271"/>
      <c r="J1390" s="270"/>
      <c r="K1390" s="270"/>
      <c r="L1390" s="249"/>
      <c r="M1390" s="249"/>
      <c r="N1390" s="272"/>
      <c r="O1390" s="250"/>
      <c r="P1390" s="273"/>
      <c r="Q1390" s="274"/>
      <c r="R1390" s="273"/>
      <c r="S1390" s="274"/>
      <c r="T1390" s="250"/>
      <c r="U1390" s="274"/>
      <c r="V1390" s="250"/>
      <c r="W1390" s="275"/>
      <c r="X1390" s="276"/>
    </row>
    <row r="1391" spans="2:24" x14ac:dyDescent="0.25">
      <c r="B1391" s="248"/>
      <c r="C1391" s="249"/>
      <c r="D1391" s="269"/>
      <c r="E1391" s="249"/>
      <c r="F1391" s="270"/>
      <c r="G1391" s="270"/>
      <c r="H1391" s="271"/>
      <c r="I1391" s="271"/>
      <c r="J1391" s="270"/>
      <c r="K1391" s="270"/>
      <c r="L1391" s="249"/>
      <c r="M1391" s="249"/>
      <c r="N1391" s="272"/>
      <c r="O1391" s="250"/>
      <c r="P1391" s="273"/>
      <c r="Q1391" s="274"/>
      <c r="R1391" s="273"/>
      <c r="S1391" s="274"/>
      <c r="T1391" s="250"/>
      <c r="U1391" s="274"/>
      <c r="V1391" s="250"/>
      <c r="W1391" s="275"/>
      <c r="X1391" s="276"/>
    </row>
    <row r="1392" spans="2:24" x14ac:dyDescent="0.25">
      <c r="B1392" s="248"/>
      <c r="C1392" s="249"/>
      <c r="D1392" s="269"/>
      <c r="E1392" s="249"/>
      <c r="F1392" s="270"/>
      <c r="G1392" s="270"/>
      <c r="H1392" s="271"/>
      <c r="I1392" s="271"/>
      <c r="J1392" s="270"/>
      <c r="K1392" s="270"/>
      <c r="L1392" s="249"/>
      <c r="M1392" s="249"/>
      <c r="N1392" s="272"/>
      <c r="O1392" s="250"/>
      <c r="P1392" s="273"/>
      <c r="Q1392" s="274"/>
      <c r="R1392" s="273"/>
      <c r="S1392" s="274"/>
      <c r="T1392" s="250"/>
      <c r="U1392" s="274"/>
      <c r="V1392" s="250"/>
      <c r="W1392" s="275"/>
      <c r="X1392" s="276"/>
    </row>
    <row r="1393" spans="2:24" x14ac:dyDescent="0.25">
      <c r="B1393" s="248"/>
      <c r="C1393" s="249"/>
      <c r="D1393" s="269"/>
      <c r="E1393" s="249"/>
      <c r="F1393" s="270"/>
      <c r="G1393" s="270"/>
      <c r="H1393" s="271"/>
      <c r="I1393" s="271"/>
      <c r="J1393" s="270"/>
      <c r="K1393" s="270"/>
      <c r="L1393" s="249"/>
      <c r="M1393" s="249"/>
      <c r="N1393" s="272"/>
      <c r="O1393" s="250"/>
      <c r="P1393" s="273"/>
      <c r="Q1393" s="274"/>
      <c r="R1393" s="273"/>
      <c r="S1393" s="274"/>
      <c r="T1393" s="250"/>
      <c r="U1393" s="274"/>
      <c r="V1393" s="250"/>
      <c r="W1393" s="275"/>
      <c r="X1393" s="276"/>
    </row>
    <row r="1394" spans="2:24" x14ac:dyDescent="0.25">
      <c r="B1394" s="248"/>
      <c r="C1394" s="249"/>
      <c r="D1394" s="269"/>
      <c r="E1394" s="249"/>
      <c r="F1394" s="270"/>
      <c r="G1394" s="270"/>
      <c r="H1394" s="271"/>
      <c r="I1394" s="271"/>
      <c r="J1394" s="270"/>
      <c r="K1394" s="270"/>
      <c r="L1394" s="249"/>
      <c r="M1394" s="249"/>
      <c r="N1394" s="272"/>
      <c r="O1394" s="250"/>
      <c r="P1394" s="273"/>
      <c r="Q1394" s="274"/>
      <c r="R1394" s="273"/>
      <c r="S1394" s="274"/>
      <c r="T1394" s="250"/>
      <c r="U1394" s="274"/>
      <c r="V1394" s="250"/>
      <c r="W1394" s="275"/>
      <c r="X1394" s="276"/>
    </row>
    <row r="1395" spans="2:24" x14ac:dyDescent="0.25">
      <c r="B1395" s="248"/>
      <c r="C1395" s="249"/>
      <c r="D1395" s="269"/>
      <c r="E1395" s="249"/>
      <c r="F1395" s="270"/>
      <c r="G1395" s="270"/>
      <c r="H1395" s="271"/>
      <c r="I1395" s="271"/>
      <c r="J1395" s="270"/>
      <c r="K1395" s="270"/>
      <c r="L1395" s="249"/>
      <c r="M1395" s="249"/>
      <c r="N1395" s="272"/>
      <c r="O1395" s="250"/>
      <c r="P1395" s="273"/>
      <c r="Q1395" s="274"/>
      <c r="R1395" s="273"/>
      <c r="S1395" s="274"/>
      <c r="T1395" s="250"/>
      <c r="U1395" s="274"/>
      <c r="V1395" s="250"/>
      <c r="W1395" s="275"/>
      <c r="X1395" s="276"/>
    </row>
    <row r="1396" spans="2:24" x14ac:dyDescent="0.25">
      <c r="B1396" s="248"/>
      <c r="C1396" s="249"/>
      <c r="D1396" s="269"/>
      <c r="E1396" s="249"/>
      <c r="F1396" s="270"/>
      <c r="G1396" s="270"/>
      <c r="H1396" s="271"/>
      <c r="I1396" s="271"/>
      <c r="J1396" s="270"/>
      <c r="K1396" s="270"/>
      <c r="L1396" s="249"/>
      <c r="M1396" s="249"/>
      <c r="N1396" s="272"/>
      <c r="O1396" s="250"/>
      <c r="P1396" s="273"/>
      <c r="Q1396" s="274"/>
      <c r="R1396" s="273"/>
      <c r="S1396" s="274"/>
      <c r="T1396" s="250"/>
      <c r="U1396" s="274"/>
      <c r="V1396" s="250"/>
      <c r="W1396" s="275"/>
      <c r="X1396" s="276"/>
    </row>
    <row r="1397" spans="2:24" x14ac:dyDescent="0.25">
      <c r="B1397" s="248"/>
      <c r="C1397" s="249"/>
      <c r="D1397" s="269"/>
      <c r="E1397" s="249"/>
      <c r="F1397" s="270"/>
      <c r="G1397" s="270"/>
      <c r="H1397" s="271"/>
      <c r="I1397" s="271"/>
      <c r="J1397" s="270"/>
      <c r="K1397" s="270"/>
      <c r="L1397" s="249"/>
      <c r="M1397" s="249"/>
      <c r="N1397" s="272"/>
      <c r="O1397" s="250"/>
      <c r="P1397" s="273"/>
      <c r="Q1397" s="274"/>
      <c r="R1397" s="273"/>
      <c r="S1397" s="274"/>
      <c r="T1397" s="250"/>
      <c r="U1397" s="274"/>
      <c r="V1397" s="250"/>
      <c r="W1397" s="275"/>
      <c r="X1397" s="276"/>
    </row>
    <row r="1398" spans="2:24" x14ac:dyDescent="0.25">
      <c r="B1398" s="248"/>
      <c r="C1398" s="249"/>
      <c r="D1398" s="269"/>
      <c r="E1398" s="249"/>
      <c r="F1398" s="270"/>
      <c r="G1398" s="270"/>
      <c r="H1398" s="271"/>
      <c r="I1398" s="271"/>
      <c r="J1398" s="270"/>
      <c r="K1398" s="270"/>
      <c r="L1398" s="249"/>
      <c r="M1398" s="249"/>
      <c r="N1398" s="272"/>
      <c r="O1398" s="250"/>
      <c r="P1398" s="273"/>
      <c r="Q1398" s="274"/>
      <c r="R1398" s="273"/>
      <c r="S1398" s="274"/>
      <c r="T1398" s="250"/>
      <c r="U1398" s="274"/>
      <c r="V1398" s="250"/>
      <c r="W1398" s="275"/>
      <c r="X1398" s="276"/>
    </row>
    <row r="1399" spans="2:24" x14ac:dyDescent="0.25">
      <c r="B1399" s="248"/>
      <c r="C1399" s="249"/>
      <c r="D1399" s="269"/>
      <c r="E1399" s="249"/>
      <c r="F1399" s="270"/>
      <c r="G1399" s="270"/>
      <c r="H1399" s="271"/>
      <c r="I1399" s="271"/>
      <c r="J1399" s="270"/>
      <c r="K1399" s="270"/>
      <c r="L1399" s="249"/>
      <c r="M1399" s="249"/>
      <c r="N1399" s="272"/>
      <c r="O1399" s="250"/>
      <c r="P1399" s="273"/>
      <c r="Q1399" s="274"/>
      <c r="R1399" s="273"/>
      <c r="S1399" s="274"/>
      <c r="T1399" s="250"/>
      <c r="U1399" s="274"/>
      <c r="V1399" s="250"/>
      <c r="W1399" s="275"/>
      <c r="X1399" s="276"/>
    </row>
    <row r="1400" spans="2:24" x14ac:dyDescent="0.25">
      <c r="B1400" s="248"/>
      <c r="C1400" s="249"/>
      <c r="D1400" s="269"/>
      <c r="E1400" s="249"/>
      <c r="F1400" s="270"/>
      <c r="G1400" s="270"/>
      <c r="H1400" s="271"/>
      <c r="I1400" s="271"/>
      <c r="J1400" s="270"/>
      <c r="K1400" s="270"/>
      <c r="L1400" s="249"/>
      <c r="M1400" s="249"/>
      <c r="N1400" s="272"/>
      <c r="O1400" s="250"/>
      <c r="P1400" s="273"/>
      <c r="Q1400" s="274"/>
      <c r="R1400" s="273"/>
      <c r="S1400" s="274"/>
      <c r="T1400" s="250"/>
      <c r="U1400" s="274"/>
      <c r="V1400" s="250"/>
      <c r="W1400" s="275"/>
      <c r="X1400" s="276"/>
    </row>
    <row r="1401" spans="2:24" x14ac:dyDescent="0.25">
      <c r="B1401" s="248"/>
      <c r="C1401" s="249"/>
      <c r="D1401" s="269"/>
      <c r="E1401" s="249"/>
      <c r="F1401" s="270"/>
      <c r="G1401" s="270"/>
      <c r="H1401" s="271"/>
      <c r="I1401" s="271"/>
      <c r="J1401" s="270"/>
      <c r="K1401" s="270"/>
      <c r="L1401" s="249"/>
      <c r="M1401" s="249"/>
      <c r="N1401" s="272"/>
      <c r="O1401" s="250"/>
      <c r="P1401" s="273"/>
      <c r="Q1401" s="274"/>
      <c r="R1401" s="273"/>
      <c r="S1401" s="274"/>
      <c r="T1401" s="250"/>
      <c r="U1401" s="274"/>
      <c r="V1401" s="250"/>
      <c r="W1401" s="275"/>
      <c r="X1401" s="276"/>
    </row>
    <row r="1402" spans="2:24" x14ac:dyDescent="0.25">
      <c r="B1402" s="248"/>
      <c r="C1402" s="249"/>
      <c r="D1402" s="269"/>
      <c r="E1402" s="249"/>
      <c r="F1402" s="270"/>
      <c r="G1402" s="270"/>
      <c r="H1402" s="271"/>
      <c r="I1402" s="271"/>
      <c r="J1402" s="270"/>
      <c r="K1402" s="270"/>
      <c r="L1402" s="249"/>
      <c r="M1402" s="249"/>
      <c r="N1402" s="272"/>
      <c r="O1402" s="250"/>
      <c r="P1402" s="273"/>
      <c r="Q1402" s="274"/>
      <c r="R1402" s="273"/>
      <c r="S1402" s="274"/>
      <c r="T1402" s="250"/>
      <c r="U1402" s="274"/>
      <c r="V1402" s="250"/>
      <c r="W1402" s="275"/>
      <c r="X1402" s="276"/>
    </row>
    <row r="1403" spans="2:24" x14ac:dyDescent="0.25">
      <c r="B1403" s="248"/>
      <c r="C1403" s="249"/>
      <c r="D1403" s="269"/>
      <c r="E1403" s="249"/>
      <c r="F1403" s="270"/>
      <c r="G1403" s="270"/>
      <c r="H1403" s="271"/>
      <c r="I1403" s="271"/>
      <c r="J1403" s="270"/>
      <c r="K1403" s="270"/>
      <c r="L1403" s="249"/>
      <c r="M1403" s="249"/>
      <c r="N1403" s="272"/>
      <c r="O1403" s="250"/>
      <c r="P1403" s="273"/>
      <c r="Q1403" s="274"/>
      <c r="R1403" s="273"/>
      <c r="S1403" s="274"/>
      <c r="T1403" s="250"/>
      <c r="U1403" s="274"/>
      <c r="V1403" s="250"/>
      <c r="W1403" s="275"/>
      <c r="X1403" s="276"/>
    </row>
    <row r="1404" spans="2:24" x14ac:dyDescent="0.25">
      <c r="B1404" s="248"/>
      <c r="C1404" s="249"/>
      <c r="D1404" s="269"/>
      <c r="E1404" s="249"/>
      <c r="F1404" s="270"/>
      <c r="G1404" s="270"/>
      <c r="H1404" s="271"/>
      <c r="I1404" s="271"/>
      <c r="J1404" s="270"/>
      <c r="K1404" s="270"/>
      <c r="L1404" s="249"/>
      <c r="M1404" s="249"/>
      <c r="N1404" s="272"/>
      <c r="O1404" s="250"/>
      <c r="P1404" s="273"/>
      <c r="Q1404" s="274"/>
      <c r="R1404" s="273"/>
      <c r="S1404" s="274"/>
      <c r="T1404" s="250"/>
      <c r="U1404" s="274"/>
      <c r="V1404" s="250"/>
      <c r="W1404" s="275"/>
      <c r="X1404" s="276"/>
    </row>
    <row r="1405" spans="2:24" x14ac:dyDescent="0.25">
      <c r="B1405" s="248"/>
      <c r="C1405" s="249"/>
      <c r="D1405" s="269"/>
      <c r="E1405" s="249"/>
      <c r="F1405" s="270"/>
      <c r="G1405" s="270"/>
      <c r="H1405" s="271"/>
      <c r="I1405" s="271"/>
      <c r="J1405" s="270"/>
      <c r="K1405" s="270"/>
      <c r="L1405" s="249"/>
      <c r="M1405" s="249"/>
      <c r="N1405" s="272"/>
      <c r="O1405" s="250"/>
      <c r="P1405" s="273"/>
      <c r="Q1405" s="274"/>
      <c r="R1405" s="273"/>
      <c r="S1405" s="274"/>
      <c r="T1405" s="250"/>
      <c r="U1405" s="274"/>
      <c r="V1405" s="250"/>
      <c r="W1405" s="275"/>
      <c r="X1405" s="276"/>
    </row>
    <row r="1406" spans="2:24" x14ac:dyDescent="0.25">
      <c r="B1406" s="248"/>
      <c r="C1406" s="249"/>
      <c r="D1406" s="269"/>
      <c r="E1406" s="249"/>
      <c r="F1406" s="270"/>
      <c r="G1406" s="270"/>
      <c r="H1406" s="271"/>
      <c r="I1406" s="271"/>
      <c r="J1406" s="270"/>
      <c r="K1406" s="270"/>
      <c r="L1406" s="249"/>
      <c r="M1406" s="249"/>
      <c r="N1406" s="272"/>
      <c r="O1406" s="250"/>
      <c r="P1406" s="273"/>
      <c r="Q1406" s="274"/>
      <c r="R1406" s="273"/>
      <c r="S1406" s="274"/>
      <c r="T1406" s="250"/>
      <c r="U1406" s="274"/>
      <c r="V1406" s="250"/>
      <c r="W1406" s="275"/>
      <c r="X1406" s="276"/>
    </row>
    <row r="1407" spans="2:24" x14ac:dyDescent="0.25">
      <c r="B1407" s="248"/>
      <c r="C1407" s="249"/>
      <c r="D1407" s="269"/>
      <c r="E1407" s="249"/>
      <c r="F1407" s="270"/>
      <c r="G1407" s="270"/>
      <c r="H1407" s="271"/>
      <c r="I1407" s="271"/>
      <c r="J1407" s="270"/>
      <c r="K1407" s="270"/>
      <c r="L1407" s="249"/>
      <c r="M1407" s="249"/>
      <c r="N1407" s="272"/>
      <c r="O1407" s="250"/>
      <c r="P1407" s="273"/>
      <c r="Q1407" s="274"/>
      <c r="R1407" s="273"/>
      <c r="S1407" s="274"/>
      <c r="T1407" s="250"/>
      <c r="U1407" s="274"/>
      <c r="V1407" s="250"/>
      <c r="W1407" s="275"/>
      <c r="X1407" s="276"/>
    </row>
    <row r="1408" spans="2:24" x14ac:dyDescent="0.25">
      <c r="B1408" s="248"/>
      <c r="C1408" s="249"/>
      <c r="D1408" s="269"/>
      <c r="E1408" s="249"/>
      <c r="F1408" s="270"/>
      <c r="G1408" s="270"/>
      <c r="H1408" s="271"/>
      <c r="I1408" s="271"/>
      <c r="J1408" s="270"/>
      <c r="K1408" s="270"/>
      <c r="L1408" s="249"/>
      <c r="M1408" s="249"/>
      <c r="N1408" s="272"/>
      <c r="O1408" s="250"/>
      <c r="P1408" s="273"/>
      <c r="Q1408" s="274"/>
      <c r="R1408" s="273"/>
      <c r="S1408" s="274"/>
      <c r="T1408" s="250"/>
      <c r="U1408" s="274"/>
      <c r="V1408" s="250"/>
      <c r="W1408" s="275"/>
      <c r="X1408" s="276"/>
    </row>
    <row r="1409" spans="2:24" x14ac:dyDescent="0.25">
      <c r="B1409" s="248"/>
      <c r="C1409" s="249"/>
      <c r="D1409" s="269"/>
      <c r="E1409" s="249"/>
      <c r="F1409" s="270"/>
      <c r="G1409" s="270"/>
      <c r="H1409" s="271"/>
      <c r="I1409" s="271"/>
      <c r="J1409" s="270"/>
      <c r="K1409" s="270"/>
      <c r="L1409" s="249"/>
      <c r="M1409" s="249"/>
      <c r="N1409" s="272"/>
      <c r="O1409" s="250"/>
      <c r="P1409" s="273"/>
      <c r="Q1409" s="274"/>
      <c r="R1409" s="273"/>
      <c r="S1409" s="274"/>
      <c r="T1409" s="250"/>
      <c r="U1409" s="274"/>
      <c r="V1409" s="250"/>
      <c r="W1409" s="275"/>
      <c r="X1409" s="276"/>
    </row>
    <row r="1410" spans="2:24" x14ac:dyDescent="0.25">
      <c r="B1410" s="248"/>
      <c r="C1410" s="249"/>
      <c r="D1410" s="269"/>
      <c r="E1410" s="249"/>
      <c r="F1410" s="270"/>
      <c r="G1410" s="270"/>
      <c r="H1410" s="271"/>
      <c r="I1410" s="271"/>
      <c r="J1410" s="270"/>
      <c r="K1410" s="270"/>
      <c r="L1410" s="249"/>
      <c r="M1410" s="249"/>
      <c r="N1410" s="272"/>
      <c r="O1410" s="250"/>
      <c r="P1410" s="273"/>
      <c r="Q1410" s="274"/>
      <c r="R1410" s="273"/>
      <c r="S1410" s="274"/>
      <c r="T1410" s="250"/>
      <c r="U1410" s="274"/>
      <c r="V1410" s="250"/>
      <c r="W1410" s="275"/>
      <c r="X1410" s="276"/>
    </row>
    <row r="1411" spans="2:24" x14ac:dyDescent="0.25">
      <c r="B1411" s="248"/>
      <c r="C1411" s="249"/>
      <c r="D1411" s="269"/>
      <c r="E1411" s="249"/>
      <c r="F1411" s="270"/>
      <c r="G1411" s="270"/>
      <c r="H1411" s="271"/>
      <c r="I1411" s="271"/>
      <c r="J1411" s="270"/>
      <c r="K1411" s="270"/>
      <c r="L1411" s="249"/>
      <c r="M1411" s="249"/>
      <c r="N1411" s="272"/>
      <c r="O1411" s="250"/>
      <c r="P1411" s="273"/>
      <c r="Q1411" s="274"/>
      <c r="R1411" s="273"/>
      <c r="S1411" s="274"/>
      <c r="T1411" s="250"/>
      <c r="U1411" s="274"/>
      <c r="V1411" s="250"/>
      <c r="W1411" s="275"/>
      <c r="X1411" s="276"/>
    </row>
    <row r="1412" spans="2:24" x14ac:dyDescent="0.25">
      <c r="B1412" s="248"/>
      <c r="C1412" s="249"/>
      <c r="D1412" s="269"/>
      <c r="E1412" s="249"/>
      <c r="F1412" s="270"/>
      <c r="G1412" s="270"/>
      <c r="H1412" s="271"/>
      <c r="I1412" s="271"/>
      <c r="J1412" s="270"/>
      <c r="K1412" s="270"/>
      <c r="L1412" s="249"/>
      <c r="M1412" s="249"/>
      <c r="N1412" s="272"/>
      <c r="O1412" s="250"/>
      <c r="P1412" s="273"/>
      <c r="Q1412" s="274"/>
      <c r="R1412" s="273"/>
      <c r="S1412" s="274"/>
      <c r="T1412" s="250"/>
      <c r="U1412" s="274"/>
      <c r="V1412" s="250"/>
      <c r="W1412" s="275"/>
      <c r="X1412" s="276"/>
    </row>
    <row r="1413" spans="2:24" x14ac:dyDescent="0.25">
      <c r="B1413" s="248"/>
      <c r="C1413" s="249"/>
      <c r="D1413" s="269"/>
      <c r="E1413" s="249"/>
      <c r="F1413" s="270"/>
      <c r="G1413" s="270"/>
      <c r="H1413" s="271"/>
      <c r="I1413" s="271"/>
      <c r="J1413" s="270"/>
      <c r="K1413" s="270"/>
      <c r="L1413" s="249"/>
      <c r="M1413" s="249"/>
      <c r="N1413" s="272"/>
      <c r="O1413" s="250"/>
      <c r="P1413" s="273"/>
      <c r="Q1413" s="274"/>
      <c r="R1413" s="273"/>
      <c r="S1413" s="274"/>
      <c r="T1413" s="250"/>
      <c r="U1413" s="274"/>
      <c r="V1413" s="250"/>
      <c r="W1413" s="275"/>
      <c r="X1413" s="276"/>
    </row>
    <row r="1414" spans="2:24" x14ac:dyDescent="0.25">
      <c r="B1414" s="248"/>
      <c r="C1414" s="249"/>
      <c r="D1414" s="269"/>
      <c r="E1414" s="249"/>
      <c r="F1414" s="270"/>
      <c r="G1414" s="270"/>
      <c r="H1414" s="271"/>
      <c r="I1414" s="271"/>
      <c r="J1414" s="270"/>
      <c r="K1414" s="270"/>
      <c r="L1414" s="249"/>
      <c r="M1414" s="249"/>
      <c r="N1414" s="272"/>
      <c r="O1414" s="250"/>
      <c r="P1414" s="273"/>
      <c r="Q1414" s="274"/>
      <c r="R1414" s="273"/>
      <c r="S1414" s="274"/>
      <c r="T1414" s="250"/>
      <c r="U1414" s="274"/>
      <c r="V1414" s="250"/>
      <c r="W1414" s="275"/>
      <c r="X1414" s="276"/>
    </row>
    <row r="1415" spans="2:24" x14ac:dyDescent="0.25">
      <c r="B1415" s="248"/>
      <c r="C1415" s="249"/>
      <c r="D1415" s="269"/>
      <c r="E1415" s="249"/>
      <c r="F1415" s="270"/>
      <c r="G1415" s="270"/>
      <c r="H1415" s="271"/>
      <c r="I1415" s="271"/>
      <c r="J1415" s="270"/>
      <c r="K1415" s="270"/>
      <c r="L1415" s="249"/>
      <c r="M1415" s="249"/>
      <c r="N1415" s="272"/>
      <c r="O1415" s="250"/>
      <c r="P1415" s="273"/>
      <c r="Q1415" s="274"/>
      <c r="R1415" s="273"/>
      <c r="S1415" s="274"/>
      <c r="T1415" s="250"/>
      <c r="U1415" s="274"/>
      <c r="V1415" s="250"/>
      <c r="W1415" s="275"/>
      <c r="X1415" s="276"/>
    </row>
    <row r="1416" spans="2:24" x14ac:dyDescent="0.25">
      <c r="B1416" s="248"/>
      <c r="C1416" s="249"/>
      <c r="D1416" s="269"/>
      <c r="E1416" s="249"/>
      <c r="F1416" s="270"/>
      <c r="G1416" s="270"/>
      <c r="H1416" s="271"/>
      <c r="I1416" s="271"/>
      <c r="J1416" s="270"/>
      <c r="K1416" s="270"/>
      <c r="L1416" s="249"/>
      <c r="M1416" s="249"/>
      <c r="N1416" s="272"/>
      <c r="O1416" s="250"/>
      <c r="P1416" s="273"/>
      <c r="Q1416" s="274"/>
      <c r="R1416" s="273"/>
      <c r="S1416" s="274"/>
      <c r="T1416" s="250"/>
      <c r="U1416" s="274"/>
      <c r="V1416" s="250"/>
      <c r="W1416" s="275"/>
      <c r="X1416" s="276"/>
    </row>
    <row r="1417" spans="2:24" x14ac:dyDescent="0.25">
      <c r="B1417" s="248"/>
      <c r="C1417" s="249"/>
      <c r="D1417" s="269"/>
      <c r="E1417" s="249"/>
      <c r="F1417" s="270"/>
      <c r="G1417" s="270"/>
      <c r="H1417" s="271"/>
      <c r="I1417" s="271"/>
      <c r="J1417" s="270"/>
      <c r="K1417" s="270"/>
      <c r="L1417" s="249"/>
      <c r="M1417" s="249"/>
      <c r="N1417" s="272"/>
      <c r="O1417" s="250"/>
      <c r="P1417" s="273"/>
      <c r="Q1417" s="274"/>
      <c r="R1417" s="273"/>
      <c r="S1417" s="274"/>
      <c r="T1417" s="250"/>
      <c r="U1417" s="274"/>
      <c r="V1417" s="250"/>
      <c r="W1417" s="275"/>
      <c r="X1417" s="276"/>
    </row>
    <row r="1418" spans="2:24" x14ac:dyDescent="0.25">
      <c r="B1418" s="248"/>
      <c r="C1418" s="249"/>
      <c r="D1418" s="269"/>
      <c r="E1418" s="249"/>
      <c r="F1418" s="270"/>
      <c r="G1418" s="270"/>
      <c r="H1418" s="271"/>
      <c r="I1418" s="271"/>
      <c r="J1418" s="270"/>
      <c r="K1418" s="270"/>
      <c r="L1418" s="249"/>
      <c r="M1418" s="249"/>
      <c r="N1418" s="272"/>
      <c r="O1418" s="250"/>
      <c r="P1418" s="273"/>
      <c r="Q1418" s="274"/>
      <c r="R1418" s="273"/>
      <c r="S1418" s="274"/>
      <c r="T1418" s="250"/>
      <c r="U1418" s="274"/>
      <c r="V1418" s="250"/>
      <c r="W1418" s="275"/>
      <c r="X1418" s="276"/>
    </row>
    <row r="1419" spans="2:24" x14ac:dyDescent="0.25">
      <c r="B1419" s="248"/>
      <c r="C1419" s="249"/>
      <c r="D1419" s="269"/>
      <c r="E1419" s="249"/>
      <c r="F1419" s="270"/>
      <c r="G1419" s="270"/>
      <c r="H1419" s="271"/>
      <c r="I1419" s="271"/>
      <c r="J1419" s="270"/>
      <c r="K1419" s="270"/>
      <c r="L1419" s="249"/>
      <c r="M1419" s="249"/>
      <c r="N1419" s="272"/>
      <c r="O1419" s="250"/>
      <c r="P1419" s="273"/>
      <c r="Q1419" s="274"/>
      <c r="R1419" s="273"/>
      <c r="S1419" s="274"/>
      <c r="T1419" s="250"/>
      <c r="U1419" s="274"/>
      <c r="V1419" s="250"/>
      <c r="W1419" s="275"/>
      <c r="X1419" s="276"/>
    </row>
    <row r="1420" spans="2:24" x14ac:dyDescent="0.25">
      <c r="B1420" s="248"/>
      <c r="C1420" s="249"/>
      <c r="D1420" s="269"/>
      <c r="E1420" s="249"/>
      <c r="F1420" s="270"/>
      <c r="G1420" s="270"/>
      <c r="H1420" s="271"/>
      <c r="I1420" s="271"/>
      <c r="J1420" s="270"/>
      <c r="K1420" s="270"/>
      <c r="L1420" s="249"/>
      <c r="M1420" s="249"/>
      <c r="N1420" s="272"/>
      <c r="O1420" s="250"/>
      <c r="P1420" s="273"/>
      <c r="Q1420" s="274"/>
      <c r="R1420" s="273"/>
      <c r="S1420" s="274"/>
      <c r="T1420" s="250"/>
      <c r="U1420" s="274"/>
      <c r="V1420" s="250"/>
      <c r="W1420" s="275"/>
      <c r="X1420" s="276"/>
    </row>
    <row r="1421" spans="2:24" x14ac:dyDescent="0.25">
      <c r="B1421" s="248"/>
      <c r="C1421" s="249"/>
      <c r="D1421" s="269"/>
      <c r="E1421" s="249"/>
      <c r="F1421" s="270"/>
      <c r="G1421" s="270"/>
      <c r="H1421" s="271"/>
      <c r="I1421" s="271"/>
      <c r="J1421" s="270"/>
      <c r="K1421" s="270"/>
      <c r="L1421" s="249"/>
      <c r="M1421" s="249"/>
      <c r="N1421" s="272"/>
      <c r="O1421" s="250"/>
      <c r="P1421" s="273"/>
      <c r="Q1421" s="274"/>
      <c r="R1421" s="273"/>
      <c r="S1421" s="274"/>
      <c r="T1421" s="250"/>
      <c r="U1421" s="274"/>
      <c r="V1421" s="250"/>
      <c r="W1421" s="275"/>
      <c r="X1421" s="276"/>
    </row>
    <row r="1422" spans="2:24" x14ac:dyDescent="0.25">
      <c r="B1422" s="248"/>
      <c r="C1422" s="249"/>
      <c r="D1422" s="269"/>
      <c r="E1422" s="249"/>
      <c r="F1422" s="270"/>
      <c r="G1422" s="270"/>
      <c r="H1422" s="271"/>
      <c r="I1422" s="271"/>
      <c r="J1422" s="270"/>
      <c r="K1422" s="270"/>
      <c r="L1422" s="249"/>
      <c r="M1422" s="249"/>
      <c r="N1422" s="272"/>
      <c r="O1422" s="250"/>
      <c r="P1422" s="273"/>
      <c r="Q1422" s="274"/>
      <c r="R1422" s="273"/>
      <c r="S1422" s="274"/>
      <c r="T1422" s="250"/>
      <c r="U1422" s="274"/>
      <c r="V1422" s="250"/>
      <c r="W1422" s="275"/>
      <c r="X1422" s="276"/>
    </row>
    <row r="1423" spans="2:24" x14ac:dyDescent="0.25">
      <c r="B1423" s="248"/>
      <c r="C1423" s="249"/>
      <c r="D1423" s="269"/>
      <c r="E1423" s="249"/>
      <c r="F1423" s="270"/>
      <c r="G1423" s="270"/>
      <c r="H1423" s="271"/>
      <c r="I1423" s="271"/>
      <c r="J1423" s="270"/>
      <c r="K1423" s="270"/>
      <c r="L1423" s="249"/>
      <c r="M1423" s="249"/>
      <c r="N1423" s="272"/>
      <c r="O1423" s="250"/>
      <c r="P1423" s="273"/>
      <c r="Q1423" s="274"/>
      <c r="R1423" s="273"/>
      <c r="S1423" s="274"/>
      <c r="T1423" s="250"/>
      <c r="U1423" s="274"/>
      <c r="V1423" s="250"/>
      <c r="W1423" s="275"/>
      <c r="X1423" s="276"/>
    </row>
    <row r="1424" spans="2:24" x14ac:dyDescent="0.25">
      <c r="B1424" s="248"/>
      <c r="C1424" s="249"/>
      <c r="D1424" s="269"/>
      <c r="E1424" s="249"/>
      <c r="F1424" s="270"/>
      <c r="G1424" s="270"/>
      <c r="H1424" s="271"/>
      <c r="I1424" s="271"/>
      <c r="J1424" s="270"/>
      <c r="K1424" s="270"/>
      <c r="L1424" s="249"/>
      <c r="M1424" s="249"/>
      <c r="N1424" s="272"/>
      <c r="O1424" s="250"/>
      <c r="P1424" s="273"/>
      <c r="Q1424" s="274"/>
      <c r="R1424" s="273"/>
      <c r="S1424" s="274"/>
      <c r="T1424" s="250"/>
      <c r="U1424" s="274"/>
      <c r="V1424" s="250"/>
      <c r="W1424" s="275"/>
      <c r="X1424" s="276"/>
    </row>
    <row r="1425" spans="2:24" x14ac:dyDescent="0.25">
      <c r="B1425" s="248"/>
      <c r="C1425" s="249"/>
      <c r="D1425" s="269"/>
      <c r="E1425" s="249"/>
      <c r="F1425" s="270"/>
      <c r="G1425" s="270"/>
      <c r="H1425" s="271"/>
      <c r="I1425" s="271"/>
      <c r="J1425" s="270"/>
      <c r="K1425" s="270"/>
      <c r="L1425" s="249"/>
      <c r="M1425" s="249"/>
      <c r="N1425" s="272"/>
      <c r="O1425" s="250"/>
      <c r="P1425" s="273"/>
      <c r="Q1425" s="274"/>
      <c r="R1425" s="273"/>
      <c r="S1425" s="274"/>
      <c r="T1425" s="250"/>
      <c r="U1425" s="274"/>
      <c r="V1425" s="250"/>
      <c r="W1425" s="275"/>
      <c r="X1425" s="276"/>
    </row>
    <row r="1426" spans="2:24" x14ac:dyDescent="0.25">
      <c r="B1426" s="248"/>
      <c r="C1426" s="249"/>
      <c r="D1426" s="269"/>
      <c r="E1426" s="249"/>
      <c r="F1426" s="270"/>
      <c r="G1426" s="270"/>
      <c r="H1426" s="271"/>
      <c r="I1426" s="271"/>
      <c r="J1426" s="270"/>
      <c r="K1426" s="270"/>
      <c r="L1426" s="249"/>
      <c r="M1426" s="249"/>
      <c r="N1426" s="272"/>
      <c r="O1426" s="250"/>
      <c r="P1426" s="273"/>
      <c r="Q1426" s="274"/>
      <c r="R1426" s="273"/>
      <c r="S1426" s="274"/>
      <c r="T1426" s="250"/>
      <c r="U1426" s="274"/>
      <c r="V1426" s="250"/>
      <c r="W1426" s="275"/>
      <c r="X1426" s="276"/>
    </row>
    <row r="1427" spans="2:24" x14ac:dyDescent="0.25">
      <c r="B1427" s="248"/>
      <c r="C1427" s="249"/>
      <c r="D1427" s="269"/>
      <c r="E1427" s="249"/>
      <c r="F1427" s="270"/>
      <c r="G1427" s="270"/>
      <c r="H1427" s="271"/>
      <c r="I1427" s="271"/>
      <c r="J1427" s="270"/>
      <c r="K1427" s="270"/>
      <c r="L1427" s="249"/>
      <c r="M1427" s="249"/>
      <c r="N1427" s="272"/>
      <c r="O1427" s="250"/>
      <c r="P1427" s="273"/>
      <c r="Q1427" s="274"/>
      <c r="R1427" s="273"/>
      <c r="S1427" s="274"/>
      <c r="T1427" s="250"/>
      <c r="U1427" s="274"/>
      <c r="V1427" s="250"/>
      <c r="W1427" s="275"/>
      <c r="X1427" s="276"/>
    </row>
    <row r="1428" spans="2:24" x14ac:dyDescent="0.25">
      <c r="B1428" s="248"/>
      <c r="C1428" s="249"/>
      <c r="D1428" s="269"/>
      <c r="E1428" s="249"/>
      <c r="F1428" s="270"/>
      <c r="G1428" s="270"/>
      <c r="H1428" s="271"/>
      <c r="I1428" s="271"/>
      <c r="J1428" s="270"/>
      <c r="K1428" s="270"/>
      <c r="L1428" s="249"/>
      <c r="M1428" s="249"/>
      <c r="N1428" s="272"/>
      <c r="O1428" s="250"/>
      <c r="P1428" s="273"/>
      <c r="Q1428" s="274"/>
      <c r="R1428" s="273"/>
      <c r="S1428" s="274"/>
      <c r="T1428" s="250"/>
      <c r="U1428" s="274"/>
      <c r="V1428" s="250"/>
      <c r="W1428" s="275"/>
      <c r="X1428" s="276"/>
    </row>
    <row r="1429" spans="2:24" x14ac:dyDescent="0.25">
      <c r="B1429" s="248"/>
      <c r="C1429" s="249"/>
      <c r="D1429" s="269"/>
      <c r="E1429" s="249"/>
      <c r="F1429" s="270"/>
      <c r="G1429" s="270"/>
      <c r="H1429" s="271"/>
      <c r="I1429" s="271"/>
      <c r="J1429" s="270"/>
      <c r="K1429" s="270"/>
      <c r="L1429" s="249"/>
      <c r="M1429" s="249"/>
      <c r="N1429" s="272"/>
      <c r="O1429" s="250"/>
      <c r="P1429" s="273"/>
      <c r="Q1429" s="274"/>
      <c r="R1429" s="273"/>
      <c r="S1429" s="274"/>
      <c r="T1429" s="250"/>
      <c r="U1429" s="274"/>
      <c r="V1429" s="250"/>
      <c r="W1429" s="275"/>
      <c r="X1429" s="276"/>
    </row>
    <row r="1430" spans="2:24" x14ac:dyDescent="0.25">
      <c r="B1430" s="248"/>
      <c r="C1430" s="249"/>
      <c r="D1430" s="269"/>
      <c r="E1430" s="249"/>
      <c r="F1430" s="270"/>
      <c r="G1430" s="270"/>
      <c r="H1430" s="271"/>
      <c r="I1430" s="271"/>
      <c r="J1430" s="270"/>
      <c r="K1430" s="270"/>
      <c r="L1430" s="249"/>
      <c r="M1430" s="249"/>
      <c r="N1430" s="272"/>
      <c r="O1430" s="250"/>
      <c r="P1430" s="273"/>
      <c r="Q1430" s="274"/>
      <c r="R1430" s="273"/>
      <c r="S1430" s="274"/>
      <c r="T1430" s="250"/>
      <c r="U1430" s="274"/>
      <c r="V1430" s="250"/>
      <c r="W1430" s="275"/>
      <c r="X1430" s="276"/>
    </row>
    <row r="1431" spans="2:24" x14ac:dyDescent="0.25">
      <c r="B1431" s="248"/>
      <c r="C1431" s="249"/>
      <c r="D1431" s="269"/>
      <c r="E1431" s="249"/>
      <c r="F1431" s="270"/>
      <c r="G1431" s="270"/>
      <c r="H1431" s="271"/>
      <c r="I1431" s="271"/>
      <c r="J1431" s="270"/>
      <c r="K1431" s="270"/>
      <c r="L1431" s="249"/>
      <c r="M1431" s="249"/>
      <c r="N1431" s="272"/>
      <c r="O1431" s="250"/>
      <c r="P1431" s="273"/>
      <c r="Q1431" s="274"/>
      <c r="R1431" s="273"/>
      <c r="S1431" s="274"/>
      <c r="T1431" s="250"/>
      <c r="U1431" s="274"/>
      <c r="V1431" s="250"/>
      <c r="W1431" s="275"/>
      <c r="X1431" s="276"/>
    </row>
    <row r="1432" spans="2:24" x14ac:dyDescent="0.25">
      <c r="B1432" s="248"/>
      <c r="C1432" s="249"/>
      <c r="D1432" s="269"/>
      <c r="E1432" s="249"/>
      <c r="F1432" s="270"/>
      <c r="G1432" s="270"/>
      <c r="H1432" s="271"/>
      <c r="I1432" s="271"/>
      <c r="J1432" s="270"/>
      <c r="K1432" s="270"/>
      <c r="L1432" s="249"/>
      <c r="M1432" s="249"/>
      <c r="N1432" s="272"/>
      <c r="O1432" s="250"/>
      <c r="P1432" s="273"/>
      <c r="Q1432" s="274"/>
      <c r="R1432" s="273"/>
      <c r="S1432" s="274"/>
      <c r="T1432" s="250"/>
      <c r="U1432" s="274"/>
      <c r="V1432" s="250"/>
      <c r="W1432" s="275"/>
      <c r="X1432" s="276"/>
    </row>
    <row r="1433" spans="2:24" x14ac:dyDescent="0.25">
      <c r="B1433" s="248"/>
      <c r="C1433" s="249"/>
      <c r="D1433" s="269"/>
      <c r="E1433" s="249"/>
      <c r="F1433" s="270"/>
      <c r="G1433" s="270"/>
      <c r="H1433" s="271"/>
      <c r="I1433" s="271"/>
      <c r="J1433" s="270"/>
      <c r="K1433" s="270"/>
      <c r="L1433" s="249"/>
      <c r="M1433" s="249"/>
      <c r="N1433" s="272"/>
      <c r="O1433" s="250"/>
      <c r="P1433" s="273"/>
      <c r="Q1433" s="274"/>
      <c r="R1433" s="273"/>
      <c r="S1433" s="274"/>
      <c r="T1433" s="250"/>
      <c r="U1433" s="274"/>
      <c r="V1433" s="250"/>
      <c r="W1433" s="275"/>
      <c r="X1433" s="276"/>
    </row>
    <row r="1434" spans="2:24" x14ac:dyDescent="0.25">
      <c r="B1434" s="248"/>
      <c r="C1434" s="249"/>
      <c r="D1434" s="269"/>
      <c r="E1434" s="249"/>
      <c r="F1434" s="270"/>
      <c r="G1434" s="270"/>
      <c r="H1434" s="271"/>
      <c r="I1434" s="271"/>
      <c r="J1434" s="270"/>
      <c r="K1434" s="270"/>
      <c r="L1434" s="249"/>
      <c r="M1434" s="249"/>
      <c r="N1434" s="272"/>
      <c r="O1434" s="250"/>
      <c r="P1434" s="273"/>
      <c r="Q1434" s="274"/>
      <c r="R1434" s="273"/>
      <c r="S1434" s="274"/>
      <c r="T1434" s="250"/>
      <c r="U1434" s="274"/>
      <c r="V1434" s="250"/>
      <c r="W1434" s="275"/>
      <c r="X1434" s="276"/>
    </row>
    <row r="1435" spans="2:24" x14ac:dyDescent="0.25">
      <c r="B1435" s="248"/>
      <c r="C1435" s="249"/>
      <c r="D1435" s="269"/>
      <c r="E1435" s="249"/>
      <c r="F1435" s="270"/>
      <c r="G1435" s="270"/>
      <c r="H1435" s="271"/>
      <c r="I1435" s="271"/>
      <c r="J1435" s="270"/>
      <c r="K1435" s="270"/>
      <c r="L1435" s="249"/>
      <c r="M1435" s="249"/>
      <c r="N1435" s="272"/>
      <c r="O1435" s="250"/>
      <c r="P1435" s="273"/>
      <c r="Q1435" s="274"/>
      <c r="R1435" s="273"/>
      <c r="S1435" s="274"/>
      <c r="T1435" s="250"/>
      <c r="U1435" s="274"/>
      <c r="V1435" s="250"/>
      <c r="W1435" s="275"/>
      <c r="X1435" s="276"/>
    </row>
    <row r="1436" spans="2:24" x14ac:dyDescent="0.25">
      <c r="B1436" s="248"/>
      <c r="C1436" s="249"/>
      <c r="D1436" s="269"/>
      <c r="E1436" s="249"/>
      <c r="F1436" s="270"/>
      <c r="G1436" s="270"/>
      <c r="H1436" s="271"/>
      <c r="I1436" s="271"/>
      <c r="J1436" s="270"/>
      <c r="K1436" s="270"/>
      <c r="L1436" s="249"/>
      <c r="M1436" s="249"/>
      <c r="N1436" s="272"/>
      <c r="O1436" s="250"/>
      <c r="P1436" s="273"/>
      <c r="Q1436" s="274"/>
      <c r="R1436" s="273"/>
      <c r="S1436" s="274"/>
      <c r="T1436" s="250"/>
      <c r="U1436" s="274"/>
      <c r="V1436" s="250"/>
      <c r="W1436" s="275"/>
      <c r="X1436" s="276"/>
    </row>
    <row r="1437" spans="2:24" x14ac:dyDescent="0.25">
      <c r="B1437" s="248"/>
      <c r="C1437" s="249"/>
      <c r="D1437" s="269"/>
      <c r="E1437" s="249"/>
      <c r="F1437" s="270"/>
      <c r="G1437" s="270"/>
      <c r="H1437" s="271"/>
      <c r="I1437" s="271"/>
      <c r="J1437" s="270"/>
      <c r="K1437" s="270"/>
      <c r="L1437" s="249"/>
      <c r="M1437" s="249"/>
      <c r="N1437" s="272"/>
      <c r="O1437" s="250"/>
      <c r="P1437" s="273"/>
      <c r="Q1437" s="274"/>
      <c r="R1437" s="273"/>
      <c r="S1437" s="274"/>
      <c r="T1437" s="250"/>
      <c r="U1437" s="274"/>
      <c r="V1437" s="250"/>
      <c r="W1437" s="275"/>
      <c r="X1437" s="276"/>
    </row>
    <row r="1438" spans="2:24" x14ac:dyDescent="0.25">
      <c r="B1438" s="248"/>
      <c r="C1438" s="249"/>
      <c r="D1438" s="269"/>
      <c r="E1438" s="249"/>
      <c r="F1438" s="270"/>
      <c r="G1438" s="270"/>
      <c r="H1438" s="271"/>
      <c r="I1438" s="271"/>
      <c r="J1438" s="270"/>
      <c r="K1438" s="270"/>
      <c r="L1438" s="249"/>
      <c r="M1438" s="249"/>
      <c r="N1438" s="272"/>
      <c r="O1438" s="250"/>
      <c r="P1438" s="273"/>
      <c r="Q1438" s="274"/>
      <c r="R1438" s="273"/>
      <c r="S1438" s="274"/>
      <c r="T1438" s="250"/>
      <c r="U1438" s="274"/>
      <c r="V1438" s="250"/>
      <c r="W1438" s="275"/>
      <c r="X1438" s="276"/>
    </row>
    <row r="1439" spans="2:24" x14ac:dyDescent="0.25">
      <c r="B1439" s="248"/>
      <c r="C1439" s="249"/>
      <c r="D1439" s="269"/>
      <c r="E1439" s="249"/>
      <c r="F1439" s="270"/>
      <c r="G1439" s="270"/>
      <c r="H1439" s="271"/>
      <c r="I1439" s="271"/>
      <c r="J1439" s="270"/>
      <c r="K1439" s="270"/>
      <c r="L1439" s="249"/>
      <c r="M1439" s="249"/>
      <c r="N1439" s="272"/>
      <c r="O1439" s="250"/>
      <c r="P1439" s="273"/>
      <c r="Q1439" s="274"/>
      <c r="R1439" s="273"/>
      <c r="S1439" s="274"/>
      <c r="T1439" s="250"/>
      <c r="U1439" s="274"/>
      <c r="V1439" s="250"/>
      <c r="W1439" s="275"/>
      <c r="X1439" s="276"/>
    </row>
    <row r="1440" spans="2:24" x14ac:dyDescent="0.25">
      <c r="B1440" s="248"/>
      <c r="C1440" s="249"/>
      <c r="D1440" s="269"/>
      <c r="E1440" s="249"/>
      <c r="F1440" s="270"/>
      <c r="G1440" s="270"/>
      <c r="H1440" s="271"/>
      <c r="I1440" s="271"/>
      <c r="J1440" s="270"/>
      <c r="K1440" s="270"/>
      <c r="L1440" s="249"/>
      <c r="M1440" s="249"/>
      <c r="N1440" s="272"/>
      <c r="O1440" s="250"/>
      <c r="P1440" s="273"/>
      <c r="Q1440" s="274"/>
      <c r="R1440" s="273"/>
      <c r="S1440" s="274"/>
      <c r="T1440" s="250"/>
      <c r="U1440" s="274"/>
      <c r="V1440" s="250"/>
      <c r="W1440" s="275"/>
      <c r="X1440" s="276"/>
    </row>
    <row r="1441" spans="2:24" x14ac:dyDescent="0.25">
      <c r="B1441" s="248"/>
      <c r="C1441" s="249"/>
      <c r="D1441" s="269"/>
      <c r="E1441" s="249"/>
      <c r="F1441" s="270"/>
      <c r="G1441" s="270"/>
      <c r="H1441" s="271"/>
      <c r="I1441" s="271"/>
      <c r="J1441" s="270"/>
      <c r="K1441" s="270"/>
      <c r="L1441" s="249"/>
      <c r="M1441" s="249"/>
      <c r="N1441" s="272"/>
      <c r="O1441" s="250"/>
      <c r="P1441" s="273"/>
      <c r="Q1441" s="274"/>
      <c r="R1441" s="273"/>
      <c r="S1441" s="274"/>
      <c r="T1441" s="250"/>
      <c r="U1441" s="274"/>
      <c r="V1441" s="250"/>
      <c r="W1441" s="275"/>
      <c r="X1441" s="276"/>
    </row>
    <row r="1442" spans="2:24" x14ac:dyDescent="0.25">
      <c r="B1442" s="248"/>
      <c r="C1442" s="249"/>
      <c r="D1442" s="269"/>
      <c r="E1442" s="249"/>
      <c r="F1442" s="270"/>
      <c r="G1442" s="270"/>
      <c r="H1442" s="271"/>
      <c r="I1442" s="271"/>
      <c r="J1442" s="270"/>
      <c r="K1442" s="270"/>
      <c r="L1442" s="249"/>
      <c r="M1442" s="249"/>
      <c r="N1442" s="272"/>
      <c r="O1442" s="250"/>
      <c r="P1442" s="273"/>
      <c r="Q1442" s="274"/>
      <c r="R1442" s="273"/>
      <c r="S1442" s="274"/>
      <c r="T1442" s="250"/>
      <c r="U1442" s="274"/>
      <c r="V1442" s="250"/>
      <c r="W1442" s="275"/>
      <c r="X1442" s="276"/>
    </row>
    <row r="1443" spans="2:24" x14ac:dyDescent="0.25">
      <c r="B1443" s="248"/>
      <c r="C1443" s="249"/>
      <c r="D1443" s="269"/>
      <c r="E1443" s="249"/>
      <c r="F1443" s="270"/>
      <c r="G1443" s="270"/>
      <c r="H1443" s="271"/>
      <c r="I1443" s="271"/>
      <c r="J1443" s="270"/>
      <c r="K1443" s="270"/>
      <c r="L1443" s="249"/>
      <c r="M1443" s="249"/>
      <c r="N1443" s="272"/>
      <c r="O1443" s="250"/>
      <c r="P1443" s="273"/>
      <c r="Q1443" s="274"/>
      <c r="R1443" s="273"/>
      <c r="S1443" s="274"/>
      <c r="T1443" s="250"/>
      <c r="U1443" s="274"/>
      <c r="V1443" s="250"/>
      <c r="W1443" s="275"/>
      <c r="X1443" s="276"/>
    </row>
    <row r="1444" spans="2:24" x14ac:dyDescent="0.25">
      <c r="B1444" s="248"/>
      <c r="C1444" s="249"/>
      <c r="D1444" s="269"/>
      <c r="E1444" s="249"/>
      <c r="F1444" s="270"/>
      <c r="G1444" s="270"/>
      <c r="H1444" s="271"/>
      <c r="I1444" s="271"/>
      <c r="J1444" s="270"/>
      <c r="K1444" s="270"/>
      <c r="L1444" s="249"/>
      <c r="M1444" s="249"/>
      <c r="N1444" s="272"/>
      <c r="O1444" s="250"/>
      <c r="P1444" s="273"/>
      <c r="Q1444" s="274"/>
      <c r="R1444" s="273"/>
      <c r="S1444" s="274"/>
      <c r="T1444" s="250"/>
      <c r="U1444" s="274"/>
      <c r="V1444" s="250"/>
      <c r="W1444" s="275"/>
      <c r="X1444" s="276"/>
    </row>
    <row r="1445" spans="2:24" x14ac:dyDescent="0.25">
      <c r="B1445" s="248"/>
      <c r="C1445" s="249"/>
      <c r="D1445" s="269"/>
      <c r="E1445" s="249"/>
      <c r="F1445" s="270"/>
      <c r="G1445" s="270"/>
      <c r="H1445" s="271"/>
      <c r="I1445" s="271"/>
      <c r="J1445" s="270"/>
      <c r="K1445" s="270"/>
      <c r="L1445" s="249"/>
      <c r="M1445" s="249"/>
      <c r="N1445" s="272"/>
      <c r="O1445" s="250"/>
      <c r="P1445" s="273"/>
      <c r="Q1445" s="274"/>
      <c r="R1445" s="273"/>
      <c r="S1445" s="274"/>
      <c r="T1445" s="250"/>
      <c r="U1445" s="274"/>
      <c r="V1445" s="250"/>
      <c r="W1445" s="275"/>
      <c r="X1445" s="276"/>
    </row>
    <row r="1446" spans="2:24" x14ac:dyDescent="0.25">
      <c r="B1446" s="248"/>
      <c r="C1446" s="249"/>
      <c r="D1446" s="269"/>
      <c r="E1446" s="249"/>
      <c r="F1446" s="270"/>
      <c r="G1446" s="270"/>
      <c r="H1446" s="271"/>
      <c r="I1446" s="271"/>
      <c r="J1446" s="270"/>
      <c r="K1446" s="270"/>
      <c r="L1446" s="249"/>
      <c r="M1446" s="249"/>
      <c r="N1446" s="272"/>
      <c r="O1446" s="250"/>
      <c r="P1446" s="273"/>
      <c r="Q1446" s="274"/>
      <c r="R1446" s="273"/>
      <c r="S1446" s="274"/>
      <c r="T1446" s="250"/>
      <c r="U1446" s="274"/>
      <c r="V1446" s="250"/>
      <c r="W1446" s="275"/>
      <c r="X1446" s="276"/>
    </row>
    <row r="1447" spans="2:24" x14ac:dyDescent="0.25">
      <c r="B1447" s="248"/>
      <c r="C1447" s="249"/>
      <c r="D1447" s="269"/>
      <c r="E1447" s="249"/>
      <c r="F1447" s="270"/>
      <c r="G1447" s="270"/>
      <c r="H1447" s="271"/>
      <c r="I1447" s="271"/>
      <c r="J1447" s="270"/>
      <c r="K1447" s="270"/>
      <c r="L1447" s="249"/>
      <c r="M1447" s="249"/>
      <c r="N1447" s="272"/>
      <c r="O1447" s="250"/>
      <c r="P1447" s="273"/>
      <c r="Q1447" s="274"/>
      <c r="R1447" s="273"/>
      <c r="S1447" s="274"/>
      <c r="T1447" s="250"/>
      <c r="U1447" s="274"/>
      <c r="V1447" s="250"/>
      <c r="W1447" s="275"/>
      <c r="X1447" s="276"/>
    </row>
    <row r="1448" spans="2:24" x14ac:dyDescent="0.25">
      <c r="B1448" s="248"/>
      <c r="C1448" s="249"/>
      <c r="D1448" s="269"/>
      <c r="E1448" s="249"/>
      <c r="F1448" s="270"/>
      <c r="G1448" s="270"/>
      <c r="H1448" s="271"/>
      <c r="I1448" s="271"/>
      <c r="J1448" s="270"/>
      <c r="K1448" s="270"/>
      <c r="L1448" s="249"/>
      <c r="M1448" s="249"/>
      <c r="N1448" s="272"/>
      <c r="O1448" s="250"/>
      <c r="P1448" s="273"/>
      <c r="Q1448" s="274"/>
      <c r="R1448" s="273"/>
      <c r="S1448" s="274"/>
      <c r="T1448" s="250"/>
      <c r="U1448" s="274"/>
      <c r="V1448" s="250"/>
      <c r="W1448" s="275"/>
      <c r="X1448" s="276"/>
    </row>
    <row r="1449" spans="2:24" x14ac:dyDescent="0.25">
      <c r="B1449" s="248"/>
      <c r="C1449" s="249"/>
      <c r="D1449" s="269"/>
      <c r="E1449" s="249"/>
      <c r="F1449" s="270"/>
      <c r="G1449" s="270"/>
      <c r="H1449" s="271"/>
      <c r="I1449" s="271"/>
      <c r="J1449" s="270"/>
      <c r="K1449" s="270"/>
      <c r="L1449" s="249"/>
      <c r="M1449" s="249"/>
      <c r="N1449" s="272"/>
      <c r="O1449" s="250"/>
      <c r="P1449" s="273"/>
      <c r="Q1449" s="274"/>
      <c r="R1449" s="273"/>
      <c r="S1449" s="274"/>
      <c r="T1449" s="250"/>
      <c r="U1449" s="274"/>
      <c r="V1449" s="250"/>
      <c r="W1449" s="275"/>
      <c r="X1449" s="276"/>
    </row>
    <row r="1450" spans="2:24" x14ac:dyDescent="0.25">
      <c r="B1450" s="248"/>
      <c r="C1450" s="249"/>
      <c r="D1450" s="269"/>
      <c r="E1450" s="249"/>
      <c r="F1450" s="270"/>
      <c r="G1450" s="270"/>
      <c r="H1450" s="271"/>
      <c r="I1450" s="271"/>
      <c r="J1450" s="270"/>
      <c r="K1450" s="270"/>
      <c r="L1450" s="249"/>
      <c r="M1450" s="249"/>
      <c r="N1450" s="272"/>
      <c r="O1450" s="250"/>
      <c r="P1450" s="273"/>
      <c r="Q1450" s="274"/>
      <c r="R1450" s="273"/>
      <c r="S1450" s="274"/>
      <c r="T1450" s="250"/>
      <c r="U1450" s="274"/>
      <c r="V1450" s="250"/>
      <c r="W1450" s="275"/>
      <c r="X1450" s="276"/>
    </row>
    <row r="1451" spans="2:24" x14ac:dyDescent="0.25">
      <c r="B1451" s="248"/>
      <c r="C1451" s="249"/>
      <c r="D1451" s="269"/>
      <c r="E1451" s="249"/>
      <c r="F1451" s="270"/>
      <c r="G1451" s="270"/>
      <c r="H1451" s="271"/>
      <c r="I1451" s="271"/>
      <c r="J1451" s="270"/>
      <c r="K1451" s="270"/>
      <c r="L1451" s="249"/>
      <c r="M1451" s="249"/>
      <c r="N1451" s="272"/>
      <c r="O1451" s="250"/>
      <c r="P1451" s="273"/>
      <c r="Q1451" s="274"/>
      <c r="R1451" s="273"/>
      <c r="S1451" s="274"/>
      <c r="T1451" s="250"/>
      <c r="U1451" s="274"/>
      <c r="V1451" s="250"/>
      <c r="W1451" s="275"/>
      <c r="X1451" s="276"/>
    </row>
    <row r="1452" spans="2:24" x14ac:dyDescent="0.25">
      <c r="B1452" s="248"/>
      <c r="C1452" s="249"/>
      <c r="D1452" s="269"/>
      <c r="E1452" s="249"/>
      <c r="F1452" s="270"/>
      <c r="G1452" s="270"/>
      <c r="H1452" s="271"/>
      <c r="I1452" s="271"/>
      <c r="J1452" s="270"/>
      <c r="K1452" s="270"/>
      <c r="L1452" s="249"/>
      <c r="M1452" s="249"/>
      <c r="N1452" s="272"/>
      <c r="O1452" s="250"/>
      <c r="P1452" s="273"/>
      <c r="Q1452" s="274"/>
      <c r="R1452" s="273"/>
      <c r="S1452" s="274"/>
      <c r="T1452" s="250"/>
      <c r="U1452" s="274"/>
      <c r="V1452" s="250"/>
      <c r="W1452" s="275"/>
      <c r="X1452" s="276"/>
    </row>
    <row r="1453" spans="2:24" x14ac:dyDescent="0.25">
      <c r="B1453" s="248"/>
      <c r="C1453" s="249"/>
      <c r="D1453" s="269"/>
      <c r="E1453" s="249"/>
      <c r="F1453" s="270"/>
      <c r="G1453" s="270"/>
      <c r="H1453" s="271"/>
      <c r="I1453" s="271"/>
      <c r="J1453" s="270"/>
      <c r="K1453" s="270"/>
      <c r="L1453" s="249"/>
      <c r="M1453" s="249"/>
      <c r="N1453" s="272"/>
      <c r="O1453" s="250"/>
      <c r="P1453" s="273"/>
      <c r="Q1453" s="274"/>
      <c r="R1453" s="273"/>
      <c r="S1453" s="274"/>
      <c r="T1453" s="250"/>
      <c r="U1453" s="274"/>
      <c r="V1453" s="250"/>
      <c r="W1453" s="275"/>
      <c r="X1453" s="276"/>
    </row>
    <row r="1454" spans="2:24" x14ac:dyDescent="0.25">
      <c r="B1454" s="248"/>
      <c r="C1454" s="249"/>
      <c r="D1454" s="269"/>
      <c r="E1454" s="249"/>
      <c r="F1454" s="270"/>
      <c r="G1454" s="270"/>
      <c r="H1454" s="271"/>
      <c r="I1454" s="271"/>
      <c r="J1454" s="270"/>
      <c r="K1454" s="270"/>
      <c r="L1454" s="249"/>
      <c r="M1454" s="249"/>
      <c r="N1454" s="272"/>
      <c r="O1454" s="250"/>
      <c r="P1454" s="273"/>
      <c r="Q1454" s="274"/>
      <c r="R1454" s="273"/>
      <c r="S1454" s="274"/>
      <c r="T1454" s="250"/>
      <c r="U1454" s="274"/>
      <c r="V1454" s="250"/>
      <c r="W1454" s="275"/>
      <c r="X1454" s="276"/>
    </row>
    <row r="1455" spans="2:24" x14ac:dyDescent="0.25">
      <c r="B1455" s="248"/>
      <c r="C1455" s="249"/>
      <c r="D1455" s="269"/>
      <c r="E1455" s="249"/>
      <c r="F1455" s="270"/>
      <c r="G1455" s="270"/>
      <c r="H1455" s="271"/>
      <c r="I1455" s="271"/>
      <c r="J1455" s="270"/>
      <c r="K1455" s="270"/>
      <c r="L1455" s="249"/>
      <c r="M1455" s="249"/>
      <c r="N1455" s="272"/>
      <c r="O1455" s="250"/>
      <c r="P1455" s="273"/>
      <c r="Q1455" s="274"/>
      <c r="R1455" s="273"/>
      <c r="S1455" s="274"/>
      <c r="T1455" s="250"/>
      <c r="U1455" s="274"/>
      <c r="V1455" s="250"/>
      <c r="W1455" s="275"/>
      <c r="X1455" s="276"/>
    </row>
    <row r="1456" spans="2:24" x14ac:dyDescent="0.25">
      <c r="B1456" s="248"/>
      <c r="C1456" s="249"/>
      <c r="D1456" s="269"/>
      <c r="E1456" s="249"/>
      <c r="F1456" s="270"/>
      <c r="G1456" s="270"/>
      <c r="H1456" s="271"/>
      <c r="I1456" s="271"/>
      <c r="J1456" s="270"/>
      <c r="K1456" s="270"/>
      <c r="L1456" s="249"/>
      <c r="M1456" s="249"/>
      <c r="N1456" s="272"/>
      <c r="O1456" s="250"/>
      <c r="P1456" s="273"/>
      <c r="Q1456" s="274"/>
      <c r="R1456" s="273"/>
      <c r="S1456" s="274"/>
      <c r="T1456" s="250"/>
      <c r="U1456" s="274"/>
      <c r="V1456" s="250"/>
      <c r="W1456" s="275"/>
      <c r="X1456" s="276"/>
    </row>
    <row r="1457" spans="2:24" x14ac:dyDescent="0.25">
      <c r="B1457" s="248"/>
      <c r="C1457" s="249"/>
      <c r="D1457" s="269"/>
      <c r="E1457" s="249"/>
      <c r="F1457" s="270"/>
      <c r="G1457" s="270"/>
      <c r="H1457" s="271"/>
      <c r="I1457" s="271"/>
      <c r="J1457" s="270"/>
      <c r="K1457" s="270"/>
      <c r="L1457" s="249"/>
      <c r="M1457" s="249"/>
      <c r="N1457" s="272"/>
      <c r="O1457" s="250"/>
      <c r="P1457" s="273"/>
      <c r="Q1457" s="274"/>
      <c r="R1457" s="273"/>
      <c r="S1457" s="274"/>
      <c r="T1457" s="250"/>
      <c r="U1457" s="274"/>
      <c r="V1457" s="250"/>
      <c r="W1457" s="275"/>
      <c r="X1457" s="276"/>
    </row>
    <row r="1458" spans="2:24" x14ac:dyDescent="0.25">
      <c r="B1458" s="248"/>
      <c r="C1458" s="249"/>
      <c r="D1458" s="269"/>
      <c r="E1458" s="249"/>
      <c r="F1458" s="270"/>
      <c r="G1458" s="270"/>
      <c r="H1458" s="271"/>
      <c r="I1458" s="271"/>
      <c r="J1458" s="270"/>
      <c r="K1458" s="270"/>
      <c r="L1458" s="249"/>
      <c r="M1458" s="249"/>
      <c r="N1458" s="272"/>
      <c r="O1458" s="250"/>
      <c r="P1458" s="273"/>
      <c r="Q1458" s="274"/>
      <c r="R1458" s="273"/>
      <c r="S1458" s="274"/>
      <c r="T1458" s="250"/>
      <c r="U1458" s="274"/>
      <c r="V1458" s="250"/>
      <c r="W1458" s="275"/>
      <c r="X1458" s="276"/>
    </row>
    <row r="1459" spans="2:24" x14ac:dyDescent="0.25">
      <c r="B1459" s="248"/>
      <c r="C1459" s="249"/>
      <c r="D1459" s="269"/>
      <c r="E1459" s="249"/>
      <c r="F1459" s="270"/>
      <c r="G1459" s="270"/>
      <c r="H1459" s="271"/>
      <c r="I1459" s="271"/>
      <c r="J1459" s="270"/>
      <c r="K1459" s="270"/>
      <c r="L1459" s="249"/>
      <c r="M1459" s="249"/>
      <c r="N1459" s="272"/>
      <c r="O1459" s="250"/>
      <c r="P1459" s="273"/>
      <c r="Q1459" s="274"/>
      <c r="R1459" s="273"/>
      <c r="S1459" s="274"/>
      <c r="T1459" s="250"/>
      <c r="U1459" s="274"/>
      <c r="V1459" s="250"/>
      <c r="W1459" s="275"/>
      <c r="X1459" s="276"/>
    </row>
    <row r="1460" spans="2:24" x14ac:dyDescent="0.25">
      <c r="B1460" s="248"/>
      <c r="C1460" s="249"/>
      <c r="D1460" s="269"/>
      <c r="E1460" s="249"/>
      <c r="F1460" s="270"/>
      <c r="G1460" s="270"/>
      <c r="H1460" s="271"/>
      <c r="I1460" s="271"/>
      <c r="J1460" s="270"/>
      <c r="K1460" s="270"/>
      <c r="L1460" s="249"/>
      <c r="M1460" s="249"/>
      <c r="N1460" s="272"/>
      <c r="O1460" s="250"/>
      <c r="P1460" s="273"/>
      <c r="Q1460" s="274"/>
      <c r="R1460" s="273"/>
      <c r="S1460" s="274"/>
      <c r="T1460" s="250"/>
      <c r="U1460" s="274"/>
      <c r="V1460" s="250"/>
      <c r="W1460" s="275"/>
      <c r="X1460" s="276"/>
    </row>
    <row r="1461" spans="2:24" x14ac:dyDescent="0.25">
      <c r="B1461" s="248"/>
      <c r="C1461" s="249"/>
      <c r="D1461" s="269"/>
      <c r="E1461" s="249"/>
      <c r="F1461" s="270"/>
      <c r="G1461" s="270"/>
      <c r="H1461" s="271"/>
      <c r="I1461" s="271"/>
      <c r="J1461" s="270"/>
      <c r="K1461" s="270"/>
      <c r="L1461" s="249"/>
      <c r="M1461" s="249"/>
      <c r="N1461" s="272"/>
      <c r="O1461" s="250"/>
      <c r="P1461" s="273"/>
      <c r="Q1461" s="274"/>
      <c r="R1461" s="273"/>
      <c r="S1461" s="274"/>
      <c r="T1461" s="250"/>
      <c r="U1461" s="274"/>
      <c r="V1461" s="250"/>
      <c r="W1461" s="275"/>
      <c r="X1461" s="276"/>
    </row>
    <row r="1462" spans="2:24" x14ac:dyDescent="0.25">
      <c r="B1462" s="248"/>
      <c r="C1462" s="249"/>
      <c r="D1462" s="269"/>
      <c r="E1462" s="249"/>
      <c r="F1462" s="270"/>
      <c r="G1462" s="270"/>
      <c r="H1462" s="271"/>
      <c r="I1462" s="271"/>
      <c r="J1462" s="270"/>
      <c r="K1462" s="270"/>
      <c r="L1462" s="249"/>
      <c r="M1462" s="249"/>
      <c r="N1462" s="272"/>
      <c r="O1462" s="250"/>
      <c r="P1462" s="273"/>
      <c r="Q1462" s="274"/>
      <c r="R1462" s="273"/>
      <c r="S1462" s="274"/>
      <c r="T1462" s="250"/>
      <c r="U1462" s="274"/>
      <c r="V1462" s="250"/>
      <c r="W1462" s="275"/>
      <c r="X1462" s="276"/>
    </row>
    <row r="1463" spans="2:24" x14ac:dyDescent="0.25">
      <c r="B1463" s="248"/>
      <c r="C1463" s="249"/>
      <c r="D1463" s="269"/>
      <c r="E1463" s="249"/>
      <c r="F1463" s="270"/>
      <c r="G1463" s="270"/>
      <c r="H1463" s="271"/>
      <c r="I1463" s="271"/>
      <c r="J1463" s="270"/>
      <c r="K1463" s="270"/>
      <c r="L1463" s="249"/>
      <c r="M1463" s="249"/>
      <c r="N1463" s="272"/>
      <c r="O1463" s="250"/>
      <c r="P1463" s="273"/>
      <c r="Q1463" s="274"/>
      <c r="R1463" s="273"/>
      <c r="S1463" s="274"/>
      <c r="T1463" s="250"/>
      <c r="U1463" s="274"/>
      <c r="V1463" s="250"/>
      <c r="W1463" s="275"/>
      <c r="X1463" s="276"/>
    </row>
    <row r="1464" spans="2:24" x14ac:dyDescent="0.25">
      <c r="B1464" s="248"/>
      <c r="C1464" s="249"/>
      <c r="D1464" s="269"/>
      <c r="E1464" s="249"/>
      <c r="F1464" s="270"/>
      <c r="G1464" s="270"/>
      <c r="H1464" s="271"/>
      <c r="I1464" s="271"/>
      <c r="J1464" s="270"/>
      <c r="K1464" s="270"/>
      <c r="L1464" s="249"/>
      <c r="M1464" s="249"/>
      <c r="N1464" s="272"/>
      <c r="O1464" s="250"/>
      <c r="P1464" s="273"/>
      <c r="Q1464" s="274"/>
      <c r="R1464" s="273"/>
      <c r="S1464" s="274"/>
      <c r="T1464" s="250"/>
      <c r="U1464" s="274"/>
      <c r="V1464" s="250"/>
      <c r="W1464" s="275"/>
      <c r="X1464" s="276"/>
    </row>
    <row r="1465" spans="2:24" x14ac:dyDescent="0.25">
      <c r="B1465" s="248"/>
      <c r="C1465" s="249"/>
      <c r="D1465" s="269"/>
      <c r="E1465" s="249"/>
      <c r="F1465" s="270"/>
      <c r="G1465" s="270"/>
      <c r="H1465" s="271"/>
      <c r="I1465" s="271"/>
      <c r="J1465" s="270"/>
      <c r="K1465" s="270"/>
      <c r="L1465" s="249"/>
      <c r="M1465" s="249"/>
      <c r="N1465" s="272"/>
      <c r="O1465" s="250"/>
      <c r="P1465" s="273"/>
      <c r="Q1465" s="274"/>
      <c r="R1465" s="273"/>
      <c r="S1465" s="274"/>
      <c r="T1465" s="250"/>
      <c r="U1465" s="274"/>
      <c r="V1465" s="250"/>
      <c r="W1465" s="275"/>
      <c r="X1465" s="276"/>
    </row>
    <row r="1466" spans="2:24" x14ac:dyDescent="0.25">
      <c r="B1466" s="248"/>
      <c r="C1466" s="249"/>
      <c r="D1466" s="269"/>
      <c r="E1466" s="249"/>
      <c r="F1466" s="270"/>
      <c r="G1466" s="270"/>
      <c r="H1466" s="271"/>
      <c r="I1466" s="271"/>
      <c r="J1466" s="270"/>
      <c r="K1466" s="270"/>
      <c r="L1466" s="249"/>
      <c r="M1466" s="249"/>
      <c r="N1466" s="272"/>
      <c r="O1466" s="250"/>
      <c r="P1466" s="273"/>
      <c r="Q1466" s="274"/>
      <c r="R1466" s="273"/>
      <c r="S1466" s="274"/>
      <c r="T1466" s="250"/>
      <c r="U1466" s="274"/>
      <c r="V1466" s="250"/>
      <c r="W1466" s="275"/>
      <c r="X1466" s="276"/>
    </row>
    <row r="1467" spans="2:24" x14ac:dyDescent="0.25">
      <c r="B1467" s="248"/>
      <c r="C1467" s="249"/>
      <c r="D1467" s="269"/>
      <c r="E1467" s="249"/>
      <c r="F1467" s="270"/>
      <c r="G1467" s="270"/>
      <c r="H1467" s="271"/>
      <c r="I1467" s="271"/>
      <c r="J1467" s="270"/>
      <c r="K1467" s="270"/>
      <c r="L1467" s="249"/>
      <c r="M1467" s="249"/>
      <c r="N1467" s="272"/>
      <c r="O1467" s="250"/>
      <c r="P1467" s="273"/>
      <c r="Q1467" s="274"/>
      <c r="R1467" s="273"/>
      <c r="S1467" s="274"/>
      <c r="T1467" s="250"/>
      <c r="U1467" s="274"/>
      <c r="V1467" s="250"/>
      <c r="W1467" s="275"/>
      <c r="X1467" s="276"/>
    </row>
    <row r="1468" spans="2:24" x14ac:dyDescent="0.25">
      <c r="B1468" s="248"/>
      <c r="C1468" s="249"/>
      <c r="D1468" s="269"/>
      <c r="E1468" s="249"/>
      <c r="F1468" s="270"/>
      <c r="G1468" s="270"/>
      <c r="H1468" s="271"/>
      <c r="I1468" s="271"/>
      <c r="J1468" s="270"/>
      <c r="K1468" s="270"/>
      <c r="L1468" s="249"/>
      <c r="M1468" s="249"/>
      <c r="N1468" s="272"/>
      <c r="O1468" s="250"/>
      <c r="P1468" s="273"/>
      <c r="Q1468" s="274"/>
      <c r="R1468" s="273"/>
      <c r="S1468" s="274"/>
      <c r="T1468" s="250"/>
      <c r="U1468" s="274"/>
      <c r="V1468" s="250"/>
      <c r="W1468" s="275"/>
      <c r="X1468" s="276"/>
    </row>
    <row r="1469" spans="2:24" x14ac:dyDescent="0.25">
      <c r="B1469" s="248"/>
      <c r="C1469" s="249"/>
      <c r="D1469" s="269"/>
      <c r="E1469" s="249"/>
      <c r="F1469" s="270"/>
      <c r="G1469" s="270"/>
      <c r="H1469" s="271"/>
      <c r="I1469" s="271"/>
      <c r="J1469" s="270"/>
      <c r="K1469" s="270"/>
      <c r="L1469" s="249"/>
      <c r="M1469" s="249"/>
      <c r="N1469" s="272"/>
      <c r="O1469" s="250"/>
      <c r="P1469" s="273"/>
      <c r="Q1469" s="274"/>
      <c r="R1469" s="273"/>
      <c r="S1469" s="274"/>
      <c r="T1469" s="250"/>
      <c r="U1469" s="274"/>
      <c r="V1469" s="250"/>
      <c r="W1469" s="275"/>
      <c r="X1469" s="276"/>
    </row>
    <row r="1470" spans="2:24" x14ac:dyDescent="0.25">
      <c r="B1470" s="248"/>
      <c r="C1470" s="249"/>
      <c r="D1470" s="269"/>
      <c r="E1470" s="249"/>
      <c r="F1470" s="270"/>
      <c r="G1470" s="270"/>
      <c r="H1470" s="271"/>
      <c r="I1470" s="271"/>
      <c r="J1470" s="270"/>
      <c r="K1470" s="270"/>
      <c r="L1470" s="249"/>
      <c r="M1470" s="249"/>
      <c r="N1470" s="272"/>
      <c r="O1470" s="250"/>
      <c r="P1470" s="273"/>
      <c r="Q1470" s="274"/>
      <c r="R1470" s="273"/>
      <c r="S1470" s="274"/>
      <c r="T1470" s="250"/>
      <c r="U1470" s="274"/>
      <c r="V1470" s="250"/>
      <c r="W1470" s="275"/>
      <c r="X1470" s="276"/>
    </row>
    <row r="1471" spans="2:24" x14ac:dyDescent="0.25">
      <c r="B1471" s="248"/>
      <c r="C1471" s="249"/>
      <c r="D1471" s="269"/>
      <c r="E1471" s="249"/>
      <c r="F1471" s="270"/>
      <c r="G1471" s="270"/>
      <c r="H1471" s="271"/>
      <c r="I1471" s="271"/>
      <c r="J1471" s="270"/>
      <c r="K1471" s="270"/>
      <c r="L1471" s="249"/>
      <c r="M1471" s="249"/>
      <c r="N1471" s="272"/>
      <c r="O1471" s="250"/>
      <c r="P1471" s="273"/>
      <c r="Q1471" s="274"/>
      <c r="R1471" s="273"/>
      <c r="S1471" s="274"/>
      <c r="T1471" s="250"/>
      <c r="U1471" s="274"/>
      <c r="V1471" s="250"/>
      <c r="W1471" s="275"/>
      <c r="X1471" s="276"/>
    </row>
    <row r="1472" spans="2:24" x14ac:dyDescent="0.25">
      <c r="B1472" s="248"/>
      <c r="C1472" s="249"/>
      <c r="D1472" s="269"/>
      <c r="E1472" s="249"/>
      <c r="F1472" s="270"/>
      <c r="G1472" s="270"/>
      <c r="H1472" s="271"/>
      <c r="I1472" s="271"/>
      <c r="J1472" s="270"/>
      <c r="K1472" s="270"/>
      <c r="L1472" s="249"/>
      <c r="M1472" s="249"/>
      <c r="N1472" s="272"/>
      <c r="O1472" s="250"/>
      <c r="P1472" s="273"/>
      <c r="Q1472" s="274"/>
      <c r="R1472" s="273"/>
      <c r="S1472" s="274"/>
      <c r="T1472" s="250"/>
      <c r="U1472" s="274"/>
      <c r="V1472" s="250"/>
      <c r="W1472" s="275"/>
      <c r="X1472" s="276"/>
    </row>
    <row r="1473" spans="2:24" x14ac:dyDescent="0.25">
      <c r="B1473" s="248"/>
      <c r="C1473" s="249"/>
      <c r="D1473" s="269"/>
      <c r="E1473" s="249"/>
      <c r="F1473" s="270"/>
      <c r="G1473" s="270"/>
      <c r="H1473" s="271"/>
      <c r="I1473" s="271"/>
      <c r="J1473" s="270"/>
      <c r="K1473" s="270"/>
      <c r="L1473" s="249"/>
      <c r="M1473" s="249"/>
      <c r="N1473" s="272"/>
      <c r="O1473" s="250"/>
      <c r="P1473" s="273"/>
      <c r="Q1473" s="274"/>
      <c r="R1473" s="273"/>
      <c r="S1473" s="274"/>
      <c r="T1473" s="250"/>
      <c r="U1473" s="274"/>
      <c r="V1473" s="250"/>
      <c r="W1473" s="275"/>
      <c r="X1473" s="276"/>
    </row>
    <row r="1474" spans="2:24" x14ac:dyDescent="0.25">
      <c r="B1474" s="248"/>
      <c r="C1474" s="249"/>
      <c r="D1474" s="269"/>
      <c r="E1474" s="249"/>
      <c r="F1474" s="270"/>
      <c r="G1474" s="270"/>
      <c r="H1474" s="271"/>
      <c r="I1474" s="271"/>
      <c r="J1474" s="270"/>
      <c r="K1474" s="270"/>
      <c r="L1474" s="249"/>
      <c r="M1474" s="249"/>
      <c r="N1474" s="272"/>
      <c r="O1474" s="250"/>
      <c r="P1474" s="273"/>
      <c r="Q1474" s="274"/>
      <c r="R1474" s="273"/>
      <c r="S1474" s="274"/>
      <c r="T1474" s="250"/>
      <c r="U1474" s="274"/>
      <c r="V1474" s="250"/>
      <c r="W1474" s="275"/>
      <c r="X1474" s="276"/>
    </row>
    <row r="1475" spans="2:24" x14ac:dyDescent="0.25">
      <c r="B1475" s="248"/>
      <c r="C1475" s="249"/>
      <c r="D1475" s="269"/>
      <c r="E1475" s="249"/>
      <c r="F1475" s="270"/>
      <c r="G1475" s="270"/>
      <c r="H1475" s="271"/>
      <c r="I1475" s="271"/>
      <c r="J1475" s="270"/>
      <c r="K1475" s="270"/>
      <c r="L1475" s="249"/>
      <c r="M1475" s="249"/>
      <c r="N1475" s="272"/>
      <c r="O1475" s="250"/>
      <c r="P1475" s="273"/>
      <c r="Q1475" s="274"/>
      <c r="R1475" s="273"/>
      <c r="S1475" s="274"/>
      <c r="T1475" s="250"/>
      <c r="U1475" s="274"/>
      <c r="V1475" s="250"/>
      <c r="W1475" s="275"/>
      <c r="X1475" s="276"/>
    </row>
    <row r="1476" spans="2:24" x14ac:dyDescent="0.25">
      <c r="B1476" s="248"/>
      <c r="C1476" s="249"/>
      <c r="D1476" s="269"/>
      <c r="E1476" s="249"/>
      <c r="F1476" s="270"/>
      <c r="G1476" s="270"/>
      <c r="H1476" s="271"/>
      <c r="I1476" s="271"/>
      <c r="J1476" s="270"/>
      <c r="K1476" s="270"/>
      <c r="L1476" s="249"/>
      <c r="M1476" s="249"/>
      <c r="N1476" s="272"/>
      <c r="O1476" s="250"/>
      <c r="P1476" s="273"/>
      <c r="Q1476" s="274"/>
      <c r="R1476" s="273"/>
      <c r="S1476" s="274"/>
      <c r="T1476" s="250"/>
      <c r="U1476" s="274"/>
      <c r="V1476" s="250"/>
      <c r="W1476" s="275"/>
      <c r="X1476" s="276"/>
    </row>
    <row r="1477" spans="2:24" x14ac:dyDescent="0.25">
      <c r="B1477" s="248"/>
      <c r="C1477" s="249"/>
      <c r="D1477" s="269"/>
      <c r="E1477" s="249"/>
      <c r="F1477" s="270"/>
      <c r="G1477" s="270"/>
      <c r="H1477" s="271"/>
      <c r="I1477" s="271"/>
      <c r="J1477" s="270"/>
      <c r="K1477" s="270"/>
      <c r="L1477" s="249"/>
      <c r="M1477" s="249"/>
      <c r="N1477" s="272"/>
      <c r="O1477" s="250"/>
      <c r="P1477" s="273"/>
      <c r="Q1477" s="274"/>
      <c r="R1477" s="273"/>
      <c r="S1477" s="274"/>
      <c r="T1477" s="250"/>
      <c r="U1477" s="274"/>
      <c r="V1477" s="250"/>
      <c r="W1477" s="275"/>
      <c r="X1477" s="276"/>
    </row>
    <row r="1478" spans="2:24" x14ac:dyDescent="0.25">
      <c r="B1478" s="248"/>
      <c r="C1478" s="249"/>
      <c r="D1478" s="269"/>
      <c r="E1478" s="249"/>
      <c r="F1478" s="270"/>
      <c r="G1478" s="270"/>
      <c r="H1478" s="271"/>
      <c r="I1478" s="271"/>
      <c r="J1478" s="270"/>
      <c r="K1478" s="270"/>
      <c r="L1478" s="249"/>
      <c r="M1478" s="249"/>
      <c r="N1478" s="272"/>
      <c r="O1478" s="250"/>
      <c r="P1478" s="273"/>
      <c r="Q1478" s="274"/>
      <c r="R1478" s="273"/>
      <c r="S1478" s="274"/>
      <c r="T1478" s="250"/>
      <c r="U1478" s="274"/>
      <c r="V1478" s="250"/>
      <c r="W1478" s="275"/>
      <c r="X1478" s="276"/>
    </row>
    <row r="1479" spans="2:24" x14ac:dyDescent="0.25">
      <c r="B1479" s="248"/>
      <c r="C1479" s="249"/>
      <c r="D1479" s="269"/>
      <c r="E1479" s="249"/>
      <c r="F1479" s="270"/>
      <c r="G1479" s="270"/>
      <c r="H1479" s="271"/>
      <c r="I1479" s="271"/>
      <c r="J1479" s="270"/>
      <c r="K1479" s="270"/>
      <c r="L1479" s="249"/>
      <c r="M1479" s="249"/>
      <c r="N1479" s="272"/>
      <c r="O1479" s="250"/>
      <c r="P1479" s="273"/>
      <c r="Q1479" s="274"/>
      <c r="R1479" s="273"/>
      <c r="S1479" s="274"/>
      <c r="T1479" s="250"/>
      <c r="U1479" s="274"/>
      <c r="V1479" s="250"/>
      <c r="W1479" s="275"/>
      <c r="X1479" s="276"/>
    </row>
    <row r="1480" spans="2:24" x14ac:dyDescent="0.25">
      <c r="B1480" s="248"/>
      <c r="C1480" s="249"/>
      <c r="D1480" s="269"/>
      <c r="E1480" s="249"/>
      <c r="F1480" s="270"/>
      <c r="G1480" s="270"/>
      <c r="H1480" s="271"/>
      <c r="I1480" s="271"/>
      <c r="J1480" s="270"/>
      <c r="K1480" s="270"/>
      <c r="L1480" s="249"/>
      <c r="M1480" s="249"/>
      <c r="N1480" s="272"/>
      <c r="O1480" s="250"/>
      <c r="P1480" s="273"/>
      <c r="Q1480" s="274"/>
      <c r="R1480" s="273"/>
      <c r="S1480" s="274"/>
      <c r="T1480" s="250"/>
      <c r="U1480" s="274"/>
      <c r="V1480" s="250"/>
      <c r="W1480" s="275"/>
      <c r="X1480" s="276"/>
    </row>
    <row r="1481" spans="2:24" x14ac:dyDescent="0.25">
      <c r="B1481" s="248"/>
      <c r="C1481" s="249"/>
      <c r="D1481" s="269"/>
      <c r="E1481" s="249"/>
      <c r="F1481" s="270"/>
      <c r="G1481" s="270"/>
      <c r="H1481" s="271"/>
      <c r="I1481" s="271"/>
      <c r="J1481" s="270"/>
      <c r="K1481" s="270"/>
      <c r="L1481" s="249"/>
      <c r="M1481" s="249"/>
      <c r="N1481" s="272"/>
      <c r="O1481" s="250"/>
      <c r="P1481" s="273"/>
      <c r="Q1481" s="274"/>
      <c r="R1481" s="273"/>
      <c r="S1481" s="274"/>
      <c r="T1481" s="250"/>
      <c r="U1481" s="274"/>
      <c r="V1481" s="250"/>
      <c r="W1481" s="275"/>
      <c r="X1481" s="276"/>
    </row>
    <row r="1482" spans="2:24" x14ac:dyDescent="0.25">
      <c r="B1482" s="248"/>
      <c r="C1482" s="249"/>
      <c r="D1482" s="269"/>
      <c r="E1482" s="249"/>
      <c r="F1482" s="270"/>
      <c r="G1482" s="270"/>
      <c r="H1482" s="271"/>
      <c r="I1482" s="271"/>
      <c r="J1482" s="270"/>
      <c r="K1482" s="270"/>
      <c r="L1482" s="249"/>
      <c r="M1482" s="249"/>
      <c r="N1482" s="272"/>
      <c r="O1482" s="250"/>
      <c r="P1482" s="273"/>
      <c r="Q1482" s="274"/>
      <c r="R1482" s="273"/>
      <c r="S1482" s="274"/>
      <c r="T1482" s="250"/>
      <c r="U1482" s="274"/>
      <c r="V1482" s="250"/>
      <c r="W1482" s="275"/>
      <c r="X1482" s="276"/>
    </row>
    <row r="1483" spans="2:24" x14ac:dyDescent="0.25">
      <c r="B1483" s="248"/>
      <c r="C1483" s="249"/>
      <c r="D1483" s="269"/>
      <c r="E1483" s="249"/>
      <c r="F1483" s="270"/>
      <c r="G1483" s="270"/>
      <c r="H1483" s="271"/>
      <c r="I1483" s="271"/>
      <c r="J1483" s="270"/>
      <c r="K1483" s="270"/>
      <c r="L1483" s="249"/>
      <c r="M1483" s="249"/>
      <c r="N1483" s="272"/>
      <c r="O1483" s="250"/>
      <c r="P1483" s="273"/>
      <c r="Q1483" s="274"/>
      <c r="R1483" s="273"/>
      <c r="S1483" s="274"/>
      <c r="T1483" s="250"/>
      <c r="U1483" s="274"/>
      <c r="V1483" s="250"/>
      <c r="W1483" s="275"/>
      <c r="X1483" s="276"/>
    </row>
    <row r="1484" spans="2:24" x14ac:dyDescent="0.25">
      <c r="B1484" s="248"/>
      <c r="C1484" s="249"/>
      <c r="D1484" s="269"/>
      <c r="E1484" s="249"/>
      <c r="F1484" s="270"/>
      <c r="G1484" s="270"/>
      <c r="H1484" s="271"/>
      <c r="I1484" s="271"/>
      <c r="J1484" s="270"/>
      <c r="K1484" s="270"/>
      <c r="L1484" s="249"/>
      <c r="M1484" s="249"/>
      <c r="N1484" s="272"/>
      <c r="O1484" s="250"/>
      <c r="P1484" s="273"/>
      <c r="Q1484" s="274"/>
      <c r="R1484" s="273"/>
      <c r="S1484" s="274"/>
      <c r="T1484" s="250"/>
      <c r="U1484" s="274"/>
      <c r="V1484" s="250"/>
      <c r="W1484" s="275"/>
      <c r="X1484" s="276"/>
    </row>
    <row r="1485" spans="2:24" x14ac:dyDescent="0.25">
      <c r="B1485" s="248"/>
      <c r="C1485" s="249"/>
      <c r="D1485" s="269"/>
      <c r="E1485" s="249"/>
      <c r="F1485" s="270"/>
      <c r="G1485" s="270"/>
      <c r="H1485" s="271"/>
      <c r="I1485" s="271"/>
      <c r="J1485" s="270"/>
      <c r="K1485" s="270"/>
      <c r="L1485" s="249"/>
      <c r="M1485" s="249"/>
      <c r="N1485" s="272"/>
      <c r="O1485" s="250"/>
      <c r="P1485" s="273"/>
      <c r="Q1485" s="274"/>
      <c r="R1485" s="273"/>
      <c r="S1485" s="274"/>
      <c r="T1485" s="250"/>
      <c r="U1485" s="274"/>
      <c r="V1485" s="250"/>
      <c r="W1485" s="275"/>
      <c r="X1485" s="276"/>
    </row>
    <row r="1486" spans="2:24" x14ac:dyDescent="0.25">
      <c r="B1486" s="248"/>
      <c r="C1486" s="249"/>
      <c r="D1486" s="269"/>
      <c r="E1486" s="249"/>
      <c r="F1486" s="270"/>
      <c r="G1486" s="270"/>
      <c r="H1486" s="271"/>
      <c r="I1486" s="271"/>
      <c r="J1486" s="270"/>
      <c r="K1486" s="270"/>
      <c r="L1486" s="249"/>
      <c r="M1486" s="249"/>
      <c r="N1486" s="272"/>
      <c r="O1486" s="250"/>
      <c r="P1486" s="273"/>
      <c r="Q1486" s="274"/>
      <c r="R1486" s="273"/>
      <c r="S1486" s="274"/>
      <c r="T1486" s="250"/>
      <c r="U1486" s="274"/>
      <c r="V1486" s="250"/>
      <c r="W1486" s="275"/>
      <c r="X1486" s="276"/>
    </row>
    <row r="1487" spans="2:24" x14ac:dyDescent="0.25">
      <c r="B1487" s="248"/>
      <c r="C1487" s="249"/>
      <c r="D1487" s="269"/>
      <c r="E1487" s="249"/>
      <c r="F1487" s="270"/>
      <c r="G1487" s="270"/>
      <c r="H1487" s="271"/>
      <c r="I1487" s="271"/>
      <c r="J1487" s="270"/>
      <c r="K1487" s="270"/>
      <c r="L1487" s="249"/>
      <c r="M1487" s="249"/>
      <c r="N1487" s="272"/>
      <c r="O1487" s="250"/>
      <c r="P1487" s="273"/>
      <c r="Q1487" s="274"/>
      <c r="R1487" s="273"/>
      <c r="S1487" s="274"/>
      <c r="T1487" s="250"/>
      <c r="U1487" s="274"/>
      <c r="V1487" s="250"/>
      <c r="W1487" s="275"/>
      <c r="X1487" s="276"/>
    </row>
    <row r="1488" spans="2:24" x14ac:dyDescent="0.25">
      <c r="B1488" s="248"/>
      <c r="C1488" s="249"/>
      <c r="D1488" s="269"/>
      <c r="E1488" s="249"/>
      <c r="F1488" s="270"/>
      <c r="G1488" s="270"/>
      <c r="H1488" s="271"/>
      <c r="I1488" s="271"/>
      <c r="J1488" s="270"/>
      <c r="K1488" s="270"/>
      <c r="L1488" s="249"/>
      <c r="M1488" s="249"/>
      <c r="N1488" s="272"/>
      <c r="O1488" s="250"/>
      <c r="P1488" s="273"/>
      <c r="Q1488" s="274"/>
      <c r="R1488" s="273"/>
      <c r="S1488" s="274"/>
      <c r="T1488" s="250"/>
      <c r="U1488" s="274"/>
      <c r="V1488" s="250"/>
      <c r="W1488" s="275"/>
      <c r="X1488" s="276"/>
    </row>
    <row r="1489" spans="2:24" x14ac:dyDescent="0.25">
      <c r="B1489" s="248"/>
      <c r="C1489" s="249"/>
      <c r="D1489" s="269"/>
      <c r="E1489" s="249"/>
      <c r="F1489" s="270"/>
      <c r="G1489" s="270"/>
      <c r="H1489" s="271"/>
      <c r="I1489" s="271"/>
      <c r="J1489" s="270"/>
      <c r="K1489" s="270"/>
      <c r="L1489" s="249"/>
      <c r="M1489" s="249"/>
      <c r="N1489" s="272"/>
      <c r="O1489" s="250"/>
      <c r="P1489" s="273"/>
      <c r="Q1489" s="274"/>
      <c r="R1489" s="273"/>
      <c r="S1489" s="274"/>
      <c r="T1489" s="250"/>
      <c r="U1489" s="274"/>
      <c r="V1489" s="250"/>
      <c r="W1489" s="275"/>
      <c r="X1489" s="276"/>
    </row>
    <row r="1490" spans="2:24" x14ac:dyDescent="0.25">
      <c r="B1490" s="248"/>
      <c r="C1490" s="249"/>
      <c r="D1490" s="269"/>
      <c r="E1490" s="249"/>
      <c r="F1490" s="270"/>
      <c r="G1490" s="270"/>
      <c r="H1490" s="271"/>
      <c r="I1490" s="271"/>
      <c r="J1490" s="270"/>
      <c r="K1490" s="270"/>
      <c r="L1490" s="249"/>
      <c r="M1490" s="249"/>
      <c r="N1490" s="272"/>
      <c r="O1490" s="250"/>
      <c r="P1490" s="273"/>
      <c r="Q1490" s="274"/>
      <c r="R1490" s="273"/>
      <c r="S1490" s="274"/>
      <c r="T1490" s="250"/>
      <c r="U1490" s="274"/>
      <c r="V1490" s="250"/>
      <c r="W1490" s="275"/>
      <c r="X1490" s="276"/>
    </row>
    <row r="1491" spans="2:24" x14ac:dyDescent="0.25">
      <c r="B1491" s="248"/>
      <c r="C1491" s="249"/>
      <c r="D1491" s="269"/>
      <c r="E1491" s="249"/>
      <c r="F1491" s="270"/>
      <c r="G1491" s="270"/>
      <c r="H1491" s="271"/>
      <c r="I1491" s="271"/>
      <c r="J1491" s="270"/>
      <c r="K1491" s="270"/>
      <c r="L1491" s="249"/>
      <c r="M1491" s="249"/>
      <c r="N1491" s="272"/>
      <c r="O1491" s="250"/>
      <c r="P1491" s="273"/>
      <c r="Q1491" s="274"/>
      <c r="R1491" s="273"/>
      <c r="S1491" s="274"/>
      <c r="T1491" s="250"/>
      <c r="U1491" s="274"/>
      <c r="V1491" s="250"/>
      <c r="W1491" s="275"/>
      <c r="X1491" s="276"/>
    </row>
    <row r="1492" spans="2:24" x14ac:dyDescent="0.25">
      <c r="B1492" s="248"/>
      <c r="C1492" s="249"/>
      <c r="D1492" s="269"/>
      <c r="E1492" s="249"/>
      <c r="F1492" s="270"/>
      <c r="G1492" s="270"/>
      <c r="H1492" s="271"/>
      <c r="I1492" s="271"/>
      <c r="J1492" s="270"/>
      <c r="K1492" s="270"/>
      <c r="L1492" s="249"/>
      <c r="M1492" s="249"/>
      <c r="N1492" s="272"/>
      <c r="O1492" s="250"/>
      <c r="P1492" s="273"/>
      <c r="Q1492" s="274"/>
      <c r="R1492" s="273"/>
      <c r="S1492" s="274"/>
      <c r="T1492" s="250"/>
      <c r="U1492" s="274"/>
      <c r="V1492" s="250"/>
      <c r="W1492" s="275"/>
      <c r="X1492" s="276"/>
    </row>
    <row r="1493" spans="2:24" x14ac:dyDescent="0.25">
      <c r="B1493" s="248"/>
      <c r="C1493" s="249"/>
      <c r="D1493" s="269"/>
      <c r="E1493" s="249"/>
      <c r="F1493" s="270"/>
      <c r="G1493" s="270"/>
      <c r="H1493" s="271"/>
      <c r="I1493" s="271"/>
      <c r="J1493" s="270"/>
      <c r="K1493" s="270"/>
      <c r="L1493" s="249"/>
      <c r="M1493" s="249"/>
      <c r="N1493" s="272"/>
      <c r="O1493" s="250"/>
      <c r="P1493" s="273"/>
      <c r="Q1493" s="274"/>
      <c r="R1493" s="273"/>
      <c r="S1493" s="274"/>
      <c r="T1493" s="250"/>
      <c r="U1493" s="274"/>
      <c r="V1493" s="250"/>
      <c r="W1493" s="275"/>
      <c r="X1493" s="276"/>
    </row>
    <row r="1494" spans="2:24" x14ac:dyDescent="0.25">
      <c r="B1494" s="248"/>
      <c r="C1494" s="249"/>
      <c r="D1494" s="269"/>
      <c r="E1494" s="249"/>
      <c r="F1494" s="270"/>
      <c r="G1494" s="270"/>
      <c r="H1494" s="271"/>
      <c r="I1494" s="271"/>
      <c r="J1494" s="270"/>
      <c r="K1494" s="270"/>
      <c r="L1494" s="249"/>
      <c r="M1494" s="249"/>
      <c r="N1494" s="272"/>
      <c r="O1494" s="250"/>
      <c r="P1494" s="273"/>
      <c r="Q1494" s="274"/>
      <c r="R1494" s="273"/>
      <c r="S1494" s="274"/>
      <c r="T1494" s="250"/>
      <c r="U1494" s="274"/>
      <c r="V1494" s="250"/>
      <c r="W1494" s="275"/>
      <c r="X1494" s="276"/>
    </row>
    <row r="1495" spans="2:24" x14ac:dyDescent="0.25">
      <c r="B1495" s="248"/>
      <c r="C1495" s="249"/>
      <c r="D1495" s="269"/>
      <c r="E1495" s="249"/>
      <c r="F1495" s="270"/>
      <c r="G1495" s="270"/>
      <c r="H1495" s="271"/>
      <c r="I1495" s="271"/>
      <c r="J1495" s="270"/>
      <c r="K1495" s="270"/>
      <c r="L1495" s="249"/>
      <c r="M1495" s="249"/>
      <c r="N1495" s="272"/>
      <c r="O1495" s="250"/>
      <c r="P1495" s="273"/>
      <c r="Q1495" s="274"/>
      <c r="R1495" s="273"/>
      <c r="S1495" s="274"/>
      <c r="T1495" s="250"/>
      <c r="U1495" s="274"/>
      <c r="V1495" s="250"/>
      <c r="W1495" s="275"/>
      <c r="X1495" s="276"/>
    </row>
    <row r="1496" spans="2:24" x14ac:dyDescent="0.25">
      <c r="B1496" s="248"/>
      <c r="C1496" s="249"/>
      <c r="D1496" s="269"/>
      <c r="E1496" s="249"/>
      <c r="F1496" s="270"/>
      <c r="G1496" s="270"/>
      <c r="H1496" s="271"/>
      <c r="I1496" s="271"/>
      <c r="J1496" s="270"/>
      <c r="K1496" s="270"/>
      <c r="L1496" s="249"/>
      <c r="M1496" s="249"/>
      <c r="N1496" s="272"/>
      <c r="O1496" s="250"/>
      <c r="P1496" s="273"/>
      <c r="Q1496" s="274"/>
      <c r="R1496" s="273"/>
      <c r="S1496" s="274"/>
      <c r="T1496" s="250"/>
      <c r="U1496" s="274"/>
      <c r="V1496" s="250"/>
      <c r="W1496" s="275"/>
      <c r="X1496" s="276"/>
    </row>
    <row r="1497" spans="2:24" x14ac:dyDescent="0.25">
      <c r="B1497" s="248"/>
      <c r="C1497" s="249"/>
      <c r="D1497" s="269"/>
      <c r="E1497" s="249"/>
      <c r="F1497" s="270"/>
      <c r="G1497" s="270"/>
      <c r="H1497" s="271"/>
      <c r="I1497" s="271"/>
      <c r="J1497" s="270"/>
      <c r="K1497" s="270"/>
      <c r="L1497" s="249"/>
      <c r="M1497" s="249"/>
      <c r="N1497" s="272"/>
      <c r="O1497" s="250"/>
      <c r="P1497" s="273"/>
      <c r="Q1497" s="274"/>
      <c r="R1497" s="273"/>
      <c r="S1497" s="274"/>
      <c r="T1497" s="250"/>
      <c r="U1497" s="274"/>
      <c r="V1497" s="250"/>
      <c r="W1497" s="275"/>
      <c r="X1497" s="276"/>
    </row>
    <row r="1498" spans="2:24" x14ac:dyDescent="0.25">
      <c r="B1498" s="248"/>
      <c r="C1498" s="249"/>
      <c r="D1498" s="269"/>
      <c r="E1498" s="249"/>
      <c r="F1498" s="270"/>
      <c r="G1498" s="270"/>
      <c r="H1498" s="271"/>
      <c r="I1498" s="271"/>
      <c r="J1498" s="270"/>
      <c r="K1498" s="270"/>
      <c r="L1498" s="249"/>
      <c r="M1498" s="249"/>
      <c r="N1498" s="272"/>
      <c r="O1498" s="250"/>
      <c r="P1498" s="273"/>
      <c r="Q1498" s="274"/>
      <c r="R1498" s="273"/>
      <c r="S1498" s="274"/>
      <c r="T1498" s="250"/>
      <c r="U1498" s="274"/>
      <c r="V1498" s="250"/>
      <c r="W1498" s="275"/>
      <c r="X1498" s="276"/>
    </row>
    <row r="1499" spans="2:24" x14ac:dyDescent="0.25">
      <c r="B1499" s="248"/>
      <c r="C1499" s="249"/>
      <c r="D1499" s="269"/>
      <c r="E1499" s="249"/>
      <c r="F1499" s="270"/>
      <c r="G1499" s="270"/>
      <c r="H1499" s="271"/>
      <c r="I1499" s="271"/>
      <c r="J1499" s="270"/>
      <c r="K1499" s="270"/>
      <c r="L1499" s="249"/>
      <c r="M1499" s="249"/>
      <c r="N1499" s="272"/>
      <c r="O1499" s="250"/>
      <c r="P1499" s="273"/>
      <c r="Q1499" s="274"/>
      <c r="R1499" s="273"/>
      <c r="S1499" s="274"/>
      <c r="T1499" s="250"/>
      <c r="U1499" s="274"/>
      <c r="V1499" s="250"/>
      <c r="W1499" s="275"/>
      <c r="X1499" s="276"/>
    </row>
    <row r="1500" spans="2:24" x14ac:dyDescent="0.25">
      <c r="B1500" s="248"/>
      <c r="C1500" s="249"/>
      <c r="D1500" s="269"/>
      <c r="E1500" s="249"/>
      <c r="F1500" s="270"/>
      <c r="G1500" s="270"/>
      <c r="H1500" s="271"/>
      <c r="I1500" s="271"/>
      <c r="J1500" s="270"/>
      <c r="K1500" s="270"/>
      <c r="L1500" s="249"/>
      <c r="M1500" s="249"/>
      <c r="N1500" s="272"/>
      <c r="O1500" s="250"/>
      <c r="P1500" s="273"/>
      <c r="Q1500" s="274"/>
      <c r="R1500" s="273"/>
      <c r="S1500" s="274"/>
      <c r="T1500" s="250"/>
      <c r="U1500" s="274"/>
      <c r="V1500" s="250"/>
      <c r="W1500" s="275"/>
      <c r="X1500" s="276"/>
    </row>
    <row r="1501" spans="2:24" x14ac:dyDescent="0.25">
      <c r="B1501" s="248"/>
      <c r="C1501" s="249"/>
      <c r="D1501" s="269"/>
      <c r="E1501" s="249"/>
      <c r="F1501" s="270"/>
      <c r="G1501" s="270"/>
      <c r="H1501" s="271"/>
      <c r="I1501" s="271"/>
      <c r="J1501" s="270"/>
      <c r="K1501" s="270"/>
      <c r="L1501" s="249"/>
      <c r="M1501" s="249"/>
      <c r="N1501" s="272"/>
      <c r="O1501" s="250"/>
      <c r="P1501" s="273"/>
      <c r="Q1501" s="274"/>
      <c r="R1501" s="273"/>
      <c r="S1501" s="274"/>
      <c r="T1501" s="250"/>
      <c r="U1501" s="274"/>
      <c r="V1501" s="250"/>
      <c r="W1501" s="275"/>
      <c r="X1501" s="276"/>
    </row>
    <row r="1502" spans="2:24" x14ac:dyDescent="0.25">
      <c r="B1502" s="248"/>
      <c r="C1502" s="249"/>
      <c r="D1502" s="269"/>
      <c r="E1502" s="249"/>
      <c r="F1502" s="270"/>
      <c r="G1502" s="270"/>
      <c r="H1502" s="271"/>
      <c r="I1502" s="271"/>
      <c r="J1502" s="270"/>
      <c r="K1502" s="270"/>
      <c r="L1502" s="249"/>
      <c r="M1502" s="249"/>
      <c r="N1502" s="272"/>
      <c r="O1502" s="250"/>
      <c r="P1502" s="273"/>
      <c r="Q1502" s="274"/>
      <c r="R1502" s="273"/>
      <c r="S1502" s="274"/>
      <c r="T1502" s="250"/>
      <c r="U1502" s="274"/>
      <c r="V1502" s="250"/>
      <c r="W1502" s="275"/>
      <c r="X1502" s="276"/>
    </row>
    <row r="1503" spans="2:24" x14ac:dyDescent="0.25">
      <c r="B1503" s="248"/>
      <c r="C1503" s="249"/>
      <c r="D1503" s="269"/>
      <c r="E1503" s="249"/>
      <c r="F1503" s="270"/>
      <c r="G1503" s="270"/>
      <c r="H1503" s="271"/>
      <c r="I1503" s="271"/>
      <c r="J1503" s="270"/>
      <c r="K1503" s="270"/>
      <c r="L1503" s="249"/>
      <c r="M1503" s="249"/>
      <c r="N1503" s="272"/>
      <c r="O1503" s="250"/>
      <c r="P1503" s="273"/>
      <c r="Q1503" s="274"/>
      <c r="R1503" s="273"/>
      <c r="S1503" s="274"/>
      <c r="T1503" s="250"/>
      <c r="U1503" s="274"/>
      <c r="V1503" s="250"/>
      <c r="W1503" s="275"/>
      <c r="X1503" s="276"/>
    </row>
    <row r="1504" spans="2:24" x14ac:dyDescent="0.25">
      <c r="B1504" s="248"/>
      <c r="C1504" s="249"/>
      <c r="D1504" s="269"/>
      <c r="E1504" s="249"/>
      <c r="F1504" s="270"/>
      <c r="G1504" s="270"/>
      <c r="H1504" s="271"/>
      <c r="I1504" s="271"/>
      <c r="J1504" s="270"/>
      <c r="K1504" s="270"/>
      <c r="L1504" s="249"/>
      <c r="M1504" s="249"/>
      <c r="N1504" s="272"/>
      <c r="O1504" s="250"/>
      <c r="P1504" s="273"/>
      <c r="Q1504" s="274"/>
      <c r="R1504" s="273"/>
      <c r="S1504" s="274"/>
      <c r="T1504" s="250"/>
      <c r="U1504" s="274"/>
      <c r="V1504" s="250"/>
      <c r="W1504" s="275"/>
      <c r="X1504" s="276"/>
    </row>
    <row r="1505" spans="2:24" x14ac:dyDescent="0.25">
      <c r="B1505" s="248"/>
      <c r="C1505" s="249"/>
      <c r="D1505" s="269"/>
      <c r="E1505" s="249"/>
      <c r="F1505" s="270"/>
      <c r="G1505" s="270"/>
      <c r="H1505" s="271"/>
      <c r="I1505" s="271"/>
      <c r="J1505" s="270"/>
      <c r="K1505" s="270"/>
      <c r="L1505" s="249"/>
      <c r="M1505" s="249"/>
      <c r="N1505" s="272"/>
      <c r="O1505" s="250"/>
      <c r="P1505" s="273"/>
      <c r="Q1505" s="274"/>
      <c r="R1505" s="273"/>
      <c r="S1505" s="274"/>
      <c r="T1505" s="250"/>
      <c r="U1505" s="274"/>
      <c r="V1505" s="250"/>
      <c r="W1505" s="275"/>
      <c r="X1505" s="276"/>
    </row>
    <row r="1506" spans="2:24" x14ac:dyDescent="0.25">
      <c r="B1506" s="248"/>
      <c r="C1506" s="249"/>
      <c r="D1506" s="269"/>
      <c r="E1506" s="249"/>
      <c r="F1506" s="270"/>
      <c r="G1506" s="270"/>
      <c r="H1506" s="271"/>
      <c r="I1506" s="271"/>
      <c r="J1506" s="270"/>
      <c r="K1506" s="270"/>
      <c r="L1506" s="249"/>
      <c r="M1506" s="249"/>
      <c r="N1506" s="272"/>
      <c r="O1506" s="250"/>
      <c r="P1506" s="273"/>
      <c r="Q1506" s="274"/>
      <c r="R1506" s="273"/>
      <c r="S1506" s="274"/>
      <c r="T1506" s="250"/>
      <c r="U1506" s="274"/>
      <c r="V1506" s="250"/>
      <c r="W1506" s="275"/>
      <c r="X1506" s="276"/>
    </row>
    <row r="1507" spans="2:24" x14ac:dyDescent="0.25">
      <c r="B1507" s="248"/>
      <c r="C1507" s="249"/>
      <c r="D1507" s="269"/>
      <c r="E1507" s="249"/>
      <c r="F1507" s="270"/>
      <c r="G1507" s="270"/>
      <c r="H1507" s="271"/>
      <c r="I1507" s="271"/>
      <c r="J1507" s="270"/>
      <c r="K1507" s="270"/>
      <c r="L1507" s="249"/>
      <c r="M1507" s="249"/>
      <c r="N1507" s="272"/>
      <c r="O1507" s="250"/>
      <c r="P1507" s="273"/>
      <c r="Q1507" s="274"/>
      <c r="R1507" s="273"/>
      <c r="S1507" s="274"/>
      <c r="T1507" s="250"/>
      <c r="U1507" s="274"/>
      <c r="V1507" s="250"/>
      <c r="W1507" s="275"/>
      <c r="X1507" s="276"/>
    </row>
    <row r="1508" spans="2:24" x14ac:dyDescent="0.25">
      <c r="B1508" s="248"/>
      <c r="C1508" s="249"/>
      <c r="D1508" s="269"/>
      <c r="E1508" s="249"/>
      <c r="F1508" s="270"/>
      <c r="G1508" s="270"/>
      <c r="H1508" s="271"/>
      <c r="I1508" s="271"/>
      <c r="J1508" s="270"/>
      <c r="K1508" s="270"/>
      <c r="L1508" s="249"/>
      <c r="M1508" s="249"/>
      <c r="N1508" s="272"/>
      <c r="O1508" s="250"/>
      <c r="P1508" s="273"/>
      <c r="Q1508" s="274"/>
      <c r="R1508" s="273"/>
      <c r="S1508" s="274"/>
      <c r="T1508" s="250"/>
      <c r="U1508" s="274"/>
      <c r="V1508" s="250"/>
      <c r="W1508" s="275"/>
      <c r="X1508" s="276"/>
    </row>
    <row r="1509" spans="2:24" x14ac:dyDescent="0.25">
      <c r="B1509" s="248"/>
      <c r="C1509" s="249"/>
      <c r="D1509" s="269"/>
      <c r="E1509" s="249"/>
      <c r="F1509" s="270"/>
      <c r="G1509" s="270"/>
      <c r="H1509" s="271"/>
      <c r="I1509" s="271"/>
      <c r="J1509" s="270"/>
      <c r="K1509" s="270"/>
      <c r="L1509" s="249"/>
      <c r="M1509" s="249"/>
      <c r="N1509" s="272"/>
      <c r="O1509" s="250"/>
      <c r="P1509" s="273"/>
      <c r="Q1509" s="274"/>
      <c r="R1509" s="273"/>
      <c r="S1509" s="274"/>
      <c r="T1509" s="250"/>
      <c r="U1509" s="274"/>
      <c r="V1509" s="250"/>
      <c r="W1509" s="275"/>
      <c r="X1509" s="276"/>
    </row>
    <row r="1510" spans="2:24" x14ac:dyDescent="0.25">
      <c r="B1510" s="248"/>
      <c r="C1510" s="249"/>
      <c r="D1510" s="269"/>
      <c r="E1510" s="249"/>
      <c r="F1510" s="270"/>
      <c r="G1510" s="270"/>
      <c r="H1510" s="271"/>
      <c r="I1510" s="271"/>
      <c r="J1510" s="270"/>
      <c r="K1510" s="270"/>
      <c r="L1510" s="249"/>
      <c r="M1510" s="249"/>
      <c r="N1510" s="272"/>
      <c r="O1510" s="250"/>
      <c r="P1510" s="273"/>
      <c r="Q1510" s="274"/>
      <c r="R1510" s="273"/>
      <c r="S1510" s="274"/>
      <c r="T1510" s="250"/>
      <c r="U1510" s="274"/>
      <c r="V1510" s="250"/>
      <c r="W1510" s="275"/>
      <c r="X1510" s="276"/>
    </row>
    <row r="1511" spans="2:24" x14ac:dyDescent="0.25">
      <c r="B1511" s="248"/>
      <c r="C1511" s="249"/>
      <c r="D1511" s="269"/>
      <c r="E1511" s="249"/>
      <c r="F1511" s="270"/>
      <c r="G1511" s="270"/>
      <c r="H1511" s="271"/>
      <c r="I1511" s="271"/>
      <c r="J1511" s="270"/>
      <c r="K1511" s="270"/>
      <c r="L1511" s="249"/>
      <c r="M1511" s="249"/>
      <c r="N1511" s="272"/>
      <c r="O1511" s="250"/>
      <c r="P1511" s="273"/>
      <c r="Q1511" s="274"/>
      <c r="R1511" s="273"/>
      <c r="S1511" s="274"/>
      <c r="T1511" s="250"/>
      <c r="U1511" s="274"/>
      <c r="V1511" s="250"/>
      <c r="W1511" s="275"/>
      <c r="X1511" s="276"/>
    </row>
    <row r="1512" spans="2:24" x14ac:dyDescent="0.25">
      <c r="B1512" s="248"/>
      <c r="C1512" s="249"/>
      <c r="D1512" s="269"/>
      <c r="E1512" s="249"/>
      <c r="F1512" s="270"/>
      <c r="G1512" s="270"/>
      <c r="H1512" s="271"/>
      <c r="I1512" s="271"/>
      <c r="J1512" s="270"/>
      <c r="K1512" s="270"/>
      <c r="L1512" s="249"/>
      <c r="M1512" s="249"/>
      <c r="N1512" s="272"/>
      <c r="O1512" s="250"/>
      <c r="P1512" s="273"/>
      <c r="Q1512" s="274"/>
      <c r="R1512" s="273"/>
      <c r="S1512" s="274"/>
      <c r="T1512" s="250"/>
      <c r="U1512" s="274"/>
      <c r="V1512" s="250"/>
      <c r="W1512" s="275"/>
      <c r="X1512" s="276"/>
    </row>
    <row r="1513" spans="2:24" x14ac:dyDescent="0.25">
      <c r="B1513" s="248"/>
      <c r="C1513" s="249"/>
      <c r="D1513" s="269"/>
      <c r="E1513" s="249"/>
      <c r="F1513" s="270"/>
      <c r="G1513" s="270"/>
      <c r="H1513" s="271"/>
      <c r="I1513" s="271"/>
      <c r="J1513" s="270"/>
      <c r="K1513" s="270"/>
      <c r="L1513" s="249"/>
      <c r="M1513" s="249"/>
      <c r="N1513" s="272"/>
      <c r="O1513" s="250"/>
      <c r="P1513" s="273"/>
      <c r="Q1513" s="274"/>
      <c r="R1513" s="273"/>
      <c r="S1513" s="274"/>
      <c r="T1513" s="250"/>
      <c r="U1513" s="274"/>
      <c r="V1513" s="250"/>
      <c r="W1513" s="275"/>
      <c r="X1513" s="276"/>
    </row>
    <row r="1514" spans="2:24" x14ac:dyDescent="0.25">
      <c r="B1514" s="248"/>
      <c r="C1514" s="249"/>
      <c r="D1514" s="269"/>
      <c r="E1514" s="249"/>
      <c r="F1514" s="270"/>
      <c r="G1514" s="270"/>
      <c r="H1514" s="271"/>
      <c r="I1514" s="271"/>
      <c r="J1514" s="270"/>
      <c r="K1514" s="270"/>
      <c r="L1514" s="249"/>
      <c r="M1514" s="249"/>
      <c r="N1514" s="272"/>
      <c r="O1514" s="250"/>
      <c r="P1514" s="273"/>
      <c r="Q1514" s="274"/>
      <c r="R1514" s="273"/>
      <c r="S1514" s="274"/>
      <c r="T1514" s="250"/>
      <c r="U1514" s="274"/>
      <c r="V1514" s="250"/>
      <c r="W1514" s="275"/>
      <c r="X1514" s="276"/>
    </row>
    <row r="1515" spans="2:24" x14ac:dyDescent="0.25">
      <c r="B1515" s="248"/>
      <c r="C1515" s="249"/>
      <c r="D1515" s="269"/>
      <c r="E1515" s="249"/>
      <c r="F1515" s="270"/>
      <c r="G1515" s="270"/>
      <c r="H1515" s="271"/>
      <c r="I1515" s="271"/>
      <c r="J1515" s="270"/>
      <c r="K1515" s="270"/>
      <c r="L1515" s="249"/>
      <c r="M1515" s="249"/>
      <c r="N1515" s="272"/>
      <c r="O1515" s="250"/>
      <c r="P1515" s="273"/>
      <c r="Q1515" s="274"/>
      <c r="R1515" s="273"/>
      <c r="S1515" s="274"/>
      <c r="T1515" s="250"/>
      <c r="U1515" s="274"/>
      <c r="V1515" s="250"/>
      <c r="W1515" s="275"/>
      <c r="X1515" s="276"/>
    </row>
    <row r="1516" spans="2:24" x14ac:dyDescent="0.25">
      <c r="B1516" s="248"/>
      <c r="C1516" s="249"/>
      <c r="D1516" s="269"/>
      <c r="E1516" s="249"/>
      <c r="F1516" s="270"/>
      <c r="G1516" s="270"/>
      <c r="H1516" s="271"/>
      <c r="I1516" s="271"/>
      <c r="J1516" s="270"/>
      <c r="K1516" s="270"/>
      <c r="L1516" s="249"/>
      <c r="M1516" s="249"/>
      <c r="N1516" s="272"/>
      <c r="O1516" s="250"/>
      <c r="P1516" s="273"/>
      <c r="Q1516" s="274"/>
      <c r="R1516" s="273"/>
      <c r="S1516" s="274"/>
      <c r="T1516" s="250"/>
      <c r="U1516" s="274"/>
      <c r="V1516" s="250"/>
      <c r="W1516" s="275"/>
      <c r="X1516" s="276"/>
    </row>
    <row r="1517" spans="2:24" x14ac:dyDescent="0.25">
      <c r="B1517" s="248"/>
      <c r="C1517" s="249"/>
      <c r="D1517" s="269"/>
      <c r="E1517" s="249"/>
      <c r="F1517" s="270"/>
      <c r="G1517" s="270"/>
      <c r="H1517" s="271"/>
      <c r="I1517" s="271"/>
      <c r="J1517" s="270"/>
      <c r="K1517" s="270"/>
      <c r="L1517" s="249"/>
      <c r="M1517" s="249"/>
      <c r="N1517" s="272"/>
      <c r="O1517" s="250"/>
      <c r="P1517" s="273"/>
      <c r="Q1517" s="274"/>
      <c r="R1517" s="273"/>
      <c r="S1517" s="274"/>
      <c r="T1517" s="250"/>
      <c r="U1517" s="274"/>
      <c r="V1517" s="250"/>
      <c r="W1517" s="275"/>
      <c r="X1517" s="276"/>
    </row>
    <row r="1518" spans="2:24" x14ac:dyDescent="0.25">
      <c r="B1518" s="248"/>
      <c r="C1518" s="249"/>
      <c r="D1518" s="269"/>
      <c r="E1518" s="249"/>
      <c r="F1518" s="270"/>
      <c r="G1518" s="270"/>
      <c r="H1518" s="271"/>
      <c r="I1518" s="271"/>
      <c r="J1518" s="270"/>
      <c r="K1518" s="270"/>
      <c r="L1518" s="249"/>
      <c r="M1518" s="249"/>
      <c r="N1518" s="272"/>
      <c r="O1518" s="250"/>
      <c r="P1518" s="273"/>
      <c r="Q1518" s="274"/>
      <c r="R1518" s="273"/>
      <c r="S1518" s="274"/>
      <c r="T1518" s="250"/>
      <c r="U1518" s="274"/>
      <c r="V1518" s="250"/>
      <c r="W1518" s="275"/>
      <c r="X1518" s="276"/>
    </row>
    <row r="1519" spans="2:24" x14ac:dyDescent="0.25">
      <c r="B1519" s="248"/>
      <c r="C1519" s="249"/>
      <c r="D1519" s="269"/>
      <c r="E1519" s="249"/>
      <c r="F1519" s="270"/>
      <c r="G1519" s="270"/>
      <c r="H1519" s="271"/>
      <c r="I1519" s="271"/>
      <c r="J1519" s="270"/>
      <c r="K1519" s="270"/>
      <c r="L1519" s="249"/>
      <c r="M1519" s="249"/>
      <c r="N1519" s="272"/>
      <c r="O1519" s="250"/>
      <c r="P1519" s="273"/>
      <c r="Q1519" s="274"/>
      <c r="R1519" s="273"/>
      <c r="S1519" s="274"/>
      <c r="T1519" s="250"/>
      <c r="U1519" s="274"/>
      <c r="V1519" s="250"/>
      <c r="W1519" s="275"/>
      <c r="X1519" s="276"/>
    </row>
    <row r="1520" spans="2:24" x14ac:dyDescent="0.25">
      <c r="B1520" s="248"/>
      <c r="C1520" s="249"/>
      <c r="D1520" s="269"/>
      <c r="E1520" s="249"/>
      <c r="F1520" s="270"/>
      <c r="G1520" s="270"/>
      <c r="H1520" s="271"/>
      <c r="I1520" s="271"/>
      <c r="J1520" s="270"/>
      <c r="K1520" s="270"/>
      <c r="L1520" s="249"/>
      <c r="M1520" s="249"/>
      <c r="N1520" s="272"/>
      <c r="O1520" s="250"/>
      <c r="P1520" s="273"/>
      <c r="Q1520" s="274"/>
      <c r="R1520" s="273"/>
      <c r="S1520" s="274"/>
      <c r="T1520" s="250"/>
      <c r="U1520" s="274"/>
      <c r="V1520" s="250"/>
      <c r="W1520" s="275"/>
      <c r="X1520" s="276"/>
    </row>
    <row r="1521" spans="2:24" x14ac:dyDescent="0.25">
      <c r="B1521" s="248"/>
      <c r="C1521" s="249"/>
      <c r="D1521" s="269"/>
      <c r="E1521" s="249"/>
      <c r="F1521" s="270"/>
      <c r="G1521" s="270"/>
      <c r="H1521" s="271"/>
      <c r="I1521" s="271"/>
      <c r="J1521" s="270"/>
      <c r="K1521" s="270"/>
      <c r="L1521" s="249"/>
      <c r="M1521" s="249"/>
      <c r="N1521" s="272"/>
      <c r="O1521" s="250"/>
      <c r="P1521" s="273"/>
      <c r="Q1521" s="274"/>
      <c r="R1521" s="273"/>
      <c r="S1521" s="274"/>
      <c r="T1521" s="250"/>
      <c r="U1521" s="274"/>
      <c r="V1521" s="250"/>
      <c r="W1521" s="275"/>
      <c r="X1521" s="276"/>
    </row>
    <row r="1522" spans="2:24" x14ac:dyDescent="0.25">
      <c r="B1522" s="248"/>
      <c r="C1522" s="249"/>
      <c r="D1522" s="269"/>
      <c r="E1522" s="249"/>
      <c r="F1522" s="270"/>
      <c r="G1522" s="270"/>
      <c r="H1522" s="271"/>
      <c r="I1522" s="271"/>
      <c r="J1522" s="270"/>
      <c r="K1522" s="270"/>
      <c r="L1522" s="249"/>
      <c r="M1522" s="249"/>
      <c r="N1522" s="272"/>
      <c r="O1522" s="250"/>
      <c r="P1522" s="273"/>
      <c r="Q1522" s="274"/>
      <c r="R1522" s="273"/>
      <c r="S1522" s="274"/>
      <c r="T1522" s="250"/>
      <c r="U1522" s="274"/>
      <c r="V1522" s="250"/>
      <c r="W1522" s="275"/>
      <c r="X1522" s="276"/>
    </row>
    <row r="1523" spans="2:24" x14ac:dyDescent="0.25">
      <c r="B1523" s="248"/>
      <c r="C1523" s="249"/>
      <c r="D1523" s="269"/>
      <c r="E1523" s="249"/>
      <c r="F1523" s="270"/>
      <c r="G1523" s="270"/>
      <c r="H1523" s="271"/>
      <c r="I1523" s="271"/>
      <c r="J1523" s="270"/>
      <c r="K1523" s="270"/>
      <c r="L1523" s="249"/>
      <c r="M1523" s="249"/>
      <c r="N1523" s="272"/>
      <c r="O1523" s="250"/>
      <c r="P1523" s="273"/>
      <c r="Q1523" s="274"/>
      <c r="R1523" s="273"/>
      <c r="S1523" s="274"/>
      <c r="T1523" s="250"/>
      <c r="U1523" s="274"/>
      <c r="V1523" s="250"/>
      <c r="W1523" s="275"/>
      <c r="X1523" s="276"/>
    </row>
    <row r="1524" spans="2:24" x14ac:dyDescent="0.25">
      <c r="B1524" s="248"/>
      <c r="C1524" s="249"/>
      <c r="D1524" s="269"/>
      <c r="E1524" s="249"/>
      <c r="F1524" s="270"/>
      <c r="G1524" s="270"/>
      <c r="H1524" s="271"/>
      <c r="I1524" s="271"/>
      <c r="J1524" s="270"/>
      <c r="K1524" s="270"/>
      <c r="L1524" s="249"/>
      <c r="M1524" s="249"/>
      <c r="N1524" s="272"/>
      <c r="O1524" s="250"/>
      <c r="P1524" s="273"/>
      <c r="Q1524" s="274"/>
      <c r="R1524" s="273"/>
      <c r="S1524" s="274"/>
      <c r="T1524" s="250"/>
      <c r="U1524" s="274"/>
      <c r="V1524" s="250"/>
      <c r="W1524" s="275"/>
      <c r="X1524" s="276"/>
    </row>
    <row r="1525" spans="2:24" x14ac:dyDescent="0.25">
      <c r="B1525" s="248"/>
      <c r="C1525" s="249"/>
      <c r="D1525" s="269"/>
      <c r="E1525" s="249"/>
      <c r="F1525" s="270"/>
      <c r="G1525" s="270"/>
      <c r="H1525" s="271"/>
      <c r="I1525" s="271"/>
      <c r="J1525" s="270"/>
      <c r="K1525" s="270"/>
      <c r="L1525" s="249"/>
      <c r="M1525" s="249"/>
      <c r="N1525" s="272"/>
      <c r="O1525" s="250"/>
      <c r="P1525" s="273"/>
      <c r="Q1525" s="274"/>
      <c r="R1525" s="273"/>
      <c r="S1525" s="274"/>
      <c r="T1525" s="250"/>
      <c r="U1525" s="274"/>
      <c r="V1525" s="250"/>
      <c r="W1525" s="275"/>
      <c r="X1525" s="276"/>
    </row>
    <row r="1526" spans="2:24" x14ac:dyDescent="0.25">
      <c r="B1526" s="248"/>
      <c r="C1526" s="249"/>
      <c r="D1526" s="269"/>
      <c r="E1526" s="249"/>
      <c r="F1526" s="270"/>
      <c r="G1526" s="270"/>
      <c r="H1526" s="271"/>
      <c r="I1526" s="271"/>
      <c r="J1526" s="270"/>
      <c r="K1526" s="270"/>
      <c r="L1526" s="249"/>
      <c r="M1526" s="249"/>
      <c r="N1526" s="272"/>
      <c r="O1526" s="250"/>
      <c r="P1526" s="273"/>
      <c r="Q1526" s="274"/>
      <c r="R1526" s="273"/>
      <c r="S1526" s="274"/>
      <c r="T1526" s="250"/>
      <c r="U1526" s="274"/>
      <c r="V1526" s="250"/>
      <c r="W1526" s="275"/>
      <c r="X1526" s="276"/>
    </row>
    <row r="1527" spans="2:24" x14ac:dyDescent="0.25">
      <c r="B1527" s="248"/>
      <c r="C1527" s="249"/>
      <c r="D1527" s="269"/>
      <c r="E1527" s="249"/>
      <c r="F1527" s="270"/>
      <c r="G1527" s="270"/>
      <c r="H1527" s="271"/>
      <c r="I1527" s="271"/>
      <c r="J1527" s="270"/>
      <c r="K1527" s="270"/>
      <c r="L1527" s="249"/>
      <c r="M1527" s="249"/>
      <c r="N1527" s="272"/>
      <c r="O1527" s="250"/>
      <c r="P1527" s="273"/>
      <c r="Q1527" s="274"/>
      <c r="R1527" s="273"/>
      <c r="S1527" s="274"/>
      <c r="T1527" s="250"/>
      <c r="U1527" s="274"/>
      <c r="V1527" s="250"/>
      <c r="W1527" s="275"/>
      <c r="X1527" s="276"/>
    </row>
    <row r="1528" spans="2:24" x14ac:dyDescent="0.25">
      <c r="B1528" s="248"/>
      <c r="C1528" s="249"/>
      <c r="D1528" s="269"/>
      <c r="E1528" s="249"/>
      <c r="F1528" s="270"/>
      <c r="G1528" s="270"/>
      <c r="H1528" s="271"/>
      <c r="I1528" s="271"/>
      <c r="J1528" s="270"/>
      <c r="K1528" s="270"/>
      <c r="L1528" s="249"/>
      <c r="M1528" s="249"/>
      <c r="N1528" s="272"/>
      <c r="O1528" s="250"/>
      <c r="P1528" s="273"/>
      <c r="Q1528" s="274"/>
      <c r="R1528" s="273"/>
      <c r="S1528" s="274"/>
      <c r="T1528" s="250"/>
      <c r="U1528" s="274"/>
      <c r="V1528" s="250"/>
      <c r="W1528" s="275"/>
      <c r="X1528" s="276"/>
    </row>
    <row r="1529" spans="2:24" x14ac:dyDescent="0.25">
      <c r="B1529" s="248"/>
      <c r="C1529" s="249"/>
      <c r="D1529" s="269"/>
      <c r="E1529" s="249"/>
      <c r="F1529" s="270"/>
      <c r="G1529" s="270"/>
      <c r="H1529" s="271"/>
      <c r="I1529" s="271"/>
      <c r="J1529" s="270"/>
      <c r="K1529" s="270"/>
      <c r="L1529" s="249"/>
      <c r="M1529" s="249"/>
      <c r="N1529" s="272"/>
      <c r="O1529" s="250"/>
      <c r="P1529" s="273"/>
      <c r="Q1529" s="274"/>
      <c r="R1529" s="273"/>
      <c r="S1529" s="274"/>
      <c r="T1529" s="250"/>
      <c r="U1529" s="274"/>
      <c r="V1529" s="250"/>
      <c r="W1529" s="275"/>
      <c r="X1529" s="276"/>
    </row>
    <row r="1530" spans="2:24" x14ac:dyDescent="0.25">
      <c r="B1530" s="248"/>
      <c r="C1530" s="249"/>
      <c r="D1530" s="269"/>
      <c r="E1530" s="249"/>
      <c r="F1530" s="270"/>
      <c r="G1530" s="270"/>
      <c r="H1530" s="271"/>
      <c r="I1530" s="271"/>
      <c r="J1530" s="270"/>
      <c r="K1530" s="270"/>
      <c r="L1530" s="249"/>
      <c r="M1530" s="249"/>
      <c r="N1530" s="272"/>
      <c r="O1530" s="250"/>
      <c r="P1530" s="273"/>
      <c r="Q1530" s="274"/>
      <c r="R1530" s="273"/>
      <c r="S1530" s="274"/>
      <c r="T1530" s="250"/>
      <c r="U1530" s="274"/>
      <c r="V1530" s="250"/>
      <c r="W1530" s="275"/>
      <c r="X1530" s="276"/>
    </row>
    <row r="1531" spans="2:24" x14ac:dyDescent="0.25">
      <c r="B1531" s="248"/>
      <c r="C1531" s="249"/>
      <c r="D1531" s="269"/>
      <c r="E1531" s="249"/>
      <c r="F1531" s="270"/>
      <c r="G1531" s="270"/>
      <c r="H1531" s="271"/>
      <c r="I1531" s="271"/>
      <c r="J1531" s="270"/>
      <c r="K1531" s="270"/>
      <c r="L1531" s="249"/>
      <c r="M1531" s="249"/>
      <c r="N1531" s="272"/>
      <c r="O1531" s="250"/>
      <c r="P1531" s="273"/>
      <c r="Q1531" s="274"/>
      <c r="R1531" s="273"/>
      <c r="S1531" s="274"/>
      <c r="T1531" s="250"/>
      <c r="U1531" s="274"/>
      <c r="V1531" s="250"/>
      <c r="W1531" s="275"/>
      <c r="X1531" s="276"/>
    </row>
    <row r="1532" spans="2:24" x14ac:dyDescent="0.25">
      <c r="B1532" s="248"/>
      <c r="C1532" s="249"/>
      <c r="D1532" s="269"/>
      <c r="E1532" s="249"/>
      <c r="F1532" s="270"/>
      <c r="G1532" s="270"/>
      <c r="H1532" s="271"/>
      <c r="I1532" s="271"/>
      <c r="J1532" s="270"/>
      <c r="K1532" s="270"/>
      <c r="L1532" s="249"/>
      <c r="M1532" s="249"/>
      <c r="N1532" s="272"/>
      <c r="O1532" s="250"/>
      <c r="P1532" s="273"/>
      <c r="Q1532" s="274"/>
      <c r="R1532" s="273"/>
      <c r="S1532" s="274"/>
      <c r="T1532" s="250"/>
      <c r="U1532" s="274"/>
      <c r="V1532" s="250"/>
      <c r="W1532" s="275"/>
      <c r="X1532" s="276"/>
    </row>
    <row r="1533" spans="2:24" x14ac:dyDescent="0.25">
      <c r="B1533" s="248"/>
      <c r="C1533" s="249"/>
      <c r="D1533" s="269"/>
      <c r="E1533" s="249"/>
      <c r="F1533" s="270"/>
      <c r="G1533" s="270"/>
      <c r="H1533" s="271"/>
      <c r="I1533" s="271"/>
      <c r="J1533" s="270"/>
      <c r="K1533" s="270"/>
      <c r="L1533" s="249"/>
      <c r="M1533" s="249"/>
      <c r="N1533" s="272"/>
      <c r="O1533" s="250"/>
      <c r="P1533" s="273"/>
      <c r="Q1533" s="274"/>
      <c r="R1533" s="273"/>
      <c r="S1533" s="274"/>
      <c r="T1533" s="250"/>
      <c r="U1533" s="274"/>
      <c r="V1533" s="250"/>
      <c r="W1533" s="275"/>
      <c r="X1533" s="276"/>
    </row>
    <row r="1534" spans="2:24" x14ac:dyDescent="0.25">
      <c r="B1534" s="248"/>
      <c r="C1534" s="249"/>
      <c r="D1534" s="269"/>
      <c r="E1534" s="249"/>
      <c r="F1534" s="270"/>
      <c r="G1534" s="270"/>
      <c r="H1534" s="271"/>
      <c r="I1534" s="271"/>
      <c r="J1534" s="270"/>
      <c r="K1534" s="270"/>
      <c r="L1534" s="249"/>
      <c r="M1534" s="249"/>
      <c r="N1534" s="272"/>
      <c r="O1534" s="250"/>
      <c r="P1534" s="273"/>
      <c r="Q1534" s="274"/>
      <c r="R1534" s="273"/>
      <c r="S1534" s="274"/>
      <c r="T1534" s="250"/>
      <c r="U1534" s="274"/>
      <c r="V1534" s="250"/>
      <c r="W1534" s="275"/>
      <c r="X1534" s="276"/>
    </row>
    <row r="1535" spans="2:24" x14ac:dyDescent="0.25">
      <c r="B1535" s="248"/>
      <c r="C1535" s="249"/>
      <c r="D1535" s="269"/>
      <c r="E1535" s="249"/>
      <c r="F1535" s="270"/>
      <c r="G1535" s="270"/>
      <c r="H1535" s="271"/>
      <c r="I1535" s="271"/>
      <c r="J1535" s="270"/>
      <c r="K1535" s="270"/>
      <c r="L1535" s="249"/>
      <c r="M1535" s="249"/>
      <c r="N1535" s="272"/>
      <c r="O1535" s="250"/>
      <c r="P1535" s="273"/>
      <c r="Q1535" s="274"/>
      <c r="R1535" s="273"/>
      <c r="S1535" s="274"/>
      <c r="T1535" s="250"/>
      <c r="U1535" s="274"/>
      <c r="V1535" s="250"/>
      <c r="W1535" s="275"/>
      <c r="X1535" s="276"/>
    </row>
    <row r="1536" spans="2:24" x14ac:dyDescent="0.25">
      <c r="B1536" s="248"/>
      <c r="C1536" s="249"/>
      <c r="D1536" s="269"/>
      <c r="E1536" s="249"/>
      <c r="F1536" s="270"/>
      <c r="G1536" s="270"/>
      <c r="H1536" s="271"/>
      <c r="I1536" s="271"/>
      <c r="J1536" s="270"/>
      <c r="K1536" s="270"/>
      <c r="L1536" s="249"/>
      <c r="M1536" s="249"/>
      <c r="N1536" s="272"/>
      <c r="O1536" s="250"/>
      <c r="P1536" s="273"/>
      <c r="Q1536" s="274"/>
      <c r="R1536" s="273"/>
      <c r="S1536" s="274"/>
      <c r="T1536" s="250"/>
      <c r="U1536" s="274"/>
      <c r="V1536" s="250"/>
      <c r="W1536" s="275"/>
      <c r="X1536" s="276"/>
    </row>
    <row r="1537" spans="2:24" x14ac:dyDescent="0.25">
      <c r="B1537" s="248"/>
      <c r="C1537" s="249"/>
      <c r="D1537" s="269"/>
      <c r="E1537" s="249"/>
      <c r="F1537" s="270"/>
      <c r="G1537" s="270"/>
      <c r="H1537" s="271"/>
      <c r="I1537" s="271"/>
      <c r="J1537" s="270"/>
      <c r="K1537" s="270"/>
      <c r="L1537" s="249"/>
      <c r="M1537" s="249"/>
      <c r="N1537" s="272"/>
      <c r="O1537" s="250"/>
      <c r="P1537" s="273"/>
      <c r="Q1537" s="274"/>
      <c r="R1537" s="273"/>
      <c r="S1537" s="274"/>
      <c r="T1537" s="250"/>
      <c r="U1537" s="274"/>
      <c r="V1537" s="250"/>
      <c r="W1537" s="275"/>
      <c r="X1537" s="276"/>
    </row>
    <row r="1538" spans="2:24" x14ac:dyDescent="0.25">
      <c r="B1538" s="248"/>
      <c r="C1538" s="249"/>
      <c r="D1538" s="269"/>
      <c r="E1538" s="249"/>
      <c r="F1538" s="270"/>
      <c r="G1538" s="270"/>
      <c r="H1538" s="271"/>
      <c r="I1538" s="271"/>
      <c r="J1538" s="270"/>
      <c r="K1538" s="270"/>
      <c r="L1538" s="249"/>
      <c r="M1538" s="249"/>
      <c r="N1538" s="272"/>
      <c r="O1538" s="250"/>
      <c r="P1538" s="273"/>
      <c r="Q1538" s="274"/>
      <c r="R1538" s="273"/>
      <c r="S1538" s="274"/>
      <c r="T1538" s="250"/>
      <c r="U1538" s="274"/>
      <c r="V1538" s="250"/>
      <c r="W1538" s="275"/>
      <c r="X1538" s="276"/>
    </row>
    <row r="1539" spans="2:24" x14ac:dyDescent="0.25">
      <c r="B1539" s="248"/>
      <c r="C1539" s="249"/>
      <c r="D1539" s="269"/>
      <c r="E1539" s="249"/>
      <c r="F1539" s="270"/>
      <c r="G1539" s="270"/>
      <c r="H1539" s="271"/>
      <c r="I1539" s="271"/>
      <c r="J1539" s="270"/>
      <c r="K1539" s="270"/>
      <c r="L1539" s="249"/>
      <c r="M1539" s="249"/>
      <c r="N1539" s="272"/>
      <c r="O1539" s="250"/>
      <c r="P1539" s="273"/>
      <c r="Q1539" s="274"/>
      <c r="R1539" s="273"/>
      <c r="S1539" s="274"/>
      <c r="T1539" s="250"/>
      <c r="U1539" s="274"/>
      <c r="V1539" s="250"/>
      <c r="W1539" s="275"/>
      <c r="X1539" s="276"/>
    </row>
    <row r="1540" spans="2:24" x14ac:dyDescent="0.25">
      <c r="B1540" s="248"/>
      <c r="C1540" s="249"/>
      <c r="D1540" s="269"/>
      <c r="E1540" s="249"/>
      <c r="F1540" s="270"/>
      <c r="G1540" s="270"/>
      <c r="H1540" s="271"/>
      <c r="I1540" s="271"/>
      <c r="J1540" s="270"/>
      <c r="K1540" s="270"/>
      <c r="L1540" s="249"/>
      <c r="M1540" s="249"/>
      <c r="N1540" s="272"/>
      <c r="O1540" s="250"/>
      <c r="P1540" s="273"/>
      <c r="Q1540" s="274"/>
      <c r="R1540" s="273"/>
      <c r="S1540" s="274"/>
      <c r="T1540" s="250"/>
      <c r="U1540" s="274"/>
      <c r="V1540" s="250"/>
      <c r="W1540" s="275"/>
      <c r="X1540" s="276"/>
    </row>
    <row r="1541" spans="2:24" x14ac:dyDescent="0.25">
      <c r="B1541" s="248"/>
      <c r="C1541" s="249"/>
      <c r="D1541" s="269"/>
      <c r="E1541" s="249"/>
      <c r="F1541" s="270"/>
      <c r="G1541" s="270"/>
      <c r="H1541" s="271"/>
      <c r="I1541" s="271"/>
      <c r="J1541" s="270"/>
      <c r="K1541" s="270"/>
      <c r="L1541" s="249"/>
      <c r="M1541" s="249"/>
      <c r="N1541" s="272"/>
      <c r="O1541" s="250"/>
      <c r="P1541" s="273"/>
      <c r="Q1541" s="274"/>
      <c r="R1541" s="273"/>
      <c r="S1541" s="274"/>
      <c r="T1541" s="250"/>
      <c r="U1541" s="274"/>
      <c r="V1541" s="250"/>
      <c r="W1541" s="275"/>
      <c r="X1541" s="276"/>
    </row>
    <row r="1542" spans="2:24" x14ac:dyDescent="0.25">
      <c r="B1542" s="248"/>
      <c r="C1542" s="249"/>
      <c r="D1542" s="269"/>
      <c r="E1542" s="249"/>
      <c r="F1542" s="270"/>
      <c r="G1542" s="270"/>
      <c r="H1542" s="271"/>
      <c r="I1542" s="271"/>
      <c r="J1542" s="270"/>
      <c r="K1542" s="270"/>
      <c r="L1542" s="249"/>
      <c r="M1542" s="249"/>
      <c r="N1542" s="272"/>
      <c r="O1542" s="250"/>
      <c r="P1542" s="273"/>
      <c r="Q1542" s="274"/>
      <c r="R1542" s="273"/>
      <c r="S1542" s="274"/>
      <c r="T1542" s="250"/>
      <c r="U1542" s="274"/>
      <c r="V1542" s="250"/>
      <c r="W1542" s="275"/>
      <c r="X1542" s="276"/>
    </row>
    <row r="1543" spans="2:24" x14ac:dyDescent="0.25">
      <c r="B1543" s="248"/>
      <c r="C1543" s="249"/>
      <c r="D1543" s="269"/>
      <c r="E1543" s="249"/>
      <c r="F1543" s="270"/>
      <c r="G1543" s="270"/>
      <c r="H1543" s="271"/>
      <c r="I1543" s="271"/>
      <c r="J1543" s="270"/>
      <c r="K1543" s="270"/>
      <c r="L1543" s="249"/>
      <c r="M1543" s="249"/>
      <c r="N1543" s="272"/>
      <c r="O1543" s="250"/>
      <c r="P1543" s="273"/>
      <c r="Q1543" s="274"/>
      <c r="R1543" s="273"/>
      <c r="S1543" s="274"/>
      <c r="T1543" s="250"/>
      <c r="U1543" s="274"/>
      <c r="V1543" s="250"/>
      <c r="W1543" s="275"/>
      <c r="X1543" s="276"/>
    </row>
    <row r="1544" spans="2:24" x14ac:dyDescent="0.25">
      <c r="B1544" s="248"/>
      <c r="C1544" s="249"/>
      <c r="D1544" s="269"/>
      <c r="E1544" s="249"/>
      <c r="F1544" s="270"/>
      <c r="G1544" s="270"/>
      <c r="H1544" s="271"/>
      <c r="I1544" s="271"/>
      <c r="J1544" s="270"/>
      <c r="K1544" s="270"/>
      <c r="L1544" s="249"/>
      <c r="M1544" s="249"/>
      <c r="N1544" s="272"/>
      <c r="O1544" s="250"/>
      <c r="P1544" s="273"/>
      <c r="Q1544" s="274"/>
      <c r="R1544" s="273"/>
      <c r="S1544" s="274"/>
      <c r="T1544" s="250"/>
      <c r="U1544" s="274"/>
      <c r="V1544" s="250"/>
      <c r="W1544" s="275"/>
      <c r="X1544" s="276"/>
    </row>
    <row r="1545" spans="2:24" x14ac:dyDescent="0.25">
      <c r="B1545" s="248"/>
      <c r="C1545" s="249"/>
      <c r="D1545" s="269"/>
      <c r="E1545" s="249"/>
      <c r="F1545" s="270"/>
      <c r="G1545" s="270"/>
      <c r="H1545" s="271"/>
      <c r="I1545" s="271"/>
      <c r="J1545" s="270"/>
      <c r="K1545" s="270"/>
      <c r="L1545" s="249"/>
      <c r="M1545" s="249"/>
      <c r="N1545" s="272"/>
      <c r="O1545" s="250"/>
      <c r="P1545" s="273"/>
      <c r="Q1545" s="274"/>
      <c r="R1545" s="273"/>
      <c r="S1545" s="274"/>
      <c r="T1545" s="250"/>
      <c r="U1545" s="274"/>
      <c r="V1545" s="250"/>
      <c r="W1545" s="275"/>
      <c r="X1545" s="276"/>
    </row>
    <row r="1546" spans="2:24" x14ac:dyDescent="0.25">
      <c r="B1546" s="248"/>
      <c r="C1546" s="249"/>
      <c r="D1546" s="269"/>
      <c r="E1546" s="249"/>
      <c r="F1546" s="270"/>
      <c r="G1546" s="270"/>
      <c r="H1546" s="271"/>
      <c r="I1546" s="271"/>
      <c r="J1546" s="270"/>
      <c r="K1546" s="270"/>
      <c r="L1546" s="249"/>
      <c r="M1546" s="249"/>
      <c r="N1546" s="272"/>
      <c r="O1546" s="250"/>
      <c r="P1546" s="273"/>
      <c r="Q1546" s="274"/>
      <c r="R1546" s="273"/>
      <c r="S1546" s="274"/>
      <c r="T1546" s="250"/>
      <c r="U1546" s="274"/>
      <c r="V1546" s="250"/>
      <c r="W1546" s="275"/>
      <c r="X1546" s="276"/>
    </row>
    <row r="1547" spans="2:24" x14ac:dyDescent="0.25">
      <c r="B1547" s="248"/>
      <c r="C1547" s="249"/>
      <c r="D1547" s="269"/>
      <c r="E1547" s="249"/>
      <c r="F1547" s="270"/>
      <c r="G1547" s="270"/>
      <c r="H1547" s="271"/>
      <c r="I1547" s="271"/>
      <c r="J1547" s="270"/>
      <c r="K1547" s="270"/>
      <c r="L1547" s="249"/>
      <c r="M1547" s="249"/>
      <c r="N1547" s="272"/>
      <c r="O1547" s="250"/>
      <c r="P1547" s="273"/>
      <c r="Q1547" s="274"/>
      <c r="R1547" s="273"/>
      <c r="S1547" s="274"/>
      <c r="T1547" s="250"/>
      <c r="U1547" s="274"/>
      <c r="V1547" s="250"/>
      <c r="W1547" s="275"/>
      <c r="X1547" s="276"/>
    </row>
    <row r="1548" spans="2:24" x14ac:dyDescent="0.25">
      <c r="B1548" s="248"/>
      <c r="C1548" s="249"/>
      <c r="D1548" s="269"/>
      <c r="E1548" s="249"/>
      <c r="F1548" s="270"/>
      <c r="G1548" s="270"/>
      <c r="H1548" s="271"/>
      <c r="I1548" s="271"/>
      <c r="J1548" s="270"/>
      <c r="K1548" s="270"/>
      <c r="L1548" s="249"/>
      <c r="M1548" s="249"/>
      <c r="N1548" s="272"/>
      <c r="O1548" s="250"/>
      <c r="P1548" s="273"/>
      <c r="Q1548" s="274"/>
      <c r="R1548" s="273"/>
      <c r="S1548" s="274"/>
      <c r="T1548" s="250"/>
      <c r="U1548" s="274"/>
      <c r="V1548" s="250"/>
      <c r="W1548" s="275"/>
      <c r="X1548" s="276"/>
    </row>
    <row r="1549" spans="2:24" x14ac:dyDescent="0.25">
      <c r="B1549" s="248"/>
      <c r="C1549" s="249"/>
      <c r="D1549" s="269"/>
      <c r="E1549" s="249"/>
      <c r="F1549" s="270"/>
      <c r="G1549" s="270"/>
      <c r="H1549" s="271"/>
      <c r="I1549" s="271"/>
      <c r="J1549" s="270"/>
      <c r="K1549" s="270"/>
      <c r="L1549" s="249"/>
      <c r="M1549" s="249"/>
      <c r="N1549" s="272"/>
      <c r="O1549" s="250"/>
      <c r="P1549" s="273"/>
      <c r="Q1549" s="274"/>
      <c r="R1549" s="273"/>
      <c r="S1549" s="274"/>
      <c r="T1549" s="250"/>
      <c r="U1549" s="274"/>
      <c r="V1549" s="250"/>
      <c r="W1549" s="275"/>
      <c r="X1549" s="276"/>
    </row>
    <row r="1550" spans="2:24" x14ac:dyDescent="0.25">
      <c r="B1550" s="248"/>
      <c r="C1550" s="249"/>
      <c r="D1550" s="269"/>
      <c r="E1550" s="249"/>
      <c r="F1550" s="270"/>
      <c r="G1550" s="270"/>
      <c r="H1550" s="271"/>
      <c r="I1550" s="271"/>
      <c r="J1550" s="270"/>
      <c r="K1550" s="270"/>
      <c r="L1550" s="249"/>
      <c r="M1550" s="249"/>
      <c r="N1550" s="272"/>
      <c r="O1550" s="250"/>
      <c r="P1550" s="273"/>
      <c r="Q1550" s="274"/>
      <c r="R1550" s="273"/>
      <c r="S1550" s="274"/>
      <c r="T1550" s="250"/>
      <c r="U1550" s="274"/>
      <c r="V1550" s="250"/>
      <c r="W1550" s="275"/>
      <c r="X1550" s="276"/>
    </row>
    <row r="1551" spans="2:24" x14ac:dyDescent="0.25">
      <c r="B1551" s="248"/>
      <c r="C1551" s="249"/>
      <c r="D1551" s="269"/>
      <c r="E1551" s="249"/>
      <c r="F1551" s="270"/>
      <c r="G1551" s="270"/>
      <c r="H1551" s="271"/>
      <c r="I1551" s="271"/>
      <c r="J1551" s="270"/>
      <c r="K1551" s="270"/>
      <c r="L1551" s="249"/>
      <c r="M1551" s="249"/>
      <c r="N1551" s="272"/>
      <c r="O1551" s="250"/>
      <c r="P1551" s="273"/>
      <c r="Q1551" s="274"/>
      <c r="R1551" s="273"/>
      <c r="S1551" s="274"/>
      <c r="T1551" s="250"/>
      <c r="U1551" s="274"/>
      <c r="V1551" s="250"/>
      <c r="W1551" s="275"/>
      <c r="X1551" s="276"/>
    </row>
    <row r="1552" spans="2:24" x14ac:dyDescent="0.25">
      <c r="B1552" s="248"/>
      <c r="C1552" s="249"/>
      <c r="D1552" s="269"/>
      <c r="E1552" s="249"/>
      <c r="F1552" s="270"/>
      <c r="G1552" s="270"/>
      <c r="H1552" s="271"/>
      <c r="I1552" s="271"/>
      <c r="J1552" s="270"/>
      <c r="K1552" s="270"/>
      <c r="L1552" s="249"/>
      <c r="M1552" s="249"/>
      <c r="N1552" s="272"/>
      <c r="O1552" s="250"/>
      <c r="P1552" s="273"/>
      <c r="Q1552" s="274"/>
      <c r="R1552" s="273"/>
      <c r="S1552" s="274"/>
      <c r="T1552" s="250"/>
      <c r="U1552" s="274"/>
      <c r="V1552" s="250"/>
      <c r="W1552" s="275"/>
      <c r="X1552" s="276"/>
    </row>
    <row r="1553" spans="2:24" x14ac:dyDescent="0.25">
      <c r="B1553" s="248"/>
      <c r="C1553" s="249"/>
      <c r="D1553" s="269"/>
      <c r="E1553" s="249"/>
      <c r="F1553" s="270"/>
      <c r="G1553" s="270"/>
      <c r="H1553" s="271"/>
      <c r="I1553" s="271"/>
      <c r="J1553" s="270"/>
      <c r="K1553" s="270"/>
      <c r="L1553" s="249"/>
      <c r="M1553" s="249"/>
      <c r="N1553" s="272"/>
      <c r="O1553" s="250"/>
      <c r="P1553" s="273"/>
      <c r="Q1553" s="274"/>
      <c r="R1553" s="273"/>
      <c r="S1553" s="274"/>
      <c r="T1553" s="250"/>
      <c r="U1553" s="274"/>
      <c r="V1553" s="250"/>
      <c r="W1553" s="275"/>
      <c r="X1553" s="276"/>
    </row>
    <row r="1554" spans="2:24" x14ac:dyDescent="0.25">
      <c r="B1554" s="248"/>
      <c r="C1554" s="249"/>
      <c r="D1554" s="269"/>
      <c r="E1554" s="249"/>
      <c r="F1554" s="270"/>
      <c r="G1554" s="270"/>
      <c r="H1554" s="271"/>
      <c r="I1554" s="271"/>
      <c r="J1554" s="270"/>
      <c r="K1554" s="270"/>
      <c r="L1554" s="249"/>
      <c r="M1554" s="249"/>
      <c r="N1554" s="272"/>
      <c r="O1554" s="250"/>
      <c r="P1554" s="273"/>
      <c r="Q1554" s="274"/>
      <c r="R1554" s="273"/>
      <c r="S1554" s="274"/>
      <c r="T1554" s="250"/>
      <c r="U1554" s="274"/>
      <c r="V1554" s="250"/>
      <c r="W1554" s="275"/>
      <c r="X1554" s="276"/>
    </row>
    <row r="1555" spans="2:24" x14ac:dyDescent="0.25">
      <c r="B1555" s="248"/>
      <c r="C1555" s="249"/>
      <c r="D1555" s="269"/>
      <c r="E1555" s="249"/>
      <c r="F1555" s="270"/>
      <c r="G1555" s="270"/>
      <c r="H1555" s="271"/>
      <c r="I1555" s="271"/>
      <c r="J1555" s="270"/>
      <c r="K1555" s="270"/>
      <c r="L1555" s="249"/>
      <c r="M1555" s="249"/>
      <c r="N1555" s="272"/>
      <c r="O1555" s="250"/>
      <c r="P1555" s="273"/>
      <c r="Q1555" s="274"/>
      <c r="R1555" s="273"/>
      <c r="S1555" s="274"/>
      <c r="T1555" s="250"/>
      <c r="U1555" s="274"/>
      <c r="V1555" s="250"/>
      <c r="W1555" s="275"/>
      <c r="X1555" s="276"/>
    </row>
    <row r="1556" spans="2:24" x14ac:dyDescent="0.25">
      <c r="B1556" s="248"/>
      <c r="C1556" s="249"/>
      <c r="D1556" s="269"/>
      <c r="E1556" s="249"/>
      <c r="F1556" s="270"/>
      <c r="G1556" s="270"/>
      <c r="H1556" s="271"/>
      <c r="I1556" s="271"/>
      <c r="J1556" s="270"/>
      <c r="K1556" s="270"/>
      <c r="L1556" s="249"/>
      <c r="M1556" s="249"/>
      <c r="N1556" s="272"/>
      <c r="O1556" s="250"/>
      <c r="P1556" s="273"/>
      <c r="Q1556" s="274"/>
      <c r="R1556" s="273"/>
      <c r="S1556" s="274"/>
      <c r="T1556" s="250"/>
      <c r="U1556" s="274"/>
      <c r="V1556" s="250"/>
      <c r="W1556" s="275"/>
      <c r="X1556" s="276"/>
    </row>
    <row r="1557" spans="2:24" x14ac:dyDescent="0.25">
      <c r="B1557" s="248"/>
      <c r="C1557" s="249"/>
      <c r="D1557" s="269"/>
      <c r="E1557" s="249"/>
      <c r="F1557" s="270"/>
      <c r="G1557" s="270"/>
      <c r="H1557" s="271"/>
      <c r="I1557" s="271"/>
      <c r="J1557" s="270"/>
      <c r="K1557" s="270"/>
      <c r="L1557" s="249"/>
      <c r="M1557" s="249"/>
      <c r="N1557" s="272"/>
      <c r="O1557" s="250"/>
      <c r="P1557" s="273"/>
      <c r="Q1557" s="274"/>
      <c r="R1557" s="273"/>
      <c r="S1557" s="274"/>
      <c r="T1557" s="250"/>
      <c r="U1557" s="274"/>
      <c r="V1557" s="250"/>
      <c r="W1557" s="275"/>
      <c r="X1557" s="276"/>
    </row>
    <row r="1558" spans="2:24" x14ac:dyDescent="0.25">
      <c r="B1558" s="248"/>
      <c r="C1558" s="249"/>
      <c r="D1558" s="269"/>
      <c r="E1558" s="249"/>
      <c r="F1558" s="270"/>
      <c r="G1558" s="270"/>
      <c r="H1558" s="271"/>
      <c r="I1558" s="271"/>
      <c r="J1558" s="270"/>
      <c r="K1558" s="270"/>
      <c r="L1558" s="249"/>
      <c r="M1558" s="249"/>
      <c r="N1558" s="272"/>
      <c r="O1558" s="250"/>
      <c r="P1558" s="273"/>
      <c r="Q1558" s="274"/>
      <c r="R1558" s="273"/>
      <c r="S1558" s="274"/>
      <c r="T1558" s="250"/>
      <c r="U1558" s="274"/>
      <c r="V1558" s="250"/>
      <c r="W1558" s="275"/>
      <c r="X1558" s="276"/>
    </row>
    <row r="1559" spans="2:24" x14ac:dyDescent="0.25">
      <c r="B1559" s="248"/>
      <c r="C1559" s="249"/>
      <c r="D1559" s="269"/>
      <c r="E1559" s="249"/>
      <c r="F1559" s="270"/>
      <c r="G1559" s="270"/>
      <c r="H1559" s="271"/>
      <c r="I1559" s="271"/>
      <c r="J1559" s="270"/>
      <c r="K1559" s="270"/>
      <c r="L1559" s="249"/>
      <c r="M1559" s="249"/>
      <c r="N1559" s="272"/>
      <c r="O1559" s="250"/>
      <c r="P1559" s="273"/>
      <c r="Q1559" s="274"/>
      <c r="R1559" s="273"/>
      <c r="S1559" s="274"/>
      <c r="T1559" s="250"/>
      <c r="U1559" s="274"/>
      <c r="V1559" s="250"/>
      <c r="W1559" s="275"/>
      <c r="X1559" s="276"/>
    </row>
    <row r="1560" spans="2:24" x14ac:dyDescent="0.25">
      <c r="B1560" s="248"/>
      <c r="C1560" s="249"/>
      <c r="D1560" s="269"/>
      <c r="E1560" s="249"/>
      <c r="F1560" s="270"/>
      <c r="G1560" s="270"/>
      <c r="H1560" s="271"/>
      <c r="I1560" s="271"/>
      <c r="J1560" s="270"/>
      <c r="K1560" s="270"/>
      <c r="L1560" s="249"/>
      <c r="M1560" s="249"/>
      <c r="N1560" s="272"/>
      <c r="O1560" s="250"/>
      <c r="P1560" s="273"/>
      <c r="Q1560" s="274"/>
      <c r="R1560" s="273"/>
      <c r="S1560" s="274"/>
      <c r="T1560" s="250"/>
      <c r="U1560" s="274"/>
      <c r="V1560" s="250"/>
      <c r="W1560" s="275"/>
      <c r="X1560" s="276"/>
    </row>
    <row r="1561" spans="2:24" x14ac:dyDescent="0.25">
      <c r="B1561" s="248"/>
      <c r="C1561" s="249"/>
      <c r="D1561" s="269"/>
      <c r="E1561" s="249"/>
      <c r="F1561" s="270"/>
      <c r="G1561" s="270"/>
      <c r="H1561" s="271"/>
      <c r="I1561" s="271"/>
      <c r="J1561" s="270"/>
      <c r="K1561" s="270"/>
      <c r="L1561" s="249"/>
      <c r="M1561" s="249"/>
      <c r="N1561" s="272"/>
      <c r="O1561" s="250"/>
      <c r="P1561" s="273"/>
      <c r="Q1561" s="274"/>
      <c r="R1561" s="273"/>
      <c r="S1561" s="274"/>
      <c r="T1561" s="250"/>
      <c r="U1561" s="274"/>
      <c r="V1561" s="250"/>
      <c r="W1561" s="275"/>
      <c r="X1561" s="276"/>
    </row>
    <row r="1562" spans="2:24" x14ac:dyDescent="0.25">
      <c r="B1562" s="248"/>
      <c r="C1562" s="249"/>
      <c r="D1562" s="269"/>
      <c r="E1562" s="249"/>
      <c r="F1562" s="270"/>
      <c r="G1562" s="270"/>
      <c r="H1562" s="271"/>
      <c r="I1562" s="271"/>
      <c r="J1562" s="270"/>
      <c r="K1562" s="270"/>
      <c r="L1562" s="249"/>
      <c r="M1562" s="249"/>
      <c r="N1562" s="272"/>
      <c r="O1562" s="250"/>
      <c r="P1562" s="273"/>
      <c r="Q1562" s="274"/>
      <c r="R1562" s="273"/>
      <c r="S1562" s="274"/>
      <c r="T1562" s="250"/>
      <c r="U1562" s="274"/>
      <c r="V1562" s="250"/>
      <c r="W1562" s="275"/>
      <c r="X1562" s="276"/>
    </row>
    <row r="1563" spans="2:24" x14ac:dyDescent="0.25">
      <c r="B1563" s="248"/>
      <c r="C1563" s="249"/>
      <c r="D1563" s="269"/>
      <c r="E1563" s="249"/>
      <c r="F1563" s="270"/>
      <c r="G1563" s="270"/>
      <c r="H1563" s="271"/>
      <c r="I1563" s="271"/>
      <c r="J1563" s="270"/>
      <c r="K1563" s="270"/>
      <c r="L1563" s="249"/>
      <c r="M1563" s="249"/>
      <c r="N1563" s="272"/>
      <c r="O1563" s="250"/>
      <c r="P1563" s="273"/>
      <c r="Q1563" s="274"/>
      <c r="R1563" s="273"/>
      <c r="S1563" s="274"/>
      <c r="T1563" s="250"/>
      <c r="U1563" s="274"/>
      <c r="V1563" s="250"/>
      <c r="W1563" s="275"/>
      <c r="X1563" s="276"/>
    </row>
    <row r="1564" spans="2:24" x14ac:dyDescent="0.25">
      <c r="B1564" s="248"/>
      <c r="C1564" s="249"/>
      <c r="D1564" s="269"/>
      <c r="E1564" s="249"/>
      <c r="F1564" s="270"/>
      <c r="G1564" s="270"/>
      <c r="H1564" s="271"/>
      <c r="I1564" s="271"/>
      <c r="J1564" s="270"/>
      <c r="K1564" s="270"/>
      <c r="L1564" s="249"/>
      <c r="M1564" s="249"/>
      <c r="N1564" s="272"/>
      <c r="O1564" s="250"/>
      <c r="P1564" s="273"/>
      <c r="Q1564" s="274"/>
      <c r="R1564" s="273"/>
      <c r="S1564" s="274"/>
      <c r="T1564" s="250"/>
      <c r="U1564" s="274"/>
      <c r="V1564" s="250"/>
      <c r="W1564" s="275"/>
      <c r="X1564" s="276"/>
    </row>
    <row r="1565" spans="2:24" x14ac:dyDescent="0.25">
      <c r="B1565" s="248"/>
      <c r="C1565" s="249"/>
      <c r="D1565" s="269"/>
      <c r="E1565" s="249"/>
      <c r="F1565" s="270"/>
      <c r="G1565" s="270"/>
      <c r="H1565" s="271"/>
      <c r="I1565" s="271"/>
      <c r="J1565" s="270"/>
      <c r="K1565" s="270"/>
      <c r="L1565" s="249"/>
      <c r="M1565" s="249"/>
      <c r="N1565" s="272"/>
      <c r="O1565" s="250"/>
      <c r="P1565" s="273"/>
      <c r="Q1565" s="274"/>
      <c r="R1565" s="273"/>
      <c r="S1565" s="274"/>
      <c r="T1565" s="250"/>
      <c r="U1565" s="274"/>
      <c r="V1565" s="250"/>
      <c r="W1565" s="275"/>
      <c r="X1565" s="276"/>
    </row>
    <row r="1566" spans="2:24" x14ac:dyDescent="0.25">
      <c r="B1566" s="248"/>
      <c r="C1566" s="249"/>
      <c r="D1566" s="269"/>
      <c r="E1566" s="249"/>
      <c r="F1566" s="270"/>
      <c r="G1566" s="270"/>
      <c r="H1566" s="271"/>
      <c r="I1566" s="271"/>
      <c r="J1566" s="270"/>
      <c r="K1566" s="270"/>
      <c r="L1566" s="249"/>
      <c r="M1566" s="249"/>
      <c r="N1566" s="272"/>
      <c r="O1566" s="250"/>
      <c r="P1566" s="273"/>
      <c r="Q1566" s="274"/>
      <c r="R1566" s="273"/>
      <c r="S1566" s="274"/>
      <c r="T1566" s="250"/>
      <c r="U1566" s="274"/>
      <c r="V1566" s="250"/>
      <c r="W1566" s="275"/>
      <c r="X1566" s="276"/>
    </row>
    <row r="1567" spans="2:24" x14ac:dyDescent="0.25">
      <c r="B1567" s="248"/>
      <c r="C1567" s="249"/>
      <c r="D1567" s="269"/>
      <c r="E1567" s="249"/>
      <c r="F1567" s="270"/>
      <c r="G1567" s="270"/>
      <c r="H1567" s="271"/>
      <c r="I1567" s="271"/>
      <c r="J1567" s="270"/>
      <c r="K1567" s="270"/>
      <c r="L1567" s="249"/>
      <c r="M1567" s="249"/>
      <c r="N1567" s="272"/>
      <c r="O1567" s="250"/>
      <c r="P1567" s="273"/>
      <c r="Q1567" s="274"/>
      <c r="R1567" s="273"/>
      <c r="S1567" s="274"/>
      <c r="T1567" s="250"/>
      <c r="U1567" s="274"/>
      <c r="V1567" s="250"/>
      <c r="W1567" s="275"/>
      <c r="X1567" s="276"/>
    </row>
    <row r="1568" spans="2:24" x14ac:dyDescent="0.25">
      <c r="B1568" s="248"/>
      <c r="C1568" s="249"/>
      <c r="D1568" s="269"/>
      <c r="E1568" s="249"/>
      <c r="F1568" s="270"/>
      <c r="G1568" s="270"/>
      <c r="H1568" s="271"/>
      <c r="I1568" s="271"/>
      <c r="J1568" s="270"/>
      <c r="K1568" s="270"/>
      <c r="L1568" s="249"/>
      <c r="M1568" s="249"/>
      <c r="N1568" s="272"/>
      <c r="O1568" s="250"/>
      <c r="P1568" s="273"/>
      <c r="Q1568" s="274"/>
      <c r="R1568" s="273"/>
      <c r="S1568" s="274"/>
      <c r="T1568" s="250"/>
      <c r="U1568" s="274"/>
      <c r="V1568" s="250"/>
      <c r="W1568" s="275"/>
      <c r="X1568" s="276"/>
    </row>
    <row r="1569" spans="2:24" x14ac:dyDescent="0.25">
      <c r="B1569" s="248"/>
      <c r="C1569" s="249"/>
      <c r="D1569" s="269"/>
      <c r="E1569" s="249"/>
      <c r="F1569" s="270"/>
      <c r="G1569" s="270"/>
      <c r="H1569" s="271"/>
      <c r="I1569" s="271"/>
      <c r="J1569" s="270"/>
      <c r="K1569" s="270"/>
      <c r="L1569" s="249"/>
      <c r="M1569" s="249"/>
      <c r="N1569" s="272"/>
      <c r="O1569" s="250"/>
      <c r="P1569" s="273"/>
      <c r="Q1569" s="274"/>
      <c r="R1569" s="273"/>
      <c r="S1569" s="274"/>
      <c r="T1569" s="250"/>
      <c r="U1569" s="274"/>
      <c r="V1569" s="250"/>
      <c r="W1569" s="275"/>
      <c r="X1569" s="276"/>
    </row>
    <row r="1570" spans="2:24" x14ac:dyDescent="0.25">
      <c r="B1570" s="248"/>
      <c r="C1570" s="249"/>
      <c r="D1570" s="269"/>
      <c r="E1570" s="249"/>
      <c r="F1570" s="270"/>
      <c r="G1570" s="270"/>
      <c r="H1570" s="271"/>
      <c r="I1570" s="271"/>
      <c r="J1570" s="270"/>
      <c r="K1570" s="270"/>
      <c r="L1570" s="249"/>
      <c r="M1570" s="249"/>
      <c r="N1570" s="272"/>
      <c r="O1570" s="250"/>
      <c r="P1570" s="273"/>
      <c r="Q1570" s="274"/>
      <c r="R1570" s="273"/>
      <c r="S1570" s="274"/>
      <c r="T1570" s="250"/>
      <c r="U1570" s="274"/>
      <c r="V1570" s="250"/>
      <c r="W1570" s="275"/>
      <c r="X1570" s="276"/>
    </row>
    <row r="1571" spans="2:24" x14ac:dyDescent="0.25">
      <c r="B1571" s="248"/>
      <c r="C1571" s="249"/>
      <c r="D1571" s="269"/>
      <c r="E1571" s="249"/>
      <c r="F1571" s="270"/>
      <c r="G1571" s="270"/>
      <c r="H1571" s="271"/>
      <c r="I1571" s="271"/>
      <c r="J1571" s="270"/>
      <c r="K1571" s="270"/>
      <c r="L1571" s="249"/>
      <c r="M1571" s="249"/>
      <c r="N1571" s="272"/>
      <c r="O1571" s="250"/>
      <c r="P1571" s="273"/>
      <c r="Q1571" s="274"/>
      <c r="R1571" s="273"/>
      <c r="S1571" s="274"/>
      <c r="T1571" s="250"/>
      <c r="U1571" s="274"/>
      <c r="V1571" s="250"/>
      <c r="W1571" s="275"/>
      <c r="X1571" s="276"/>
    </row>
    <row r="1572" spans="2:24" x14ac:dyDescent="0.25">
      <c r="B1572" s="248"/>
      <c r="C1572" s="249"/>
      <c r="D1572" s="269"/>
      <c r="E1572" s="249"/>
      <c r="F1572" s="270"/>
      <c r="G1572" s="270"/>
      <c r="H1572" s="271"/>
      <c r="I1572" s="271"/>
      <c r="J1572" s="270"/>
      <c r="K1572" s="270"/>
      <c r="L1572" s="249"/>
      <c r="M1572" s="249"/>
      <c r="N1572" s="272"/>
      <c r="O1572" s="250"/>
      <c r="P1572" s="273"/>
      <c r="Q1572" s="274"/>
      <c r="R1572" s="273"/>
      <c r="S1572" s="274"/>
      <c r="T1572" s="250"/>
      <c r="U1572" s="274"/>
      <c r="V1572" s="250"/>
      <c r="W1572" s="275"/>
      <c r="X1572" s="276"/>
    </row>
    <row r="1573" spans="2:24" x14ac:dyDescent="0.25">
      <c r="B1573" s="248"/>
      <c r="C1573" s="249"/>
      <c r="D1573" s="269"/>
      <c r="E1573" s="249"/>
      <c r="F1573" s="270"/>
      <c r="G1573" s="270"/>
      <c r="H1573" s="271"/>
      <c r="I1573" s="271"/>
      <c r="J1573" s="270"/>
      <c r="K1573" s="270"/>
      <c r="L1573" s="249"/>
      <c r="M1573" s="249"/>
      <c r="N1573" s="272"/>
      <c r="O1573" s="250"/>
      <c r="P1573" s="273"/>
      <c r="Q1573" s="274"/>
      <c r="R1573" s="273"/>
      <c r="S1573" s="274"/>
      <c r="T1573" s="250"/>
      <c r="U1573" s="274"/>
      <c r="V1573" s="250"/>
      <c r="W1573" s="275"/>
      <c r="X1573" s="276"/>
    </row>
    <row r="1574" spans="2:24" x14ac:dyDescent="0.25">
      <c r="B1574" s="248"/>
      <c r="C1574" s="249"/>
      <c r="D1574" s="269"/>
      <c r="E1574" s="249"/>
      <c r="F1574" s="270"/>
      <c r="G1574" s="270"/>
      <c r="H1574" s="271"/>
      <c r="I1574" s="271"/>
      <c r="J1574" s="270"/>
      <c r="K1574" s="270"/>
      <c r="L1574" s="249"/>
      <c r="M1574" s="249"/>
      <c r="N1574" s="272"/>
      <c r="O1574" s="250"/>
      <c r="P1574" s="273"/>
      <c r="Q1574" s="274"/>
      <c r="R1574" s="273"/>
      <c r="S1574" s="274"/>
      <c r="T1574" s="250"/>
      <c r="U1574" s="274"/>
      <c r="V1574" s="250"/>
      <c r="W1574" s="275"/>
      <c r="X1574" s="276"/>
    </row>
    <row r="1575" spans="2:24" x14ac:dyDescent="0.25">
      <c r="B1575" s="248"/>
      <c r="C1575" s="249"/>
      <c r="D1575" s="269"/>
      <c r="E1575" s="249"/>
      <c r="F1575" s="270"/>
      <c r="G1575" s="270"/>
      <c r="H1575" s="271"/>
      <c r="I1575" s="271"/>
      <c r="J1575" s="270"/>
      <c r="K1575" s="270"/>
      <c r="L1575" s="249"/>
      <c r="M1575" s="249"/>
      <c r="N1575" s="272"/>
      <c r="O1575" s="250"/>
      <c r="P1575" s="273"/>
      <c r="Q1575" s="274"/>
      <c r="R1575" s="273"/>
      <c r="S1575" s="274"/>
      <c r="T1575" s="250"/>
      <c r="U1575" s="274"/>
      <c r="V1575" s="250"/>
      <c r="W1575" s="275"/>
      <c r="X1575" s="276"/>
    </row>
    <row r="1576" spans="2:24" x14ac:dyDescent="0.25">
      <c r="B1576" s="248"/>
      <c r="C1576" s="249"/>
      <c r="D1576" s="269"/>
      <c r="E1576" s="249"/>
      <c r="F1576" s="270"/>
      <c r="G1576" s="270"/>
      <c r="H1576" s="271"/>
      <c r="I1576" s="271"/>
      <c r="J1576" s="270"/>
      <c r="K1576" s="270"/>
      <c r="L1576" s="249"/>
      <c r="M1576" s="249"/>
      <c r="N1576" s="272"/>
      <c r="O1576" s="250"/>
      <c r="P1576" s="273"/>
      <c r="Q1576" s="274"/>
      <c r="R1576" s="273"/>
      <c r="S1576" s="274"/>
      <c r="T1576" s="250"/>
      <c r="U1576" s="274"/>
      <c r="V1576" s="250"/>
      <c r="W1576" s="275"/>
      <c r="X1576" s="276"/>
    </row>
    <row r="1577" spans="2:24" x14ac:dyDescent="0.25">
      <c r="B1577" s="248"/>
      <c r="C1577" s="249"/>
      <c r="D1577" s="269"/>
      <c r="E1577" s="249"/>
      <c r="F1577" s="270"/>
      <c r="G1577" s="270"/>
      <c r="H1577" s="271"/>
      <c r="I1577" s="271"/>
      <c r="J1577" s="270"/>
      <c r="K1577" s="270"/>
      <c r="L1577" s="249"/>
      <c r="M1577" s="249"/>
      <c r="N1577" s="272"/>
      <c r="O1577" s="250"/>
      <c r="P1577" s="273"/>
      <c r="Q1577" s="274"/>
      <c r="R1577" s="273"/>
      <c r="S1577" s="274"/>
      <c r="T1577" s="250"/>
      <c r="U1577" s="274"/>
      <c r="V1577" s="250"/>
      <c r="W1577" s="275"/>
      <c r="X1577" s="276"/>
    </row>
    <row r="1578" spans="2:24" x14ac:dyDescent="0.25">
      <c r="B1578" s="248"/>
      <c r="C1578" s="249"/>
      <c r="D1578" s="269"/>
      <c r="E1578" s="249"/>
      <c r="F1578" s="270"/>
      <c r="G1578" s="270"/>
      <c r="H1578" s="271"/>
      <c r="I1578" s="271"/>
      <c r="J1578" s="270"/>
      <c r="K1578" s="270"/>
      <c r="L1578" s="249"/>
      <c r="M1578" s="249"/>
      <c r="N1578" s="272"/>
      <c r="O1578" s="250"/>
      <c r="P1578" s="273"/>
      <c r="Q1578" s="274"/>
      <c r="R1578" s="273"/>
      <c r="S1578" s="274"/>
      <c r="T1578" s="250"/>
      <c r="U1578" s="274"/>
      <c r="V1578" s="250"/>
      <c r="W1578" s="275"/>
      <c r="X1578" s="276"/>
    </row>
    <row r="1579" spans="2:24" x14ac:dyDescent="0.25">
      <c r="B1579" s="248"/>
      <c r="C1579" s="249"/>
      <c r="D1579" s="269"/>
      <c r="E1579" s="249"/>
      <c r="F1579" s="270"/>
      <c r="G1579" s="270"/>
      <c r="H1579" s="271"/>
      <c r="I1579" s="271"/>
      <c r="J1579" s="270"/>
      <c r="K1579" s="270"/>
      <c r="L1579" s="249"/>
      <c r="M1579" s="249"/>
      <c r="N1579" s="272"/>
      <c r="O1579" s="250"/>
      <c r="P1579" s="273"/>
      <c r="Q1579" s="274"/>
      <c r="R1579" s="273"/>
      <c r="S1579" s="274"/>
      <c r="T1579" s="250"/>
      <c r="U1579" s="274"/>
      <c r="V1579" s="250"/>
      <c r="W1579" s="275"/>
      <c r="X1579" s="276"/>
    </row>
    <row r="1580" spans="2:24" x14ac:dyDescent="0.25">
      <c r="B1580" s="248"/>
      <c r="C1580" s="249"/>
      <c r="D1580" s="269"/>
      <c r="E1580" s="249"/>
      <c r="F1580" s="270"/>
      <c r="G1580" s="270"/>
      <c r="H1580" s="271"/>
      <c r="I1580" s="271"/>
      <c r="J1580" s="270"/>
      <c r="K1580" s="270"/>
      <c r="L1580" s="249"/>
      <c r="M1580" s="249"/>
      <c r="N1580" s="272"/>
      <c r="O1580" s="250"/>
      <c r="P1580" s="273"/>
      <c r="Q1580" s="274"/>
      <c r="R1580" s="273"/>
      <c r="S1580" s="274"/>
      <c r="T1580" s="250"/>
      <c r="U1580" s="274"/>
      <c r="V1580" s="250"/>
      <c r="W1580" s="275"/>
      <c r="X1580" s="276"/>
    </row>
    <row r="1581" spans="2:24" x14ac:dyDescent="0.25">
      <c r="B1581" s="248"/>
      <c r="C1581" s="249"/>
      <c r="D1581" s="269"/>
      <c r="E1581" s="249"/>
      <c r="F1581" s="270"/>
      <c r="G1581" s="270"/>
      <c r="H1581" s="271"/>
      <c r="I1581" s="271"/>
      <c r="J1581" s="270"/>
      <c r="K1581" s="270"/>
      <c r="L1581" s="249"/>
      <c r="M1581" s="249"/>
      <c r="N1581" s="272"/>
      <c r="O1581" s="250"/>
      <c r="P1581" s="273"/>
      <c r="Q1581" s="274"/>
      <c r="R1581" s="273"/>
      <c r="S1581" s="274"/>
      <c r="T1581" s="250"/>
      <c r="U1581" s="274"/>
      <c r="V1581" s="250"/>
      <c r="W1581" s="275"/>
      <c r="X1581" s="276"/>
    </row>
    <row r="1582" spans="2:24" x14ac:dyDescent="0.25">
      <c r="B1582" s="248"/>
      <c r="C1582" s="249"/>
      <c r="D1582" s="269"/>
      <c r="E1582" s="249"/>
      <c r="F1582" s="270"/>
      <c r="G1582" s="270"/>
      <c r="H1582" s="271"/>
      <c r="I1582" s="271"/>
      <c r="J1582" s="270"/>
      <c r="K1582" s="270"/>
      <c r="L1582" s="249"/>
      <c r="M1582" s="249"/>
      <c r="N1582" s="272"/>
      <c r="O1582" s="250"/>
      <c r="P1582" s="273"/>
      <c r="Q1582" s="274"/>
      <c r="R1582" s="273"/>
      <c r="S1582" s="274"/>
      <c r="T1582" s="250"/>
      <c r="U1582" s="274"/>
      <c r="V1582" s="250"/>
      <c r="W1582" s="275"/>
      <c r="X1582" s="276"/>
    </row>
    <row r="1583" spans="2:24" x14ac:dyDescent="0.25">
      <c r="B1583" s="248"/>
      <c r="C1583" s="249"/>
      <c r="D1583" s="269"/>
      <c r="E1583" s="249"/>
      <c r="F1583" s="270"/>
      <c r="G1583" s="270"/>
      <c r="H1583" s="271"/>
      <c r="I1583" s="271"/>
      <c r="J1583" s="270"/>
      <c r="K1583" s="270"/>
      <c r="L1583" s="249"/>
      <c r="M1583" s="249"/>
      <c r="N1583" s="272"/>
      <c r="O1583" s="250"/>
      <c r="P1583" s="273"/>
      <c r="Q1583" s="274"/>
      <c r="R1583" s="273"/>
      <c r="S1583" s="274"/>
      <c r="T1583" s="250"/>
      <c r="U1583" s="274"/>
      <c r="V1583" s="250"/>
      <c r="W1583" s="275"/>
      <c r="X1583" s="276"/>
    </row>
    <row r="1584" spans="2:24" x14ac:dyDescent="0.25">
      <c r="B1584" s="248"/>
      <c r="C1584" s="249"/>
      <c r="D1584" s="269"/>
      <c r="E1584" s="249"/>
      <c r="F1584" s="270"/>
      <c r="G1584" s="270"/>
      <c r="H1584" s="271"/>
      <c r="I1584" s="271"/>
      <c r="J1584" s="270"/>
      <c r="K1584" s="270"/>
      <c r="L1584" s="249"/>
      <c r="M1584" s="249"/>
      <c r="N1584" s="272"/>
      <c r="O1584" s="250"/>
      <c r="P1584" s="273"/>
      <c r="Q1584" s="274"/>
      <c r="R1584" s="273"/>
      <c r="S1584" s="274"/>
      <c r="T1584" s="250"/>
      <c r="U1584" s="274"/>
      <c r="V1584" s="250"/>
      <c r="W1584" s="275"/>
      <c r="X1584" s="276"/>
    </row>
    <row r="1585" spans="2:24" x14ac:dyDescent="0.25">
      <c r="B1585" s="248"/>
      <c r="C1585" s="249"/>
      <c r="D1585" s="269"/>
      <c r="E1585" s="249"/>
      <c r="F1585" s="270"/>
      <c r="G1585" s="270"/>
      <c r="H1585" s="271"/>
      <c r="I1585" s="271"/>
      <c r="J1585" s="270"/>
      <c r="K1585" s="270"/>
      <c r="L1585" s="249"/>
      <c r="M1585" s="249"/>
      <c r="N1585" s="272"/>
      <c r="O1585" s="250"/>
      <c r="P1585" s="273"/>
      <c r="Q1585" s="274"/>
      <c r="R1585" s="273"/>
      <c r="S1585" s="274"/>
      <c r="T1585" s="250"/>
      <c r="U1585" s="274"/>
      <c r="V1585" s="250"/>
      <c r="W1585" s="275"/>
      <c r="X1585" s="276"/>
    </row>
    <row r="1586" spans="2:24" x14ac:dyDescent="0.25">
      <c r="B1586" s="248"/>
      <c r="C1586" s="249"/>
      <c r="D1586" s="269"/>
      <c r="E1586" s="249"/>
      <c r="F1586" s="270"/>
      <c r="G1586" s="270"/>
      <c r="H1586" s="271"/>
      <c r="I1586" s="271"/>
      <c r="J1586" s="270"/>
      <c r="K1586" s="270"/>
      <c r="L1586" s="249"/>
      <c r="M1586" s="249"/>
      <c r="N1586" s="272"/>
      <c r="O1586" s="250"/>
      <c r="P1586" s="273"/>
      <c r="Q1586" s="274"/>
      <c r="R1586" s="273"/>
      <c r="S1586" s="274"/>
      <c r="T1586" s="250"/>
      <c r="U1586" s="274"/>
      <c r="V1586" s="250"/>
      <c r="W1586" s="275"/>
      <c r="X1586" s="276"/>
    </row>
    <row r="1587" spans="2:24" x14ac:dyDescent="0.25">
      <c r="B1587" s="248"/>
      <c r="C1587" s="249"/>
      <c r="D1587" s="269"/>
      <c r="E1587" s="249"/>
      <c r="F1587" s="270"/>
      <c r="G1587" s="270"/>
      <c r="H1587" s="271"/>
      <c r="I1587" s="271"/>
      <c r="J1587" s="270"/>
      <c r="K1587" s="270"/>
      <c r="L1587" s="249"/>
      <c r="M1587" s="249"/>
      <c r="N1587" s="272"/>
      <c r="O1587" s="250"/>
      <c r="P1587" s="273"/>
      <c r="Q1587" s="274"/>
      <c r="R1587" s="273"/>
      <c r="S1587" s="274"/>
      <c r="T1587" s="250"/>
      <c r="U1587" s="274"/>
      <c r="V1587" s="250"/>
      <c r="W1587" s="275"/>
      <c r="X1587" s="276"/>
    </row>
    <row r="1588" spans="2:24" x14ac:dyDescent="0.25">
      <c r="B1588" s="248"/>
      <c r="C1588" s="249"/>
      <c r="D1588" s="269"/>
      <c r="E1588" s="249"/>
      <c r="F1588" s="270"/>
      <c r="G1588" s="270"/>
      <c r="H1588" s="271"/>
      <c r="I1588" s="271"/>
      <c r="J1588" s="270"/>
      <c r="K1588" s="270"/>
      <c r="L1588" s="249"/>
      <c r="M1588" s="249"/>
      <c r="N1588" s="272"/>
      <c r="O1588" s="250"/>
      <c r="P1588" s="273"/>
      <c r="Q1588" s="274"/>
      <c r="R1588" s="273"/>
      <c r="S1588" s="274"/>
      <c r="T1588" s="250"/>
      <c r="U1588" s="274"/>
      <c r="V1588" s="250"/>
      <c r="W1588" s="275"/>
      <c r="X1588" s="276"/>
    </row>
    <row r="1589" spans="2:24" x14ac:dyDescent="0.25">
      <c r="B1589" s="248"/>
      <c r="C1589" s="249"/>
      <c r="D1589" s="269"/>
      <c r="E1589" s="249"/>
      <c r="F1589" s="270"/>
      <c r="G1589" s="270"/>
      <c r="H1589" s="271"/>
      <c r="I1589" s="271"/>
      <c r="J1589" s="270"/>
      <c r="K1589" s="270"/>
      <c r="L1589" s="249"/>
      <c r="M1589" s="249"/>
      <c r="N1589" s="272"/>
      <c r="O1589" s="250"/>
      <c r="P1589" s="273"/>
      <c r="Q1589" s="274"/>
      <c r="R1589" s="273"/>
      <c r="S1589" s="274"/>
      <c r="T1589" s="250"/>
      <c r="U1589" s="274"/>
      <c r="V1589" s="250"/>
      <c r="W1589" s="275"/>
      <c r="X1589" s="276"/>
    </row>
    <row r="1590" spans="2:24" x14ac:dyDescent="0.25">
      <c r="B1590" s="248"/>
      <c r="C1590" s="249"/>
      <c r="D1590" s="269"/>
      <c r="E1590" s="249"/>
      <c r="F1590" s="270"/>
      <c r="G1590" s="270"/>
      <c r="H1590" s="271"/>
      <c r="I1590" s="271"/>
      <c r="J1590" s="270"/>
      <c r="K1590" s="270"/>
      <c r="L1590" s="249"/>
      <c r="M1590" s="249"/>
      <c r="N1590" s="272"/>
      <c r="O1590" s="250"/>
      <c r="P1590" s="273"/>
      <c r="Q1590" s="274"/>
      <c r="R1590" s="273"/>
      <c r="S1590" s="274"/>
      <c r="T1590" s="250"/>
      <c r="U1590" s="274"/>
      <c r="V1590" s="250"/>
      <c r="W1590" s="275"/>
      <c r="X1590" s="276"/>
    </row>
    <row r="1591" spans="2:24" x14ac:dyDescent="0.25">
      <c r="B1591" s="248"/>
      <c r="C1591" s="249"/>
      <c r="D1591" s="269"/>
      <c r="E1591" s="249"/>
      <c r="F1591" s="270"/>
      <c r="G1591" s="270"/>
      <c r="H1591" s="271"/>
      <c r="I1591" s="271"/>
      <c r="J1591" s="270"/>
      <c r="K1591" s="270"/>
      <c r="L1591" s="249"/>
      <c r="M1591" s="249"/>
      <c r="N1591" s="272"/>
      <c r="O1591" s="250"/>
      <c r="P1591" s="273"/>
      <c r="Q1591" s="274"/>
      <c r="R1591" s="273"/>
      <c r="S1591" s="274"/>
      <c r="T1591" s="250"/>
      <c r="U1591" s="274"/>
      <c r="V1591" s="250"/>
      <c r="W1591" s="275"/>
      <c r="X1591" s="276"/>
    </row>
    <row r="1592" spans="2:24" x14ac:dyDescent="0.25">
      <c r="B1592" s="248"/>
      <c r="C1592" s="249"/>
      <c r="D1592" s="269"/>
      <c r="E1592" s="249"/>
      <c r="F1592" s="270"/>
      <c r="G1592" s="270"/>
      <c r="H1592" s="271"/>
      <c r="I1592" s="271"/>
      <c r="J1592" s="270"/>
      <c r="K1592" s="270"/>
      <c r="L1592" s="249"/>
      <c r="M1592" s="249"/>
      <c r="N1592" s="272"/>
      <c r="O1592" s="250"/>
      <c r="P1592" s="273"/>
      <c r="Q1592" s="274"/>
      <c r="R1592" s="273"/>
      <c r="S1592" s="274"/>
      <c r="T1592" s="250"/>
      <c r="U1592" s="274"/>
      <c r="V1592" s="250"/>
      <c r="W1592" s="275"/>
      <c r="X1592" s="276"/>
    </row>
    <row r="1593" spans="2:24" x14ac:dyDescent="0.25">
      <c r="B1593" s="248"/>
      <c r="C1593" s="249"/>
      <c r="D1593" s="269"/>
      <c r="E1593" s="249"/>
      <c r="F1593" s="270"/>
      <c r="G1593" s="270"/>
      <c r="H1593" s="271"/>
      <c r="I1593" s="271"/>
      <c r="J1593" s="270"/>
      <c r="K1593" s="270"/>
      <c r="L1593" s="249"/>
      <c r="M1593" s="249"/>
      <c r="N1593" s="272"/>
      <c r="O1593" s="250"/>
      <c r="P1593" s="273"/>
      <c r="Q1593" s="274"/>
      <c r="R1593" s="273"/>
      <c r="S1593" s="274"/>
      <c r="T1593" s="250"/>
      <c r="U1593" s="274"/>
      <c r="V1593" s="250"/>
      <c r="W1593" s="275"/>
      <c r="X1593" s="276"/>
    </row>
    <row r="1594" spans="2:24" x14ac:dyDescent="0.25">
      <c r="B1594" s="248"/>
      <c r="C1594" s="249"/>
      <c r="D1594" s="269"/>
      <c r="E1594" s="249"/>
      <c r="F1594" s="270"/>
      <c r="G1594" s="270"/>
      <c r="H1594" s="271"/>
      <c r="I1594" s="271"/>
      <c r="J1594" s="270"/>
      <c r="K1594" s="270"/>
      <c r="L1594" s="249"/>
      <c r="M1594" s="249"/>
      <c r="N1594" s="272"/>
      <c r="O1594" s="250"/>
      <c r="P1594" s="273"/>
      <c r="Q1594" s="274"/>
      <c r="R1594" s="273"/>
      <c r="S1594" s="274"/>
      <c r="T1594" s="250"/>
      <c r="U1594" s="274"/>
      <c r="V1594" s="250"/>
      <c r="W1594" s="275"/>
      <c r="X1594" s="276"/>
    </row>
    <row r="1595" spans="2:24" x14ac:dyDescent="0.25">
      <c r="B1595" s="248"/>
      <c r="C1595" s="249"/>
      <c r="D1595" s="269"/>
      <c r="E1595" s="249"/>
      <c r="F1595" s="270"/>
      <c r="G1595" s="270"/>
      <c r="H1595" s="271"/>
      <c r="I1595" s="271"/>
      <c r="J1595" s="270"/>
      <c r="K1595" s="270"/>
      <c r="L1595" s="249"/>
      <c r="M1595" s="249"/>
      <c r="N1595" s="272"/>
      <c r="O1595" s="250"/>
      <c r="P1595" s="273"/>
      <c r="Q1595" s="274"/>
      <c r="R1595" s="273"/>
      <c r="S1595" s="274"/>
      <c r="T1595" s="250"/>
      <c r="U1595" s="274"/>
      <c r="V1595" s="250"/>
      <c r="W1595" s="275"/>
      <c r="X1595" s="276"/>
    </row>
    <row r="1596" spans="2:24" x14ac:dyDescent="0.25">
      <c r="B1596" s="248"/>
      <c r="C1596" s="249"/>
      <c r="D1596" s="269"/>
      <c r="E1596" s="249"/>
      <c r="F1596" s="270"/>
      <c r="G1596" s="270"/>
      <c r="H1596" s="271"/>
      <c r="I1596" s="271"/>
      <c r="J1596" s="270"/>
      <c r="K1596" s="270"/>
      <c r="L1596" s="249"/>
      <c r="M1596" s="249"/>
      <c r="N1596" s="272"/>
      <c r="O1596" s="250"/>
      <c r="P1596" s="273"/>
      <c r="Q1596" s="274"/>
      <c r="R1596" s="273"/>
      <c r="S1596" s="274"/>
      <c r="T1596" s="250"/>
      <c r="U1596" s="274"/>
      <c r="V1596" s="250"/>
      <c r="W1596" s="275"/>
      <c r="X1596" s="276"/>
    </row>
    <row r="1597" spans="2:24" x14ac:dyDescent="0.25">
      <c r="B1597" s="248"/>
      <c r="C1597" s="249"/>
      <c r="D1597" s="269"/>
      <c r="E1597" s="249"/>
      <c r="F1597" s="270"/>
      <c r="G1597" s="270"/>
      <c r="H1597" s="271"/>
      <c r="I1597" s="271"/>
      <c r="J1597" s="270"/>
      <c r="K1597" s="270"/>
      <c r="L1597" s="249"/>
      <c r="M1597" s="249"/>
      <c r="N1597" s="272"/>
      <c r="O1597" s="250"/>
      <c r="P1597" s="273"/>
      <c r="Q1597" s="274"/>
      <c r="R1597" s="273"/>
      <c r="S1597" s="274"/>
      <c r="T1597" s="250"/>
      <c r="U1597" s="274"/>
      <c r="V1597" s="250"/>
      <c r="W1597" s="275"/>
      <c r="X1597" s="276"/>
    </row>
    <row r="1598" spans="2:24" x14ac:dyDescent="0.25">
      <c r="B1598" s="248"/>
      <c r="C1598" s="249"/>
      <c r="D1598" s="269"/>
      <c r="E1598" s="249"/>
      <c r="F1598" s="270"/>
      <c r="G1598" s="270"/>
      <c r="H1598" s="271"/>
      <c r="I1598" s="271"/>
      <c r="J1598" s="270"/>
      <c r="K1598" s="270"/>
      <c r="L1598" s="249"/>
      <c r="M1598" s="249"/>
      <c r="N1598" s="272"/>
      <c r="O1598" s="250"/>
      <c r="P1598" s="273"/>
      <c r="Q1598" s="274"/>
      <c r="R1598" s="273"/>
      <c r="S1598" s="274"/>
      <c r="T1598" s="250"/>
      <c r="U1598" s="274"/>
      <c r="V1598" s="250"/>
      <c r="W1598" s="275"/>
      <c r="X1598" s="276"/>
    </row>
    <row r="1599" spans="2:24" x14ac:dyDescent="0.25">
      <c r="B1599" s="248"/>
      <c r="C1599" s="249"/>
      <c r="D1599" s="269"/>
      <c r="E1599" s="249"/>
      <c r="F1599" s="270"/>
      <c r="G1599" s="270"/>
      <c r="H1599" s="271"/>
      <c r="I1599" s="271"/>
      <c r="J1599" s="270"/>
      <c r="K1599" s="270"/>
      <c r="L1599" s="249"/>
      <c r="M1599" s="249"/>
      <c r="N1599" s="272"/>
      <c r="O1599" s="250"/>
      <c r="P1599" s="273"/>
      <c r="Q1599" s="274"/>
      <c r="R1599" s="273"/>
      <c r="S1599" s="274"/>
      <c r="T1599" s="250"/>
      <c r="U1599" s="274"/>
      <c r="V1599" s="250"/>
      <c r="W1599" s="275"/>
      <c r="X1599" s="276"/>
    </row>
    <row r="1600" spans="2:24" x14ac:dyDescent="0.25">
      <c r="B1600" s="248"/>
      <c r="C1600" s="249"/>
      <c r="D1600" s="269"/>
      <c r="E1600" s="249"/>
      <c r="F1600" s="270"/>
      <c r="G1600" s="270"/>
      <c r="H1600" s="271"/>
      <c r="I1600" s="271"/>
      <c r="J1600" s="270"/>
      <c r="K1600" s="270"/>
      <c r="L1600" s="249"/>
      <c r="M1600" s="249"/>
      <c r="N1600" s="272"/>
      <c r="O1600" s="250"/>
      <c r="P1600" s="273"/>
      <c r="Q1600" s="274"/>
      <c r="R1600" s="273"/>
      <c r="S1600" s="274"/>
      <c r="T1600" s="250"/>
      <c r="U1600" s="274"/>
      <c r="V1600" s="250"/>
      <c r="W1600" s="275"/>
      <c r="X1600" s="276"/>
    </row>
    <row r="1601" spans="2:24" x14ac:dyDescent="0.25">
      <c r="B1601" s="248"/>
      <c r="C1601" s="249"/>
      <c r="D1601" s="269"/>
      <c r="E1601" s="249"/>
      <c r="F1601" s="270"/>
      <c r="G1601" s="270"/>
      <c r="H1601" s="271"/>
      <c r="I1601" s="271"/>
      <c r="J1601" s="270"/>
      <c r="K1601" s="270"/>
      <c r="L1601" s="249"/>
      <c r="M1601" s="249"/>
      <c r="N1601" s="272"/>
      <c r="O1601" s="250"/>
      <c r="P1601" s="273"/>
      <c r="Q1601" s="274"/>
      <c r="R1601" s="273"/>
      <c r="S1601" s="274"/>
      <c r="T1601" s="250"/>
      <c r="U1601" s="274"/>
      <c r="V1601" s="250"/>
      <c r="W1601" s="275"/>
      <c r="X1601" s="276"/>
    </row>
    <row r="1602" spans="2:24" x14ac:dyDescent="0.25">
      <c r="B1602" s="248"/>
      <c r="C1602" s="249"/>
      <c r="D1602" s="269"/>
      <c r="E1602" s="249"/>
      <c r="F1602" s="270"/>
      <c r="G1602" s="270"/>
      <c r="H1602" s="271"/>
      <c r="I1602" s="271"/>
      <c r="J1602" s="270"/>
      <c r="K1602" s="270"/>
      <c r="L1602" s="249"/>
      <c r="M1602" s="249"/>
      <c r="N1602" s="272"/>
      <c r="O1602" s="250"/>
      <c r="P1602" s="273"/>
      <c r="Q1602" s="274"/>
      <c r="R1602" s="273"/>
      <c r="S1602" s="274"/>
      <c r="T1602" s="250"/>
      <c r="U1602" s="274"/>
      <c r="V1602" s="250"/>
      <c r="W1602" s="275"/>
      <c r="X1602" s="276"/>
    </row>
    <row r="1603" spans="2:24" x14ac:dyDescent="0.25">
      <c r="B1603" s="248"/>
      <c r="C1603" s="249"/>
      <c r="D1603" s="269"/>
      <c r="E1603" s="249"/>
      <c r="F1603" s="270"/>
      <c r="G1603" s="270"/>
      <c r="H1603" s="271"/>
      <c r="I1603" s="271"/>
      <c r="J1603" s="270"/>
      <c r="K1603" s="270"/>
      <c r="L1603" s="249"/>
      <c r="M1603" s="249"/>
      <c r="N1603" s="272"/>
      <c r="O1603" s="250"/>
      <c r="P1603" s="273"/>
      <c r="Q1603" s="274"/>
      <c r="R1603" s="273"/>
      <c r="S1603" s="274"/>
      <c r="T1603" s="250"/>
      <c r="U1603" s="274"/>
      <c r="V1603" s="250"/>
      <c r="W1603" s="275"/>
      <c r="X1603" s="276"/>
    </row>
    <row r="1604" spans="2:24" x14ac:dyDescent="0.25">
      <c r="B1604" s="248"/>
      <c r="C1604" s="249"/>
      <c r="D1604" s="269"/>
      <c r="E1604" s="249"/>
      <c r="F1604" s="270"/>
      <c r="G1604" s="270"/>
      <c r="H1604" s="271"/>
      <c r="I1604" s="271"/>
      <c r="J1604" s="270"/>
      <c r="K1604" s="270"/>
      <c r="L1604" s="249"/>
      <c r="M1604" s="249"/>
      <c r="N1604" s="272"/>
      <c r="O1604" s="250"/>
      <c r="P1604" s="273"/>
      <c r="Q1604" s="274"/>
      <c r="R1604" s="273"/>
      <c r="S1604" s="274"/>
      <c r="T1604" s="250"/>
      <c r="U1604" s="274"/>
      <c r="V1604" s="250"/>
      <c r="W1604" s="275"/>
      <c r="X1604" s="276"/>
    </row>
    <row r="1605" spans="2:24" x14ac:dyDescent="0.25">
      <c r="B1605" s="248"/>
      <c r="C1605" s="249"/>
      <c r="D1605" s="269"/>
      <c r="E1605" s="249"/>
      <c r="F1605" s="270"/>
      <c r="G1605" s="270"/>
      <c r="H1605" s="271"/>
      <c r="I1605" s="271"/>
      <c r="J1605" s="270"/>
      <c r="K1605" s="270"/>
      <c r="L1605" s="249"/>
      <c r="M1605" s="249"/>
      <c r="N1605" s="272"/>
      <c r="O1605" s="250"/>
      <c r="P1605" s="273"/>
      <c r="Q1605" s="274"/>
      <c r="R1605" s="273"/>
      <c r="S1605" s="274"/>
      <c r="T1605" s="250"/>
      <c r="U1605" s="274"/>
      <c r="V1605" s="250"/>
      <c r="W1605" s="275"/>
      <c r="X1605" s="276"/>
    </row>
    <row r="1606" spans="2:24" x14ac:dyDescent="0.25">
      <c r="B1606" s="248"/>
      <c r="C1606" s="249"/>
      <c r="D1606" s="269"/>
      <c r="E1606" s="249"/>
      <c r="F1606" s="270"/>
      <c r="G1606" s="270"/>
      <c r="H1606" s="271"/>
      <c r="I1606" s="271"/>
      <c r="J1606" s="270"/>
      <c r="K1606" s="270"/>
      <c r="L1606" s="249"/>
      <c r="M1606" s="249"/>
      <c r="N1606" s="272"/>
      <c r="O1606" s="250"/>
      <c r="P1606" s="273"/>
      <c r="Q1606" s="274"/>
      <c r="R1606" s="273"/>
      <c r="S1606" s="274"/>
      <c r="T1606" s="250"/>
      <c r="U1606" s="274"/>
      <c r="V1606" s="250"/>
      <c r="W1606" s="275"/>
      <c r="X1606" s="276"/>
    </row>
    <row r="1607" spans="2:24" x14ac:dyDescent="0.25">
      <c r="B1607" s="248"/>
      <c r="C1607" s="249"/>
      <c r="D1607" s="269"/>
      <c r="E1607" s="249"/>
      <c r="F1607" s="270"/>
      <c r="G1607" s="270"/>
      <c r="H1607" s="271"/>
      <c r="I1607" s="271"/>
      <c r="J1607" s="270"/>
      <c r="K1607" s="270"/>
      <c r="L1607" s="249"/>
      <c r="M1607" s="249"/>
      <c r="N1607" s="272"/>
      <c r="O1607" s="250"/>
      <c r="P1607" s="273"/>
      <c r="Q1607" s="274"/>
      <c r="R1607" s="273"/>
      <c r="S1607" s="274"/>
      <c r="T1607" s="250"/>
      <c r="U1607" s="274"/>
      <c r="V1607" s="250"/>
      <c r="W1607" s="275"/>
      <c r="X1607" s="276"/>
    </row>
    <row r="1608" spans="2:24" x14ac:dyDescent="0.25">
      <c r="B1608" s="248"/>
      <c r="C1608" s="249"/>
      <c r="D1608" s="269"/>
      <c r="E1608" s="249"/>
      <c r="F1608" s="270"/>
      <c r="G1608" s="270"/>
      <c r="H1608" s="271"/>
      <c r="I1608" s="271"/>
      <c r="J1608" s="270"/>
      <c r="K1608" s="270"/>
      <c r="L1608" s="249"/>
      <c r="M1608" s="249"/>
      <c r="N1608" s="272"/>
      <c r="O1608" s="250"/>
      <c r="P1608" s="273"/>
      <c r="Q1608" s="274"/>
      <c r="R1608" s="273"/>
      <c r="S1608" s="274"/>
      <c r="T1608" s="250"/>
      <c r="U1608" s="274"/>
      <c r="V1608" s="250"/>
      <c r="W1608" s="275"/>
      <c r="X1608" s="276"/>
    </row>
    <row r="1609" spans="2:24" x14ac:dyDescent="0.25">
      <c r="B1609" s="248"/>
      <c r="C1609" s="249"/>
      <c r="D1609" s="269"/>
      <c r="E1609" s="249"/>
      <c r="F1609" s="270"/>
      <c r="G1609" s="270"/>
      <c r="H1609" s="271"/>
      <c r="I1609" s="271"/>
      <c r="J1609" s="270"/>
      <c r="K1609" s="270"/>
      <c r="L1609" s="249"/>
      <c r="M1609" s="249"/>
      <c r="N1609" s="272"/>
      <c r="O1609" s="250"/>
      <c r="P1609" s="273"/>
      <c r="Q1609" s="274"/>
      <c r="R1609" s="273"/>
      <c r="S1609" s="274"/>
      <c r="T1609" s="250"/>
      <c r="U1609" s="274"/>
      <c r="V1609" s="250"/>
      <c r="W1609" s="275"/>
      <c r="X1609" s="276"/>
    </row>
    <row r="1610" spans="2:24" x14ac:dyDescent="0.25">
      <c r="B1610" s="248"/>
      <c r="C1610" s="249"/>
      <c r="D1610" s="269"/>
      <c r="E1610" s="249"/>
      <c r="F1610" s="270"/>
      <c r="G1610" s="270"/>
      <c r="H1610" s="271"/>
      <c r="I1610" s="271"/>
      <c r="J1610" s="270"/>
      <c r="K1610" s="270"/>
      <c r="L1610" s="249"/>
      <c r="M1610" s="249"/>
      <c r="N1610" s="272"/>
      <c r="O1610" s="250"/>
      <c r="P1610" s="273"/>
      <c r="Q1610" s="274"/>
      <c r="R1610" s="273"/>
      <c r="S1610" s="274"/>
      <c r="T1610" s="250"/>
      <c r="U1610" s="274"/>
      <c r="V1610" s="250"/>
      <c r="W1610" s="275"/>
      <c r="X1610" s="276"/>
    </row>
    <row r="1611" spans="2:24" x14ac:dyDescent="0.25">
      <c r="B1611" s="248"/>
      <c r="C1611" s="249"/>
      <c r="D1611" s="269"/>
      <c r="E1611" s="249"/>
      <c r="F1611" s="270"/>
      <c r="G1611" s="270"/>
      <c r="H1611" s="271"/>
      <c r="I1611" s="271"/>
      <c r="J1611" s="270"/>
      <c r="K1611" s="270"/>
      <c r="L1611" s="249"/>
      <c r="M1611" s="249"/>
      <c r="N1611" s="272"/>
      <c r="O1611" s="250"/>
      <c r="P1611" s="273"/>
      <c r="Q1611" s="274"/>
      <c r="R1611" s="273"/>
      <c r="S1611" s="274"/>
      <c r="T1611" s="250"/>
      <c r="U1611" s="274"/>
      <c r="V1611" s="250"/>
      <c r="W1611" s="275"/>
      <c r="X1611" s="276"/>
    </row>
    <row r="1612" spans="2:24" x14ac:dyDescent="0.25">
      <c r="B1612" s="248"/>
      <c r="C1612" s="249"/>
      <c r="D1612" s="269"/>
      <c r="E1612" s="249"/>
      <c r="F1612" s="270"/>
      <c r="G1612" s="270"/>
      <c r="H1612" s="271"/>
      <c r="I1612" s="271"/>
      <c r="J1612" s="270"/>
      <c r="K1612" s="270"/>
      <c r="L1612" s="249"/>
      <c r="M1612" s="249"/>
      <c r="N1612" s="272"/>
      <c r="O1612" s="250"/>
      <c r="P1612" s="273"/>
      <c r="Q1612" s="274"/>
      <c r="R1612" s="273"/>
      <c r="S1612" s="274"/>
      <c r="T1612" s="250"/>
      <c r="U1612" s="274"/>
      <c r="V1612" s="250"/>
      <c r="W1612" s="275"/>
      <c r="X1612" s="276"/>
    </row>
    <row r="1613" spans="2:24" x14ac:dyDescent="0.25">
      <c r="B1613" s="248"/>
      <c r="C1613" s="249"/>
      <c r="D1613" s="269"/>
      <c r="E1613" s="249"/>
      <c r="F1613" s="270"/>
      <c r="G1613" s="270"/>
      <c r="H1613" s="271"/>
      <c r="I1613" s="271"/>
      <c r="J1613" s="270"/>
      <c r="K1613" s="270"/>
      <c r="L1613" s="249"/>
      <c r="M1613" s="249"/>
      <c r="N1613" s="272"/>
      <c r="O1613" s="250"/>
      <c r="P1613" s="273"/>
      <c r="Q1613" s="274"/>
      <c r="R1613" s="273"/>
      <c r="S1613" s="274"/>
      <c r="T1613" s="250"/>
      <c r="U1613" s="274"/>
      <c r="V1613" s="250"/>
      <c r="W1613" s="275"/>
      <c r="X1613" s="276"/>
    </row>
    <row r="1614" spans="2:24" x14ac:dyDescent="0.25">
      <c r="B1614" s="248"/>
      <c r="C1614" s="249"/>
      <c r="D1614" s="269"/>
      <c r="E1614" s="249"/>
      <c r="F1614" s="270"/>
      <c r="G1614" s="270"/>
      <c r="H1614" s="271"/>
      <c r="I1614" s="271"/>
      <c r="J1614" s="270"/>
      <c r="K1614" s="270"/>
      <c r="L1614" s="249"/>
      <c r="M1614" s="249"/>
      <c r="N1614" s="272"/>
      <c r="O1614" s="250"/>
      <c r="P1614" s="273"/>
      <c r="Q1614" s="274"/>
      <c r="R1614" s="273"/>
      <c r="S1614" s="274"/>
      <c r="T1614" s="250"/>
      <c r="U1614" s="274"/>
      <c r="V1614" s="250"/>
      <c r="W1614" s="275"/>
      <c r="X1614" s="276"/>
    </row>
    <row r="1615" spans="2:24" x14ac:dyDescent="0.25">
      <c r="B1615" s="248"/>
      <c r="C1615" s="249"/>
      <c r="D1615" s="269"/>
      <c r="E1615" s="249"/>
      <c r="F1615" s="270"/>
      <c r="G1615" s="270"/>
      <c r="H1615" s="271"/>
      <c r="I1615" s="271"/>
      <c r="J1615" s="270"/>
      <c r="K1615" s="270"/>
      <c r="L1615" s="249"/>
      <c r="M1615" s="249"/>
      <c r="N1615" s="272"/>
      <c r="O1615" s="250"/>
      <c r="P1615" s="273"/>
      <c r="Q1615" s="274"/>
      <c r="R1615" s="273"/>
      <c r="S1615" s="274"/>
      <c r="T1615" s="250"/>
      <c r="U1615" s="274"/>
      <c r="V1615" s="250"/>
      <c r="W1615" s="275"/>
      <c r="X1615" s="276"/>
    </row>
    <row r="1616" spans="2:24" x14ac:dyDescent="0.25">
      <c r="B1616" s="248"/>
      <c r="C1616" s="249"/>
      <c r="D1616" s="269"/>
      <c r="E1616" s="249"/>
      <c r="F1616" s="270"/>
      <c r="G1616" s="270"/>
      <c r="H1616" s="271"/>
      <c r="I1616" s="271"/>
      <c r="J1616" s="270"/>
      <c r="K1616" s="270"/>
      <c r="L1616" s="249"/>
      <c r="M1616" s="249"/>
      <c r="N1616" s="272"/>
      <c r="O1616" s="250"/>
      <c r="P1616" s="273"/>
      <c r="Q1616" s="274"/>
      <c r="R1616" s="273"/>
      <c r="S1616" s="274"/>
      <c r="T1616" s="250"/>
      <c r="U1616" s="274"/>
      <c r="V1616" s="250"/>
      <c r="W1616" s="275"/>
      <c r="X1616" s="276"/>
    </row>
    <row r="1617" spans="2:24" x14ac:dyDescent="0.25">
      <c r="B1617" s="248"/>
      <c r="C1617" s="249"/>
      <c r="D1617" s="269"/>
      <c r="E1617" s="249"/>
      <c r="F1617" s="270"/>
      <c r="G1617" s="270"/>
      <c r="H1617" s="271"/>
      <c r="I1617" s="271"/>
      <c r="J1617" s="270"/>
      <c r="K1617" s="270"/>
      <c r="L1617" s="249"/>
      <c r="M1617" s="249"/>
      <c r="N1617" s="272"/>
      <c r="O1617" s="250"/>
      <c r="P1617" s="273"/>
      <c r="Q1617" s="274"/>
      <c r="R1617" s="273"/>
      <c r="S1617" s="274"/>
      <c r="T1617" s="250"/>
      <c r="U1617" s="274"/>
      <c r="V1617" s="250"/>
      <c r="W1617" s="275"/>
      <c r="X1617" s="276"/>
    </row>
    <row r="1618" spans="2:24" x14ac:dyDescent="0.25">
      <c r="B1618" s="248"/>
      <c r="C1618" s="249"/>
      <c r="D1618" s="269"/>
      <c r="E1618" s="249"/>
      <c r="F1618" s="270"/>
      <c r="G1618" s="270"/>
      <c r="H1618" s="271"/>
      <c r="I1618" s="271"/>
      <c r="J1618" s="270"/>
      <c r="K1618" s="270"/>
      <c r="L1618" s="249"/>
      <c r="M1618" s="249"/>
      <c r="N1618" s="272"/>
      <c r="O1618" s="250"/>
      <c r="P1618" s="273"/>
      <c r="Q1618" s="274"/>
      <c r="R1618" s="273"/>
      <c r="S1618" s="274"/>
      <c r="T1618" s="250"/>
      <c r="U1618" s="274"/>
      <c r="V1618" s="250"/>
      <c r="W1618" s="275"/>
      <c r="X1618" s="276"/>
    </row>
    <row r="1619" spans="2:24" x14ac:dyDescent="0.25">
      <c r="B1619" s="248"/>
      <c r="C1619" s="249"/>
      <c r="D1619" s="269"/>
      <c r="E1619" s="249"/>
      <c r="F1619" s="270"/>
      <c r="G1619" s="270"/>
      <c r="H1619" s="271"/>
      <c r="I1619" s="271"/>
      <c r="J1619" s="270"/>
      <c r="K1619" s="270"/>
      <c r="L1619" s="249"/>
      <c r="M1619" s="249"/>
      <c r="N1619" s="272"/>
      <c r="O1619" s="250"/>
      <c r="P1619" s="273"/>
      <c r="Q1619" s="274"/>
      <c r="R1619" s="273"/>
      <c r="S1619" s="274"/>
      <c r="T1619" s="250"/>
      <c r="U1619" s="274"/>
      <c r="V1619" s="250"/>
      <c r="W1619" s="275"/>
      <c r="X1619" s="276"/>
    </row>
    <row r="1620" spans="2:24" x14ac:dyDescent="0.25">
      <c r="B1620" s="248"/>
      <c r="C1620" s="249"/>
      <c r="D1620" s="269"/>
      <c r="E1620" s="249"/>
      <c r="F1620" s="270"/>
      <c r="G1620" s="270"/>
      <c r="H1620" s="271"/>
      <c r="I1620" s="271"/>
      <c r="J1620" s="270"/>
      <c r="K1620" s="270"/>
      <c r="L1620" s="249"/>
      <c r="M1620" s="249"/>
      <c r="N1620" s="272"/>
      <c r="O1620" s="250"/>
      <c r="P1620" s="273"/>
      <c r="Q1620" s="274"/>
      <c r="R1620" s="273"/>
      <c r="S1620" s="274"/>
      <c r="T1620" s="250"/>
      <c r="U1620" s="274"/>
      <c r="V1620" s="250"/>
      <c r="W1620" s="275"/>
      <c r="X1620" s="276"/>
    </row>
    <row r="1621" spans="2:24" x14ac:dyDescent="0.25">
      <c r="B1621" s="248"/>
      <c r="C1621" s="249"/>
      <c r="D1621" s="269"/>
      <c r="E1621" s="249"/>
      <c r="F1621" s="270"/>
      <c r="G1621" s="270"/>
      <c r="H1621" s="271"/>
      <c r="I1621" s="271"/>
      <c r="J1621" s="270"/>
      <c r="K1621" s="270"/>
      <c r="L1621" s="249"/>
      <c r="M1621" s="249"/>
      <c r="N1621" s="272"/>
      <c r="O1621" s="250"/>
      <c r="P1621" s="273"/>
      <c r="Q1621" s="274"/>
      <c r="R1621" s="273"/>
      <c r="S1621" s="274"/>
      <c r="T1621" s="250"/>
      <c r="U1621" s="274"/>
      <c r="V1621" s="250"/>
      <c r="W1621" s="275"/>
      <c r="X1621" s="276"/>
    </row>
    <row r="1622" spans="2:24" x14ac:dyDescent="0.25">
      <c r="B1622" s="248"/>
      <c r="C1622" s="249"/>
      <c r="D1622" s="269"/>
      <c r="E1622" s="249"/>
      <c r="F1622" s="270"/>
      <c r="G1622" s="270"/>
      <c r="H1622" s="271"/>
      <c r="I1622" s="271"/>
      <c r="J1622" s="270"/>
      <c r="K1622" s="270"/>
      <c r="L1622" s="249"/>
      <c r="M1622" s="249"/>
      <c r="N1622" s="272"/>
      <c r="O1622" s="250"/>
      <c r="P1622" s="273"/>
      <c r="Q1622" s="274"/>
      <c r="R1622" s="273"/>
      <c r="S1622" s="274"/>
      <c r="T1622" s="250"/>
      <c r="U1622" s="274"/>
      <c r="V1622" s="250"/>
      <c r="W1622" s="275"/>
      <c r="X1622" s="276"/>
    </row>
    <row r="1623" spans="2:24" x14ac:dyDescent="0.25">
      <c r="B1623" s="248"/>
      <c r="C1623" s="249"/>
      <c r="D1623" s="269"/>
      <c r="E1623" s="249"/>
      <c r="F1623" s="270"/>
      <c r="G1623" s="270"/>
      <c r="H1623" s="271"/>
      <c r="I1623" s="271"/>
      <c r="J1623" s="270"/>
      <c r="K1623" s="270"/>
      <c r="L1623" s="249"/>
      <c r="M1623" s="249"/>
      <c r="N1623" s="272"/>
      <c r="O1623" s="250"/>
      <c r="P1623" s="273"/>
      <c r="Q1623" s="274"/>
      <c r="R1623" s="273"/>
      <c r="S1623" s="274"/>
      <c r="T1623" s="250"/>
      <c r="U1623" s="274"/>
      <c r="V1623" s="250"/>
      <c r="W1623" s="275"/>
      <c r="X1623" s="276"/>
    </row>
    <row r="1624" spans="2:24" x14ac:dyDescent="0.25">
      <c r="B1624" s="248"/>
      <c r="C1624" s="249"/>
      <c r="D1624" s="269"/>
      <c r="E1624" s="249"/>
      <c r="F1624" s="270"/>
      <c r="G1624" s="270"/>
      <c r="H1624" s="271"/>
      <c r="I1624" s="271"/>
      <c r="J1624" s="270"/>
      <c r="K1624" s="270"/>
      <c r="L1624" s="249"/>
      <c r="M1624" s="249"/>
      <c r="N1624" s="272"/>
      <c r="O1624" s="250"/>
      <c r="P1624" s="273"/>
      <c r="Q1624" s="274"/>
      <c r="R1624" s="273"/>
      <c r="S1624" s="274"/>
      <c r="T1624" s="250"/>
      <c r="U1624" s="274"/>
      <c r="V1624" s="250"/>
      <c r="W1624" s="275"/>
      <c r="X1624" s="276"/>
    </row>
    <row r="1625" spans="2:24" x14ac:dyDescent="0.25">
      <c r="B1625" s="248"/>
      <c r="C1625" s="249"/>
      <c r="D1625" s="269"/>
      <c r="E1625" s="249"/>
      <c r="F1625" s="270"/>
      <c r="G1625" s="270"/>
      <c r="H1625" s="271"/>
      <c r="I1625" s="271"/>
      <c r="J1625" s="270"/>
      <c r="K1625" s="270"/>
      <c r="L1625" s="249"/>
      <c r="M1625" s="249"/>
      <c r="N1625" s="272"/>
      <c r="O1625" s="250"/>
      <c r="P1625" s="273"/>
      <c r="Q1625" s="274"/>
      <c r="R1625" s="273"/>
      <c r="S1625" s="274"/>
      <c r="T1625" s="250"/>
      <c r="U1625" s="274"/>
      <c r="V1625" s="250"/>
      <c r="W1625" s="275"/>
      <c r="X1625" s="276"/>
    </row>
    <row r="1626" spans="2:24" x14ac:dyDescent="0.25">
      <c r="B1626" s="248"/>
      <c r="C1626" s="249"/>
      <c r="D1626" s="269"/>
      <c r="E1626" s="249"/>
      <c r="F1626" s="270"/>
      <c r="G1626" s="270"/>
      <c r="H1626" s="271"/>
      <c r="I1626" s="271"/>
      <c r="J1626" s="270"/>
      <c r="K1626" s="270"/>
      <c r="L1626" s="249"/>
      <c r="M1626" s="249"/>
      <c r="N1626" s="272"/>
      <c r="O1626" s="250"/>
      <c r="P1626" s="273"/>
      <c r="Q1626" s="274"/>
      <c r="R1626" s="273"/>
      <c r="S1626" s="274"/>
      <c r="T1626" s="250"/>
      <c r="U1626" s="274"/>
      <c r="V1626" s="250"/>
      <c r="W1626" s="275"/>
      <c r="X1626" s="276"/>
    </row>
    <row r="1627" spans="2:24" x14ac:dyDescent="0.25">
      <c r="B1627" s="248"/>
      <c r="C1627" s="249"/>
      <c r="D1627" s="269"/>
      <c r="E1627" s="249"/>
      <c r="F1627" s="270"/>
      <c r="G1627" s="270"/>
      <c r="H1627" s="271"/>
      <c r="I1627" s="271"/>
      <c r="J1627" s="270"/>
      <c r="K1627" s="270"/>
      <c r="L1627" s="249"/>
      <c r="M1627" s="249"/>
      <c r="N1627" s="272"/>
      <c r="O1627" s="250"/>
      <c r="P1627" s="273"/>
      <c r="Q1627" s="274"/>
      <c r="R1627" s="273"/>
      <c r="S1627" s="274"/>
      <c r="T1627" s="250"/>
      <c r="U1627" s="274"/>
      <c r="V1627" s="250"/>
      <c r="W1627" s="275"/>
      <c r="X1627" s="276"/>
    </row>
    <row r="1628" spans="2:24" x14ac:dyDescent="0.25">
      <c r="B1628" s="248"/>
      <c r="C1628" s="249"/>
      <c r="D1628" s="269"/>
      <c r="E1628" s="249"/>
      <c r="F1628" s="270"/>
      <c r="G1628" s="270"/>
      <c r="H1628" s="271"/>
      <c r="I1628" s="271"/>
      <c r="J1628" s="270"/>
      <c r="K1628" s="270"/>
      <c r="L1628" s="249"/>
      <c r="M1628" s="249"/>
      <c r="N1628" s="272"/>
      <c r="O1628" s="250"/>
      <c r="P1628" s="273"/>
      <c r="Q1628" s="274"/>
      <c r="R1628" s="273"/>
      <c r="S1628" s="274"/>
      <c r="T1628" s="250"/>
      <c r="U1628" s="274"/>
      <c r="V1628" s="250"/>
      <c r="W1628" s="275"/>
      <c r="X1628" s="276"/>
    </row>
    <row r="1629" spans="2:24" x14ac:dyDescent="0.25">
      <c r="B1629" s="248"/>
      <c r="C1629" s="249"/>
      <c r="D1629" s="269"/>
      <c r="E1629" s="249"/>
      <c r="F1629" s="270"/>
      <c r="G1629" s="270"/>
      <c r="H1629" s="271"/>
      <c r="I1629" s="271"/>
      <c r="J1629" s="270"/>
      <c r="K1629" s="270"/>
      <c r="L1629" s="249"/>
      <c r="M1629" s="249"/>
      <c r="N1629" s="272"/>
      <c r="O1629" s="250"/>
      <c r="P1629" s="273"/>
      <c r="Q1629" s="274"/>
      <c r="R1629" s="273"/>
      <c r="S1629" s="274"/>
      <c r="T1629" s="250"/>
      <c r="U1629" s="274"/>
      <c r="V1629" s="250"/>
      <c r="W1629" s="275"/>
      <c r="X1629" s="276"/>
    </row>
    <row r="1630" spans="2:24" x14ac:dyDescent="0.25">
      <c r="B1630" s="248"/>
      <c r="C1630" s="249"/>
      <c r="D1630" s="269"/>
      <c r="E1630" s="249"/>
      <c r="F1630" s="270"/>
      <c r="G1630" s="270"/>
      <c r="H1630" s="271"/>
      <c r="I1630" s="271"/>
      <c r="J1630" s="270"/>
      <c r="K1630" s="270"/>
      <c r="L1630" s="249"/>
      <c r="M1630" s="249"/>
      <c r="N1630" s="272"/>
      <c r="O1630" s="250"/>
      <c r="P1630" s="273"/>
      <c r="Q1630" s="274"/>
      <c r="R1630" s="273"/>
      <c r="S1630" s="274"/>
      <c r="T1630" s="250"/>
      <c r="U1630" s="274"/>
      <c r="V1630" s="250"/>
      <c r="W1630" s="275"/>
      <c r="X1630" s="276"/>
    </row>
    <row r="1631" spans="2:24" x14ac:dyDescent="0.25">
      <c r="B1631" s="248"/>
      <c r="C1631" s="249"/>
      <c r="D1631" s="269"/>
      <c r="E1631" s="249"/>
      <c r="F1631" s="270"/>
      <c r="G1631" s="270"/>
      <c r="H1631" s="271"/>
      <c r="I1631" s="271"/>
      <c r="J1631" s="270"/>
      <c r="K1631" s="270"/>
      <c r="L1631" s="249"/>
      <c r="M1631" s="249"/>
      <c r="N1631" s="272"/>
      <c r="O1631" s="250"/>
      <c r="P1631" s="273"/>
      <c r="Q1631" s="274"/>
      <c r="R1631" s="273"/>
      <c r="S1631" s="274"/>
      <c r="T1631" s="250"/>
      <c r="U1631" s="274"/>
      <c r="V1631" s="250"/>
      <c r="W1631" s="275"/>
      <c r="X1631" s="276"/>
    </row>
    <row r="1632" spans="2:24" x14ac:dyDescent="0.25">
      <c r="B1632" s="248"/>
      <c r="C1632" s="249"/>
      <c r="D1632" s="269"/>
      <c r="E1632" s="249"/>
      <c r="F1632" s="270"/>
      <c r="G1632" s="270"/>
      <c r="H1632" s="271"/>
      <c r="I1632" s="271"/>
      <c r="J1632" s="270"/>
      <c r="K1632" s="270"/>
      <c r="L1632" s="249"/>
      <c r="M1632" s="249"/>
      <c r="N1632" s="272"/>
      <c r="O1632" s="250"/>
      <c r="P1632" s="273"/>
      <c r="Q1632" s="274"/>
      <c r="R1632" s="273"/>
      <c r="S1632" s="274"/>
      <c r="T1632" s="250"/>
      <c r="U1632" s="274"/>
      <c r="V1632" s="250"/>
      <c r="W1632" s="275"/>
      <c r="X1632" s="276"/>
    </row>
    <row r="1633" spans="2:24" x14ac:dyDescent="0.25">
      <c r="B1633" s="248"/>
      <c r="C1633" s="249"/>
      <c r="D1633" s="269"/>
      <c r="E1633" s="249"/>
      <c r="F1633" s="270"/>
      <c r="G1633" s="270"/>
      <c r="H1633" s="271"/>
      <c r="I1633" s="271"/>
      <c r="J1633" s="270"/>
      <c r="K1633" s="270"/>
      <c r="L1633" s="249"/>
      <c r="M1633" s="249"/>
      <c r="N1633" s="272"/>
      <c r="O1633" s="250"/>
      <c r="P1633" s="273"/>
      <c r="Q1633" s="274"/>
      <c r="R1633" s="273"/>
      <c r="S1633" s="274"/>
      <c r="T1633" s="250"/>
      <c r="U1633" s="274"/>
      <c r="V1633" s="250"/>
      <c r="W1633" s="275"/>
      <c r="X1633" s="276"/>
    </row>
    <row r="1634" spans="2:24" x14ac:dyDescent="0.25">
      <c r="B1634" s="248"/>
      <c r="C1634" s="249"/>
      <c r="D1634" s="269"/>
      <c r="E1634" s="249"/>
      <c r="F1634" s="270"/>
      <c r="G1634" s="270"/>
      <c r="H1634" s="271"/>
      <c r="I1634" s="271"/>
      <c r="J1634" s="270"/>
      <c r="K1634" s="270"/>
      <c r="L1634" s="249"/>
      <c r="M1634" s="249"/>
      <c r="N1634" s="272"/>
      <c r="O1634" s="250"/>
      <c r="P1634" s="273"/>
      <c r="Q1634" s="274"/>
      <c r="R1634" s="273"/>
      <c r="S1634" s="274"/>
      <c r="T1634" s="250"/>
      <c r="U1634" s="274"/>
      <c r="V1634" s="250"/>
      <c r="W1634" s="275"/>
      <c r="X1634" s="276"/>
    </row>
    <row r="1635" spans="2:24" x14ac:dyDescent="0.25">
      <c r="B1635" s="248"/>
      <c r="C1635" s="249"/>
      <c r="D1635" s="269"/>
      <c r="E1635" s="249"/>
      <c r="F1635" s="270"/>
      <c r="G1635" s="270"/>
      <c r="H1635" s="271"/>
      <c r="I1635" s="271"/>
      <c r="J1635" s="270"/>
      <c r="K1635" s="270"/>
      <c r="L1635" s="249"/>
      <c r="M1635" s="249"/>
      <c r="N1635" s="272"/>
      <c r="O1635" s="250"/>
      <c r="P1635" s="273"/>
      <c r="Q1635" s="274"/>
      <c r="R1635" s="273"/>
      <c r="S1635" s="274"/>
      <c r="T1635" s="250"/>
      <c r="U1635" s="274"/>
      <c r="V1635" s="250"/>
      <c r="W1635" s="275"/>
      <c r="X1635" s="276"/>
    </row>
    <row r="1636" spans="2:24" x14ac:dyDescent="0.25">
      <c r="B1636" s="248"/>
      <c r="C1636" s="249"/>
      <c r="D1636" s="269"/>
      <c r="E1636" s="249"/>
      <c r="F1636" s="270"/>
      <c r="G1636" s="270"/>
      <c r="H1636" s="271"/>
      <c r="I1636" s="271"/>
      <c r="J1636" s="270"/>
      <c r="K1636" s="270"/>
      <c r="L1636" s="249"/>
      <c r="M1636" s="249"/>
      <c r="N1636" s="272"/>
      <c r="O1636" s="250"/>
      <c r="P1636" s="273"/>
      <c r="Q1636" s="274"/>
      <c r="R1636" s="273"/>
      <c r="S1636" s="274"/>
      <c r="T1636" s="250"/>
      <c r="U1636" s="274"/>
      <c r="V1636" s="250"/>
      <c r="W1636" s="275"/>
      <c r="X1636" s="276"/>
    </row>
    <row r="1637" spans="2:24" x14ac:dyDescent="0.25">
      <c r="B1637" s="248"/>
      <c r="C1637" s="249"/>
      <c r="D1637" s="269"/>
      <c r="E1637" s="249"/>
      <c r="F1637" s="270"/>
      <c r="G1637" s="270"/>
      <c r="H1637" s="271"/>
      <c r="I1637" s="271"/>
      <c r="J1637" s="270"/>
      <c r="K1637" s="270"/>
      <c r="L1637" s="249"/>
      <c r="M1637" s="249"/>
      <c r="N1637" s="272"/>
      <c r="O1637" s="250"/>
      <c r="P1637" s="273"/>
      <c r="Q1637" s="274"/>
      <c r="R1637" s="273"/>
      <c r="S1637" s="274"/>
      <c r="T1637" s="250"/>
      <c r="U1637" s="274"/>
      <c r="V1637" s="250"/>
      <c r="W1637" s="275"/>
      <c r="X1637" s="276"/>
    </row>
    <row r="1638" spans="2:24" x14ac:dyDescent="0.25">
      <c r="B1638" s="248"/>
      <c r="C1638" s="249"/>
      <c r="D1638" s="269"/>
      <c r="E1638" s="249"/>
      <c r="F1638" s="270"/>
      <c r="G1638" s="270"/>
      <c r="H1638" s="271"/>
      <c r="I1638" s="271"/>
      <c r="J1638" s="270"/>
      <c r="K1638" s="270"/>
      <c r="L1638" s="249"/>
      <c r="M1638" s="249"/>
      <c r="N1638" s="272"/>
      <c r="O1638" s="250"/>
      <c r="P1638" s="273"/>
      <c r="Q1638" s="274"/>
      <c r="R1638" s="273"/>
      <c r="S1638" s="274"/>
      <c r="T1638" s="250"/>
      <c r="U1638" s="274"/>
      <c r="V1638" s="250"/>
      <c r="W1638" s="275"/>
      <c r="X1638" s="276"/>
    </row>
    <row r="1639" spans="2:24" x14ac:dyDescent="0.25">
      <c r="B1639" s="248"/>
      <c r="C1639" s="249"/>
      <c r="D1639" s="269"/>
      <c r="E1639" s="249"/>
      <c r="F1639" s="270"/>
      <c r="G1639" s="270"/>
      <c r="H1639" s="271"/>
      <c r="I1639" s="271"/>
      <c r="J1639" s="270"/>
      <c r="K1639" s="270"/>
      <c r="L1639" s="249"/>
      <c r="M1639" s="249"/>
      <c r="N1639" s="272"/>
      <c r="O1639" s="250"/>
      <c r="P1639" s="273"/>
      <c r="Q1639" s="274"/>
      <c r="R1639" s="273"/>
      <c r="S1639" s="274"/>
      <c r="T1639" s="250"/>
      <c r="U1639" s="274"/>
      <c r="V1639" s="250"/>
      <c r="W1639" s="275"/>
      <c r="X1639" s="276"/>
    </row>
    <row r="1640" spans="2:24" x14ac:dyDescent="0.25">
      <c r="B1640" s="248"/>
      <c r="C1640" s="249"/>
      <c r="D1640" s="269"/>
      <c r="E1640" s="249"/>
      <c r="F1640" s="270"/>
      <c r="G1640" s="270"/>
      <c r="H1640" s="271"/>
      <c r="I1640" s="271"/>
      <c r="J1640" s="270"/>
      <c r="K1640" s="270"/>
      <c r="L1640" s="249"/>
      <c r="M1640" s="249"/>
      <c r="N1640" s="272"/>
      <c r="O1640" s="250"/>
      <c r="P1640" s="273"/>
      <c r="Q1640" s="274"/>
      <c r="R1640" s="273"/>
      <c r="S1640" s="274"/>
      <c r="T1640" s="250"/>
      <c r="U1640" s="274"/>
      <c r="V1640" s="250"/>
      <c r="W1640" s="275"/>
      <c r="X1640" s="276"/>
    </row>
    <row r="1641" spans="2:24" x14ac:dyDescent="0.25">
      <c r="B1641" s="248"/>
      <c r="C1641" s="249"/>
      <c r="D1641" s="269"/>
      <c r="E1641" s="249"/>
      <c r="F1641" s="270"/>
      <c r="G1641" s="270"/>
      <c r="H1641" s="271"/>
      <c r="I1641" s="271"/>
      <c r="J1641" s="270"/>
      <c r="K1641" s="270"/>
      <c r="L1641" s="249"/>
      <c r="M1641" s="249"/>
      <c r="N1641" s="272"/>
      <c r="O1641" s="250"/>
      <c r="P1641" s="273"/>
      <c r="Q1641" s="274"/>
      <c r="R1641" s="273"/>
      <c r="S1641" s="274"/>
      <c r="T1641" s="250"/>
      <c r="U1641" s="274"/>
      <c r="V1641" s="250"/>
      <c r="W1641" s="275"/>
      <c r="X1641" s="276"/>
    </row>
    <row r="1642" spans="2:24" x14ac:dyDescent="0.25">
      <c r="B1642" s="248"/>
      <c r="C1642" s="249"/>
      <c r="D1642" s="269"/>
      <c r="E1642" s="249"/>
      <c r="F1642" s="270"/>
      <c r="G1642" s="270"/>
      <c r="H1642" s="271"/>
      <c r="I1642" s="271"/>
      <c r="J1642" s="270"/>
      <c r="K1642" s="270"/>
      <c r="L1642" s="249"/>
      <c r="M1642" s="249"/>
      <c r="N1642" s="272"/>
      <c r="O1642" s="250"/>
      <c r="P1642" s="273"/>
      <c r="Q1642" s="274"/>
      <c r="R1642" s="273"/>
      <c r="S1642" s="274"/>
      <c r="T1642" s="250"/>
      <c r="U1642" s="274"/>
      <c r="V1642" s="250"/>
      <c r="W1642" s="275"/>
      <c r="X1642" s="276"/>
    </row>
    <row r="1643" spans="2:24" x14ac:dyDescent="0.25">
      <c r="B1643" s="248"/>
      <c r="C1643" s="249"/>
      <c r="D1643" s="269"/>
      <c r="E1643" s="249"/>
      <c r="F1643" s="270"/>
      <c r="G1643" s="270"/>
      <c r="H1643" s="271"/>
      <c r="I1643" s="271"/>
      <c r="J1643" s="270"/>
      <c r="K1643" s="270"/>
      <c r="L1643" s="249"/>
      <c r="M1643" s="249"/>
      <c r="N1643" s="272"/>
      <c r="O1643" s="250"/>
      <c r="P1643" s="273"/>
      <c r="Q1643" s="274"/>
      <c r="R1643" s="273"/>
      <c r="S1643" s="274"/>
      <c r="T1643" s="250"/>
      <c r="U1643" s="274"/>
      <c r="V1643" s="250"/>
      <c r="W1643" s="275"/>
      <c r="X1643" s="276"/>
    </row>
    <row r="1644" spans="2:24" x14ac:dyDescent="0.25">
      <c r="B1644" s="248"/>
      <c r="C1644" s="249"/>
      <c r="D1644" s="269"/>
      <c r="E1644" s="249"/>
      <c r="F1644" s="270"/>
      <c r="G1644" s="270"/>
      <c r="H1644" s="271"/>
      <c r="I1644" s="271"/>
      <c r="J1644" s="270"/>
      <c r="K1644" s="270"/>
      <c r="L1644" s="249"/>
      <c r="M1644" s="249"/>
      <c r="N1644" s="272"/>
      <c r="O1644" s="250"/>
      <c r="P1644" s="273"/>
      <c r="Q1644" s="274"/>
      <c r="R1644" s="273"/>
      <c r="S1644" s="274"/>
      <c r="T1644" s="250"/>
      <c r="U1644" s="274"/>
      <c r="V1644" s="250"/>
      <c r="W1644" s="275"/>
      <c r="X1644" s="276"/>
    </row>
    <row r="1645" spans="2:24" x14ac:dyDescent="0.25">
      <c r="B1645" s="248"/>
      <c r="C1645" s="249"/>
      <c r="D1645" s="269"/>
      <c r="E1645" s="249"/>
      <c r="F1645" s="270"/>
      <c r="G1645" s="270"/>
      <c r="H1645" s="271"/>
      <c r="I1645" s="271"/>
      <c r="J1645" s="270"/>
      <c r="K1645" s="270"/>
      <c r="L1645" s="249"/>
      <c r="M1645" s="249"/>
      <c r="N1645" s="272"/>
      <c r="O1645" s="250"/>
      <c r="P1645" s="273"/>
      <c r="Q1645" s="274"/>
      <c r="R1645" s="273"/>
      <c r="S1645" s="274"/>
      <c r="T1645" s="250"/>
      <c r="U1645" s="274"/>
      <c r="V1645" s="250"/>
      <c r="W1645" s="275"/>
      <c r="X1645" s="276"/>
    </row>
    <row r="1646" spans="2:24" x14ac:dyDescent="0.25">
      <c r="B1646" s="248"/>
      <c r="C1646" s="249"/>
      <c r="D1646" s="269"/>
      <c r="E1646" s="249"/>
      <c r="F1646" s="270"/>
      <c r="G1646" s="270"/>
      <c r="H1646" s="271"/>
      <c r="I1646" s="271"/>
      <c r="J1646" s="270"/>
      <c r="K1646" s="270"/>
      <c r="L1646" s="249"/>
      <c r="M1646" s="249"/>
      <c r="N1646" s="272"/>
      <c r="O1646" s="250"/>
      <c r="P1646" s="273"/>
      <c r="Q1646" s="274"/>
      <c r="R1646" s="273"/>
      <c r="S1646" s="274"/>
      <c r="T1646" s="250"/>
      <c r="U1646" s="274"/>
      <c r="V1646" s="250"/>
      <c r="W1646" s="275"/>
      <c r="X1646" s="276"/>
    </row>
    <row r="1647" spans="2:24" x14ac:dyDescent="0.25">
      <c r="B1647" s="248"/>
      <c r="C1647" s="249"/>
      <c r="D1647" s="269"/>
      <c r="E1647" s="249"/>
      <c r="F1647" s="270"/>
      <c r="G1647" s="270"/>
      <c r="H1647" s="271"/>
      <c r="I1647" s="271"/>
      <c r="J1647" s="270"/>
      <c r="K1647" s="270"/>
      <c r="L1647" s="249"/>
      <c r="M1647" s="249"/>
      <c r="N1647" s="272"/>
      <c r="O1647" s="250"/>
      <c r="P1647" s="273"/>
      <c r="Q1647" s="274"/>
      <c r="R1647" s="273"/>
      <c r="S1647" s="274"/>
      <c r="T1647" s="250"/>
      <c r="U1647" s="274"/>
      <c r="V1647" s="250"/>
      <c r="W1647" s="275"/>
      <c r="X1647" s="276"/>
    </row>
    <row r="1648" spans="2:24" x14ac:dyDescent="0.25">
      <c r="B1648" s="248"/>
      <c r="C1648" s="249"/>
      <c r="D1648" s="269"/>
      <c r="E1648" s="249"/>
      <c r="F1648" s="270"/>
      <c r="G1648" s="270"/>
      <c r="H1648" s="271"/>
      <c r="I1648" s="271"/>
      <c r="J1648" s="270"/>
      <c r="K1648" s="270"/>
      <c r="L1648" s="249"/>
      <c r="M1648" s="249"/>
      <c r="N1648" s="272"/>
      <c r="O1648" s="250"/>
      <c r="P1648" s="273"/>
      <c r="Q1648" s="274"/>
      <c r="R1648" s="273"/>
      <c r="S1648" s="274"/>
      <c r="T1648" s="250"/>
      <c r="U1648" s="274"/>
      <c r="V1648" s="250"/>
      <c r="W1648" s="275"/>
      <c r="X1648" s="276"/>
    </row>
    <row r="1649" spans="2:24" x14ac:dyDescent="0.25">
      <c r="B1649" s="248"/>
      <c r="C1649" s="249"/>
      <c r="D1649" s="269"/>
      <c r="E1649" s="249"/>
      <c r="F1649" s="270"/>
      <c r="G1649" s="270"/>
      <c r="H1649" s="271"/>
      <c r="I1649" s="271"/>
      <c r="J1649" s="270"/>
      <c r="K1649" s="270"/>
      <c r="L1649" s="249"/>
      <c r="M1649" s="249"/>
      <c r="N1649" s="272"/>
      <c r="O1649" s="250"/>
      <c r="P1649" s="273"/>
      <c r="Q1649" s="274"/>
      <c r="R1649" s="273"/>
      <c r="S1649" s="274"/>
      <c r="T1649" s="250"/>
      <c r="U1649" s="274"/>
      <c r="V1649" s="250"/>
      <c r="W1649" s="275"/>
      <c r="X1649" s="276"/>
    </row>
    <row r="1650" spans="2:24" x14ac:dyDescent="0.25">
      <c r="B1650" s="248"/>
      <c r="C1650" s="249"/>
      <c r="D1650" s="269"/>
      <c r="E1650" s="249"/>
      <c r="F1650" s="270"/>
      <c r="G1650" s="270"/>
      <c r="H1650" s="271"/>
      <c r="I1650" s="271"/>
      <c r="J1650" s="270"/>
      <c r="K1650" s="270"/>
      <c r="L1650" s="249"/>
      <c r="M1650" s="249"/>
      <c r="N1650" s="272"/>
      <c r="O1650" s="250"/>
      <c r="P1650" s="273"/>
      <c r="Q1650" s="274"/>
      <c r="R1650" s="273"/>
      <c r="S1650" s="274"/>
      <c r="T1650" s="250"/>
      <c r="U1650" s="274"/>
      <c r="V1650" s="250"/>
      <c r="W1650" s="275"/>
      <c r="X1650" s="276"/>
    </row>
    <row r="1651" spans="2:24" x14ac:dyDescent="0.25">
      <c r="B1651" s="248"/>
      <c r="C1651" s="249"/>
      <c r="D1651" s="269"/>
      <c r="E1651" s="249"/>
      <c r="F1651" s="270"/>
      <c r="G1651" s="270"/>
      <c r="H1651" s="271"/>
      <c r="I1651" s="271"/>
      <c r="J1651" s="270"/>
      <c r="K1651" s="270"/>
      <c r="L1651" s="249"/>
      <c r="M1651" s="249"/>
      <c r="N1651" s="272"/>
      <c r="O1651" s="250"/>
      <c r="P1651" s="273"/>
      <c r="Q1651" s="274"/>
      <c r="R1651" s="273"/>
      <c r="S1651" s="274"/>
      <c r="T1651" s="250"/>
      <c r="U1651" s="274"/>
      <c r="V1651" s="250"/>
      <c r="W1651" s="275"/>
      <c r="X1651" s="276"/>
    </row>
    <row r="1652" spans="2:24" x14ac:dyDescent="0.25">
      <c r="B1652" s="248"/>
      <c r="C1652" s="249"/>
      <c r="D1652" s="269"/>
      <c r="E1652" s="249"/>
      <c r="F1652" s="270"/>
      <c r="G1652" s="270"/>
      <c r="H1652" s="271"/>
      <c r="I1652" s="271"/>
      <c r="J1652" s="270"/>
      <c r="K1652" s="270"/>
      <c r="L1652" s="249"/>
      <c r="M1652" s="249"/>
      <c r="N1652" s="272"/>
      <c r="O1652" s="250"/>
      <c r="P1652" s="273"/>
      <c r="Q1652" s="274"/>
      <c r="R1652" s="273"/>
      <c r="S1652" s="274"/>
      <c r="T1652" s="250"/>
      <c r="U1652" s="274"/>
      <c r="V1652" s="250"/>
      <c r="W1652" s="275"/>
      <c r="X1652" s="276"/>
    </row>
    <row r="1653" spans="2:24" x14ac:dyDescent="0.25">
      <c r="B1653" s="248"/>
      <c r="C1653" s="249"/>
      <c r="D1653" s="269"/>
      <c r="E1653" s="249"/>
      <c r="F1653" s="270"/>
      <c r="G1653" s="270"/>
      <c r="H1653" s="271"/>
      <c r="I1653" s="271"/>
      <c r="J1653" s="270"/>
      <c r="K1653" s="270"/>
      <c r="L1653" s="249"/>
      <c r="M1653" s="249"/>
      <c r="N1653" s="272"/>
      <c r="O1653" s="250"/>
      <c r="P1653" s="273"/>
      <c r="Q1653" s="274"/>
      <c r="R1653" s="273"/>
      <c r="S1653" s="274"/>
      <c r="T1653" s="250"/>
      <c r="U1653" s="274"/>
      <c r="V1653" s="250"/>
      <c r="W1653" s="275"/>
      <c r="X1653" s="276"/>
    </row>
    <row r="1654" spans="2:24" x14ac:dyDescent="0.25">
      <c r="B1654" s="248"/>
      <c r="C1654" s="249"/>
      <c r="D1654" s="269"/>
      <c r="E1654" s="249"/>
      <c r="F1654" s="270"/>
      <c r="G1654" s="270"/>
      <c r="H1654" s="271"/>
      <c r="I1654" s="271"/>
      <c r="J1654" s="270"/>
      <c r="K1654" s="270"/>
      <c r="L1654" s="249"/>
      <c r="M1654" s="249"/>
      <c r="N1654" s="272"/>
      <c r="O1654" s="250"/>
      <c r="P1654" s="273"/>
      <c r="Q1654" s="274"/>
      <c r="R1654" s="273"/>
      <c r="S1654" s="274"/>
      <c r="T1654" s="250"/>
      <c r="U1654" s="274"/>
      <c r="V1654" s="250"/>
      <c r="W1654" s="275"/>
      <c r="X1654" s="276"/>
    </row>
    <row r="1655" spans="2:24" x14ac:dyDescent="0.25">
      <c r="B1655" s="248"/>
      <c r="C1655" s="249"/>
      <c r="D1655" s="269"/>
      <c r="E1655" s="249"/>
      <c r="F1655" s="270"/>
      <c r="G1655" s="270"/>
      <c r="H1655" s="271"/>
      <c r="I1655" s="271"/>
      <c r="J1655" s="270"/>
      <c r="K1655" s="270"/>
      <c r="L1655" s="249"/>
      <c r="M1655" s="249"/>
      <c r="N1655" s="272"/>
      <c r="O1655" s="250"/>
      <c r="P1655" s="273"/>
      <c r="Q1655" s="274"/>
      <c r="R1655" s="273"/>
      <c r="S1655" s="274"/>
      <c r="T1655" s="250"/>
      <c r="U1655" s="274"/>
      <c r="V1655" s="250"/>
      <c r="W1655" s="275"/>
      <c r="X1655" s="276"/>
    </row>
    <row r="1656" spans="2:24" x14ac:dyDescent="0.25">
      <c r="B1656" s="248"/>
      <c r="C1656" s="249"/>
      <c r="D1656" s="269"/>
      <c r="E1656" s="249"/>
      <c r="F1656" s="270"/>
      <c r="G1656" s="270"/>
      <c r="H1656" s="271"/>
      <c r="I1656" s="271"/>
      <c r="J1656" s="270"/>
      <c r="K1656" s="270"/>
      <c r="L1656" s="249"/>
      <c r="M1656" s="249"/>
      <c r="N1656" s="272"/>
      <c r="O1656" s="250"/>
      <c r="P1656" s="273"/>
      <c r="Q1656" s="274"/>
      <c r="R1656" s="273"/>
      <c r="S1656" s="274"/>
      <c r="T1656" s="250"/>
      <c r="U1656" s="274"/>
      <c r="V1656" s="250"/>
      <c r="W1656" s="275"/>
      <c r="X1656" s="276"/>
    </row>
    <row r="1657" spans="2:24" x14ac:dyDescent="0.25">
      <c r="B1657" s="248"/>
      <c r="C1657" s="249"/>
      <c r="D1657" s="269"/>
      <c r="E1657" s="249"/>
      <c r="F1657" s="270"/>
      <c r="G1657" s="270"/>
      <c r="H1657" s="271"/>
      <c r="I1657" s="271"/>
      <c r="J1657" s="270"/>
      <c r="K1657" s="270"/>
      <c r="L1657" s="249"/>
      <c r="M1657" s="249"/>
      <c r="N1657" s="272"/>
      <c r="O1657" s="250"/>
      <c r="P1657" s="273"/>
      <c r="Q1657" s="274"/>
      <c r="R1657" s="273"/>
      <c r="S1657" s="274"/>
      <c r="T1657" s="250"/>
      <c r="U1657" s="274"/>
      <c r="V1657" s="250"/>
      <c r="W1657" s="275"/>
      <c r="X1657" s="276"/>
    </row>
    <row r="1658" spans="2:24" x14ac:dyDescent="0.25">
      <c r="B1658" s="248"/>
      <c r="C1658" s="249"/>
      <c r="D1658" s="269"/>
      <c r="E1658" s="249"/>
      <c r="F1658" s="270"/>
      <c r="G1658" s="270"/>
      <c r="H1658" s="271"/>
      <c r="I1658" s="271"/>
      <c r="J1658" s="270"/>
      <c r="K1658" s="270"/>
      <c r="L1658" s="249"/>
      <c r="M1658" s="249"/>
      <c r="N1658" s="272"/>
      <c r="O1658" s="250"/>
      <c r="P1658" s="273"/>
      <c r="Q1658" s="274"/>
      <c r="R1658" s="273"/>
      <c r="S1658" s="274"/>
      <c r="T1658" s="250"/>
      <c r="U1658" s="274"/>
      <c r="V1658" s="250"/>
      <c r="W1658" s="275"/>
      <c r="X1658" s="276"/>
    </row>
    <row r="1659" spans="2:24" x14ac:dyDescent="0.25">
      <c r="B1659" s="248"/>
      <c r="C1659" s="249"/>
      <c r="D1659" s="269"/>
      <c r="E1659" s="249"/>
      <c r="F1659" s="270"/>
      <c r="G1659" s="270"/>
      <c r="H1659" s="271"/>
      <c r="I1659" s="271"/>
      <c r="J1659" s="270"/>
      <c r="K1659" s="270"/>
      <c r="L1659" s="249"/>
      <c r="M1659" s="249"/>
      <c r="N1659" s="272"/>
      <c r="O1659" s="250"/>
      <c r="P1659" s="273"/>
      <c r="Q1659" s="274"/>
      <c r="R1659" s="273"/>
      <c r="S1659" s="274"/>
      <c r="T1659" s="250"/>
      <c r="U1659" s="274"/>
      <c r="V1659" s="250"/>
      <c r="W1659" s="275"/>
      <c r="X1659" s="276"/>
    </row>
    <row r="1660" spans="2:24" x14ac:dyDescent="0.25">
      <c r="B1660" s="248"/>
      <c r="C1660" s="249"/>
      <c r="D1660" s="269"/>
      <c r="E1660" s="249"/>
      <c r="F1660" s="270"/>
      <c r="G1660" s="270"/>
      <c r="H1660" s="271"/>
      <c r="I1660" s="271"/>
      <c r="J1660" s="270"/>
      <c r="K1660" s="270"/>
      <c r="L1660" s="249"/>
      <c r="M1660" s="249"/>
      <c r="N1660" s="272"/>
      <c r="O1660" s="250"/>
      <c r="P1660" s="273"/>
      <c r="Q1660" s="274"/>
      <c r="R1660" s="273"/>
      <c r="S1660" s="274"/>
      <c r="T1660" s="250"/>
      <c r="U1660" s="274"/>
      <c r="V1660" s="250"/>
      <c r="W1660" s="275"/>
      <c r="X1660" s="276"/>
    </row>
    <row r="1661" spans="2:24" x14ac:dyDescent="0.25">
      <c r="B1661" s="248"/>
      <c r="C1661" s="249"/>
      <c r="D1661" s="269"/>
      <c r="E1661" s="249"/>
      <c r="F1661" s="270"/>
      <c r="G1661" s="270"/>
      <c r="H1661" s="271"/>
      <c r="I1661" s="271"/>
      <c r="J1661" s="270"/>
      <c r="K1661" s="270"/>
      <c r="L1661" s="249"/>
      <c r="M1661" s="249"/>
      <c r="N1661" s="272"/>
      <c r="O1661" s="250"/>
      <c r="P1661" s="273"/>
      <c r="Q1661" s="274"/>
      <c r="R1661" s="273"/>
      <c r="S1661" s="274"/>
      <c r="T1661" s="250"/>
      <c r="U1661" s="274"/>
      <c r="V1661" s="250"/>
      <c r="W1661" s="275"/>
      <c r="X1661" s="276"/>
    </row>
    <row r="1662" spans="2:24" x14ac:dyDescent="0.25">
      <c r="B1662" s="248"/>
      <c r="C1662" s="249"/>
      <c r="D1662" s="269"/>
      <c r="E1662" s="249"/>
      <c r="F1662" s="270"/>
      <c r="G1662" s="270"/>
      <c r="H1662" s="271"/>
      <c r="I1662" s="271"/>
      <c r="J1662" s="270"/>
      <c r="K1662" s="270"/>
      <c r="L1662" s="249"/>
      <c r="M1662" s="249"/>
      <c r="N1662" s="272"/>
      <c r="O1662" s="250"/>
      <c r="P1662" s="273"/>
      <c r="Q1662" s="274"/>
      <c r="R1662" s="273"/>
      <c r="S1662" s="274"/>
      <c r="T1662" s="250"/>
      <c r="U1662" s="274"/>
      <c r="V1662" s="250"/>
      <c r="W1662" s="275"/>
      <c r="X1662" s="276"/>
    </row>
    <row r="1663" spans="2:24" x14ac:dyDescent="0.25">
      <c r="B1663" s="248"/>
      <c r="C1663" s="249"/>
      <c r="D1663" s="269"/>
      <c r="E1663" s="249"/>
      <c r="F1663" s="270"/>
      <c r="G1663" s="270"/>
      <c r="H1663" s="271"/>
      <c r="I1663" s="271"/>
      <c r="J1663" s="270"/>
      <c r="K1663" s="270"/>
      <c r="L1663" s="249"/>
      <c r="M1663" s="249"/>
      <c r="N1663" s="272"/>
      <c r="O1663" s="250"/>
      <c r="P1663" s="273"/>
      <c r="Q1663" s="274"/>
      <c r="R1663" s="273"/>
      <c r="S1663" s="274"/>
      <c r="T1663" s="250"/>
      <c r="U1663" s="274"/>
      <c r="V1663" s="250"/>
      <c r="W1663" s="275"/>
      <c r="X1663" s="276"/>
    </row>
    <row r="1664" spans="2:24" x14ac:dyDescent="0.25">
      <c r="B1664" s="248"/>
      <c r="C1664" s="249"/>
      <c r="D1664" s="269"/>
      <c r="E1664" s="249"/>
      <c r="F1664" s="270"/>
      <c r="G1664" s="270"/>
      <c r="H1664" s="271"/>
      <c r="I1664" s="271"/>
      <c r="J1664" s="270"/>
      <c r="K1664" s="270"/>
      <c r="L1664" s="249"/>
      <c r="M1664" s="249"/>
      <c r="N1664" s="272"/>
      <c r="O1664" s="250"/>
      <c r="P1664" s="273"/>
      <c r="Q1664" s="274"/>
      <c r="R1664" s="273"/>
      <c r="S1664" s="274"/>
      <c r="T1664" s="250"/>
      <c r="U1664" s="274"/>
      <c r="V1664" s="250"/>
      <c r="W1664" s="275"/>
      <c r="X1664" s="276"/>
    </row>
    <row r="1665" spans="2:24" x14ac:dyDescent="0.25">
      <c r="B1665" s="248"/>
      <c r="C1665" s="249"/>
      <c r="D1665" s="269"/>
      <c r="E1665" s="249"/>
      <c r="F1665" s="270"/>
      <c r="G1665" s="270"/>
      <c r="H1665" s="271"/>
      <c r="I1665" s="271"/>
      <c r="J1665" s="270"/>
      <c r="K1665" s="270"/>
      <c r="L1665" s="249"/>
      <c r="M1665" s="249"/>
      <c r="N1665" s="272"/>
      <c r="O1665" s="250"/>
      <c r="P1665" s="273"/>
      <c r="Q1665" s="274"/>
      <c r="R1665" s="273"/>
      <c r="S1665" s="274"/>
      <c r="T1665" s="250"/>
      <c r="U1665" s="274"/>
      <c r="V1665" s="250"/>
      <c r="W1665" s="275"/>
      <c r="X1665" s="276"/>
    </row>
    <row r="1666" spans="2:24" x14ac:dyDescent="0.25">
      <c r="B1666" s="248"/>
      <c r="C1666" s="249"/>
      <c r="D1666" s="269"/>
      <c r="E1666" s="249"/>
      <c r="F1666" s="270"/>
      <c r="G1666" s="270"/>
      <c r="H1666" s="271"/>
      <c r="I1666" s="271"/>
      <c r="J1666" s="270"/>
      <c r="K1666" s="270"/>
      <c r="L1666" s="249"/>
      <c r="M1666" s="249"/>
      <c r="N1666" s="272"/>
      <c r="O1666" s="250"/>
      <c r="P1666" s="273"/>
      <c r="Q1666" s="274"/>
      <c r="R1666" s="273"/>
      <c r="S1666" s="274"/>
      <c r="T1666" s="250"/>
      <c r="U1666" s="274"/>
      <c r="V1666" s="250"/>
      <c r="W1666" s="275"/>
      <c r="X1666" s="276"/>
    </row>
    <row r="1667" spans="2:24" x14ac:dyDescent="0.25">
      <c r="B1667" s="248"/>
      <c r="C1667" s="249"/>
      <c r="D1667" s="269"/>
      <c r="E1667" s="249"/>
      <c r="F1667" s="270"/>
      <c r="G1667" s="270"/>
      <c r="H1667" s="271"/>
      <c r="I1667" s="271"/>
      <c r="J1667" s="270"/>
      <c r="K1667" s="270"/>
      <c r="L1667" s="249"/>
      <c r="M1667" s="249"/>
      <c r="N1667" s="272"/>
      <c r="O1667" s="250"/>
      <c r="P1667" s="273"/>
      <c r="Q1667" s="274"/>
      <c r="R1667" s="273"/>
      <c r="S1667" s="274"/>
      <c r="T1667" s="250"/>
      <c r="U1667" s="274"/>
      <c r="V1667" s="250"/>
      <c r="W1667" s="275"/>
      <c r="X1667" s="276"/>
    </row>
    <row r="1668" spans="2:24" x14ac:dyDescent="0.25">
      <c r="B1668" s="248"/>
      <c r="C1668" s="249"/>
      <c r="D1668" s="269"/>
      <c r="E1668" s="249"/>
      <c r="F1668" s="270"/>
      <c r="G1668" s="270"/>
      <c r="H1668" s="271"/>
      <c r="I1668" s="271"/>
      <c r="J1668" s="270"/>
      <c r="K1668" s="270"/>
      <c r="L1668" s="249"/>
      <c r="M1668" s="249"/>
      <c r="N1668" s="272"/>
      <c r="O1668" s="250"/>
      <c r="P1668" s="273"/>
      <c r="Q1668" s="274"/>
      <c r="R1668" s="273"/>
      <c r="S1668" s="274"/>
      <c r="T1668" s="250"/>
      <c r="U1668" s="274"/>
      <c r="V1668" s="250"/>
      <c r="W1668" s="275"/>
      <c r="X1668" s="276"/>
    </row>
    <row r="1669" spans="2:24" x14ac:dyDescent="0.25">
      <c r="B1669" s="248"/>
      <c r="C1669" s="249"/>
      <c r="D1669" s="269"/>
      <c r="E1669" s="249"/>
      <c r="F1669" s="270"/>
      <c r="G1669" s="270"/>
      <c r="H1669" s="271"/>
      <c r="I1669" s="271"/>
      <c r="J1669" s="270"/>
      <c r="K1669" s="270"/>
      <c r="L1669" s="249"/>
      <c r="M1669" s="249"/>
      <c r="N1669" s="272"/>
      <c r="O1669" s="250"/>
      <c r="P1669" s="273"/>
      <c r="Q1669" s="274"/>
      <c r="R1669" s="273"/>
      <c r="S1669" s="274"/>
      <c r="T1669" s="250"/>
      <c r="U1669" s="274"/>
      <c r="V1669" s="250"/>
      <c r="W1669" s="275"/>
      <c r="X1669" s="276"/>
    </row>
    <row r="1670" spans="2:24" x14ac:dyDescent="0.25">
      <c r="B1670" s="248"/>
      <c r="C1670" s="249"/>
      <c r="D1670" s="269"/>
      <c r="E1670" s="249"/>
      <c r="F1670" s="270"/>
      <c r="G1670" s="270"/>
      <c r="H1670" s="271"/>
      <c r="I1670" s="271"/>
      <c r="J1670" s="270"/>
      <c r="K1670" s="270"/>
      <c r="L1670" s="249"/>
      <c r="M1670" s="249"/>
      <c r="N1670" s="272"/>
      <c r="O1670" s="250"/>
      <c r="P1670" s="273"/>
      <c r="Q1670" s="274"/>
      <c r="R1670" s="273"/>
      <c r="S1670" s="274"/>
      <c r="T1670" s="250"/>
      <c r="U1670" s="274"/>
      <c r="V1670" s="250"/>
      <c r="W1670" s="275"/>
      <c r="X1670" s="276"/>
    </row>
    <row r="1671" spans="2:24" x14ac:dyDescent="0.25">
      <c r="B1671" s="248"/>
      <c r="C1671" s="249"/>
      <c r="D1671" s="269"/>
      <c r="E1671" s="249"/>
      <c r="F1671" s="270"/>
      <c r="G1671" s="270"/>
      <c r="H1671" s="271"/>
      <c r="I1671" s="271"/>
      <c r="J1671" s="270"/>
      <c r="K1671" s="270"/>
      <c r="L1671" s="249"/>
      <c r="M1671" s="249"/>
      <c r="N1671" s="272"/>
      <c r="O1671" s="250"/>
      <c r="P1671" s="273"/>
      <c r="Q1671" s="274"/>
      <c r="R1671" s="273"/>
      <c r="S1671" s="274"/>
      <c r="T1671" s="250"/>
      <c r="U1671" s="274"/>
      <c r="V1671" s="250"/>
      <c r="W1671" s="275"/>
      <c r="X1671" s="276"/>
    </row>
    <row r="1672" spans="2:24" x14ac:dyDescent="0.25">
      <c r="B1672" s="248"/>
      <c r="C1672" s="249"/>
      <c r="D1672" s="269"/>
      <c r="E1672" s="249"/>
      <c r="F1672" s="270"/>
      <c r="G1672" s="270"/>
      <c r="H1672" s="271"/>
      <c r="I1672" s="271"/>
      <c r="J1672" s="270"/>
      <c r="K1672" s="270"/>
      <c r="L1672" s="249"/>
      <c r="M1672" s="249"/>
      <c r="N1672" s="272"/>
      <c r="O1672" s="250"/>
      <c r="P1672" s="273"/>
      <c r="Q1672" s="274"/>
      <c r="R1672" s="273"/>
      <c r="S1672" s="274"/>
      <c r="T1672" s="250"/>
      <c r="U1672" s="274"/>
      <c r="V1672" s="250"/>
      <c r="W1672" s="275"/>
      <c r="X1672" s="276"/>
    </row>
    <row r="1673" spans="2:24" x14ac:dyDescent="0.25">
      <c r="B1673" s="248"/>
      <c r="C1673" s="249"/>
      <c r="D1673" s="269"/>
      <c r="E1673" s="249"/>
      <c r="F1673" s="270"/>
      <c r="G1673" s="270"/>
      <c r="H1673" s="271"/>
      <c r="I1673" s="271"/>
      <c r="J1673" s="270"/>
      <c r="K1673" s="270"/>
      <c r="L1673" s="249"/>
      <c r="M1673" s="249"/>
      <c r="N1673" s="272"/>
      <c r="O1673" s="250"/>
      <c r="P1673" s="273"/>
      <c r="Q1673" s="274"/>
      <c r="R1673" s="273"/>
      <c r="S1673" s="274"/>
      <c r="T1673" s="250"/>
      <c r="U1673" s="274"/>
      <c r="V1673" s="250"/>
      <c r="W1673" s="275"/>
      <c r="X1673" s="276"/>
    </row>
    <row r="1674" spans="2:24" x14ac:dyDescent="0.25">
      <c r="B1674" s="248"/>
      <c r="C1674" s="249"/>
      <c r="D1674" s="269"/>
      <c r="E1674" s="249"/>
      <c r="F1674" s="270"/>
      <c r="G1674" s="270"/>
      <c r="H1674" s="271"/>
      <c r="I1674" s="271"/>
      <c r="J1674" s="270"/>
      <c r="K1674" s="270"/>
      <c r="L1674" s="249"/>
      <c r="M1674" s="249"/>
      <c r="N1674" s="272"/>
      <c r="O1674" s="250"/>
      <c r="P1674" s="273"/>
      <c r="Q1674" s="274"/>
      <c r="R1674" s="273"/>
      <c r="S1674" s="274"/>
      <c r="T1674" s="250"/>
      <c r="U1674" s="274"/>
      <c r="V1674" s="250"/>
      <c r="W1674" s="275"/>
      <c r="X1674" s="276"/>
    </row>
    <row r="1675" spans="2:24" x14ac:dyDescent="0.25">
      <c r="B1675" s="248"/>
      <c r="C1675" s="249"/>
      <c r="D1675" s="269"/>
      <c r="E1675" s="249"/>
      <c r="F1675" s="270"/>
      <c r="G1675" s="270"/>
      <c r="H1675" s="271"/>
      <c r="I1675" s="271"/>
      <c r="J1675" s="270"/>
      <c r="K1675" s="270"/>
      <c r="L1675" s="249"/>
      <c r="M1675" s="249"/>
      <c r="N1675" s="272"/>
      <c r="O1675" s="250"/>
      <c r="P1675" s="273"/>
      <c r="Q1675" s="274"/>
      <c r="R1675" s="273"/>
      <c r="S1675" s="274"/>
      <c r="T1675" s="250"/>
      <c r="U1675" s="274"/>
      <c r="V1675" s="250"/>
      <c r="W1675" s="275"/>
      <c r="X1675" s="276"/>
    </row>
    <row r="1676" spans="2:24" x14ac:dyDescent="0.25">
      <c r="B1676" s="248"/>
      <c r="C1676" s="249"/>
      <c r="D1676" s="269"/>
      <c r="E1676" s="249"/>
      <c r="F1676" s="270"/>
      <c r="G1676" s="270"/>
      <c r="H1676" s="271"/>
      <c r="I1676" s="271"/>
      <c r="J1676" s="270"/>
      <c r="K1676" s="270"/>
      <c r="L1676" s="249"/>
      <c r="M1676" s="249"/>
      <c r="N1676" s="272"/>
      <c r="O1676" s="250"/>
      <c r="P1676" s="273"/>
      <c r="Q1676" s="274"/>
      <c r="R1676" s="273"/>
      <c r="S1676" s="274"/>
      <c r="T1676" s="250"/>
      <c r="U1676" s="274"/>
      <c r="V1676" s="250"/>
      <c r="W1676" s="275"/>
      <c r="X1676" s="276"/>
    </row>
    <row r="1677" spans="2:24" x14ac:dyDescent="0.25">
      <c r="B1677" s="248"/>
      <c r="C1677" s="249"/>
      <c r="D1677" s="269"/>
      <c r="E1677" s="249"/>
      <c r="F1677" s="270"/>
      <c r="G1677" s="270"/>
      <c r="H1677" s="271"/>
      <c r="I1677" s="271"/>
      <c r="J1677" s="270"/>
      <c r="K1677" s="270"/>
      <c r="L1677" s="249"/>
      <c r="M1677" s="249"/>
      <c r="N1677" s="272"/>
      <c r="O1677" s="250"/>
      <c r="P1677" s="273"/>
      <c r="Q1677" s="274"/>
      <c r="R1677" s="273"/>
      <c r="S1677" s="274"/>
      <c r="T1677" s="250"/>
      <c r="U1677" s="274"/>
      <c r="V1677" s="250"/>
      <c r="W1677" s="275"/>
      <c r="X1677" s="276"/>
    </row>
    <row r="1678" spans="2:24" x14ac:dyDescent="0.25">
      <c r="B1678" s="248"/>
      <c r="C1678" s="249"/>
      <c r="D1678" s="269"/>
      <c r="E1678" s="249"/>
      <c r="F1678" s="270"/>
      <c r="G1678" s="270"/>
      <c r="H1678" s="271"/>
      <c r="I1678" s="271"/>
      <c r="J1678" s="270"/>
      <c r="K1678" s="270"/>
      <c r="L1678" s="249"/>
      <c r="M1678" s="249"/>
      <c r="N1678" s="272"/>
      <c r="O1678" s="250"/>
      <c r="P1678" s="273"/>
      <c r="Q1678" s="274"/>
      <c r="R1678" s="273"/>
      <c r="S1678" s="274"/>
      <c r="T1678" s="250"/>
      <c r="U1678" s="274"/>
      <c r="V1678" s="250"/>
      <c r="W1678" s="275"/>
      <c r="X1678" s="276"/>
    </row>
    <row r="1679" spans="2:24" x14ac:dyDescent="0.25">
      <c r="B1679" s="248"/>
      <c r="C1679" s="249"/>
      <c r="D1679" s="269"/>
      <c r="E1679" s="249"/>
      <c r="F1679" s="270"/>
      <c r="G1679" s="270"/>
      <c r="H1679" s="271"/>
      <c r="I1679" s="271"/>
      <c r="J1679" s="270"/>
      <c r="K1679" s="270"/>
      <c r="L1679" s="249"/>
      <c r="M1679" s="249"/>
      <c r="N1679" s="272"/>
      <c r="O1679" s="250"/>
      <c r="P1679" s="273"/>
      <c r="Q1679" s="274"/>
      <c r="R1679" s="273"/>
      <c r="S1679" s="274"/>
      <c r="T1679" s="250"/>
      <c r="U1679" s="274"/>
      <c r="V1679" s="250"/>
      <c r="W1679" s="275"/>
      <c r="X1679" s="276"/>
    </row>
    <row r="1680" spans="2:24" x14ac:dyDescent="0.25">
      <c r="B1680" s="248"/>
      <c r="C1680" s="249"/>
      <c r="D1680" s="269"/>
      <c r="E1680" s="249"/>
      <c r="F1680" s="270"/>
      <c r="G1680" s="270"/>
      <c r="H1680" s="271"/>
      <c r="I1680" s="271"/>
      <c r="J1680" s="270"/>
      <c r="K1680" s="270"/>
      <c r="L1680" s="249"/>
      <c r="M1680" s="249"/>
      <c r="N1680" s="272"/>
      <c r="O1680" s="250"/>
      <c r="P1680" s="273"/>
      <c r="Q1680" s="274"/>
      <c r="R1680" s="273"/>
      <c r="S1680" s="274"/>
      <c r="T1680" s="250"/>
      <c r="U1680" s="274"/>
      <c r="V1680" s="250"/>
      <c r="W1680" s="275"/>
      <c r="X1680" s="276"/>
    </row>
    <row r="1681" spans="2:24" x14ac:dyDescent="0.25">
      <c r="B1681" s="248"/>
      <c r="C1681" s="249"/>
      <c r="D1681" s="269"/>
      <c r="E1681" s="249"/>
      <c r="F1681" s="270"/>
      <c r="G1681" s="270"/>
      <c r="H1681" s="271"/>
      <c r="I1681" s="271"/>
      <c r="J1681" s="270"/>
      <c r="K1681" s="270"/>
      <c r="L1681" s="249"/>
      <c r="M1681" s="249"/>
      <c r="N1681" s="272"/>
      <c r="O1681" s="250"/>
      <c r="P1681" s="273"/>
      <c r="Q1681" s="274"/>
      <c r="R1681" s="273"/>
      <c r="S1681" s="274"/>
      <c r="T1681" s="250"/>
      <c r="U1681" s="274"/>
      <c r="V1681" s="250"/>
      <c r="W1681" s="275"/>
      <c r="X1681" s="276"/>
    </row>
    <row r="1682" spans="2:24" x14ac:dyDescent="0.25">
      <c r="B1682" s="248"/>
      <c r="C1682" s="249"/>
      <c r="D1682" s="269"/>
      <c r="E1682" s="249"/>
      <c r="F1682" s="270"/>
      <c r="G1682" s="270"/>
      <c r="H1682" s="271"/>
      <c r="I1682" s="271"/>
      <c r="J1682" s="270"/>
      <c r="K1682" s="270"/>
      <c r="L1682" s="249"/>
      <c r="M1682" s="249"/>
      <c r="N1682" s="272"/>
      <c r="O1682" s="250"/>
      <c r="P1682" s="273"/>
      <c r="Q1682" s="274"/>
      <c r="R1682" s="273"/>
      <c r="S1682" s="274"/>
      <c r="T1682" s="250"/>
      <c r="U1682" s="274"/>
      <c r="V1682" s="250"/>
      <c r="W1682" s="275"/>
      <c r="X1682" s="276"/>
    </row>
    <row r="1683" spans="2:24" x14ac:dyDescent="0.25">
      <c r="B1683" s="248"/>
      <c r="C1683" s="249"/>
      <c r="D1683" s="269"/>
      <c r="E1683" s="249"/>
      <c r="F1683" s="270"/>
      <c r="G1683" s="270"/>
      <c r="H1683" s="271"/>
      <c r="I1683" s="271"/>
      <c r="J1683" s="270"/>
      <c r="K1683" s="270"/>
      <c r="L1683" s="249"/>
      <c r="M1683" s="249"/>
      <c r="N1683" s="272"/>
      <c r="O1683" s="250"/>
      <c r="P1683" s="273"/>
      <c r="Q1683" s="274"/>
      <c r="R1683" s="273"/>
      <c r="S1683" s="274"/>
      <c r="T1683" s="250"/>
      <c r="U1683" s="274"/>
      <c r="V1683" s="250"/>
      <c r="W1683" s="275"/>
      <c r="X1683" s="276"/>
    </row>
    <row r="1684" spans="2:24" x14ac:dyDescent="0.25">
      <c r="B1684" s="248"/>
      <c r="C1684" s="249"/>
      <c r="D1684" s="269"/>
      <c r="E1684" s="249"/>
      <c r="F1684" s="270"/>
      <c r="G1684" s="270"/>
      <c r="H1684" s="271"/>
      <c r="I1684" s="271"/>
      <c r="J1684" s="270"/>
      <c r="K1684" s="270"/>
      <c r="L1684" s="249"/>
      <c r="M1684" s="249"/>
      <c r="N1684" s="272"/>
      <c r="O1684" s="250"/>
      <c r="P1684" s="273"/>
      <c r="Q1684" s="274"/>
      <c r="R1684" s="273"/>
      <c r="S1684" s="274"/>
      <c r="T1684" s="250"/>
      <c r="U1684" s="274"/>
      <c r="V1684" s="250"/>
      <c r="W1684" s="275"/>
      <c r="X1684" s="276"/>
    </row>
    <row r="1685" spans="2:24" x14ac:dyDescent="0.25">
      <c r="B1685" s="248"/>
      <c r="C1685" s="249"/>
      <c r="D1685" s="269"/>
      <c r="E1685" s="249"/>
      <c r="F1685" s="270"/>
      <c r="G1685" s="270"/>
      <c r="H1685" s="271"/>
      <c r="I1685" s="271"/>
      <c r="J1685" s="270"/>
      <c r="K1685" s="270"/>
      <c r="L1685" s="249"/>
      <c r="M1685" s="249"/>
      <c r="N1685" s="272"/>
      <c r="O1685" s="250"/>
      <c r="P1685" s="273"/>
      <c r="Q1685" s="274"/>
      <c r="R1685" s="273"/>
      <c r="S1685" s="274"/>
      <c r="T1685" s="250"/>
      <c r="U1685" s="274"/>
      <c r="V1685" s="250"/>
      <c r="W1685" s="275"/>
      <c r="X1685" s="276"/>
    </row>
    <row r="1686" spans="2:24" x14ac:dyDescent="0.25">
      <c r="B1686" s="248"/>
      <c r="C1686" s="249"/>
      <c r="D1686" s="269"/>
      <c r="E1686" s="249"/>
      <c r="F1686" s="270"/>
      <c r="G1686" s="270"/>
      <c r="H1686" s="271"/>
      <c r="I1686" s="271"/>
      <c r="J1686" s="270"/>
      <c r="K1686" s="270"/>
      <c r="L1686" s="249"/>
      <c r="M1686" s="249"/>
      <c r="N1686" s="272"/>
      <c r="O1686" s="250"/>
      <c r="P1686" s="273"/>
      <c r="Q1686" s="274"/>
      <c r="R1686" s="273"/>
      <c r="S1686" s="274"/>
      <c r="T1686" s="250"/>
      <c r="U1686" s="274"/>
      <c r="V1686" s="250"/>
      <c r="W1686" s="275"/>
      <c r="X1686" s="276"/>
    </row>
    <row r="1687" spans="2:24" x14ac:dyDescent="0.25">
      <c r="B1687" s="248"/>
      <c r="C1687" s="249"/>
      <c r="D1687" s="269"/>
      <c r="E1687" s="249"/>
      <c r="F1687" s="270"/>
      <c r="G1687" s="270"/>
      <c r="H1687" s="271"/>
      <c r="I1687" s="271"/>
      <c r="J1687" s="270"/>
      <c r="K1687" s="270"/>
      <c r="L1687" s="249"/>
      <c r="M1687" s="249"/>
      <c r="N1687" s="272"/>
      <c r="O1687" s="250"/>
      <c r="P1687" s="273"/>
      <c r="Q1687" s="274"/>
      <c r="R1687" s="273"/>
      <c r="S1687" s="274"/>
      <c r="T1687" s="250"/>
      <c r="U1687" s="274"/>
      <c r="V1687" s="250"/>
      <c r="W1687" s="275"/>
      <c r="X1687" s="276"/>
    </row>
    <row r="1688" spans="2:24" x14ac:dyDescent="0.25">
      <c r="B1688" s="248"/>
      <c r="C1688" s="249"/>
      <c r="D1688" s="269"/>
      <c r="E1688" s="249"/>
      <c r="F1688" s="270"/>
      <c r="G1688" s="270"/>
      <c r="H1688" s="271"/>
      <c r="I1688" s="271"/>
      <c r="J1688" s="270"/>
      <c r="K1688" s="270"/>
      <c r="L1688" s="249"/>
      <c r="M1688" s="249"/>
      <c r="N1688" s="272"/>
      <c r="O1688" s="250"/>
      <c r="P1688" s="273"/>
      <c r="Q1688" s="274"/>
      <c r="R1688" s="273"/>
      <c r="S1688" s="274"/>
      <c r="T1688" s="250"/>
      <c r="U1688" s="274"/>
      <c r="V1688" s="250"/>
      <c r="W1688" s="275"/>
      <c r="X1688" s="276"/>
    </row>
    <row r="1689" spans="2:24" x14ac:dyDescent="0.25">
      <c r="B1689" s="248"/>
      <c r="C1689" s="249"/>
      <c r="D1689" s="269"/>
      <c r="E1689" s="249"/>
      <c r="F1689" s="270"/>
      <c r="G1689" s="270"/>
      <c r="H1689" s="271"/>
      <c r="I1689" s="271"/>
      <c r="J1689" s="270"/>
      <c r="K1689" s="270"/>
      <c r="L1689" s="249"/>
      <c r="M1689" s="249"/>
      <c r="N1689" s="272"/>
      <c r="O1689" s="250"/>
      <c r="P1689" s="273"/>
      <c r="Q1689" s="274"/>
      <c r="R1689" s="273"/>
      <c r="S1689" s="274"/>
      <c r="T1689" s="250"/>
      <c r="U1689" s="274"/>
      <c r="V1689" s="250"/>
      <c r="W1689" s="275"/>
      <c r="X1689" s="276"/>
    </row>
    <row r="1690" spans="2:24" x14ac:dyDescent="0.25">
      <c r="B1690" s="248"/>
      <c r="C1690" s="249"/>
      <c r="D1690" s="269"/>
      <c r="E1690" s="249"/>
      <c r="F1690" s="270"/>
      <c r="G1690" s="270"/>
      <c r="H1690" s="271"/>
      <c r="I1690" s="271"/>
      <c r="J1690" s="270"/>
      <c r="K1690" s="270"/>
      <c r="L1690" s="249"/>
      <c r="M1690" s="249"/>
      <c r="N1690" s="272"/>
      <c r="O1690" s="250"/>
      <c r="P1690" s="273"/>
      <c r="Q1690" s="274"/>
      <c r="R1690" s="273"/>
      <c r="S1690" s="274"/>
      <c r="T1690" s="250"/>
      <c r="U1690" s="274"/>
      <c r="V1690" s="250"/>
      <c r="W1690" s="275"/>
      <c r="X1690" s="276"/>
    </row>
    <row r="1691" spans="2:24" x14ac:dyDescent="0.25">
      <c r="B1691" s="248"/>
      <c r="C1691" s="249"/>
      <c r="D1691" s="269"/>
      <c r="E1691" s="249"/>
      <c r="F1691" s="270"/>
      <c r="G1691" s="270"/>
      <c r="H1691" s="271"/>
      <c r="I1691" s="271"/>
      <c r="J1691" s="270"/>
      <c r="K1691" s="270"/>
      <c r="L1691" s="249"/>
      <c r="M1691" s="249"/>
      <c r="N1691" s="272"/>
      <c r="O1691" s="250"/>
      <c r="P1691" s="273"/>
      <c r="Q1691" s="274"/>
      <c r="R1691" s="273"/>
      <c r="S1691" s="274"/>
      <c r="T1691" s="250"/>
      <c r="U1691" s="274"/>
      <c r="V1691" s="250"/>
      <c r="W1691" s="275"/>
      <c r="X1691" s="276"/>
    </row>
    <row r="1692" spans="2:24" x14ac:dyDescent="0.25">
      <c r="B1692" s="248"/>
      <c r="C1692" s="249"/>
      <c r="D1692" s="269"/>
      <c r="E1692" s="249"/>
      <c r="F1692" s="270"/>
      <c r="G1692" s="270"/>
      <c r="H1692" s="271"/>
      <c r="I1692" s="271"/>
      <c r="J1692" s="270"/>
      <c r="K1692" s="270"/>
      <c r="L1692" s="249"/>
      <c r="M1692" s="249"/>
      <c r="N1692" s="272"/>
      <c r="O1692" s="250"/>
      <c r="P1692" s="273"/>
      <c r="Q1692" s="274"/>
      <c r="R1692" s="273"/>
      <c r="S1692" s="274"/>
      <c r="T1692" s="250"/>
      <c r="U1692" s="274"/>
      <c r="V1692" s="250"/>
      <c r="W1692" s="275"/>
      <c r="X1692" s="276"/>
    </row>
    <row r="1693" spans="2:24" x14ac:dyDescent="0.25">
      <c r="B1693" s="248"/>
      <c r="C1693" s="249"/>
      <c r="D1693" s="269"/>
      <c r="E1693" s="249"/>
      <c r="F1693" s="270"/>
      <c r="G1693" s="270"/>
      <c r="H1693" s="271"/>
      <c r="I1693" s="271"/>
      <c r="J1693" s="270"/>
      <c r="K1693" s="270"/>
      <c r="L1693" s="249"/>
      <c r="M1693" s="249"/>
      <c r="N1693" s="272"/>
      <c r="O1693" s="250"/>
      <c r="P1693" s="273"/>
      <c r="Q1693" s="274"/>
      <c r="R1693" s="273"/>
      <c r="S1693" s="274"/>
      <c r="T1693" s="250"/>
      <c r="U1693" s="274"/>
      <c r="V1693" s="250"/>
      <c r="W1693" s="275"/>
      <c r="X1693" s="276"/>
    </row>
    <row r="1694" spans="2:24" x14ac:dyDescent="0.25">
      <c r="B1694" s="248"/>
      <c r="C1694" s="249"/>
      <c r="D1694" s="269"/>
      <c r="E1694" s="249"/>
      <c r="F1694" s="270"/>
      <c r="G1694" s="270"/>
      <c r="H1694" s="271"/>
      <c r="I1694" s="271"/>
      <c r="J1694" s="270"/>
      <c r="K1694" s="270"/>
      <c r="L1694" s="249"/>
      <c r="M1694" s="249"/>
      <c r="N1694" s="272"/>
      <c r="O1694" s="250"/>
      <c r="P1694" s="273"/>
      <c r="Q1694" s="274"/>
      <c r="R1694" s="273"/>
      <c r="S1694" s="274"/>
      <c r="T1694" s="250"/>
      <c r="U1694" s="274"/>
      <c r="V1694" s="250"/>
      <c r="W1694" s="275"/>
      <c r="X1694" s="276"/>
    </row>
    <row r="1695" spans="2:24" x14ac:dyDescent="0.25">
      <c r="B1695" s="248"/>
      <c r="C1695" s="249"/>
      <c r="D1695" s="269"/>
      <c r="E1695" s="249"/>
      <c r="F1695" s="270"/>
      <c r="G1695" s="270"/>
      <c r="H1695" s="271"/>
      <c r="I1695" s="271"/>
      <c r="J1695" s="270"/>
      <c r="K1695" s="270"/>
      <c r="L1695" s="249"/>
      <c r="M1695" s="249"/>
      <c r="N1695" s="272"/>
      <c r="O1695" s="250"/>
      <c r="P1695" s="273"/>
      <c r="Q1695" s="274"/>
      <c r="R1695" s="273"/>
      <c r="S1695" s="274"/>
      <c r="T1695" s="250"/>
      <c r="U1695" s="274"/>
      <c r="V1695" s="250"/>
      <c r="W1695" s="275"/>
      <c r="X1695" s="276"/>
    </row>
    <row r="1696" spans="2:24" x14ac:dyDescent="0.25">
      <c r="B1696" s="248"/>
      <c r="C1696" s="249"/>
      <c r="D1696" s="269"/>
      <c r="E1696" s="249"/>
      <c r="F1696" s="270"/>
      <c r="G1696" s="270"/>
      <c r="H1696" s="271"/>
      <c r="I1696" s="271"/>
      <c r="J1696" s="270"/>
      <c r="K1696" s="270"/>
      <c r="L1696" s="249"/>
      <c r="M1696" s="249"/>
      <c r="N1696" s="272"/>
      <c r="O1696" s="250"/>
      <c r="P1696" s="273"/>
      <c r="Q1696" s="274"/>
      <c r="R1696" s="273"/>
      <c r="S1696" s="274"/>
      <c r="T1696" s="250"/>
      <c r="U1696" s="274"/>
      <c r="V1696" s="250"/>
      <c r="W1696" s="275"/>
      <c r="X1696" s="276"/>
    </row>
    <row r="1697" spans="2:24" x14ac:dyDescent="0.25">
      <c r="B1697" s="248"/>
      <c r="C1697" s="249"/>
      <c r="D1697" s="269"/>
      <c r="E1697" s="249"/>
      <c r="F1697" s="270"/>
      <c r="G1697" s="270"/>
      <c r="H1697" s="271"/>
      <c r="I1697" s="271"/>
      <c r="J1697" s="270"/>
      <c r="K1697" s="270"/>
      <c r="L1697" s="249"/>
      <c r="M1697" s="249"/>
      <c r="N1697" s="272"/>
      <c r="O1697" s="250"/>
      <c r="P1697" s="273"/>
      <c r="Q1697" s="274"/>
      <c r="R1697" s="273"/>
      <c r="S1697" s="274"/>
      <c r="T1697" s="250"/>
      <c r="U1697" s="274"/>
      <c r="V1697" s="250"/>
      <c r="W1697" s="275"/>
      <c r="X1697" s="276"/>
    </row>
    <row r="1698" spans="2:24" x14ac:dyDescent="0.25">
      <c r="B1698" s="248"/>
      <c r="C1698" s="249"/>
      <c r="D1698" s="269"/>
      <c r="E1698" s="249"/>
      <c r="F1698" s="270"/>
      <c r="G1698" s="270"/>
      <c r="H1698" s="271"/>
      <c r="I1698" s="271"/>
      <c r="J1698" s="270"/>
      <c r="K1698" s="270"/>
      <c r="L1698" s="249"/>
      <c r="M1698" s="249"/>
      <c r="N1698" s="272"/>
      <c r="O1698" s="250"/>
      <c r="P1698" s="273"/>
      <c r="Q1698" s="274"/>
      <c r="R1698" s="273"/>
      <c r="S1698" s="274"/>
      <c r="T1698" s="250"/>
      <c r="U1698" s="274"/>
      <c r="V1698" s="250"/>
      <c r="W1698" s="275"/>
      <c r="X1698" s="276"/>
    </row>
    <row r="1699" spans="2:24" x14ac:dyDescent="0.25">
      <c r="B1699" s="248"/>
      <c r="C1699" s="249"/>
      <c r="D1699" s="269"/>
      <c r="E1699" s="249"/>
      <c r="F1699" s="270"/>
      <c r="G1699" s="270"/>
      <c r="H1699" s="271"/>
      <c r="I1699" s="271"/>
      <c r="J1699" s="270"/>
      <c r="K1699" s="270"/>
      <c r="L1699" s="249"/>
      <c r="M1699" s="249"/>
      <c r="N1699" s="272"/>
      <c r="O1699" s="250"/>
      <c r="P1699" s="273"/>
      <c r="Q1699" s="274"/>
      <c r="R1699" s="273"/>
      <c r="S1699" s="274"/>
      <c r="T1699" s="250"/>
      <c r="U1699" s="274"/>
      <c r="V1699" s="250"/>
      <c r="W1699" s="275"/>
      <c r="X1699" s="276"/>
    </row>
    <row r="1700" spans="2:24" x14ac:dyDescent="0.25">
      <c r="B1700" s="248"/>
      <c r="C1700" s="249"/>
      <c r="D1700" s="269"/>
      <c r="E1700" s="249"/>
      <c r="F1700" s="270"/>
      <c r="G1700" s="270"/>
      <c r="H1700" s="271"/>
      <c r="I1700" s="271"/>
      <c r="J1700" s="270"/>
      <c r="K1700" s="270"/>
      <c r="L1700" s="249"/>
      <c r="M1700" s="249"/>
      <c r="N1700" s="272"/>
      <c r="O1700" s="250"/>
      <c r="P1700" s="273"/>
      <c r="Q1700" s="274"/>
      <c r="R1700" s="273"/>
      <c r="S1700" s="274"/>
      <c r="T1700" s="250"/>
      <c r="U1700" s="274"/>
      <c r="V1700" s="250"/>
      <c r="W1700" s="275"/>
      <c r="X1700" s="276"/>
    </row>
    <row r="1701" spans="2:24" x14ac:dyDescent="0.25">
      <c r="B1701" s="248"/>
      <c r="C1701" s="249"/>
      <c r="D1701" s="269"/>
      <c r="E1701" s="249"/>
      <c r="F1701" s="270"/>
      <c r="G1701" s="270"/>
      <c r="H1701" s="271"/>
      <c r="I1701" s="271"/>
      <c r="J1701" s="270"/>
      <c r="K1701" s="270"/>
      <c r="L1701" s="249"/>
      <c r="M1701" s="249"/>
      <c r="N1701" s="272"/>
      <c r="O1701" s="250"/>
      <c r="P1701" s="273"/>
      <c r="Q1701" s="274"/>
      <c r="R1701" s="273"/>
      <c r="S1701" s="274"/>
      <c r="T1701" s="250"/>
      <c r="U1701" s="274"/>
      <c r="V1701" s="250"/>
      <c r="W1701" s="275"/>
      <c r="X1701" s="276"/>
    </row>
    <row r="1702" spans="2:24" x14ac:dyDescent="0.25">
      <c r="B1702" s="248"/>
      <c r="C1702" s="249"/>
      <c r="D1702" s="269"/>
      <c r="E1702" s="249"/>
      <c r="F1702" s="270"/>
      <c r="G1702" s="270"/>
      <c r="H1702" s="271"/>
      <c r="I1702" s="271"/>
      <c r="J1702" s="270"/>
      <c r="K1702" s="270"/>
      <c r="L1702" s="249"/>
      <c r="M1702" s="249"/>
      <c r="N1702" s="272"/>
      <c r="O1702" s="250"/>
      <c r="P1702" s="273"/>
      <c r="Q1702" s="274"/>
      <c r="R1702" s="273"/>
      <c r="S1702" s="274"/>
      <c r="T1702" s="250"/>
      <c r="U1702" s="274"/>
      <c r="V1702" s="250"/>
      <c r="W1702" s="275"/>
      <c r="X1702" s="276"/>
    </row>
    <row r="1703" spans="2:24" x14ac:dyDescent="0.25">
      <c r="B1703" s="248"/>
      <c r="C1703" s="249"/>
      <c r="D1703" s="269"/>
      <c r="E1703" s="249"/>
      <c r="F1703" s="270"/>
      <c r="G1703" s="270"/>
      <c r="H1703" s="271"/>
      <c r="I1703" s="271"/>
      <c r="J1703" s="270"/>
      <c r="K1703" s="270"/>
      <c r="L1703" s="249"/>
      <c r="M1703" s="249"/>
      <c r="N1703" s="272"/>
      <c r="O1703" s="250"/>
      <c r="P1703" s="273"/>
      <c r="Q1703" s="274"/>
      <c r="R1703" s="273"/>
      <c r="S1703" s="274"/>
      <c r="T1703" s="250"/>
      <c r="U1703" s="274"/>
      <c r="V1703" s="250"/>
      <c r="W1703" s="275"/>
      <c r="X1703" s="276"/>
    </row>
    <row r="1704" spans="2:24" x14ac:dyDescent="0.25">
      <c r="B1704" s="248"/>
      <c r="C1704" s="249"/>
      <c r="D1704" s="269"/>
      <c r="E1704" s="249"/>
      <c r="F1704" s="270"/>
      <c r="G1704" s="270"/>
      <c r="H1704" s="271"/>
      <c r="I1704" s="271"/>
      <c r="J1704" s="270"/>
      <c r="K1704" s="270"/>
      <c r="L1704" s="249"/>
      <c r="M1704" s="249"/>
      <c r="N1704" s="272"/>
      <c r="O1704" s="250"/>
      <c r="P1704" s="273"/>
      <c r="Q1704" s="274"/>
      <c r="R1704" s="273"/>
      <c r="S1704" s="274"/>
      <c r="T1704" s="250"/>
      <c r="U1704" s="274"/>
      <c r="V1704" s="250"/>
      <c r="W1704" s="275"/>
      <c r="X1704" s="276"/>
    </row>
    <row r="1705" spans="2:24" x14ac:dyDescent="0.25">
      <c r="B1705" s="248"/>
      <c r="C1705" s="249"/>
      <c r="D1705" s="269"/>
      <c r="E1705" s="249"/>
      <c r="F1705" s="270"/>
      <c r="G1705" s="270"/>
      <c r="H1705" s="271"/>
      <c r="I1705" s="271"/>
      <c r="J1705" s="270"/>
      <c r="K1705" s="270"/>
      <c r="L1705" s="249"/>
      <c r="M1705" s="249"/>
      <c r="N1705" s="272"/>
      <c r="O1705" s="250"/>
      <c r="P1705" s="273"/>
      <c r="Q1705" s="274"/>
      <c r="R1705" s="273"/>
      <c r="S1705" s="274"/>
      <c r="T1705" s="250"/>
      <c r="U1705" s="274"/>
      <c r="V1705" s="250"/>
      <c r="W1705" s="275"/>
      <c r="X1705" s="276"/>
    </row>
    <row r="1706" spans="2:24" x14ac:dyDescent="0.25">
      <c r="B1706" s="248"/>
      <c r="C1706" s="249"/>
      <c r="D1706" s="269"/>
      <c r="E1706" s="249"/>
      <c r="F1706" s="270"/>
      <c r="G1706" s="270"/>
      <c r="H1706" s="271"/>
      <c r="I1706" s="271"/>
      <c r="J1706" s="270"/>
      <c r="K1706" s="270"/>
      <c r="L1706" s="249"/>
      <c r="M1706" s="249"/>
      <c r="N1706" s="272"/>
      <c r="O1706" s="250"/>
      <c r="P1706" s="273"/>
      <c r="Q1706" s="274"/>
      <c r="R1706" s="273"/>
      <c r="S1706" s="274"/>
      <c r="T1706" s="250"/>
      <c r="U1706" s="274"/>
      <c r="V1706" s="250"/>
      <c r="W1706" s="275"/>
      <c r="X1706" s="276"/>
    </row>
    <row r="1707" spans="2:24" x14ac:dyDescent="0.25">
      <c r="B1707" s="248"/>
      <c r="C1707" s="249"/>
      <c r="D1707" s="269"/>
      <c r="E1707" s="249"/>
      <c r="F1707" s="270"/>
      <c r="G1707" s="270"/>
      <c r="H1707" s="271"/>
      <c r="I1707" s="271"/>
      <c r="J1707" s="270"/>
      <c r="K1707" s="270"/>
      <c r="L1707" s="249"/>
      <c r="M1707" s="249"/>
      <c r="N1707" s="272"/>
      <c r="O1707" s="250"/>
      <c r="P1707" s="273"/>
      <c r="Q1707" s="274"/>
      <c r="R1707" s="273"/>
      <c r="S1707" s="274"/>
      <c r="T1707" s="250"/>
      <c r="U1707" s="274"/>
      <c r="V1707" s="250"/>
      <c r="W1707" s="275"/>
      <c r="X1707" s="276"/>
    </row>
    <row r="1708" spans="2:24" x14ac:dyDescent="0.25">
      <c r="B1708" s="248"/>
      <c r="C1708" s="249"/>
      <c r="D1708" s="269"/>
      <c r="E1708" s="249"/>
      <c r="F1708" s="270"/>
      <c r="G1708" s="270"/>
      <c r="H1708" s="271"/>
      <c r="I1708" s="271"/>
      <c r="J1708" s="270"/>
      <c r="K1708" s="270"/>
      <c r="L1708" s="249"/>
      <c r="M1708" s="249"/>
      <c r="N1708" s="272"/>
      <c r="O1708" s="250"/>
      <c r="P1708" s="273"/>
      <c r="Q1708" s="274"/>
      <c r="R1708" s="273"/>
      <c r="S1708" s="274"/>
      <c r="T1708" s="250"/>
      <c r="U1708" s="274"/>
      <c r="V1708" s="250"/>
      <c r="W1708" s="275"/>
      <c r="X1708" s="276"/>
    </row>
    <row r="1709" spans="2:24" x14ac:dyDescent="0.25">
      <c r="B1709" s="248"/>
      <c r="C1709" s="249"/>
      <c r="D1709" s="269"/>
      <c r="E1709" s="249"/>
      <c r="F1709" s="270"/>
      <c r="G1709" s="270"/>
      <c r="H1709" s="271"/>
      <c r="I1709" s="271"/>
      <c r="J1709" s="270"/>
      <c r="K1709" s="270"/>
      <c r="L1709" s="249"/>
      <c r="M1709" s="249"/>
      <c r="N1709" s="272"/>
      <c r="O1709" s="250"/>
      <c r="P1709" s="273"/>
      <c r="Q1709" s="274"/>
      <c r="R1709" s="273"/>
      <c r="S1709" s="274"/>
      <c r="T1709" s="250"/>
      <c r="U1709" s="274"/>
      <c r="V1709" s="250"/>
      <c r="W1709" s="275"/>
      <c r="X1709" s="276"/>
    </row>
    <row r="1710" spans="2:24" x14ac:dyDescent="0.25">
      <c r="B1710" s="248"/>
      <c r="C1710" s="249"/>
      <c r="D1710" s="269"/>
      <c r="E1710" s="249"/>
      <c r="F1710" s="270"/>
      <c r="G1710" s="270"/>
      <c r="H1710" s="271"/>
      <c r="I1710" s="271"/>
      <c r="J1710" s="270"/>
      <c r="K1710" s="270"/>
      <c r="L1710" s="249"/>
      <c r="M1710" s="249"/>
      <c r="N1710" s="272"/>
      <c r="O1710" s="250"/>
      <c r="P1710" s="273"/>
      <c r="Q1710" s="274"/>
      <c r="R1710" s="273"/>
      <c r="S1710" s="274"/>
      <c r="T1710" s="250"/>
      <c r="U1710" s="274"/>
      <c r="V1710" s="250"/>
      <c r="W1710" s="275"/>
      <c r="X1710" s="276"/>
    </row>
    <row r="1711" spans="2:24" x14ac:dyDescent="0.25">
      <c r="B1711" s="248"/>
      <c r="C1711" s="249"/>
      <c r="D1711" s="269"/>
      <c r="E1711" s="249"/>
      <c r="F1711" s="270"/>
      <c r="G1711" s="270"/>
      <c r="H1711" s="271"/>
      <c r="I1711" s="271"/>
      <c r="J1711" s="270"/>
      <c r="K1711" s="270"/>
      <c r="L1711" s="249"/>
      <c r="M1711" s="249"/>
      <c r="N1711" s="272"/>
      <c r="O1711" s="250"/>
      <c r="P1711" s="273"/>
      <c r="Q1711" s="274"/>
      <c r="R1711" s="273"/>
      <c r="S1711" s="274"/>
      <c r="T1711" s="250"/>
      <c r="U1711" s="274"/>
      <c r="V1711" s="250"/>
      <c r="W1711" s="275"/>
      <c r="X1711" s="276"/>
    </row>
    <row r="1712" spans="2:24" x14ac:dyDescent="0.25">
      <c r="B1712" s="248"/>
      <c r="C1712" s="249"/>
      <c r="D1712" s="269"/>
      <c r="E1712" s="249"/>
      <c r="F1712" s="270"/>
      <c r="G1712" s="270"/>
      <c r="H1712" s="271"/>
      <c r="I1712" s="271"/>
      <c r="J1712" s="270"/>
      <c r="K1712" s="270"/>
      <c r="L1712" s="249"/>
      <c r="M1712" s="249"/>
      <c r="N1712" s="272"/>
      <c r="O1712" s="250"/>
      <c r="P1712" s="273"/>
      <c r="Q1712" s="274"/>
      <c r="R1712" s="273"/>
      <c r="S1712" s="274"/>
      <c r="T1712" s="250"/>
      <c r="U1712" s="274"/>
      <c r="V1712" s="250"/>
      <c r="W1712" s="275"/>
      <c r="X1712" s="276"/>
    </row>
    <row r="1713" spans="2:24" x14ac:dyDescent="0.25">
      <c r="B1713" s="248"/>
      <c r="C1713" s="249"/>
      <c r="D1713" s="269"/>
      <c r="E1713" s="249"/>
      <c r="F1713" s="270"/>
      <c r="G1713" s="270"/>
      <c r="H1713" s="271"/>
      <c r="I1713" s="271"/>
      <c r="J1713" s="270"/>
      <c r="K1713" s="270"/>
      <c r="L1713" s="249"/>
      <c r="M1713" s="249"/>
      <c r="N1713" s="272"/>
      <c r="O1713" s="250"/>
      <c r="P1713" s="273"/>
      <c r="Q1713" s="274"/>
      <c r="R1713" s="273"/>
      <c r="S1713" s="274"/>
      <c r="T1713" s="250"/>
      <c r="U1713" s="274"/>
      <c r="V1713" s="250"/>
      <c r="W1713" s="275"/>
      <c r="X1713" s="276"/>
    </row>
    <row r="1714" spans="2:24" x14ac:dyDescent="0.25">
      <c r="B1714" s="248"/>
      <c r="C1714" s="249"/>
      <c r="D1714" s="269"/>
      <c r="E1714" s="249"/>
      <c r="F1714" s="270"/>
      <c r="G1714" s="270"/>
      <c r="H1714" s="271"/>
      <c r="I1714" s="271"/>
      <c r="J1714" s="270"/>
      <c r="K1714" s="270"/>
      <c r="L1714" s="249"/>
      <c r="M1714" s="249"/>
      <c r="N1714" s="272"/>
      <c r="O1714" s="250"/>
      <c r="P1714" s="273"/>
      <c r="Q1714" s="274"/>
      <c r="R1714" s="273"/>
      <c r="S1714" s="274"/>
      <c r="T1714" s="250"/>
      <c r="U1714" s="274"/>
      <c r="V1714" s="250"/>
      <c r="W1714" s="275"/>
      <c r="X1714" s="276"/>
    </row>
    <row r="1715" spans="2:24" x14ac:dyDescent="0.25">
      <c r="B1715" s="248"/>
      <c r="C1715" s="249"/>
      <c r="D1715" s="269"/>
      <c r="E1715" s="249"/>
      <c r="F1715" s="270"/>
      <c r="G1715" s="270"/>
      <c r="H1715" s="271"/>
      <c r="I1715" s="271"/>
      <c r="J1715" s="270"/>
      <c r="K1715" s="270"/>
      <c r="L1715" s="249"/>
      <c r="M1715" s="249"/>
      <c r="N1715" s="272"/>
      <c r="O1715" s="250"/>
      <c r="P1715" s="273"/>
      <c r="Q1715" s="274"/>
      <c r="R1715" s="273"/>
      <c r="S1715" s="274"/>
      <c r="T1715" s="250"/>
      <c r="U1715" s="274"/>
      <c r="V1715" s="250"/>
      <c r="W1715" s="275"/>
      <c r="X1715" s="276"/>
    </row>
    <row r="1716" spans="2:24" x14ac:dyDescent="0.25">
      <c r="B1716" s="248"/>
      <c r="C1716" s="249"/>
      <c r="D1716" s="269"/>
      <c r="E1716" s="249"/>
      <c r="F1716" s="270"/>
      <c r="G1716" s="270"/>
      <c r="H1716" s="271"/>
      <c r="I1716" s="271"/>
      <c r="J1716" s="270"/>
      <c r="K1716" s="270"/>
      <c r="L1716" s="249"/>
      <c r="M1716" s="249"/>
      <c r="N1716" s="272"/>
      <c r="O1716" s="250"/>
      <c r="P1716" s="273"/>
      <c r="Q1716" s="274"/>
      <c r="R1716" s="273"/>
      <c r="S1716" s="274"/>
      <c r="T1716" s="250"/>
      <c r="U1716" s="274"/>
      <c r="V1716" s="250"/>
      <c r="W1716" s="275"/>
      <c r="X1716" s="276"/>
    </row>
    <row r="1717" spans="2:24" x14ac:dyDescent="0.25">
      <c r="B1717" s="248"/>
      <c r="C1717" s="249"/>
      <c r="D1717" s="269"/>
      <c r="E1717" s="249"/>
      <c r="F1717" s="270"/>
      <c r="G1717" s="270"/>
      <c r="H1717" s="271"/>
      <c r="I1717" s="271"/>
      <c r="J1717" s="270"/>
      <c r="K1717" s="270"/>
      <c r="L1717" s="249"/>
      <c r="M1717" s="249"/>
      <c r="N1717" s="272"/>
      <c r="O1717" s="250"/>
      <c r="P1717" s="273"/>
      <c r="Q1717" s="274"/>
      <c r="R1717" s="273"/>
      <c r="S1717" s="274"/>
      <c r="T1717" s="250"/>
      <c r="U1717" s="274"/>
      <c r="V1717" s="250"/>
      <c r="W1717" s="275"/>
      <c r="X1717" s="276"/>
    </row>
    <row r="1718" spans="2:24" x14ac:dyDescent="0.25">
      <c r="B1718" s="248"/>
      <c r="C1718" s="249"/>
      <c r="D1718" s="269"/>
      <c r="E1718" s="249"/>
      <c r="F1718" s="270"/>
      <c r="G1718" s="270"/>
      <c r="H1718" s="271"/>
      <c r="I1718" s="271"/>
      <c r="J1718" s="270"/>
      <c r="K1718" s="270"/>
      <c r="L1718" s="249"/>
      <c r="M1718" s="249"/>
      <c r="N1718" s="272"/>
      <c r="O1718" s="250"/>
      <c r="P1718" s="273"/>
      <c r="Q1718" s="274"/>
      <c r="R1718" s="273"/>
      <c r="S1718" s="274"/>
      <c r="T1718" s="250"/>
      <c r="U1718" s="274"/>
      <c r="V1718" s="250"/>
      <c r="W1718" s="275"/>
      <c r="X1718" s="276"/>
    </row>
    <row r="1719" spans="2:24" x14ac:dyDescent="0.25">
      <c r="B1719" s="248"/>
      <c r="C1719" s="249"/>
      <c r="D1719" s="269"/>
      <c r="E1719" s="249"/>
      <c r="F1719" s="270"/>
      <c r="G1719" s="270"/>
      <c r="H1719" s="271"/>
      <c r="I1719" s="271"/>
      <c r="J1719" s="270"/>
      <c r="K1719" s="270"/>
      <c r="L1719" s="249"/>
      <c r="M1719" s="249"/>
      <c r="N1719" s="272"/>
      <c r="O1719" s="250"/>
      <c r="P1719" s="273"/>
      <c r="Q1719" s="274"/>
      <c r="R1719" s="273"/>
      <c r="S1719" s="274"/>
      <c r="T1719" s="250"/>
      <c r="U1719" s="274"/>
      <c r="V1719" s="250"/>
      <c r="W1719" s="275"/>
      <c r="X1719" s="276"/>
    </row>
    <row r="1720" spans="2:24" x14ac:dyDescent="0.25">
      <c r="B1720" s="248"/>
      <c r="C1720" s="249"/>
      <c r="D1720" s="269"/>
      <c r="E1720" s="249"/>
      <c r="F1720" s="270"/>
      <c r="G1720" s="270"/>
      <c r="H1720" s="271"/>
      <c r="I1720" s="271"/>
      <c r="J1720" s="270"/>
      <c r="K1720" s="270"/>
      <c r="L1720" s="249"/>
      <c r="M1720" s="249"/>
      <c r="N1720" s="272"/>
      <c r="O1720" s="250"/>
      <c r="P1720" s="273"/>
      <c r="Q1720" s="274"/>
      <c r="R1720" s="273"/>
      <c r="S1720" s="274"/>
      <c r="T1720" s="250"/>
      <c r="U1720" s="274"/>
      <c r="V1720" s="250"/>
      <c r="W1720" s="275"/>
      <c r="X1720" s="276"/>
    </row>
    <row r="1721" spans="2:24" x14ac:dyDescent="0.25">
      <c r="B1721" s="248"/>
      <c r="C1721" s="249"/>
      <c r="D1721" s="269"/>
      <c r="E1721" s="249"/>
      <c r="F1721" s="270"/>
      <c r="G1721" s="270"/>
      <c r="H1721" s="271"/>
      <c r="I1721" s="271"/>
      <c r="J1721" s="270"/>
      <c r="K1721" s="270"/>
      <c r="L1721" s="249"/>
      <c r="M1721" s="249"/>
      <c r="N1721" s="272"/>
      <c r="O1721" s="250"/>
      <c r="P1721" s="273"/>
      <c r="Q1721" s="274"/>
      <c r="R1721" s="273"/>
      <c r="S1721" s="274"/>
      <c r="T1721" s="250"/>
      <c r="U1721" s="274"/>
      <c r="V1721" s="250"/>
      <c r="W1721" s="275"/>
      <c r="X1721" s="276"/>
    </row>
    <row r="1722" spans="2:24" x14ac:dyDescent="0.25">
      <c r="B1722" s="248"/>
      <c r="C1722" s="249"/>
      <c r="D1722" s="269"/>
      <c r="E1722" s="249"/>
      <c r="F1722" s="270"/>
      <c r="G1722" s="270"/>
      <c r="H1722" s="271"/>
      <c r="I1722" s="271"/>
      <c r="J1722" s="270"/>
      <c r="K1722" s="270"/>
      <c r="L1722" s="249"/>
      <c r="M1722" s="249"/>
      <c r="N1722" s="272"/>
      <c r="O1722" s="250"/>
      <c r="P1722" s="273"/>
      <c r="Q1722" s="274"/>
      <c r="R1722" s="273"/>
      <c r="S1722" s="274"/>
      <c r="T1722" s="250"/>
      <c r="U1722" s="274"/>
      <c r="V1722" s="250"/>
      <c r="W1722" s="275"/>
      <c r="X1722" s="276"/>
    </row>
    <row r="1723" spans="2:24" x14ac:dyDescent="0.25">
      <c r="B1723" s="248"/>
      <c r="C1723" s="249"/>
      <c r="D1723" s="269"/>
      <c r="E1723" s="249"/>
      <c r="F1723" s="270"/>
      <c r="G1723" s="270"/>
      <c r="H1723" s="271"/>
      <c r="I1723" s="271"/>
      <c r="J1723" s="270"/>
      <c r="K1723" s="270"/>
      <c r="L1723" s="249"/>
      <c r="M1723" s="249"/>
      <c r="N1723" s="272"/>
      <c r="O1723" s="250"/>
      <c r="P1723" s="273"/>
      <c r="Q1723" s="274"/>
      <c r="R1723" s="273"/>
      <c r="S1723" s="274"/>
      <c r="T1723" s="250"/>
      <c r="U1723" s="274"/>
      <c r="V1723" s="250"/>
      <c r="W1723" s="275"/>
      <c r="X1723" s="276"/>
    </row>
    <row r="1724" spans="2:24" x14ac:dyDescent="0.25">
      <c r="B1724" s="248"/>
      <c r="C1724" s="249"/>
      <c r="D1724" s="269"/>
      <c r="E1724" s="249"/>
      <c r="F1724" s="270"/>
      <c r="G1724" s="270"/>
      <c r="H1724" s="271"/>
      <c r="I1724" s="271"/>
      <c r="J1724" s="270"/>
      <c r="K1724" s="270"/>
      <c r="L1724" s="249"/>
      <c r="M1724" s="249"/>
      <c r="N1724" s="272"/>
      <c r="O1724" s="250"/>
      <c r="P1724" s="273"/>
      <c r="Q1724" s="274"/>
      <c r="R1724" s="273"/>
      <c r="S1724" s="274"/>
      <c r="T1724" s="250"/>
      <c r="U1724" s="274"/>
      <c r="V1724" s="250"/>
      <c r="W1724" s="275"/>
      <c r="X1724" s="276"/>
    </row>
    <row r="1725" spans="2:24" x14ac:dyDescent="0.25">
      <c r="B1725" s="248"/>
      <c r="C1725" s="249"/>
      <c r="D1725" s="269"/>
      <c r="E1725" s="249"/>
      <c r="F1725" s="270"/>
      <c r="G1725" s="270"/>
      <c r="H1725" s="271"/>
      <c r="I1725" s="271"/>
      <c r="J1725" s="270"/>
      <c r="K1725" s="270"/>
      <c r="L1725" s="249"/>
      <c r="M1725" s="249"/>
      <c r="N1725" s="272"/>
      <c r="O1725" s="250"/>
      <c r="P1725" s="273"/>
      <c r="Q1725" s="274"/>
      <c r="R1725" s="273"/>
      <c r="S1725" s="274"/>
      <c r="T1725" s="250"/>
      <c r="U1725" s="274"/>
      <c r="V1725" s="250"/>
      <c r="W1725" s="275"/>
      <c r="X1725" s="276"/>
    </row>
    <row r="1726" spans="2:24" x14ac:dyDescent="0.25">
      <c r="B1726" s="248"/>
      <c r="C1726" s="249"/>
      <c r="D1726" s="269"/>
      <c r="E1726" s="249"/>
      <c r="F1726" s="270"/>
      <c r="G1726" s="270"/>
      <c r="H1726" s="271"/>
      <c r="I1726" s="271"/>
      <c r="J1726" s="270"/>
      <c r="K1726" s="270"/>
      <c r="L1726" s="249"/>
      <c r="M1726" s="249"/>
      <c r="N1726" s="272"/>
      <c r="O1726" s="250"/>
      <c r="P1726" s="273"/>
      <c r="Q1726" s="274"/>
      <c r="R1726" s="273"/>
      <c r="S1726" s="274"/>
      <c r="T1726" s="250"/>
      <c r="U1726" s="274"/>
      <c r="V1726" s="250"/>
      <c r="W1726" s="275"/>
      <c r="X1726" s="276"/>
    </row>
    <row r="1727" spans="2:24" x14ac:dyDescent="0.25">
      <c r="B1727" s="248"/>
      <c r="C1727" s="249"/>
      <c r="D1727" s="269"/>
      <c r="E1727" s="249"/>
      <c r="F1727" s="270"/>
      <c r="G1727" s="270"/>
      <c r="H1727" s="271"/>
      <c r="I1727" s="271"/>
      <c r="J1727" s="270"/>
      <c r="K1727" s="270"/>
      <c r="L1727" s="249"/>
      <c r="M1727" s="249"/>
      <c r="N1727" s="272"/>
      <c r="O1727" s="250"/>
      <c r="P1727" s="273"/>
      <c r="Q1727" s="274"/>
      <c r="R1727" s="273"/>
      <c r="S1727" s="274"/>
      <c r="T1727" s="250"/>
      <c r="U1727" s="274"/>
      <c r="V1727" s="250"/>
      <c r="W1727" s="275"/>
      <c r="X1727" s="276"/>
    </row>
    <row r="1728" spans="2:24" x14ac:dyDescent="0.25">
      <c r="B1728" s="248"/>
      <c r="C1728" s="249"/>
      <c r="D1728" s="269"/>
      <c r="E1728" s="249"/>
      <c r="F1728" s="270"/>
      <c r="G1728" s="270"/>
      <c r="H1728" s="271"/>
      <c r="I1728" s="271"/>
      <c r="J1728" s="270"/>
      <c r="K1728" s="270"/>
      <c r="L1728" s="249"/>
      <c r="M1728" s="249"/>
      <c r="N1728" s="272"/>
      <c r="O1728" s="250"/>
      <c r="P1728" s="273"/>
      <c r="Q1728" s="274"/>
      <c r="R1728" s="273"/>
      <c r="S1728" s="274"/>
      <c r="T1728" s="250"/>
      <c r="U1728" s="274"/>
      <c r="V1728" s="250"/>
      <c r="W1728" s="275"/>
      <c r="X1728" s="276"/>
    </row>
    <row r="1729" spans="2:24" x14ac:dyDescent="0.25">
      <c r="B1729" s="248"/>
      <c r="C1729" s="249"/>
      <c r="D1729" s="269"/>
      <c r="E1729" s="249"/>
      <c r="F1729" s="270"/>
      <c r="G1729" s="270"/>
      <c r="H1729" s="271"/>
      <c r="I1729" s="271"/>
      <c r="J1729" s="270"/>
      <c r="K1729" s="270"/>
      <c r="L1729" s="249"/>
      <c r="M1729" s="249"/>
      <c r="N1729" s="272"/>
      <c r="O1729" s="250"/>
      <c r="P1729" s="273"/>
      <c r="Q1729" s="274"/>
      <c r="R1729" s="273"/>
      <c r="S1729" s="274"/>
      <c r="T1729" s="250"/>
      <c r="U1729" s="274"/>
      <c r="V1729" s="250"/>
      <c r="W1729" s="275"/>
      <c r="X1729" s="276"/>
    </row>
    <row r="1730" spans="2:24" x14ac:dyDescent="0.25">
      <c r="B1730" s="248"/>
      <c r="C1730" s="249"/>
      <c r="D1730" s="269"/>
      <c r="E1730" s="249"/>
      <c r="F1730" s="270"/>
      <c r="G1730" s="270"/>
      <c r="H1730" s="271"/>
      <c r="I1730" s="271"/>
      <c r="J1730" s="270"/>
      <c r="K1730" s="270"/>
      <c r="L1730" s="249"/>
      <c r="M1730" s="249"/>
      <c r="N1730" s="272"/>
      <c r="O1730" s="250"/>
      <c r="P1730" s="273"/>
      <c r="Q1730" s="274"/>
      <c r="R1730" s="273"/>
      <c r="S1730" s="274"/>
      <c r="T1730" s="250"/>
      <c r="U1730" s="274"/>
      <c r="V1730" s="250"/>
      <c r="W1730" s="275"/>
      <c r="X1730" s="276"/>
    </row>
    <row r="1731" spans="2:24" x14ac:dyDescent="0.25">
      <c r="B1731" s="248"/>
      <c r="C1731" s="249"/>
      <c r="D1731" s="269"/>
      <c r="E1731" s="249"/>
      <c r="F1731" s="270"/>
      <c r="G1731" s="270"/>
      <c r="H1731" s="271"/>
      <c r="I1731" s="271"/>
      <c r="J1731" s="270"/>
      <c r="K1731" s="270"/>
      <c r="L1731" s="249"/>
      <c r="M1731" s="249"/>
      <c r="N1731" s="272"/>
      <c r="O1731" s="250"/>
      <c r="P1731" s="273"/>
      <c r="Q1731" s="274"/>
      <c r="R1731" s="273"/>
      <c r="S1731" s="274"/>
      <c r="T1731" s="250"/>
      <c r="U1731" s="274"/>
      <c r="V1731" s="250"/>
      <c r="W1731" s="275"/>
      <c r="X1731" s="276"/>
    </row>
    <row r="1732" spans="2:24" x14ac:dyDescent="0.25">
      <c r="B1732" s="248"/>
      <c r="C1732" s="249"/>
      <c r="D1732" s="269"/>
      <c r="E1732" s="249"/>
      <c r="F1732" s="270"/>
      <c r="G1732" s="270"/>
      <c r="H1732" s="271"/>
      <c r="I1732" s="271"/>
      <c r="J1732" s="270"/>
      <c r="K1732" s="270"/>
      <c r="L1732" s="249"/>
      <c r="M1732" s="249"/>
      <c r="N1732" s="272"/>
      <c r="O1732" s="250"/>
      <c r="P1732" s="273"/>
      <c r="Q1732" s="274"/>
      <c r="R1732" s="273"/>
      <c r="S1732" s="274"/>
      <c r="T1732" s="250"/>
      <c r="U1732" s="274"/>
      <c r="V1732" s="250"/>
      <c r="W1732" s="275"/>
      <c r="X1732" s="276"/>
    </row>
    <row r="1733" spans="2:24" x14ac:dyDescent="0.25">
      <c r="B1733" s="248"/>
      <c r="C1733" s="249"/>
      <c r="D1733" s="269"/>
      <c r="E1733" s="249"/>
      <c r="F1733" s="270"/>
      <c r="G1733" s="270"/>
      <c r="H1733" s="271"/>
      <c r="I1733" s="271"/>
      <c r="J1733" s="270"/>
      <c r="K1733" s="270"/>
      <c r="L1733" s="249"/>
      <c r="M1733" s="249"/>
      <c r="N1733" s="272"/>
      <c r="O1733" s="250"/>
      <c r="P1733" s="273"/>
      <c r="Q1733" s="274"/>
      <c r="R1733" s="273"/>
      <c r="S1733" s="274"/>
      <c r="T1733" s="250"/>
      <c r="U1733" s="274"/>
      <c r="V1733" s="250"/>
      <c r="W1733" s="275"/>
      <c r="X1733" s="276"/>
    </row>
    <row r="1734" spans="2:24" x14ac:dyDescent="0.25">
      <c r="B1734" s="248"/>
      <c r="C1734" s="249"/>
      <c r="D1734" s="269"/>
      <c r="E1734" s="249"/>
      <c r="F1734" s="270"/>
      <c r="G1734" s="270"/>
      <c r="H1734" s="271"/>
      <c r="I1734" s="271"/>
      <c r="J1734" s="270"/>
      <c r="K1734" s="270"/>
      <c r="L1734" s="249"/>
      <c r="M1734" s="249"/>
      <c r="N1734" s="272"/>
      <c r="O1734" s="250"/>
      <c r="P1734" s="273"/>
      <c r="Q1734" s="274"/>
      <c r="R1734" s="273"/>
      <c r="S1734" s="274"/>
      <c r="T1734" s="250"/>
      <c r="U1734" s="274"/>
      <c r="V1734" s="250"/>
      <c r="W1734" s="275"/>
      <c r="X1734" s="276"/>
    </row>
    <row r="1735" spans="2:24" x14ac:dyDescent="0.25">
      <c r="B1735" s="248"/>
      <c r="C1735" s="249"/>
      <c r="D1735" s="269"/>
      <c r="E1735" s="249"/>
      <c r="F1735" s="270"/>
      <c r="G1735" s="270"/>
      <c r="H1735" s="271"/>
      <c r="I1735" s="271"/>
      <c r="J1735" s="270"/>
      <c r="K1735" s="270"/>
      <c r="L1735" s="249"/>
      <c r="M1735" s="249"/>
      <c r="N1735" s="272"/>
      <c r="O1735" s="250"/>
      <c r="P1735" s="273"/>
      <c r="Q1735" s="274"/>
      <c r="R1735" s="273"/>
      <c r="S1735" s="274"/>
      <c r="T1735" s="250"/>
      <c r="U1735" s="274"/>
      <c r="V1735" s="250"/>
      <c r="W1735" s="275"/>
      <c r="X1735" s="276"/>
    </row>
    <row r="1736" spans="2:24" x14ac:dyDescent="0.25">
      <c r="B1736" s="248"/>
      <c r="C1736" s="249"/>
      <c r="D1736" s="269"/>
      <c r="E1736" s="249"/>
      <c r="F1736" s="270"/>
      <c r="G1736" s="270"/>
      <c r="H1736" s="271"/>
      <c r="I1736" s="271"/>
      <c r="J1736" s="270"/>
      <c r="K1736" s="270"/>
      <c r="L1736" s="249"/>
      <c r="M1736" s="249"/>
      <c r="N1736" s="272"/>
      <c r="O1736" s="250"/>
      <c r="P1736" s="273"/>
      <c r="Q1736" s="274"/>
      <c r="R1736" s="273"/>
      <c r="S1736" s="274"/>
      <c r="T1736" s="250"/>
      <c r="U1736" s="274"/>
      <c r="V1736" s="250"/>
      <c r="W1736" s="275"/>
      <c r="X1736" s="276"/>
    </row>
    <row r="1737" spans="2:24" x14ac:dyDescent="0.25">
      <c r="B1737" s="248"/>
      <c r="C1737" s="249"/>
      <c r="D1737" s="269"/>
      <c r="E1737" s="249"/>
      <c r="F1737" s="270"/>
      <c r="G1737" s="270"/>
      <c r="H1737" s="271"/>
      <c r="I1737" s="271"/>
      <c r="J1737" s="270"/>
      <c r="K1737" s="270"/>
      <c r="L1737" s="249"/>
      <c r="M1737" s="249"/>
      <c r="N1737" s="272"/>
      <c r="O1737" s="250"/>
      <c r="P1737" s="273"/>
      <c r="Q1737" s="274"/>
      <c r="R1737" s="273"/>
      <c r="S1737" s="274"/>
      <c r="T1737" s="250"/>
      <c r="U1737" s="274"/>
      <c r="V1737" s="250"/>
      <c r="W1737" s="275"/>
      <c r="X1737" s="276"/>
    </row>
    <row r="1738" spans="2:24" x14ac:dyDescent="0.25">
      <c r="B1738" s="248"/>
      <c r="C1738" s="249"/>
      <c r="D1738" s="269"/>
      <c r="E1738" s="249"/>
      <c r="F1738" s="270"/>
      <c r="G1738" s="270"/>
      <c r="H1738" s="271"/>
      <c r="I1738" s="271"/>
      <c r="J1738" s="270"/>
      <c r="K1738" s="270"/>
      <c r="L1738" s="249"/>
      <c r="M1738" s="249"/>
      <c r="N1738" s="272"/>
      <c r="O1738" s="250"/>
      <c r="P1738" s="273"/>
      <c r="Q1738" s="274"/>
      <c r="R1738" s="273"/>
      <c r="S1738" s="274"/>
      <c r="T1738" s="250"/>
      <c r="U1738" s="274"/>
      <c r="V1738" s="250"/>
      <c r="W1738" s="275"/>
      <c r="X1738" s="276"/>
    </row>
    <row r="1739" spans="2:24" x14ac:dyDescent="0.25">
      <c r="B1739" s="248"/>
      <c r="C1739" s="249"/>
      <c r="D1739" s="269"/>
      <c r="E1739" s="249"/>
      <c r="F1739" s="270"/>
      <c r="G1739" s="270"/>
      <c r="H1739" s="271"/>
      <c r="I1739" s="271"/>
      <c r="J1739" s="270"/>
      <c r="K1739" s="270"/>
      <c r="L1739" s="249"/>
      <c r="M1739" s="249"/>
      <c r="N1739" s="272"/>
      <c r="O1739" s="250"/>
      <c r="P1739" s="273"/>
      <c r="Q1739" s="274"/>
      <c r="R1739" s="273"/>
      <c r="S1739" s="274"/>
      <c r="T1739" s="250"/>
      <c r="U1739" s="274"/>
      <c r="V1739" s="250"/>
      <c r="W1739" s="275"/>
      <c r="X1739" s="276"/>
    </row>
    <row r="1740" spans="2:24" x14ac:dyDescent="0.25">
      <c r="B1740" s="248"/>
      <c r="C1740" s="249"/>
      <c r="D1740" s="269"/>
      <c r="E1740" s="249"/>
      <c r="F1740" s="270"/>
      <c r="G1740" s="270"/>
      <c r="H1740" s="271"/>
      <c r="I1740" s="271"/>
      <c r="J1740" s="270"/>
      <c r="K1740" s="270"/>
      <c r="L1740" s="249"/>
      <c r="M1740" s="249"/>
      <c r="N1740" s="272"/>
      <c r="O1740" s="250"/>
      <c r="P1740" s="273"/>
      <c r="Q1740" s="274"/>
      <c r="R1740" s="273"/>
      <c r="S1740" s="274"/>
      <c r="T1740" s="250"/>
      <c r="U1740" s="274"/>
      <c r="V1740" s="250"/>
      <c r="W1740" s="275"/>
      <c r="X1740" s="276"/>
    </row>
    <row r="1741" spans="2:24" x14ac:dyDescent="0.25">
      <c r="B1741" s="248"/>
      <c r="C1741" s="249"/>
      <c r="D1741" s="269"/>
      <c r="E1741" s="249"/>
      <c r="F1741" s="270"/>
      <c r="G1741" s="270"/>
      <c r="H1741" s="271"/>
      <c r="I1741" s="271"/>
      <c r="J1741" s="270"/>
      <c r="K1741" s="270"/>
      <c r="L1741" s="249"/>
      <c r="M1741" s="249"/>
      <c r="N1741" s="272"/>
      <c r="O1741" s="250"/>
      <c r="P1741" s="273"/>
      <c r="Q1741" s="274"/>
      <c r="R1741" s="273"/>
      <c r="S1741" s="274"/>
      <c r="T1741" s="250"/>
      <c r="U1741" s="274"/>
      <c r="V1741" s="250"/>
      <c r="W1741" s="275"/>
      <c r="X1741" s="276"/>
    </row>
    <row r="1742" spans="2:24" x14ac:dyDescent="0.25">
      <c r="B1742" s="248"/>
      <c r="C1742" s="249"/>
      <c r="D1742" s="269"/>
      <c r="E1742" s="249"/>
      <c r="F1742" s="270"/>
      <c r="G1742" s="270"/>
      <c r="H1742" s="271"/>
      <c r="I1742" s="271"/>
      <c r="J1742" s="270"/>
      <c r="K1742" s="270"/>
      <c r="L1742" s="249"/>
      <c r="M1742" s="249"/>
      <c r="N1742" s="272"/>
      <c r="O1742" s="250"/>
      <c r="P1742" s="273"/>
      <c r="Q1742" s="274"/>
      <c r="R1742" s="273"/>
      <c r="S1742" s="274"/>
      <c r="T1742" s="250"/>
      <c r="U1742" s="274"/>
      <c r="V1742" s="250"/>
      <c r="W1742" s="275"/>
      <c r="X1742" s="276"/>
    </row>
    <row r="1743" spans="2:24" x14ac:dyDescent="0.25">
      <c r="B1743" s="248"/>
      <c r="C1743" s="249"/>
      <c r="D1743" s="269"/>
      <c r="E1743" s="249"/>
      <c r="F1743" s="270"/>
      <c r="G1743" s="270"/>
      <c r="H1743" s="271"/>
      <c r="I1743" s="271"/>
      <c r="J1743" s="270"/>
      <c r="K1743" s="270"/>
      <c r="L1743" s="249"/>
      <c r="M1743" s="249"/>
      <c r="N1743" s="272"/>
      <c r="O1743" s="250"/>
      <c r="P1743" s="273"/>
      <c r="Q1743" s="274"/>
      <c r="R1743" s="273"/>
      <c r="S1743" s="274"/>
      <c r="T1743" s="250"/>
      <c r="U1743" s="274"/>
      <c r="V1743" s="250"/>
      <c r="W1743" s="275"/>
      <c r="X1743" s="276"/>
    </row>
    <row r="1744" spans="2:24" x14ac:dyDescent="0.25">
      <c r="B1744" s="248"/>
      <c r="C1744" s="249"/>
      <c r="D1744" s="269"/>
      <c r="E1744" s="249"/>
      <c r="F1744" s="270"/>
      <c r="G1744" s="270"/>
      <c r="H1744" s="271"/>
      <c r="I1744" s="271"/>
      <c r="J1744" s="270"/>
      <c r="K1744" s="270"/>
      <c r="L1744" s="249"/>
      <c r="M1744" s="249"/>
      <c r="N1744" s="272"/>
      <c r="O1744" s="250"/>
      <c r="P1744" s="273"/>
      <c r="Q1744" s="274"/>
      <c r="R1744" s="273"/>
      <c r="S1744" s="274"/>
      <c r="T1744" s="250"/>
      <c r="U1744" s="274"/>
      <c r="V1744" s="250"/>
      <c r="W1744" s="275"/>
      <c r="X1744" s="276"/>
    </row>
    <row r="1745" spans="2:24" x14ac:dyDescent="0.25">
      <c r="B1745" s="248"/>
      <c r="C1745" s="249"/>
      <c r="D1745" s="269"/>
      <c r="E1745" s="249"/>
      <c r="F1745" s="270"/>
      <c r="G1745" s="270"/>
      <c r="H1745" s="271"/>
      <c r="I1745" s="271"/>
      <c r="J1745" s="270"/>
      <c r="K1745" s="270"/>
      <c r="L1745" s="249"/>
      <c r="M1745" s="249"/>
      <c r="N1745" s="272"/>
      <c r="O1745" s="250"/>
      <c r="P1745" s="273"/>
      <c r="Q1745" s="274"/>
      <c r="R1745" s="273"/>
      <c r="S1745" s="274"/>
      <c r="T1745" s="250"/>
      <c r="U1745" s="274"/>
      <c r="V1745" s="250"/>
      <c r="W1745" s="275"/>
      <c r="X1745" s="276"/>
    </row>
    <row r="1746" spans="2:24" x14ac:dyDescent="0.25">
      <c r="B1746" s="248"/>
      <c r="C1746" s="249"/>
      <c r="D1746" s="269"/>
      <c r="E1746" s="249"/>
      <c r="F1746" s="270"/>
      <c r="G1746" s="270"/>
      <c r="H1746" s="271"/>
      <c r="I1746" s="271"/>
      <c r="J1746" s="270"/>
      <c r="K1746" s="270"/>
      <c r="L1746" s="249"/>
      <c r="M1746" s="249"/>
      <c r="N1746" s="272"/>
      <c r="O1746" s="250"/>
      <c r="P1746" s="273"/>
      <c r="Q1746" s="274"/>
      <c r="R1746" s="273"/>
      <c r="S1746" s="274"/>
      <c r="T1746" s="250"/>
      <c r="U1746" s="274"/>
      <c r="V1746" s="250"/>
      <c r="W1746" s="275"/>
      <c r="X1746" s="276"/>
    </row>
    <row r="1747" spans="2:24" x14ac:dyDescent="0.25">
      <c r="B1747" s="248"/>
      <c r="C1747" s="249"/>
      <c r="D1747" s="269"/>
      <c r="E1747" s="249"/>
      <c r="F1747" s="270"/>
      <c r="G1747" s="270"/>
      <c r="H1747" s="271"/>
      <c r="I1747" s="271"/>
      <c r="J1747" s="270"/>
      <c r="K1747" s="270"/>
      <c r="L1747" s="249"/>
      <c r="M1747" s="249"/>
      <c r="N1747" s="272"/>
      <c r="O1747" s="250"/>
      <c r="P1747" s="273"/>
      <c r="Q1747" s="274"/>
      <c r="R1747" s="273"/>
      <c r="S1747" s="274"/>
      <c r="T1747" s="250"/>
      <c r="U1747" s="274"/>
      <c r="V1747" s="250"/>
      <c r="W1747" s="275"/>
      <c r="X1747" s="276"/>
    </row>
    <row r="1748" spans="2:24" x14ac:dyDescent="0.25">
      <c r="B1748" s="248"/>
      <c r="C1748" s="249"/>
      <c r="D1748" s="269"/>
      <c r="E1748" s="249"/>
      <c r="F1748" s="270"/>
      <c r="G1748" s="270"/>
      <c r="H1748" s="271"/>
      <c r="I1748" s="271"/>
      <c r="J1748" s="270"/>
      <c r="K1748" s="270"/>
      <c r="L1748" s="249"/>
      <c r="M1748" s="249"/>
      <c r="N1748" s="272"/>
      <c r="O1748" s="250"/>
      <c r="P1748" s="273"/>
      <c r="Q1748" s="274"/>
      <c r="R1748" s="273"/>
      <c r="S1748" s="274"/>
      <c r="T1748" s="250"/>
      <c r="U1748" s="274"/>
      <c r="V1748" s="250"/>
      <c r="W1748" s="275"/>
      <c r="X1748" s="276"/>
    </row>
    <row r="1749" spans="2:24" x14ac:dyDescent="0.25">
      <c r="B1749" s="248"/>
      <c r="C1749" s="249"/>
      <c r="D1749" s="269"/>
      <c r="E1749" s="249"/>
      <c r="F1749" s="270"/>
      <c r="G1749" s="270"/>
      <c r="H1749" s="271"/>
      <c r="I1749" s="271"/>
      <c r="J1749" s="270"/>
      <c r="K1749" s="270"/>
      <c r="L1749" s="249"/>
      <c r="M1749" s="249"/>
      <c r="N1749" s="272"/>
      <c r="O1749" s="250"/>
      <c r="P1749" s="273"/>
      <c r="Q1749" s="274"/>
      <c r="R1749" s="273"/>
      <c r="S1749" s="274"/>
      <c r="T1749" s="250"/>
      <c r="U1749" s="274"/>
      <c r="V1749" s="250"/>
      <c r="W1749" s="275"/>
      <c r="X1749" s="276"/>
    </row>
    <row r="1750" spans="2:24" x14ac:dyDescent="0.25">
      <c r="B1750" s="248"/>
      <c r="C1750" s="249"/>
      <c r="D1750" s="269"/>
      <c r="E1750" s="249"/>
      <c r="F1750" s="270"/>
      <c r="G1750" s="270"/>
      <c r="H1750" s="271"/>
      <c r="I1750" s="271"/>
      <c r="J1750" s="270"/>
      <c r="K1750" s="270"/>
      <c r="L1750" s="249"/>
      <c r="M1750" s="249"/>
      <c r="N1750" s="272"/>
      <c r="O1750" s="250"/>
      <c r="P1750" s="273"/>
      <c r="Q1750" s="274"/>
      <c r="R1750" s="273"/>
      <c r="S1750" s="274"/>
      <c r="T1750" s="250"/>
      <c r="U1750" s="274"/>
      <c r="V1750" s="250"/>
      <c r="W1750" s="275"/>
      <c r="X1750" s="276"/>
    </row>
    <row r="1751" spans="2:24" x14ac:dyDescent="0.25">
      <c r="B1751" s="248"/>
      <c r="C1751" s="249"/>
      <c r="D1751" s="269"/>
      <c r="E1751" s="249"/>
      <c r="F1751" s="270"/>
      <c r="G1751" s="270"/>
      <c r="H1751" s="271"/>
      <c r="I1751" s="271"/>
      <c r="J1751" s="270"/>
      <c r="K1751" s="270"/>
      <c r="L1751" s="249"/>
      <c r="M1751" s="249"/>
      <c r="N1751" s="272"/>
      <c r="O1751" s="250"/>
      <c r="P1751" s="273"/>
      <c r="Q1751" s="274"/>
      <c r="R1751" s="273"/>
      <c r="S1751" s="274"/>
      <c r="T1751" s="250"/>
      <c r="U1751" s="274"/>
      <c r="V1751" s="250"/>
      <c r="W1751" s="275"/>
      <c r="X1751" s="276"/>
    </row>
    <row r="1752" spans="2:24" x14ac:dyDescent="0.25">
      <c r="B1752" s="248"/>
      <c r="C1752" s="249"/>
      <c r="D1752" s="269"/>
      <c r="E1752" s="249"/>
      <c r="F1752" s="270"/>
      <c r="G1752" s="270"/>
      <c r="H1752" s="271"/>
      <c r="I1752" s="271"/>
      <c r="J1752" s="270"/>
      <c r="K1752" s="270"/>
      <c r="L1752" s="249"/>
      <c r="M1752" s="249"/>
      <c r="N1752" s="272"/>
      <c r="O1752" s="250"/>
      <c r="P1752" s="273"/>
      <c r="Q1752" s="274"/>
      <c r="R1752" s="273"/>
      <c r="S1752" s="274"/>
      <c r="T1752" s="250"/>
      <c r="U1752" s="274"/>
      <c r="V1752" s="250"/>
      <c r="W1752" s="275"/>
      <c r="X1752" s="276"/>
    </row>
    <row r="1753" spans="2:24" x14ac:dyDescent="0.25">
      <c r="B1753" s="248"/>
      <c r="C1753" s="249"/>
      <c r="D1753" s="269"/>
      <c r="E1753" s="249"/>
      <c r="F1753" s="270"/>
      <c r="G1753" s="270"/>
      <c r="H1753" s="271"/>
      <c r="I1753" s="271"/>
      <c r="J1753" s="270"/>
      <c r="K1753" s="270"/>
      <c r="L1753" s="249"/>
      <c r="M1753" s="249"/>
      <c r="N1753" s="272"/>
      <c r="O1753" s="250"/>
      <c r="P1753" s="273"/>
      <c r="Q1753" s="274"/>
      <c r="R1753" s="273"/>
      <c r="S1753" s="274"/>
      <c r="T1753" s="250"/>
      <c r="U1753" s="274"/>
      <c r="V1753" s="250"/>
      <c r="W1753" s="275"/>
      <c r="X1753" s="276"/>
    </row>
    <row r="1754" spans="2:24" x14ac:dyDescent="0.25">
      <c r="B1754" s="248"/>
      <c r="C1754" s="249"/>
      <c r="D1754" s="269"/>
      <c r="E1754" s="249"/>
      <c r="F1754" s="270"/>
      <c r="G1754" s="270"/>
      <c r="H1754" s="271"/>
      <c r="I1754" s="271"/>
      <c r="J1754" s="270"/>
      <c r="K1754" s="270"/>
      <c r="L1754" s="249"/>
      <c r="M1754" s="249"/>
      <c r="N1754" s="272"/>
      <c r="O1754" s="250"/>
      <c r="P1754" s="273"/>
      <c r="Q1754" s="274"/>
      <c r="R1754" s="273"/>
      <c r="S1754" s="274"/>
      <c r="T1754" s="250"/>
      <c r="U1754" s="274"/>
      <c r="V1754" s="250"/>
      <c r="W1754" s="275"/>
      <c r="X1754" s="276"/>
    </row>
    <row r="1755" spans="2:24" x14ac:dyDescent="0.25">
      <c r="B1755" s="248"/>
      <c r="C1755" s="249"/>
      <c r="D1755" s="269"/>
      <c r="E1755" s="249"/>
      <c r="F1755" s="270"/>
      <c r="G1755" s="270"/>
      <c r="H1755" s="271"/>
      <c r="I1755" s="271"/>
      <c r="J1755" s="270"/>
      <c r="K1755" s="270"/>
      <c r="L1755" s="249"/>
      <c r="M1755" s="249"/>
      <c r="N1755" s="272"/>
      <c r="O1755" s="250"/>
      <c r="P1755" s="273"/>
      <c r="Q1755" s="274"/>
      <c r="R1755" s="273"/>
      <c r="S1755" s="274"/>
      <c r="T1755" s="250"/>
      <c r="U1755" s="274"/>
      <c r="V1755" s="250"/>
      <c r="W1755" s="275"/>
      <c r="X1755" s="276"/>
    </row>
    <row r="1756" spans="2:24" x14ac:dyDescent="0.25">
      <c r="B1756" s="248"/>
      <c r="C1756" s="249"/>
      <c r="D1756" s="269"/>
      <c r="E1756" s="249"/>
      <c r="F1756" s="270"/>
      <c r="G1756" s="270"/>
      <c r="H1756" s="271"/>
      <c r="I1756" s="271"/>
      <c r="J1756" s="270"/>
      <c r="K1756" s="270"/>
      <c r="L1756" s="249"/>
      <c r="M1756" s="249"/>
      <c r="N1756" s="272"/>
      <c r="O1756" s="250"/>
      <c r="P1756" s="273"/>
      <c r="Q1756" s="274"/>
      <c r="R1756" s="273"/>
      <c r="S1756" s="274"/>
      <c r="T1756" s="250"/>
      <c r="U1756" s="274"/>
      <c r="V1756" s="250"/>
      <c r="W1756" s="275"/>
      <c r="X1756" s="276"/>
    </row>
    <row r="1757" spans="2:24" x14ac:dyDescent="0.25">
      <c r="B1757" s="248"/>
      <c r="C1757" s="249"/>
      <c r="D1757" s="269"/>
      <c r="E1757" s="249"/>
      <c r="F1757" s="270"/>
      <c r="G1757" s="270"/>
      <c r="H1757" s="271"/>
      <c r="I1757" s="271"/>
      <c r="J1757" s="270"/>
      <c r="K1757" s="270"/>
      <c r="L1757" s="249"/>
      <c r="M1757" s="249"/>
      <c r="N1757" s="272"/>
      <c r="O1757" s="250"/>
      <c r="P1757" s="273"/>
      <c r="Q1757" s="274"/>
      <c r="R1757" s="273"/>
      <c r="S1757" s="274"/>
      <c r="T1757" s="250"/>
      <c r="U1757" s="274"/>
      <c r="V1757" s="250"/>
      <c r="W1757" s="275"/>
      <c r="X1757" s="276"/>
    </row>
    <row r="1758" spans="2:24" x14ac:dyDescent="0.25">
      <c r="B1758" s="248"/>
      <c r="C1758" s="249"/>
      <c r="D1758" s="269"/>
      <c r="E1758" s="249"/>
      <c r="F1758" s="270"/>
      <c r="G1758" s="270"/>
      <c r="H1758" s="271"/>
      <c r="I1758" s="271"/>
      <c r="J1758" s="270"/>
      <c r="K1758" s="270"/>
      <c r="L1758" s="249"/>
      <c r="M1758" s="249"/>
      <c r="N1758" s="272"/>
      <c r="O1758" s="250"/>
      <c r="P1758" s="273"/>
      <c r="Q1758" s="274"/>
      <c r="R1758" s="273"/>
      <c r="S1758" s="274"/>
      <c r="T1758" s="250"/>
      <c r="U1758" s="274"/>
      <c r="V1758" s="250"/>
      <c r="W1758" s="275"/>
      <c r="X1758" s="276"/>
    </row>
    <row r="1759" spans="2:24" x14ac:dyDescent="0.25">
      <c r="B1759" s="248"/>
      <c r="C1759" s="249"/>
      <c r="D1759" s="269"/>
      <c r="E1759" s="249"/>
      <c r="F1759" s="270"/>
      <c r="G1759" s="270"/>
      <c r="H1759" s="271"/>
      <c r="I1759" s="271"/>
      <c r="J1759" s="270"/>
      <c r="K1759" s="270"/>
      <c r="L1759" s="249"/>
      <c r="M1759" s="249"/>
      <c r="N1759" s="272"/>
      <c r="O1759" s="250"/>
      <c r="P1759" s="273"/>
      <c r="Q1759" s="274"/>
      <c r="R1759" s="273"/>
      <c r="S1759" s="274"/>
      <c r="T1759" s="250"/>
      <c r="U1759" s="274"/>
      <c r="V1759" s="250"/>
      <c r="W1759" s="275"/>
      <c r="X1759" s="276"/>
    </row>
    <row r="1760" spans="2:24" x14ac:dyDescent="0.25">
      <c r="B1760" s="248"/>
      <c r="C1760" s="249"/>
      <c r="D1760" s="269"/>
      <c r="E1760" s="249"/>
      <c r="F1760" s="270"/>
      <c r="G1760" s="270"/>
      <c r="H1760" s="271"/>
      <c r="I1760" s="271"/>
      <c r="J1760" s="270"/>
      <c r="K1760" s="270"/>
      <c r="L1760" s="249"/>
      <c r="M1760" s="249"/>
      <c r="N1760" s="272"/>
      <c r="O1760" s="250"/>
      <c r="P1760" s="273"/>
      <c r="Q1760" s="274"/>
      <c r="R1760" s="273"/>
      <c r="S1760" s="274"/>
      <c r="T1760" s="250"/>
      <c r="U1760" s="274"/>
      <c r="V1760" s="250"/>
      <c r="W1760" s="275"/>
      <c r="X1760" s="276"/>
    </row>
    <row r="1761" spans="2:24" x14ac:dyDescent="0.25">
      <c r="B1761" s="248"/>
      <c r="C1761" s="249"/>
      <c r="D1761" s="269"/>
      <c r="E1761" s="249"/>
      <c r="F1761" s="270"/>
      <c r="G1761" s="270"/>
      <c r="H1761" s="271"/>
      <c r="I1761" s="271"/>
      <c r="J1761" s="270"/>
      <c r="K1761" s="270"/>
      <c r="L1761" s="249"/>
      <c r="M1761" s="249"/>
      <c r="N1761" s="272"/>
      <c r="O1761" s="250"/>
      <c r="P1761" s="273"/>
      <c r="Q1761" s="274"/>
      <c r="R1761" s="273"/>
      <c r="S1761" s="274"/>
      <c r="T1761" s="250"/>
      <c r="U1761" s="274"/>
      <c r="V1761" s="250"/>
      <c r="W1761" s="275"/>
      <c r="X1761" s="276"/>
    </row>
    <row r="1762" spans="2:24" x14ac:dyDescent="0.25">
      <c r="B1762" s="248"/>
      <c r="C1762" s="249"/>
      <c r="D1762" s="269"/>
      <c r="E1762" s="249"/>
      <c r="F1762" s="270"/>
      <c r="G1762" s="270"/>
      <c r="H1762" s="271"/>
      <c r="I1762" s="271"/>
      <c r="J1762" s="270"/>
      <c r="K1762" s="270"/>
      <c r="L1762" s="249"/>
      <c r="M1762" s="249"/>
      <c r="N1762" s="272"/>
      <c r="O1762" s="250"/>
      <c r="P1762" s="273"/>
      <c r="Q1762" s="274"/>
      <c r="R1762" s="273"/>
      <c r="S1762" s="274"/>
      <c r="T1762" s="250"/>
      <c r="U1762" s="274"/>
      <c r="V1762" s="250"/>
      <c r="W1762" s="275"/>
      <c r="X1762" s="276"/>
    </row>
    <row r="1763" spans="2:24" x14ac:dyDescent="0.25">
      <c r="B1763" s="248"/>
      <c r="C1763" s="249"/>
      <c r="D1763" s="269"/>
      <c r="E1763" s="249"/>
      <c r="F1763" s="270"/>
      <c r="G1763" s="270"/>
      <c r="H1763" s="271"/>
      <c r="I1763" s="271"/>
      <c r="J1763" s="270"/>
      <c r="K1763" s="270"/>
      <c r="L1763" s="249"/>
      <c r="M1763" s="249"/>
      <c r="N1763" s="272"/>
      <c r="O1763" s="250"/>
      <c r="P1763" s="273"/>
      <c r="Q1763" s="274"/>
      <c r="R1763" s="273"/>
      <c r="S1763" s="274"/>
      <c r="T1763" s="250"/>
      <c r="U1763" s="274"/>
      <c r="V1763" s="250"/>
      <c r="W1763" s="275"/>
      <c r="X1763" s="276"/>
    </row>
    <row r="1764" spans="2:24" x14ac:dyDescent="0.25">
      <c r="B1764" s="248"/>
      <c r="C1764" s="249"/>
      <c r="D1764" s="269"/>
      <c r="E1764" s="249"/>
      <c r="F1764" s="270"/>
      <c r="G1764" s="270"/>
      <c r="H1764" s="271"/>
      <c r="I1764" s="271"/>
      <c r="J1764" s="270"/>
      <c r="K1764" s="270"/>
      <c r="L1764" s="249"/>
      <c r="M1764" s="249"/>
      <c r="N1764" s="272"/>
      <c r="O1764" s="250"/>
      <c r="P1764" s="273"/>
      <c r="Q1764" s="274"/>
      <c r="R1764" s="273"/>
      <c r="S1764" s="274"/>
      <c r="T1764" s="250"/>
      <c r="U1764" s="274"/>
      <c r="V1764" s="250"/>
      <c r="W1764" s="275"/>
      <c r="X1764" s="276"/>
    </row>
    <row r="1765" spans="2:24" x14ac:dyDescent="0.25">
      <c r="B1765" s="248"/>
      <c r="C1765" s="249"/>
      <c r="D1765" s="269"/>
      <c r="E1765" s="249"/>
      <c r="F1765" s="270"/>
      <c r="G1765" s="270"/>
      <c r="H1765" s="271"/>
      <c r="I1765" s="271"/>
      <c r="J1765" s="270"/>
      <c r="K1765" s="270"/>
      <c r="L1765" s="249"/>
      <c r="M1765" s="249"/>
      <c r="N1765" s="272"/>
      <c r="O1765" s="250"/>
      <c r="P1765" s="273"/>
      <c r="Q1765" s="274"/>
      <c r="R1765" s="273"/>
      <c r="S1765" s="274"/>
      <c r="T1765" s="250"/>
      <c r="U1765" s="274"/>
      <c r="V1765" s="250"/>
      <c r="W1765" s="275"/>
      <c r="X1765" s="276"/>
    </row>
    <row r="1766" spans="2:24" x14ac:dyDescent="0.25">
      <c r="B1766" s="248"/>
      <c r="C1766" s="249"/>
      <c r="D1766" s="269"/>
      <c r="E1766" s="249"/>
      <c r="F1766" s="270"/>
      <c r="G1766" s="270"/>
      <c r="H1766" s="271"/>
      <c r="I1766" s="271"/>
      <c r="J1766" s="270"/>
      <c r="K1766" s="270"/>
      <c r="L1766" s="249"/>
      <c r="M1766" s="249"/>
      <c r="N1766" s="272"/>
      <c r="O1766" s="250"/>
      <c r="P1766" s="273"/>
      <c r="Q1766" s="274"/>
      <c r="R1766" s="273"/>
      <c r="S1766" s="274"/>
      <c r="T1766" s="250"/>
      <c r="U1766" s="274"/>
      <c r="V1766" s="250"/>
      <c r="W1766" s="275"/>
      <c r="X1766" s="276"/>
    </row>
    <row r="1767" spans="2:24" x14ac:dyDescent="0.25">
      <c r="B1767" s="248"/>
      <c r="C1767" s="249"/>
      <c r="D1767" s="269"/>
      <c r="E1767" s="249"/>
      <c r="F1767" s="270"/>
      <c r="G1767" s="270"/>
      <c r="H1767" s="271"/>
      <c r="I1767" s="271"/>
      <c r="J1767" s="270"/>
      <c r="K1767" s="270"/>
      <c r="L1767" s="249"/>
      <c r="M1767" s="249"/>
      <c r="N1767" s="272"/>
      <c r="O1767" s="250"/>
      <c r="P1767" s="273"/>
      <c r="Q1767" s="274"/>
      <c r="R1767" s="273"/>
      <c r="S1767" s="274"/>
      <c r="T1767" s="250"/>
      <c r="U1767" s="274"/>
      <c r="V1767" s="250"/>
      <c r="W1767" s="275"/>
      <c r="X1767" s="276"/>
    </row>
    <row r="1768" spans="2:24" x14ac:dyDescent="0.25">
      <c r="B1768" s="248"/>
      <c r="C1768" s="249"/>
      <c r="D1768" s="269"/>
      <c r="E1768" s="249"/>
      <c r="F1768" s="270"/>
      <c r="G1768" s="270"/>
      <c r="H1768" s="271"/>
      <c r="I1768" s="271"/>
      <c r="J1768" s="270"/>
      <c r="K1768" s="270"/>
      <c r="L1768" s="249"/>
      <c r="M1768" s="249"/>
      <c r="N1768" s="272"/>
      <c r="O1768" s="250"/>
      <c r="P1768" s="273"/>
      <c r="Q1768" s="274"/>
      <c r="R1768" s="273"/>
      <c r="S1768" s="274"/>
      <c r="T1768" s="250"/>
      <c r="U1768" s="274"/>
      <c r="V1768" s="250"/>
      <c r="W1768" s="275"/>
      <c r="X1768" s="276"/>
    </row>
    <row r="1769" spans="2:24" x14ac:dyDescent="0.25">
      <c r="B1769" s="248"/>
      <c r="C1769" s="249"/>
      <c r="D1769" s="269"/>
      <c r="E1769" s="249"/>
      <c r="F1769" s="270"/>
      <c r="G1769" s="270"/>
      <c r="H1769" s="271"/>
      <c r="I1769" s="271"/>
      <c r="J1769" s="270"/>
      <c r="K1769" s="270"/>
      <c r="L1769" s="249"/>
      <c r="M1769" s="249"/>
      <c r="N1769" s="272"/>
      <c r="O1769" s="250"/>
      <c r="P1769" s="273"/>
      <c r="Q1769" s="274"/>
      <c r="R1769" s="273"/>
      <c r="S1769" s="274"/>
      <c r="T1769" s="250"/>
      <c r="U1769" s="274"/>
      <c r="V1769" s="250"/>
      <c r="W1769" s="275"/>
      <c r="X1769" s="276"/>
    </row>
    <row r="1770" spans="2:24" x14ac:dyDescent="0.25">
      <c r="B1770" s="248"/>
      <c r="C1770" s="249"/>
      <c r="D1770" s="269"/>
      <c r="E1770" s="249"/>
      <c r="F1770" s="270"/>
      <c r="G1770" s="270"/>
      <c r="H1770" s="271"/>
      <c r="I1770" s="271"/>
      <c r="J1770" s="270"/>
      <c r="K1770" s="270"/>
      <c r="L1770" s="249"/>
      <c r="M1770" s="249"/>
      <c r="N1770" s="272"/>
      <c r="O1770" s="250"/>
      <c r="P1770" s="273"/>
      <c r="Q1770" s="274"/>
      <c r="R1770" s="273"/>
      <c r="S1770" s="274"/>
      <c r="T1770" s="250"/>
      <c r="U1770" s="274"/>
      <c r="V1770" s="250"/>
      <c r="W1770" s="275"/>
      <c r="X1770" s="276"/>
    </row>
    <row r="1771" spans="2:24" x14ac:dyDescent="0.25">
      <c r="B1771" s="248"/>
      <c r="C1771" s="249"/>
      <c r="D1771" s="269"/>
      <c r="E1771" s="249"/>
      <c r="F1771" s="270"/>
      <c r="G1771" s="270"/>
      <c r="H1771" s="271"/>
      <c r="I1771" s="271"/>
      <c r="J1771" s="270"/>
      <c r="K1771" s="270"/>
      <c r="L1771" s="249"/>
      <c r="M1771" s="249"/>
      <c r="N1771" s="272"/>
      <c r="O1771" s="250"/>
      <c r="P1771" s="273"/>
      <c r="Q1771" s="274"/>
      <c r="R1771" s="273"/>
      <c r="S1771" s="274"/>
      <c r="T1771" s="250"/>
      <c r="U1771" s="274"/>
      <c r="V1771" s="250"/>
      <c r="W1771" s="275"/>
      <c r="X1771" s="276"/>
    </row>
    <row r="1772" spans="2:24" x14ac:dyDescent="0.25">
      <c r="B1772" s="248"/>
      <c r="C1772" s="249"/>
      <c r="D1772" s="269"/>
      <c r="E1772" s="249"/>
      <c r="F1772" s="270"/>
      <c r="G1772" s="270"/>
      <c r="H1772" s="271"/>
      <c r="I1772" s="271"/>
      <c r="J1772" s="270"/>
      <c r="K1772" s="270"/>
      <c r="L1772" s="249"/>
      <c r="M1772" s="249"/>
      <c r="N1772" s="272"/>
      <c r="O1772" s="250"/>
      <c r="P1772" s="273"/>
      <c r="Q1772" s="274"/>
      <c r="R1772" s="273"/>
      <c r="S1772" s="274"/>
      <c r="T1772" s="250"/>
      <c r="U1772" s="274"/>
      <c r="V1772" s="250"/>
      <c r="W1772" s="275"/>
      <c r="X1772" s="276"/>
    </row>
    <row r="1773" spans="2:24" x14ac:dyDescent="0.25">
      <c r="B1773" s="248"/>
      <c r="C1773" s="249"/>
      <c r="D1773" s="269"/>
      <c r="E1773" s="249"/>
      <c r="F1773" s="270"/>
      <c r="G1773" s="270"/>
      <c r="H1773" s="271"/>
      <c r="I1773" s="271"/>
      <c r="J1773" s="270"/>
      <c r="K1773" s="270"/>
      <c r="L1773" s="249"/>
      <c r="M1773" s="249"/>
      <c r="N1773" s="272"/>
      <c r="O1773" s="250"/>
      <c r="P1773" s="273"/>
      <c r="Q1773" s="274"/>
      <c r="R1773" s="273"/>
      <c r="S1773" s="274"/>
      <c r="T1773" s="250"/>
      <c r="U1773" s="274"/>
      <c r="V1773" s="250"/>
      <c r="W1773" s="275"/>
      <c r="X1773" s="276"/>
    </row>
    <row r="1774" spans="2:24" x14ac:dyDescent="0.25">
      <c r="B1774" s="248"/>
      <c r="C1774" s="249"/>
      <c r="D1774" s="269"/>
      <c r="E1774" s="249"/>
      <c r="F1774" s="270"/>
      <c r="G1774" s="270"/>
      <c r="H1774" s="271"/>
      <c r="I1774" s="271"/>
      <c r="J1774" s="270"/>
      <c r="K1774" s="270"/>
      <c r="L1774" s="249"/>
      <c r="M1774" s="249"/>
      <c r="N1774" s="272"/>
      <c r="O1774" s="250"/>
      <c r="P1774" s="273"/>
      <c r="Q1774" s="274"/>
      <c r="R1774" s="273"/>
      <c r="S1774" s="274"/>
      <c r="T1774" s="250"/>
      <c r="U1774" s="274"/>
      <c r="V1774" s="250"/>
      <c r="W1774" s="275"/>
      <c r="X1774" s="276"/>
    </row>
    <row r="1775" spans="2:24" x14ac:dyDescent="0.25">
      <c r="B1775" s="248"/>
      <c r="C1775" s="249"/>
      <c r="D1775" s="269"/>
      <c r="E1775" s="249"/>
      <c r="F1775" s="270"/>
      <c r="G1775" s="270"/>
      <c r="H1775" s="271"/>
      <c r="I1775" s="271"/>
      <c r="J1775" s="270"/>
      <c r="K1775" s="270"/>
      <c r="L1775" s="249"/>
      <c r="M1775" s="249"/>
      <c r="N1775" s="272"/>
      <c r="O1775" s="250"/>
      <c r="P1775" s="273"/>
      <c r="Q1775" s="274"/>
      <c r="R1775" s="273"/>
      <c r="S1775" s="274"/>
      <c r="T1775" s="250"/>
      <c r="U1775" s="274"/>
      <c r="V1775" s="250"/>
      <c r="W1775" s="275"/>
      <c r="X1775" s="276"/>
    </row>
    <row r="1776" spans="2:24" x14ac:dyDescent="0.25">
      <c r="B1776" s="248"/>
      <c r="C1776" s="249"/>
      <c r="D1776" s="269"/>
      <c r="E1776" s="249"/>
      <c r="F1776" s="270"/>
      <c r="G1776" s="270"/>
      <c r="H1776" s="271"/>
      <c r="I1776" s="271"/>
      <c r="J1776" s="270"/>
      <c r="K1776" s="270"/>
      <c r="L1776" s="249"/>
      <c r="M1776" s="249"/>
      <c r="N1776" s="272"/>
      <c r="O1776" s="250"/>
      <c r="P1776" s="273"/>
      <c r="Q1776" s="274"/>
      <c r="R1776" s="273"/>
      <c r="S1776" s="274"/>
      <c r="T1776" s="250"/>
      <c r="U1776" s="274"/>
      <c r="V1776" s="250"/>
      <c r="W1776" s="275"/>
      <c r="X1776" s="276"/>
    </row>
    <row r="1777" spans="2:24" x14ac:dyDescent="0.25">
      <c r="B1777" s="248"/>
      <c r="C1777" s="249"/>
      <c r="D1777" s="269"/>
      <c r="E1777" s="249"/>
      <c r="F1777" s="270"/>
      <c r="G1777" s="270"/>
      <c r="H1777" s="271"/>
      <c r="I1777" s="271"/>
      <c r="J1777" s="270"/>
      <c r="K1777" s="270"/>
      <c r="L1777" s="249"/>
      <c r="M1777" s="249"/>
      <c r="N1777" s="272"/>
      <c r="O1777" s="250"/>
      <c r="P1777" s="273"/>
      <c r="Q1777" s="274"/>
      <c r="R1777" s="273"/>
      <c r="S1777" s="274"/>
      <c r="T1777" s="250"/>
      <c r="U1777" s="274"/>
      <c r="V1777" s="250"/>
      <c r="W1777" s="275"/>
      <c r="X1777" s="276"/>
    </row>
    <row r="1778" spans="2:24" x14ac:dyDescent="0.25">
      <c r="B1778" s="248"/>
      <c r="C1778" s="249"/>
      <c r="D1778" s="269"/>
      <c r="E1778" s="249"/>
      <c r="F1778" s="270"/>
      <c r="G1778" s="270"/>
      <c r="H1778" s="271"/>
      <c r="I1778" s="271"/>
      <c r="J1778" s="270"/>
      <c r="K1778" s="270"/>
      <c r="L1778" s="249"/>
      <c r="M1778" s="249"/>
      <c r="N1778" s="272"/>
      <c r="O1778" s="250"/>
      <c r="P1778" s="273"/>
      <c r="Q1778" s="274"/>
      <c r="R1778" s="273"/>
      <c r="S1778" s="274"/>
      <c r="T1778" s="250"/>
      <c r="U1778" s="274"/>
      <c r="V1778" s="250"/>
      <c r="W1778" s="275"/>
      <c r="X1778" s="276"/>
    </row>
    <row r="1779" spans="2:24" x14ac:dyDescent="0.25">
      <c r="B1779" s="248"/>
      <c r="C1779" s="249"/>
      <c r="D1779" s="269"/>
      <c r="E1779" s="249"/>
      <c r="F1779" s="270"/>
      <c r="G1779" s="270"/>
      <c r="H1779" s="271"/>
      <c r="I1779" s="271"/>
      <c r="J1779" s="270"/>
      <c r="K1779" s="270"/>
      <c r="L1779" s="249"/>
      <c r="M1779" s="249"/>
      <c r="N1779" s="272"/>
      <c r="O1779" s="250"/>
      <c r="P1779" s="273"/>
      <c r="Q1779" s="274"/>
      <c r="R1779" s="273"/>
      <c r="S1779" s="274"/>
      <c r="T1779" s="250"/>
      <c r="U1779" s="274"/>
      <c r="V1779" s="250"/>
      <c r="W1779" s="275"/>
      <c r="X1779" s="276"/>
    </row>
    <row r="1780" spans="2:24" x14ac:dyDescent="0.25">
      <c r="B1780" s="248"/>
      <c r="C1780" s="249"/>
      <c r="D1780" s="269"/>
      <c r="E1780" s="249"/>
      <c r="F1780" s="270"/>
      <c r="G1780" s="270"/>
      <c r="H1780" s="271"/>
      <c r="I1780" s="271"/>
      <c r="J1780" s="270"/>
      <c r="K1780" s="270"/>
      <c r="L1780" s="249"/>
      <c r="M1780" s="249"/>
      <c r="N1780" s="272"/>
      <c r="O1780" s="250"/>
      <c r="P1780" s="273"/>
      <c r="Q1780" s="274"/>
      <c r="R1780" s="273"/>
      <c r="S1780" s="274"/>
      <c r="T1780" s="250"/>
      <c r="U1780" s="274"/>
      <c r="V1780" s="250"/>
      <c r="W1780" s="275"/>
      <c r="X1780" s="276"/>
    </row>
    <row r="1781" spans="2:24" x14ac:dyDescent="0.25">
      <c r="B1781" s="248"/>
      <c r="C1781" s="249"/>
      <c r="D1781" s="269"/>
      <c r="E1781" s="249"/>
      <c r="F1781" s="270"/>
      <c r="G1781" s="270"/>
      <c r="H1781" s="271"/>
      <c r="I1781" s="271"/>
      <c r="J1781" s="270"/>
      <c r="K1781" s="270"/>
      <c r="L1781" s="249"/>
      <c r="M1781" s="249"/>
      <c r="N1781" s="272"/>
      <c r="O1781" s="250"/>
      <c r="P1781" s="273"/>
      <c r="Q1781" s="274"/>
      <c r="R1781" s="273"/>
      <c r="S1781" s="274"/>
      <c r="T1781" s="250"/>
      <c r="U1781" s="274"/>
      <c r="V1781" s="250"/>
      <c r="W1781" s="275"/>
      <c r="X1781" s="276"/>
    </row>
    <row r="1782" spans="2:24" x14ac:dyDescent="0.25">
      <c r="B1782" s="248"/>
      <c r="C1782" s="249"/>
      <c r="D1782" s="269"/>
      <c r="E1782" s="249"/>
      <c r="F1782" s="270"/>
      <c r="G1782" s="270"/>
      <c r="H1782" s="271"/>
      <c r="I1782" s="271"/>
      <c r="J1782" s="270"/>
      <c r="K1782" s="270"/>
      <c r="L1782" s="249"/>
      <c r="M1782" s="249"/>
      <c r="N1782" s="272"/>
      <c r="O1782" s="250"/>
      <c r="P1782" s="273"/>
      <c r="Q1782" s="274"/>
      <c r="R1782" s="273"/>
      <c r="S1782" s="274"/>
      <c r="T1782" s="250"/>
      <c r="U1782" s="274"/>
      <c r="V1782" s="250"/>
      <c r="W1782" s="275"/>
      <c r="X1782" s="276"/>
    </row>
    <row r="1783" spans="2:24" x14ac:dyDescent="0.25">
      <c r="B1783" s="248"/>
      <c r="C1783" s="249"/>
      <c r="D1783" s="269"/>
      <c r="E1783" s="249"/>
      <c r="F1783" s="270"/>
      <c r="G1783" s="270"/>
      <c r="H1783" s="271"/>
      <c r="I1783" s="271"/>
      <c r="J1783" s="270"/>
      <c r="K1783" s="270"/>
      <c r="L1783" s="249"/>
      <c r="M1783" s="249"/>
      <c r="N1783" s="272"/>
      <c r="O1783" s="250"/>
      <c r="P1783" s="273"/>
      <c r="Q1783" s="274"/>
      <c r="R1783" s="273"/>
      <c r="S1783" s="274"/>
      <c r="T1783" s="250"/>
      <c r="U1783" s="274"/>
      <c r="V1783" s="250"/>
      <c r="W1783" s="275"/>
      <c r="X1783" s="276"/>
    </row>
    <row r="1784" spans="2:24" x14ac:dyDescent="0.25">
      <c r="B1784" s="248"/>
      <c r="C1784" s="249"/>
      <c r="D1784" s="269"/>
      <c r="E1784" s="249"/>
      <c r="F1784" s="270"/>
      <c r="G1784" s="270"/>
      <c r="H1784" s="271"/>
      <c r="I1784" s="271"/>
      <c r="J1784" s="270"/>
      <c r="K1784" s="270"/>
      <c r="L1784" s="249"/>
      <c r="M1784" s="249"/>
      <c r="N1784" s="272"/>
      <c r="O1784" s="250"/>
      <c r="P1784" s="273"/>
      <c r="Q1784" s="274"/>
      <c r="R1784" s="273"/>
      <c r="S1784" s="274"/>
      <c r="T1784" s="250"/>
      <c r="U1784" s="274"/>
      <c r="V1784" s="250"/>
      <c r="W1784" s="275"/>
      <c r="X1784" s="276"/>
    </row>
    <row r="1785" spans="2:24" x14ac:dyDescent="0.25">
      <c r="B1785" s="248"/>
      <c r="C1785" s="249"/>
      <c r="D1785" s="269"/>
      <c r="E1785" s="249"/>
      <c r="F1785" s="270"/>
      <c r="G1785" s="270"/>
      <c r="H1785" s="271"/>
      <c r="I1785" s="271"/>
      <c r="J1785" s="270"/>
      <c r="K1785" s="270"/>
      <c r="L1785" s="249"/>
      <c r="M1785" s="249"/>
      <c r="N1785" s="272"/>
      <c r="O1785" s="250"/>
      <c r="P1785" s="273"/>
      <c r="Q1785" s="274"/>
      <c r="R1785" s="273"/>
      <c r="S1785" s="274"/>
      <c r="T1785" s="250"/>
      <c r="U1785" s="274"/>
      <c r="V1785" s="250"/>
      <c r="W1785" s="275"/>
      <c r="X1785" s="276"/>
    </row>
    <row r="1786" spans="2:24" x14ac:dyDescent="0.25">
      <c r="B1786" s="248"/>
      <c r="C1786" s="249"/>
      <c r="D1786" s="269"/>
      <c r="E1786" s="249"/>
      <c r="F1786" s="270"/>
      <c r="G1786" s="270"/>
      <c r="H1786" s="271"/>
      <c r="I1786" s="271"/>
      <c r="J1786" s="270"/>
      <c r="K1786" s="270"/>
      <c r="L1786" s="249"/>
      <c r="M1786" s="249"/>
      <c r="N1786" s="272"/>
      <c r="O1786" s="250"/>
      <c r="P1786" s="273"/>
      <c r="Q1786" s="274"/>
      <c r="R1786" s="273"/>
      <c r="S1786" s="274"/>
      <c r="T1786" s="250"/>
      <c r="U1786" s="274"/>
      <c r="V1786" s="250"/>
      <c r="W1786" s="275"/>
      <c r="X1786" s="276"/>
    </row>
    <row r="1787" spans="2:24" x14ac:dyDescent="0.25">
      <c r="B1787" s="248"/>
      <c r="C1787" s="249"/>
      <c r="D1787" s="269"/>
      <c r="E1787" s="249"/>
      <c r="F1787" s="270"/>
      <c r="G1787" s="270"/>
      <c r="H1787" s="271"/>
      <c r="I1787" s="271"/>
      <c r="J1787" s="270"/>
      <c r="K1787" s="270"/>
      <c r="L1787" s="249"/>
      <c r="M1787" s="249"/>
      <c r="N1787" s="272"/>
      <c r="O1787" s="250"/>
      <c r="P1787" s="273"/>
      <c r="Q1787" s="274"/>
      <c r="R1787" s="273"/>
      <c r="S1787" s="274"/>
      <c r="T1787" s="250"/>
      <c r="U1787" s="274"/>
      <c r="V1787" s="250"/>
      <c r="W1787" s="275"/>
      <c r="X1787" s="276"/>
    </row>
    <row r="1788" spans="2:24" x14ac:dyDescent="0.25">
      <c r="B1788" s="248"/>
      <c r="C1788" s="249"/>
      <c r="D1788" s="269"/>
      <c r="E1788" s="249"/>
      <c r="F1788" s="270"/>
      <c r="G1788" s="270"/>
      <c r="H1788" s="271"/>
      <c r="I1788" s="271"/>
      <c r="J1788" s="270"/>
      <c r="K1788" s="270"/>
      <c r="L1788" s="249"/>
      <c r="M1788" s="249"/>
      <c r="N1788" s="272"/>
      <c r="O1788" s="250"/>
      <c r="P1788" s="273"/>
      <c r="Q1788" s="274"/>
      <c r="R1788" s="273"/>
      <c r="S1788" s="274"/>
      <c r="T1788" s="250"/>
      <c r="U1788" s="274"/>
      <c r="V1788" s="250"/>
      <c r="W1788" s="275"/>
      <c r="X1788" s="276"/>
    </row>
    <row r="1789" spans="2:24" x14ac:dyDescent="0.25">
      <c r="B1789" s="248"/>
      <c r="C1789" s="249"/>
      <c r="D1789" s="269"/>
      <c r="E1789" s="249"/>
      <c r="F1789" s="270"/>
      <c r="G1789" s="270"/>
      <c r="H1789" s="271"/>
      <c r="I1789" s="271"/>
      <c r="J1789" s="270"/>
      <c r="K1789" s="270"/>
      <c r="L1789" s="249"/>
      <c r="M1789" s="249"/>
      <c r="N1789" s="272"/>
      <c r="O1789" s="250"/>
      <c r="P1789" s="273"/>
      <c r="Q1789" s="274"/>
      <c r="R1789" s="273"/>
      <c r="S1789" s="274"/>
      <c r="T1789" s="250"/>
      <c r="U1789" s="274"/>
      <c r="V1789" s="250"/>
      <c r="W1789" s="275"/>
      <c r="X1789" s="276"/>
    </row>
    <row r="1790" spans="2:24" x14ac:dyDescent="0.25">
      <c r="B1790" s="248"/>
      <c r="C1790" s="249"/>
      <c r="D1790" s="269"/>
      <c r="E1790" s="249"/>
      <c r="F1790" s="270"/>
      <c r="G1790" s="270"/>
      <c r="H1790" s="271"/>
      <c r="I1790" s="271"/>
      <c r="J1790" s="270"/>
      <c r="K1790" s="270"/>
      <c r="L1790" s="249"/>
      <c r="M1790" s="249"/>
      <c r="N1790" s="272"/>
      <c r="O1790" s="250"/>
      <c r="P1790" s="273"/>
      <c r="Q1790" s="274"/>
      <c r="R1790" s="273"/>
      <c r="S1790" s="274"/>
      <c r="T1790" s="250"/>
      <c r="U1790" s="274"/>
      <c r="V1790" s="250"/>
      <c r="W1790" s="275"/>
      <c r="X1790" s="276"/>
    </row>
    <row r="1791" spans="2:24" x14ac:dyDescent="0.25">
      <c r="B1791" s="248"/>
      <c r="C1791" s="249"/>
      <c r="D1791" s="269"/>
      <c r="E1791" s="249"/>
      <c r="F1791" s="270"/>
      <c r="G1791" s="270"/>
      <c r="H1791" s="271"/>
      <c r="I1791" s="271"/>
      <c r="J1791" s="270"/>
      <c r="K1791" s="270"/>
      <c r="L1791" s="249"/>
      <c r="M1791" s="249"/>
      <c r="N1791" s="272"/>
      <c r="O1791" s="250"/>
      <c r="P1791" s="273"/>
      <c r="Q1791" s="274"/>
      <c r="R1791" s="273"/>
      <c r="S1791" s="274"/>
      <c r="T1791" s="250"/>
      <c r="U1791" s="274"/>
      <c r="V1791" s="250"/>
      <c r="W1791" s="275"/>
      <c r="X1791" s="276"/>
    </row>
    <row r="1792" spans="2:24" x14ac:dyDescent="0.25">
      <c r="B1792" s="248"/>
      <c r="C1792" s="249"/>
      <c r="D1792" s="269"/>
      <c r="E1792" s="249"/>
      <c r="F1792" s="270"/>
      <c r="G1792" s="270"/>
      <c r="H1792" s="271"/>
      <c r="I1792" s="271"/>
      <c r="J1792" s="270"/>
      <c r="K1792" s="270"/>
      <c r="L1792" s="249"/>
      <c r="M1792" s="249"/>
      <c r="N1792" s="272"/>
      <c r="O1792" s="250"/>
      <c r="P1792" s="273"/>
      <c r="Q1792" s="274"/>
      <c r="R1792" s="273"/>
      <c r="S1792" s="274"/>
      <c r="T1792" s="250"/>
      <c r="U1792" s="274"/>
      <c r="V1792" s="250"/>
      <c r="W1792" s="275"/>
      <c r="X1792" s="276"/>
    </row>
    <row r="1793" spans="2:24" x14ac:dyDescent="0.25">
      <c r="B1793" s="248"/>
      <c r="C1793" s="249"/>
      <c r="D1793" s="269"/>
      <c r="E1793" s="249"/>
      <c r="F1793" s="270"/>
      <c r="G1793" s="270"/>
      <c r="H1793" s="271"/>
      <c r="I1793" s="271"/>
      <c r="J1793" s="270"/>
      <c r="K1793" s="270"/>
      <c r="L1793" s="249"/>
      <c r="M1793" s="249"/>
      <c r="N1793" s="272"/>
      <c r="O1793" s="250"/>
      <c r="P1793" s="273"/>
      <c r="Q1793" s="274"/>
      <c r="R1793" s="273"/>
      <c r="S1793" s="274"/>
      <c r="T1793" s="250"/>
      <c r="U1793" s="274"/>
      <c r="V1793" s="250"/>
      <c r="W1793" s="275"/>
      <c r="X1793" s="276"/>
    </row>
    <row r="1794" spans="2:24" x14ac:dyDescent="0.25">
      <c r="B1794" s="248"/>
      <c r="C1794" s="249"/>
      <c r="D1794" s="269"/>
      <c r="E1794" s="249"/>
      <c r="F1794" s="270"/>
      <c r="G1794" s="270"/>
      <c r="H1794" s="271"/>
      <c r="I1794" s="271"/>
      <c r="J1794" s="270"/>
      <c r="K1794" s="270"/>
      <c r="L1794" s="249"/>
      <c r="M1794" s="249"/>
      <c r="N1794" s="272"/>
      <c r="O1794" s="250"/>
      <c r="P1794" s="273"/>
      <c r="Q1794" s="274"/>
      <c r="R1794" s="273"/>
      <c r="S1794" s="274"/>
      <c r="T1794" s="250"/>
      <c r="U1794" s="274"/>
      <c r="V1794" s="250"/>
      <c r="W1794" s="275"/>
      <c r="X1794" s="276"/>
    </row>
    <row r="1795" spans="2:24" x14ac:dyDescent="0.25">
      <c r="B1795" s="248"/>
      <c r="C1795" s="249"/>
      <c r="D1795" s="269"/>
      <c r="E1795" s="249"/>
      <c r="F1795" s="270"/>
      <c r="G1795" s="270"/>
      <c r="H1795" s="271"/>
      <c r="I1795" s="271"/>
      <c r="J1795" s="270"/>
      <c r="K1795" s="270"/>
      <c r="L1795" s="249"/>
      <c r="M1795" s="249"/>
      <c r="N1795" s="272"/>
      <c r="O1795" s="250"/>
      <c r="P1795" s="273"/>
      <c r="Q1795" s="274"/>
      <c r="R1795" s="273"/>
      <c r="S1795" s="274"/>
      <c r="T1795" s="250"/>
      <c r="U1795" s="274"/>
      <c r="V1795" s="250"/>
      <c r="W1795" s="275"/>
      <c r="X1795" s="276"/>
    </row>
    <row r="1796" spans="2:24" x14ac:dyDescent="0.25">
      <c r="B1796" s="248"/>
      <c r="C1796" s="249"/>
      <c r="D1796" s="269"/>
      <c r="E1796" s="249"/>
      <c r="F1796" s="270"/>
      <c r="G1796" s="270"/>
      <c r="H1796" s="271"/>
      <c r="I1796" s="271"/>
      <c r="J1796" s="270"/>
      <c r="K1796" s="270"/>
      <c r="L1796" s="249"/>
      <c r="M1796" s="249"/>
      <c r="N1796" s="272"/>
      <c r="O1796" s="250"/>
      <c r="P1796" s="273"/>
      <c r="Q1796" s="274"/>
      <c r="R1796" s="273"/>
      <c r="S1796" s="274"/>
      <c r="T1796" s="250"/>
      <c r="U1796" s="274"/>
      <c r="V1796" s="250"/>
      <c r="W1796" s="275"/>
      <c r="X1796" s="276"/>
    </row>
    <row r="1797" spans="2:24" x14ac:dyDescent="0.25">
      <c r="B1797" s="248"/>
      <c r="C1797" s="249"/>
      <c r="D1797" s="269"/>
      <c r="E1797" s="249"/>
      <c r="F1797" s="270"/>
      <c r="G1797" s="270"/>
      <c r="H1797" s="271"/>
      <c r="I1797" s="271"/>
      <c r="J1797" s="270"/>
      <c r="K1797" s="270"/>
      <c r="L1797" s="249"/>
      <c r="M1797" s="249"/>
      <c r="N1797" s="272"/>
      <c r="O1797" s="250"/>
      <c r="P1797" s="273"/>
      <c r="Q1797" s="274"/>
      <c r="R1797" s="273"/>
      <c r="S1797" s="274"/>
      <c r="T1797" s="250"/>
      <c r="U1797" s="274"/>
      <c r="V1797" s="250"/>
      <c r="W1797" s="275"/>
      <c r="X1797" s="276"/>
    </row>
    <row r="1798" spans="2:24" x14ac:dyDescent="0.25">
      <c r="B1798" s="248"/>
      <c r="C1798" s="249"/>
      <c r="D1798" s="269"/>
      <c r="E1798" s="249"/>
      <c r="F1798" s="270"/>
      <c r="G1798" s="270"/>
      <c r="H1798" s="271"/>
      <c r="I1798" s="271"/>
      <c r="J1798" s="270"/>
      <c r="K1798" s="270"/>
      <c r="L1798" s="249"/>
      <c r="M1798" s="249"/>
      <c r="N1798" s="272"/>
      <c r="O1798" s="250"/>
      <c r="P1798" s="273"/>
      <c r="Q1798" s="274"/>
      <c r="R1798" s="273"/>
      <c r="S1798" s="274"/>
      <c r="T1798" s="250"/>
      <c r="U1798" s="274"/>
      <c r="V1798" s="250"/>
      <c r="W1798" s="275"/>
      <c r="X1798" s="276"/>
    </row>
    <row r="1799" spans="2:24" x14ac:dyDescent="0.25">
      <c r="B1799" s="248"/>
      <c r="C1799" s="249"/>
      <c r="D1799" s="269"/>
      <c r="E1799" s="249"/>
      <c r="F1799" s="270"/>
      <c r="G1799" s="270"/>
      <c r="H1799" s="271"/>
      <c r="I1799" s="271"/>
      <c r="J1799" s="270"/>
      <c r="K1799" s="270"/>
      <c r="L1799" s="249"/>
      <c r="M1799" s="249"/>
      <c r="N1799" s="272"/>
      <c r="O1799" s="250"/>
      <c r="P1799" s="273"/>
      <c r="Q1799" s="274"/>
      <c r="R1799" s="273"/>
      <c r="S1799" s="274"/>
      <c r="T1799" s="250"/>
      <c r="U1799" s="274"/>
      <c r="V1799" s="250"/>
      <c r="W1799" s="275"/>
      <c r="X1799" s="276"/>
    </row>
    <row r="1800" spans="2:24" x14ac:dyDescent="0.25">
      <c r="B1800" s="248"/>
      <c r="C1800" s="249"/>
      <c r="D1800" s="269"/>
      <c r="E1800" s="249"/>
      <c r="F1800" s="270"/>
      <c r="G1800" s="270"/>
      <c r="H1800" s="271"/>
      <c r="I1800" s="271"/>
      <c r="J1800" s="270"/>
      <c r="K1800" s="270"/>
      <c r="L1800" s="249"/>
      <c r="M1800" s="249"/>
      <c r="N1800" s="272"/>
      <c r="O1800" s="250"/>
      <c r="P1800" s="273"/>
      <c r="Q1800" s="274"/>
      <c r="R1800" s="273"/>
      <c r="S1800" s="274"/>
      <c r="T1800" s="250"/>
      <c r="U1800" s="274"/>
      <c r="V1800" s="250"/>
      <c r="W1800" s="275"/>
      <c r="X1800" s="276"/>
    </row>
    <row r="1801" spans="2:24" x14ac:dyDescent="0.25">
      <c r="B1801" s="248"/>
      <c r="C1801" s="249"/>
      <c r="D1801" s="269"/>
      <c r="E1801" s="249"/>
      <c r="F1801" s="270"/>
      <c r="G1801" s="270"/>
      <c r="H1801" s="271"/>
      <c r="I1801" s="271"/>
      <c r="J1801" s="270"/>
      <c r="K1801" s="270"/>
      <c r="L1801" s="249"/>
      <c r="M1801" s="249"/>
      <c r="N1801" s="272"/>
      <c r="O1801" s="250"/>
      <c r="P1801" s="273"/>
      <c r="Q1801" s="274"/>
      <c r="R1801" s="273"/>
      <c r="S1801" s="274"/>
      <c r="T1801" s="250"/>
      <c r="U1801" s="274"/>
      <c r="V1801" s="250"/>
      <c r="W1801" s="275"/>
      <c r="X1801" s="276"/>
    </row>
    <row r="1802" spans="2:24" x14ac:dyDescent="0.25">
      <c r="B1802" s="248"/>
      <c r="C1802" s="249"/>
      <c r="D1802" s="269"/>
      <c r="E1802" s="249"/>
      <c r="F1802" s="270"/>
      <c r="G1802" s="270"/>
      <c r="H1802" s="271"/>
      <c r="I1802" s="271"/>
      <c r="J1802" s="270"/>
      <c r="K1802" s="270"/>
      <c r="L1802" s="249"/>
      <c r="M1802" s="249"/>
      <c r="N1802" s="272"/>
      <c r="O1802" s="250"/>
      <c r="P1802" s="273"/>
      <c r="Q1802" s="274"/>
      <c r="R1802" s="273"/>
      <c r="S1802" s="274"/>
      <c r="T1802" s="250"/>
      <c r="U1802" s="274"/>
      <c r="V1802" s="250"/>
      <c r="W1802" s="275"/>
      <c r="X1802" s="276"/>
    </row>
    <row r="1803" spans="2:24" x14ac:dyDescent="0.25">
      <c r="B1803" s="248"/>
      <c r="C1803" s="249"/>
      <c r="D1803" s="269"/>
      <c r="E1803" s="249"/>
      <c r="F1803" s="270"/>
      <c r="G1803" s="270"/>
      <c r="H1803" s="271"/>
      <c r="I1803" s="271"/>
      <c r="J1803" s="270"/>
      <c r="K1803" s="270"/>
      <c r="L1803" s="249"/>
      <c r="M1803" s="249"/>
      <c r="N1803" s="272"/>
      <c r="O1803" s="250"/>
      <c r="P1803" s="273"/>
      <c r="Q1803" s="274"/>
      <c r="R1803" s="273"/>
      <c r="S1803" s="274"/>
      <c r="T1803" s="250"/>
      <c r="U1803" s="274"/>
      <c r="V1803" s="250"/>
      <c r="W1803" s="275"/>
      <c r="X1803" s="276"/>
    </row>
    <row r="1804" spans="2:24" x14ac:dyDescent="0.25">
      <c r="B1804" s="248"/>
      <c r="C1804" s="249"/>
      <c r="D1804" s="269"/>
      <c r="E1804" s="249"/>
      <c r="F1804" s="270"/>
      <c r="G1804" s="270"/>
      <c r="H1804" s="271"/>
      <c r="I1804" s="271"/>
      <c r="J1804" s="270"/>
      <c r="K1804" s="270"/>
      <c r="L1804" s="249"/>
      <c r="M1804" s="249"/>
      <c r="N1804" s="272"/>
      <c r="O1804" s="250"/>
      <c r="P1804" s="273"/>
      <c r="Q1804" s="274"/>
      <c r="R1804" s="273"/>
      <c r="S1804" s="274"/>
      <c r="T1804" s="250"/>
      <c r="U1804" s="274"/>
      <c r="V1804" s="250"/>
      <c r="W1804" s="275"/>
      <c r="X1804" s="276"/>
    </row>
    <row r="1805" spans="2:24" x14ac:dyDescent="0.25">
      <c r="B1805" s="248"/>
      <c r="C1805" s="249"/>
      <c r="D1805" s="269"/>
      <c r="E1805" s="249"/>
      <c r="F1805" s="270"/>
      <c r="G1805" s="270"/>
      <c r="H1805" s="271"/>
      <c r="I1805" s="271"/>
      <c r="J1805" s="270"/>
      <c r="K1805" s="270"/>
      <c r="L1805" s="249"/>
      <c r="M1805" s="249"/>
      <c r="N1805" s="272"/>
      <c r="O1805" s="250"/>
      <c r="P1805" s="273"/>
      <c r="Q1805" s="274"/>
      <c r="R1805" s="273"/>
      <c r="S1805" s="274"/>
      <c r="T1805" s="250"/>
      <c r="U1805" s="274"/>
      <c r="V1805" s="250"/>
      <c r="W1805" s="275"/>
      <c r="X1805" s="276"/>
    </row>
    <row r="1806" spans="2:24" x14ac:dyDescent="0.25">
      <c r="B1806" s="248"/>
      <c r="C1806" s="249"/>
      <c r="D1806" s="269"/>
      <c r="E1806" s="249"/>
      <c r="F1806" s="270"/>
      <c r="G1806" s="270"/>
      <c r="H1806" s="271"/>
      <c r="I1806" s="271"/>
      <c r="J1806" s="270"/>
      <c r="K1806" s="270"/>
      <c r="L1806" s="249"/>
      <c r="M1806" s="249"/>
      <c r="N1806" s="272"/>
      <c r="O1806" s="250"/>
      <c r="P1806" s="273"/>
      <c r="Q1806" s="274"/>
      <c r="R1806" s="273"/>
      <c r="S1806" s="274"/>
      <c r="T1806" s="250"/>
      <c r="U1806" s="274"/>
      <c r="V1806" s="250"/>
      <c r="W1806" s="275"/>
      <c r="X1806" s="276"/>
    </row>
    <row r="1807" spans="2:24" x14ac:dyDescent="0.25">
      <c r="B1807" s="248"/>
      <c r="C1807" s="249"/>
      <c r="D1807" s="269"/>
      <c r="E1807" s="249"/>
      <c r="F1807" s="270"/>
      <c r="G1807" s="270"/>
      <c r="H1807" s="271"/>
      <c r="I1807" s="271"/>
      <c r="J1807" s="270"/>
      <c r="K1807" s="270"/>
      <c r="L1807" s="249"/>
      <c r="M1807" s="249"/>
      <c r="N1807" s="272"/>
      <c r="O1807" s="250"/>
      <c r="P1807" s="273"/>
      <c r="Q1807" s="274"/>
      <c r="R1807" s="273"/>
      <c r="S1807" s="274"/>
      <c r="T1807" s="250"/>
      <c r="U1807" s="274"/>
      <c r="V1807" s="250"/>
      <c r="W1807" s="275"/>
      <c r="X1807" s="276"/>
    </row>
    <row r="1808" spans="2:24" x14ac:dyDescent="0.25">
      <c r="B1808" s="248"/>
      <c r="C1808" s="249"/>
      <c r="D1808" s="269"/>
      <c r="E1808" s="249"/>
      <c r="F1808" s="270"/>
      <c r="G1808" s="270"/>
      <c r="H1808" s="271"/>
      <c r="I1808" s="271"/>
      <c r="J1808" s="270"/>
      <c r="K1808" s="270"/>
      <c r="L1808" s="249"/>
      <c r="M1808" s="249"/>
      <c r="N1808" s="272"/>
      <c r="O1808" s="250"/>
      <c r="P1808" s="273"/>
      <c r="Q1808" s="274"/>
      <c r="R1808" s="273"/>
      <c r="S1808" s="274"/>
      <c r="T1808" s="250"/>
      <c r="U1808" s="274"/>
      <c r="V1808" s="250"/>
      <c r="W1808" s="275"/>
      <c r="X1808" s="276"/>
    </row>
    <row r="1809" spans="2:24" x14ac:dyDescent="0.25">
      <c r="B1809" s="248"/>
      <c r="C1809" s="249"/>
      <c r="D1809" s="269"/>
      <c r="E1809" s="249"/>
      <c r="F1809" s="270"/>
      <c r="G1809" s="270"/>
      <c r="H1809" s="271"/>
      <c r="I1809" s="271"/>
      <c r="J1809" s="270"/>
      <c r="K1809" s="270"/>
      <c r="L1809" s="249"/>
      <c r="M1809" s="249"/>
      <c r="N1809" s="272"/>
      <c r="O1809" s="250"/>
      <c r="P1809" s="273"/>
      <c r="Q1809" s="274"/>
      <c r="R1809" s="273"/>
      <c r="S1809" s="274"/>
      <c r="T1809" s="250"/>
      <c r="U1809" s="274"/>
      <c r="V1809" s="250"/>
      <c r="W1809" s="275"/>
      <c r="X1809" s="276"/>
    </row>
    <row r="1810" spans="2:24" x14ac:dyDescent="0.25">
      <c r="B1810" s="248"/>
      <c r="C1810" s="249"/>
      <c r="D1810" s="269"/>
      <c r="E1810" s="249"/>
      <c r="F1810" s="270"/>
      <c r="G1810" s="270"/>
      <c r="H1810" s="271"/>
      <c r="I1810" s="271"/>
      <c r="J1810" s="270"/>
      <c r="K1810" s="270"/>
      <c r="L1810" s="249"/>
      <c r="M1810" s="249"/>
      <c r="N1810" s="272"/>
      <c r="O1810" s="250"/>
      <c r="P1810" s="273"/>
      <c r="Q1810" s="274"/>
      <c r="R1810" s="273"/>
      <c r="S1810" s="274"/>
      <c r="T1810" s="250"/>
      <c r="U1810" s="274"/>
      <c r="V1810" s="250"/>
      <c r="W1810" s="275"/>
      <c r="X1810" s="276"/>
    </row>
    <row r="1811" spans="2:24" x14ac:dyDescent="0.25">
      <c r="B1811" s="248"/>
      <c r="C1811" s="249"/>
      <c r="D1811" s="269"/>
      <c r="E1811" s="249"/>
      <c r="F1811" s="270"/>
      <c r="G1811" s="270"/>
      <c r="H1811" s="271"/>
      <c r="I1811" s="271"/>
      <c r="J1811" s="270"/>
      <c r="K1811" s="270"/>
      <c r="L1811" s="249"/>
      <c r="M1811" s="249"/>
      <c r="N1811" s="272"/>
      <c r="O1811" s="250"/>
      <c r="P1811" s="273"/>
      <c r="Q1811" s="274"/>
      <c r="R1811" s="273"/>
      <c r="S1811" s="274"/>
      <c r="T1811" s="250"/>
      <c r="U1811" s="274"/>
      <c r="V1811" s="250"/>
      <c r="W1811" s="275"/>
      <c r="X1811" s="276"/>
    </row>
    <row r="1812" spans="2:24" x14ac:dyDescent="0.25">
      <c r="B1812" s="248"/>
      <c r="C1812" s="249"/>
      <c r="D1812" s="269"/>
      <c r="E1812" s="249"/>
      <c r="F1812" s="270"/>
      <c r="G1812" s="270"/>
      <c r="H1812" s="271"/>
      <c r="I1812" s="271"/>
      <c r="J1812" s="270"/>
      <c r="K1812" s="270"/>
      <c r="L1812" s="249"/>
      <c r="M1812" s="249"/>
      <c r="N1812" s="272"/>
      <c r="O1812" s="250"/>
      <c r="P1812" s="273"/>
      <c r="Q1812" s="274"/>
      <c r="R1812" s="273"/>
      <c r="S1812" s="274"/>
      <c r="T1812" s="250"/>
      <c r="U1812" s="274"/>
      <c r="V1812" s="250"/>
      <c r="W1812" s="275"/>
      <c r="X1812" s="276"/>
    </row>
    <row r="1813" spans="2:24" x14ac:dyDescent="0.25">
      <c r="B1813" s="248"/>
      <c r="C1813" s="249"/>
      <c r="D1813" s="269"/>
      <c r="E1813" s="249"/>
      <c r="F1813" s="270"/>
      <c r="G1813" s="270"/>
      <c r="H1813" s="271"/>
      <c r="I1813" s="271"/>
      <c r="J1813" s="270"/>
      <c r="K1813" s="270"/>
      <c r="L1813" s="249"/>
      <c r="M1813" s="249"/>
      <c r="N1813" s="272"/>
      <c r="O1813" s="250"/>
      <c r="P1813" s="273"/>
      <c r="Q1813" s="274"/>
      <c r="R1813" s="273"/>
      <c r="S1813" s="274"/>
      <c r="T1813" s="250"/>
      <c r="U1813" s="274"/>
      <c r="V1813" s="250"/>
      <c r="W1813" s="275"/>
      <c r="X1813" s="276"/>
    </row>
    <row r="1814" spans="2:24" x14ac:dyDescent="0.25">
      <c r="B1814" s="248"/>
      <c r="C1814" s="249"/>
      <c r="D1814" s="269"/>
      <c r="E1814" s="249"/>
      <c r="F1814" s="270"/>
      <c r="G1814" s="270"/>
      <c r="H1814" s="271"/>
      <c r="I1814" s="271"/>
      <c r="J1814" s="270"/>
      <c r="K1814" s="270"/>
      <c r="L1814" s="249"/>
      <c r="M1814" s="249"/>
      <c r="N1814" s="272"/>
      <c r="O1814" s="250"/>
      <c r="P1814" s="273"/>
      <c r="Q1814" s="274"/>
      <c r="R1814" s="273"/>
      <c r="S1814" s="274"/>
      <c r="T1814" s="250"/>
      <c r="U1814" s="274"/>
      <c r="V1814" s="250"/>
      <c r="W1814" s="275"/>
      <c r="X1814" s="276"/>
    </row>
    <row r="1815" spans="2:24" x14ac:dyDescent="0.25">
      <c r="B1815" s="248"/>
      <c r="C1815" s="249"/>
      <c r="D1815" s="269"/>
      <c r="E1815" s="249"/>
      <c r="F1815" s="270"/>
      <c r="G1815" s="270"/>
      <c r="H1815" s="271"/>
      <c r="I1815" s="271"/>
      <c r="J1815" s="270"/>
      <c r="K1815" s="270"/>
      <c r="L1815" s="249"/>
      <c r="M1815" s="249"/>
      <c r="N1815" s="272"/>
      <c r="O1815" s="250"/>
      <c r="P1815" s="273"/>
      <c r="Q1815" s="274"/>
      <c r="R1815" s="273"/>
      <c r="S1815" s="274"/>
      <c r="T1815" s="250"/>
      <c r="U1815" s="274"/>
      <c r="V1815" s="250"/>
      <c r="W1815" s="275"/>
      <c r="X1815" s="276"/>
    </row>
    <row r="1816" spans="2:24" x14ac:dyDescent="0.25">
      <c r="B1816" s="248"/>
      <c r="C1816" s="249"/>
      <c r="D1816" s="269"/>
      <c r="E1816" s="249"/>
      <c r="F1816" s="270"/>
      <c r="G1816" s="270"/>
      <c r="H1816" s="271"/>
      <c r="I1816" s="271"/>
      <c r="J1816" s="270"/>
      <c r="K1816" s="270"/>
      <c r="L1816" s="249"/>
      <c r="M1816" s="249"/>
      <c r="N1816" s="272"/>
      <c r="O1816" s="250"/>
      <c r="P1816" s="273"/>
      <c r="Q1816" s="274"/>
      <c r="R1816" s="273"/>
      <c r="S1816" s="274"/>
      <c r="T1816" s="250"/>
      <c r="U1816" s="274"/>
      <c r="V1816" s="250"/>
      <c r="W1816" s="275"/>
      <c r="X1816" s="276"/>
    </row>
    <row r="1817" spans="2:24" x14ac:dyDescent="0.25">
      <c r="B1817" s="248"/>
      <c r="C1817" s="249"/>
      <c r="D1817" s="269"/>
      <c r="E1817" s="249"/>
      <c r="F1817" s="270"/>
      <c r="G1817" s="270"/>
      <c r="H1817" s="271"/>
      <c r="I1817" s="271"/>
      <c r="J1817" s="270"/>
      <c r="K1817" s="270"/>
      <c r="L1817" s="249"/>
      <c r="M1817" s="249"/>
      <c r="N1817" s="272"/>
      <c r="O1817" s="250"/>
      <c r="P1817" s="273"/>
      <c r="Q1817" s="274"/>
      <c r="R1817" s="273"/>
      <c r="S1817" s="274"/>
      <c r="T1817" s="250"/>
      <c r="U1817" s="274"/>
      <c r="V1817" s="250"/>
      <c r="W1817" s="275"/>
      <c r="X1817" s="276"/>
    </row>
    <row r="1818" spans="2:24" x14ac:dyDescent="0.25">
      <c r="B1818" s="248"/>
      <c r="C1818" s="249"/>
      <c r="D1818" s="269"/>
      <c r="E1818" s="249"/>
      <c r="F1818" s="270"/>
      <c r="G1818" s="270"/>
      <c r="H1818" s="271"/>
      <c r="I1818" s="271"/>
      <c r="J1818" s="270"/>
      <c r="K1818" s="270"/>
      <c r="L1818" s="249"/>
      <c r="M1818" s="249"/>
      <c r="N1818" s="272"/>
      <c r="O1818" s="250"/>
      <c r="P1818" s="273"/>
      <c r="Q1818" s="274"/>
      <c r="R1818" s="273"/>
      <c r="S1818" s="274"/>
      <c r="T1818" s="250"/>
      <c r="U1818" s="274"/>
      <c r="V1818" s="250"/>
      <c r="W1818" s="275"/>
      <c r="X1818" s="276"/>
    </row>
    <row r="1819" spans="2:24" x14ac:dyDescent="0.25">
      <c r="B1819" s="248"/>
      <c r="C1819" s="249"/>
      <c r="D1819" s="269"/>
      <c r="E1819" s="249"/>
      <c r="F1819" s="270"/>
      <c r="G1819" s="270"/>
      <c r="H1819" s="271"/>
      <c r="I1819" s="271"/>
      <c r="J1819" s="270"/>
      <c r="K1819" s="270"/>
      <c r="L1819" s="249"/>
      <c r="M1819" s="249"/>
      <c r="N1819" s="272"/>
      <c r="O1819" s="250"/>
      <c r="P1819" s="273"/>
      <c r="Q1819" s="274"/>
      <c r="R1819" s="273"/>
      <c r="S1819" s="274"/>
      <c r="T1819" s="250"/>
      <c r="U1819" s="274"/>
      <c r="V1819" s="250"/>
      <c r="W1819" s="275"/>
      <c r="X1819" s="276"/>
    </row>
    <row r="1820" spans="2:24" x14ac:dyDescent="0.25">
      <c r="B1820" s="248"/>
      <c r="C1820" s="249"/>
      <c r="D1820" s="269"/>
      <c r="E1820" s="249"/>
      <c r="F1820" s="270"/>
      <c r="G1820" s="270"/>
      <c r="H1820" s="271"/>
      <c r="I1820" s="271"/>
      <c r="J1820" s="270"/>
      <c r="K1820" s="270"/>
      <c r="L1820" s="249"/>
      <c r="M1820" s="249"/>
      <c r="N1820" s="272"/>
      <c r="O1820" s="250"/>
      <c r="P1820" s="273"/>
      <c r="Q1820" s="274"/>
      <c r="R1820" s="273"/>
      <c r="S1820" s="274"/>
      <c r="T1820" s="250"/>
      <c r="U1820" s="274"/>
      <c r="V1820" s="250"/>
      <c r="W1820" s="275"/>
      <c r="X1820" s="276"/>
    </row>
    <row r="1821" spans="2:24" x14ac:dyDescent="0.25">
      <c r="B1821" s="248"/>
      <c r="C1821" s="249"/>
      <c r="D1821" s="269"/>
      <c r="E1821" s="249"/>
      <c r="F1821" s="270"/>
      <c r="G1821" s="270"/>
      <c r="H1821" s="271"/>
      <c r="I1821" s="271"/>
      <c r="J1821" s="270"/>
      <c r="K1821" s="270"/>
      <c r="L1821" s="249"/>
      <c r="M1821" s="249"/>
      <c r="N1821" s="272"/>
      <c r="O1821" s="250"/>
      <c r="P1821" s="273"/>
      <c r="Q1821" s="274"/>
      <c r="R1821" s="273"/>
      <c r="S1821" s="274"/>
      <c r="T1821" s="250"/>
      <c r="U1821" s="274"/>
      <c r="V1821" s="250"/>
      <c r="W1821" s="275"/>
      <c r="X1821" s="276"/>
    </row>
    <row r="1822" spans="2:24" x14ac:dyDescent="0.25">
      <c r="B1822" s="248"/>
      <c r="C1822" s="249"/>
      <c r="D1822" s="269"/>
      <c r="E1822" s="249"/>
      <c r="F1822" s="270"/>
      <c r="G1822" s="270"/>
      <c r="H1822" s="271"/>
      <c r="I1822" s="271"/>
      <c r="J1822" s="270"/>
      <c r="K1822" s="270"/>
      <c r="L1822" s="249"/>
      <c r="M1822" s="249"/>
      <c r="N1822" s="272"/>
      <c r="O1822" s="250"/>
      <c r="P1822" s="273"/>
      <c r="Q1822" s="274"/>
      <c r="R1822" s="273"/>
      <c r="S1822" s="274"/>
      <c r="T1822" s="250"/>
      <c r="U1822" s="274"/>
      <c r="V1822" s="250"/>
      <c r="W1822" s="275"/>
      <c r="X1822" s="276"/>
    </row>
    <row r="1823" spans="2:24" x14ac:dyDescent="0.25">
      <c r="B1823" s="248"/>
      <c r="C1823" s="249"/>
      <c r="D1823" s="269"/>
      <c r="E1823" s="249"/>
      <c r="F1823" s="270"/>
      <c r="G1823" s="270"/>
      <c r="H1823" s="271"/>
      <c r="I1823" s="271"/>
      <c r="J1823" s="270"/>
      <c r="K1823" s="270"/>
      <c r="L1823" s="249"/>
      <c r="M1823" s="249"/>
      <c r="N1823" s="272"/>
      <c r="O1823" s="250"/>
      <c r="P1823" s="273"/>
      <c r="Q1823" s="274"/>
      <c r="R1823" s="273"/>
      <c r="S1823" s="274"/>
      <c r="T1823" s="250"/>
      <c r="U1823" s="274"/>
      <c r="V1823" s="250"/>
      <c r="W1823" s="275"/>
      <c r="X1823" s="276"/>
    </row>
    <row r="1824" spans="2:24" x14ac:dyDescent="0.25">
      <c r="B1824" s="248"/>
      <c r="C1824" s="249"/>
      <c r="D1824" s="269"/>
      <c r="E1824" s="249"/>
      <c r="F1824" s="270"/>
      <c r="G1824" s="270"/>
      <c r="H1824" s="271"/>
      <c r="I1824" s="271"/>
      <c r="J1824" s="270"/>
      <c r="K1824" s="270"/>
      <c r="L1824" s="249"/>
      <c r="M1824" s="249"/>
      <c r="N1824" s="272"/>
      <c r="O1824" s="250"/>
      <c r="P1824" s="273"/>
      <c r="Q1824" s="274"/>
      <c r="R1824" s="273"/>
      <c r="S1824" s="274"/>
      <c r="T1824" s="250"/>
      <c r="U1824" s="274"/>
      <c r="V1824" s="250"/>
      <c r="W1824" s="275"/>
      <c r="X1824" s="276"/>
    </row>
    <row r="1825" spans="2:24" x14ac:dyDescent="0.25">
      <c r="B1825" s="248"/>
      <c r="C1825" s="249"/>
      <c r="D1825" s="269"/>
      <c r="E1825" s="249"/>
      <c r="F1825" s="270"/>
      <c r="G1825" s="270"/>
      <c r="H1825" s="271"/>
      <c r="I1825" s="271"/>
      <c r="J1825" s="270"/>
      <c r="K1825" s="270"/>
      <c r="L1825" s="249"/>
      <c r="M1825" s="249"/>
      <c r="N1825" s="272"/>
      <c r="O1825" s="250"/>
      <c r="P1825" s="273"/>
      <c r="Q1825" s="274"/>
      <c r="R1825" s="273"/>
      <c r="S1825" s="274"/>
      <c r="T1825" s="250"/>
      <c r="U1825" s="274"/>
      <c r="V1825" s="250"/>
      <c r="W1825" s="275"/>
      <c r="X1825" s="276"/>
    </row>
    <row r="1826" spans="2:24" x14ac:dyDescent="0.25">
      <c r="B1826" s="248"/>
      <c r="C1826" s="249"/>
      <c r="D1826" s="269"/>
      <c r="E1826" s="249"/>
      <c r="F1826" s="270"/>
      <c r="G1826" s="270"/>
      <c r="H1826" s="271"/>
      <c r="I1826" s="271"/>
      <c r="J1826" s="270"/>
      <c r="K1826" s="270"/>
      <c r="L1826" s="249"/>
      <c r="M1826" s="249"/>
      <c r="N1826" s="272"/>
      <c r="O1826" s="250"/>
      <c r="P1826" s="273"/>
      <c r="Q1826" s="274"/>
      <c r="R1826" s="273"/>
      <c r="S1826" s="274"/>
      <c r="T1826" s="250"/>
      <c r="U1826" s="274"/>
      <c r="V1826" s="250"/>
      <c r="W1826" s="275"/>
      <c r="X1826" s="276"/>
    </row>
    <row r="1827" spans="2:24" x14ac:dyDescent="0.25">
      <c r="B1827" s="248"/>
      <c r="C1827" s="249"/>
      <c r="D1827" s="269"/>
      <c r="E1827" s="249"/>
      <c r="F1827" s="270"/>
      <c r="G1827" s="270"/>
      <c r="H1827" s="271"/>
      <c r="I1827" s="271"/>
      <c r="J1827" s="270"/>
      <c r="K1827" s="270"/>
      <c r="L1827" s="249"/>
      <c r="M1827" s="249"/>
      <c r="N1827" s="272"/>
      <c r="O1827" s="250"/>
      <c r="P1827" s="273"/>
      <c r="Q1827" s="274"/>
      <c r="R1827" s="273"/>
      <c r="S1827" s="274"/>
      <c r="T1827" s="250"/>
      <c r="U1827" s="274"/>
      <c r="V1827" s="250"/>
      <c r="W1827" s="275"/>
      <c r="X1827" s="276"/>
    </row>
    <row r="1828" spans="2:24" x14ac:dyDescent="0.25">
      <c r="B1828" s="248"/>
      <c r="C1828" s="249"/>
      <c r="D1828" s="269"/>
      <c r="E1828" s="249"/>
      <c r="F1828" s="270"/>
      <c r="G1828" s="270"/>
      <c r="H1828" s="271"/>
      <c r="I1828" s="271"/>
      <c r="J1828" s="270"/>
      <c r="K1828" s="270"/>
      <c r="L1828" s="249"/>
      <c r="M1828" s="249"/>
      <c r="N1828" s="272"/>
      <c r="O1828" s="250"/>
      <c r="P1828" s="273"/>
      <c r="Q1828" s="274"/>
      <c r="R1828" s="273"/>
      <c r="S1828" s="274"/>
      <c r="T1828" s="250"/>
      <c r="U1828" s="274"/>
      <c r="V1828" s="250"/>
      <c r="W1828" s="275"/>
      <c r="X1828" s="276"/>
    </row>
    <row r="1829" spans="2:24" x14ac:dyDescent="0.25">
      <c r="B1829" s="248"/>
      <c r="C1829" s="249"/>
      <c r="D1829" s="269"/>
      <c r="E1829" s="249"/>
      <c r="F1829" s="270"/>
      <c r="G1829" s="270"/>
      <c r="H1829" s="271"/>
      <c r="I1829" s="271"/>
      <c r="J1829" s="270"/>
      <c r="K1829" s="270"/>
      <c r="L1829" s="249"/>
      <c r="M1829" s="249"/>
      <c r="N1829" s="272"/>
      <c r="O1829" s="250"/>
      <c r="P1829" s="273"/>
      <c r="Q1829" s="274"/>
      <c r="R1829" s="273"/>
      <c r="S1829" s="274"/>
      <c r="T1829" s="250"/>
      <c r="U1829" s="274"/>
      <c r="V1829" s="250"/>
      <c r="W1829" s="275"/>
      <c r="X1829" s="276"/>
    </row>
    <row r="1830" spans="2:24" x14ac:dyDescent="0.25">
      <c r="B1830" s="248"/>
      <c r="C1830" s="249"/>
      <c r="D1830" s="269"/>
      <c r="E1830" s="249"/>
      <c r="F1830" s="270"/>
      <c r="G1830" s="270"/>
      <c r="H1830" s="271"/>
      <c r="I1830" s="271"/>
      <c r="J1830" s="270"/>
      <c r="K1830" s="270"/>
      <c r="L1830" s="249"/>
      <c r="M1830" s="249"/>
      <c r="N1830" s="272"/>
      <c r="O1830" s="250"/>
      <c r="P1830" s="273"/>
      <c r="Q1830" s="274"/>
      <c r="R1830" s="273"/>
      <c r="S1830" s="274"/>
      <c r="T1830" s="250"/>
      <c r="U1830" s="274"/>
      <c r="V1830" s="250"/>
      <c r="W1830" s="275"/>
      <c r="X1830" s="276"/>
    </row>
    <row r="1831" spans="2:24" x14ac:dyDescent="0.25">
      <c r="B1831" s="248"/>
      <c r="C1831" s="249"/>
      <c r="D1831" s="269"/>
      <c r="E1831" s="249"/>
      <c r="F1831" s="270"/>
      <c r="G1831" s="270"/>
      <c r="H1831" s="271"/>
      <c r="I1831" s="271"/>
      <c r="J1831" s="270"/>
      <c r="K1831" s="270"/>
      <c r="L1831" s="249"/>
      <c r="M1831" s="249"/>
      <c r="N1831" s="272"/>
      <c r="O1831" s="250"/>
      <c r="P1831" s="273"/>
      <c r="Q1831" s="274"/>
      <c r="R1831" s="273"/>
      <c r="S1831" s="274"/>
      <c r="T1831" s="250"/>
      <c r="U1831" s="274"/>
      <c r="V1831" s="250"/>
      <c r="W1831" s="275"/>
      <c r="X1831" s="276"/>
    </row>
    <row r="1832" spans="2:24" x14ac:dyDescent="0.25">
      <c r="B1832" s="248"/>
      <c r="C1832" s="249"/>
      <c r="D1832" s="269"/>
      <c r="E1832" s="249"/>
      <c r="F1832" s="270"/>
      <c r="G1832" s="270"/>
      <c r="H1832" s="271"/>
      <c r="I1832" s="271"/>
      <c r="J1832" s="270"/>
      <c r="K1832" s="270"/>
      <c r="L1832" s="249"/>
      <c r="M1832" s="249"/>
      <c r="N1832" s="272"/>
      <c r="O1832" s="250"/>
      <c r="P1832" s="273"/>
      <c r="Q1832" s="274"/>
      <c r="R1832" s="273"/>
      <c r="S1832" s="274"/>
      <c r="T1832" s="250"/>
      <c r="U1832" s="274"/>
      <c r="V1832" s="250"/>
      <c r="W1832" s="275"/>
      <c r="X1832" s="276"/>
    </row>
    <row r="1833" spans="2:24" x14ac:dyDescent="0.25">
      <c r="B1833" s="248"/>
      <c r="C1833" s="249"/>
      <c r="D1833" s="269"/>
      <c r="E1833" s="249"/>
      <c r="F1833" s="270"/>
      <c r="G1833" s="270"/>
      <c r="H1833" s="271"/>
      <c r="I1833" s="271"/>
      <c r="J1833" s="270"/>
      <c r="K1833" s="270"/>
      <c r="L1833" s="249"/>
      <c r="M1833" s="249"/>
      <c r="N1833" s="272"/>
      <c r="O1833" s="250"/>
      <c r="P1833" s="273"/>
      <c r="Q1833" s="274"/>
      <c r="R1833" s="273"/>
      <c r="S1833" s="274"/>
      <c r="T1833" s="250"/>
      <c r="U1833" s="274"/>
      <c r="V1833" s="250"/>
      <c r="W1833" s="275"/>
      <c r="X1833" s="276"/>
    </row>
    <row r="1834" spans="2:24" x14ac:dyDescent="0.25">
      <c r="B1834" s="248"/>
      <c r="C1834" s="249"/>
      <c r="D1834" s="269"/>
      <c r="E1834" s="249"/>
      <c r="F1834" s="270"/>
      <c r="G1834" s="270"/>
      <c r="H1834" s="271"/>
      <c r="I1834" s="271"/>
      <c r="J1834" s="270"/>
      <c r="K1834" s="270"/>
      <c r="L1834" s="249"/>
      <c r="M1834" s="249"/>
      <c r="N1834" s="272"/>
      <c r="O1834" s="250"/>
      <c r="P1834" s="273"/>
      <c r="Q1834" s="274"/>
      <c r="R1834" s="273"/>
      <c r="S1834" s="274"/>
      <c r="T1834" s="250"/>
      <c r="U1834" s="274"/>
      <c r="V1834" s="250"/>
      <c r="W1834" s="275"/>
      <c r="X1834" s="276"/>
    </row>
    <row r="1835" spans="2:24" x14ac:dyDescent="0.25">
      <c r="B1835" s="248"/>
      <c r="C1835" s="249"/>
      <c r="D1835" s="269"/>
      <c r="E1835" s="249"/>
      <c r="F1835" s="270"/>
      <c r="G1835" s="270"/>
      <c r="H1835" s="271"/>
      <c r="I1835" s="271"/>
      <c r="J1835" s="270"/>
      <c r="K1835" s="270"/>
      <c r="L1835" s="249"/>
      <c r="M1835" s="249"/>
      <c r="N1835" s="272"/>
      <c r="O1835" s="250"/>
      <c r="P1835" s="273"/>
      <c r="Q1835" s="274"/>
      <c r="R1835" s="273"/>
      <c r="S1835" s="274"/>
      <c r="T1835" s="250"/>
      <c r="U1835" s="274"/>
      <c r="V1835" s="250"/>
      <c r="W1835" s="275"/>
      <c r="X1835" s="276"/>
    </row>
    <row r="1836" spans="2:24" x14ac:dyDescent="0.25">
      <c r="B1836" s="248"/>
      <c r="C1836" s="249"/>
      <c r="D1836" s="269"/>
      <c r="E1836" s="249"/>
      <c r="F1836" s="270"/>
      <c r="G1836" s="270"/>
      <c r="H1836" s="271"/>
      <c r="I1836" s="271"/>
      <c r="J1836" s="270"/>
      <c r="K1836" s="270"/>
      <c r="L1836" s="249"/>
      <c r="M1836" s="249"/>
      <c r="N1836" s="272"/>
      <c r="O1836" s="250"/>
      <c r="P1836" s="273"/>
      <c r="Q1836" s="274"/>
      <c r="R1836" s="273"/>
      <c r="S1836" s="274"/>
      <c r="T1836" s="250"/>
      <c r="U1836" s="274"/>
      <c r="V1836" s="250"/>
      <c r="W1836" s="275"/>
      <c r="X1836" s="276"/>
    </row>
    <row r="1837" spans="2:24" x14ac:dyDescent="0.25">
      <c r="B1837" s="248"/>
      <c r="C1837" s="249"/>
      <c r="D1837" s="269"/>
      <c r="E1837" s="249"/>
      <c r="F1837" s="270"/>
      <c r="G1837" s="270"/>
      <c r="H1837" s="271"/>
      <c r="I1837" s="271"/>
      <c r="J1837" s="270"/>
      <c r="K1837" s="270"/>
      <c r="L1837" s="249"/>
      <c r="M1837" s="249"/>
      <c r="N1837" s="272"/>
      <c r="O1837" s="250"/>
      <c r="P1837" s="273"/>
      <c r="Q1837" s="274"/>
      <c r="R1837" s="273"/>
      <c r="S1837" s="274"/>
      <c r="T1837" s="250"/>
      <c r="U1837" s="274"/>
      <c r="V1837" s="250"/>
      <c r="W1837" s="275"/>
      <c r="X1837" s="276"/>
    </row>
    <row r="1838" spans="2:24" x14ac:dyDescent="0.25">
      <c r="B1838" s="248"/>
      <c r="C1838" s="249"/>
      <c r="D1838" s="269"/>
      <c r="E1838" s="249"/>
      <c r="F1838" s="270"/>
      <c r="G1838" s="270"/>
      <c r="H1838" s="271"/>
      <c r="I1838" s="271"/>
      <c r="J1838" s="270"/>
      <c r="K1838" s="270"/>
      <c r="L1838" s="249"/>
      <c r="M1838" s="249"/>
      <c r="N1838" s="272"/>
      <c r="O1838" s="250"/>
      <c r="P1838" s="273"/>
      <c r="Q1838" s="274"/>
      <c r="R1838" s="273"/>
      <c r="S1838" s="274"/>
      <c r="T1838" s="250"/>
      <c r="U1838" s="274"/>
      <c r="V1838" s="250"/>
      <c r="W1838" s="275"/>
      <c r="X1838" s="276"/>
    </row>
    <row r="1839" spans="2:24" x14ac:dyDescent="0.25">
      <c r="B1839" s="248"/>
      <c r="C1839" s="249"/>
      <c r="D1839" s="269"/>
      <c r="E1839" s="249"/>
      <c r="F1839" s="270"/>
      <c r="G1839" s="270"/>
      <c r="H1839" s="271"/>
      <c r="I1839" s="271"/>
      <c r="J1839" s="270"/>
      <c r="K1839" s="270"/>
      <c r="L1839" s="249"/>
      <c r="M1839" s="249"/>
      <c r="N1839" s="272"/>
      <c r="O1839" s="250"/>
      <c r="P1839" s="273"/>
      <c r="Q1839" s="274"/>
      <c r="R1839" s="273"/>
      <c r="S1839" s="274"/>
      <c r="T1839" s="250"/>
      <c r="U1839" s="274"/>
      <c r="V1839" s="250"/>
      <c r="W1839" s="275"/>
      <c r="X1839" s="276"/>
    </row>
    <row r="1840" spans="2:24" x14ac:dyDescent="0.25">
      <c r="B1840" s="248"/>
      <c r="C1840" s="249"/>
      <c r="D1840" s="269"/>
      <c r="E1840" s="249"/>
      <c r="F1840" s="270"/>
      <c r="G1840" s="270"/>
      <c r="H1840" s="271"/>
      <c r="I1840" s="271"/>
      <c r="J1840" s="270"/>
      <c r="K1840" s="270"/>
      <c r="L1840" s="249"/>
      <c r="M1840" s="249"/>
      <c r="N1840" s="272"/>
      <c r="O1840" s="250"/>
      <c r="P1840" s="273"/>
      <c r="Q1840" s="274"/>
      <c r="R1840" s="273"/>
      <c r="S1840" s="274"/>
      <c r="T1840" s="250"/>
      <c r="U1840" s="274"/>
      <c r="V1840" s="250"/>
      <c r="W1840" s="275"/>
      <c r="X1840" s="276"/>
    </row>
    <row r="1841" spans="2:24" x14ac:dyDescent="0.25">
      <c r="B1841" s="248"/>
      <c r="C1841" s="249"/>
      <c r="D1841" s="269"/>
      <c r="E1841" s="249"/>
      <c r="F1841" s="270"/>
      <c r="G1841" s="270"/>
      <c r="H1841" s="271"/>
      <c r="I1841" s="271"/>
      <c r="J1841" s="270"/>
      <c r="K1841" s="270"/>
      <c r="L1841" s="249"/>
      <c r="M1841" s="249"/>
      <c r="N1841" s="272"/>
      <c r="O1841" s="250"/>
      <c r="P1841" s="273"/>
      <c r="Q1841" s="274"/>
      <c r="R1841" s="273"/>
      <c r="S1841" s="274"/>
      <c r="T1841" s="250"/>
      <c r="U1841" s="274"/>
      <c r="V1841" s="250"/>
      <c r="W1841" s="275"/>
      <c r="X1841" s="276"/>
    </row>
    <row r="1842" spans="2:24" x14ac:dyDescent="0.25">
      <c r="B1842" s="248"/>
      <c r="C1842" s="249"/>
      <c r="D1842" s="269"/>
      <c r="E1842" s="249"/>
      <c r="F1842" s="270"/>
      <c r="G1842" s="270"/>
      <c r="H1842" s="271"/>
      <c r="I1842" s="271"/>
      <c r="J1842" s="270"/>
      <c r="K1842" s="270"/>
      <c r="L1842" s="249"/>
      <c r="M1842" s="249"/>
      <c r="N1842" s="272"/>
      <c r="O1842" s="250"/>
      <c r="P1842" s="273"/>
      <c r="Q1842" s="274"/>
      <c r="R1842" s="273"/>
      <c r="S1842" s="274"/>
      <c r="T1842" s="250"/>
      <c r="U1842" s="274"/>
      <c r="V1842" s="250"/>
      <c r="W1842" s="275"/>
      <c r="X1842" s="276"/>
    </row>
    <row r="1843" spans="2:24" x14ac:dyDescent="0.25">
      <c r="B1843" s="248"/>
      <c r="C1843" s="249"/>
      <c r="D1843" s="269"/>
      <c r="E1843" s="249"/>
      <c r="F1843" s="270"/>
      <c r="G1843" s="270"/>
      <c r="H1843" s="271"/>
      <c r="I1843" s="271"/>
      <c r="J1843" s="270"/>
      <c r="K1843" s="270"/>
      <c r="L1843" s="249"/>
      <c r="M1843" s="249"/>
      <c r="N1843" s="272"/>
      <c r="O1843" s="250"/>
      <c r="P1843" s="273"/>
      <c r="Q1843" s="274"/>
      <c r="R1843" s="273"/>
      <c r="S1843" s="274"/>
      <c r="T1843" s="250"/>
      <c r="U1843" s="274"/>
      <c r="V1843" s="250"/>
      <c r="W1843" s="275"/>
      <c r="X1843" s="276"/>
    </row>
    <row r="1844" spans="2:24" x14ac:dyDescent="0.25">
      <c r="B1844" s="248"/>
      <c r="C1844" s="249"/>
      <c r="D1844" s="269"/>
      <c r="E1844" s="249"/>
      <c r="F1844" s="270"/>
      <c r="G1844" s="270"/>
      <c r="H1844" s="271"/>
      <c r="I1844" s="271"/>
      <c r="J1844" s="270"/>
      <c r="K1844" s="270"/>
      <c r="L1844" s="249"/>
      <c r="M1844" s="249"/>
      <c r="N1844" s="272"/>
      <c r="O1844" s="250"/>
      <c r="P1844" s="273"/>
      <c r="Q1844" s="274"/>
      <c r="R1844" s="273"/>
      <c r="S1844" s="274"/>
      <c r="T1844" s="250"/>
      <c r="U1844" s="274"/>
      <c r="V1844" s="250"/>
      <c r="W1844" s="275"/>
      <c r="X1844" s="276"/>
    </row>
    <row r="1845" spans="2:24" x14ac:dyDescent="0.25">
      <c r="B1845" s="248"/>
      <c r="C1845" s="249"/>
      <c r="D1845" s="269"/>
      <c r="E1845" s="249"/>
      <c r="F1845" s="270"/>
      <c r="G1845" s="270"/>
      <c r="H1845" s="271"/>
      <c r="I1845" s="271"/>
      <c r="J1845" s="270"/>
      <c r="K1845" s="270"/>
      <c r="L1845" s="249"/>
      <c r="M1845" s="249"/>
      <c r="N1845" s="272"/>
      <c r="O1845" s="250"/>
      <c r="P1845" s="273"/>
      <c r="Q1845" s="274"/>
      <c r="R1845" s="273"/>
      <c r="S1845" s="274"/>
      <c r="T1845" s="250"/>
      <c r="U1845" s="274"/>
      <c r="V1845" s="250"/>
      <c r="W1845" s="275"/>
      <c r="X1845" s="276"/>
    </row>
    <row r="1846" spans="2:24" x14ac:dyDescent="0.25">
      <c r="B1846" s="248"/>
      <c r="C1846" s="249"/>
      <c r="D1846" s="269"/>
      <c r="E1846" s="249"/>
      <c r="F1846" s="270"/>
      <c r="G1846" s="270"/>
      <c r="H1846" s="271"/>
      <c r="I1846" s="271"/>
      <c r="J1846" s="270"/>
      <c r="K1846" s="270"/>
      <c r="L1846" s="249"/>
      <c r="M1846" s="249"/>
      <c r="N1846" s="272"/>
      <c r="O1846" s="250"/>
      <c r="P1846" s="273"/>
      <c r="Q1846" s="274"/>
      <c r="R1846" s="273"/>
      <c r="S1846" s="274"/>
      <c r="T1846" s="250"/>
      <c r="U1846" s="274"/>
      <c r="V1846" s="250"/>
      <c r="W1846" s="275"/>
      <c r="X1846" s="276"/>
    </row>
    <row r="1847" spans="2:24" x14ac:dyDescent="0.25">
      <c r="B1847" s="248"/>
      <c r="C1847" s="249"/>
      <c r="D1847" s="269"/>
      <c r="E1847" s="249"/>
      <c r="F1847" s="270"/>
      <c r="G1847" s="270"/>
      <c r="H1847" s="271"/>
      <c r="I1847" s="271"/>
      <c r="J1847" s="270"/>
      <c r="K1847" s="270"/>
      <c r="L1847" s="249"/>
      <c r="M1847" s="249"/>
      <c r="N1847" s="272"/>
      <c r="O1847" s="250"/>
      <c r="P1847" s="273"/>
      <c r="Q1847" s="274"/>
      <c r="R1847" s="273"/>
      <c r="S1847" s="274"/>
      <c r="T1847" s="250"/>
      <c r="U1847" s="274"/>
      <c r="V1847" s="250"/>
      <c r="W1847" s="275"/>
      <c r="X1847" s="276"/>
    </row>
    <row r="1848" spans="2:24" x14ac:dyDescent="0.25">
      <c r="B1848" s="248"/>
      <c r="C1848" s="249"/>
      <c r="D1848" s="269"/>
      <c r="E1848" s="249"/>
      <c r="F1848" s="270"/>
      <c r="G1848" s="270"/>
      <c r="H1848" s="271"/>
      <c r="I1848" s="271"/>
      <c r="J1848" s="270"/>
      <c r="K1848" s="270"/>
      <c r="L1848" s="249"/>
      <c r="M1848" s="249"/>
      <c r="N1848" s="272"/>
      <c r="O1848" s="250"/>
      <c r="P1848" s="273"/>
      <c r="Q1848" s="274"/>
      <c r="R1848" s="273"/>
      <c r="S1848" s="274"/>
      <c r="T1848" s="250"/>
      <c r="U1848" s="274"/>
      <c r="V1848" s="250"/>
      <c r="W1848" s="275"/>
      <c r="X1848" s="276"/>
    </row>
    <row r="1849" spans="2:24" x14ac:dyDescent="0.25">
      <c r="B1849" s="248"/>
      <c r="C1849" s="249"/>
      <c r="D1849" s="269"/>
      <c r="E1849" s="249"/>
      <c r="F1849" s="270"/>
      <c r="G1849" s="270"/>
      <c r="H1849" s="271"/>
      <c r="I1849" s="271"/>
      <c r="J1849" s="270"/>
      <c r="K1849" s="270"/>
      <c r="L1849" s="249"/>
      <c r="M1849" s="249"/>
      <c r="N1849" s="272"/>
      <c r="O1849" s="250"/>
      <c r="P1849" s="273"/>
      <c r="Q1849" s="274"/>
      <c r="R1849" s="273"/>
      <c r="S1849" s="274"/>
      <c r="T1849" s="250"/>
      <c r="U1849" s="274"/>
      <c r="V1849" s="250"/>
      <c r="W1849" s="275"/>
      <c r="X1849" s="276"/>
    </row>
    <row r="1850" spans="2:24" x14ac:dyDescent="0.25">
      <c r="B1850" s="248"/>
      <c r="C1850" s="249"/>
      <c r="D1850" s="269"/>
      <c r="E1850" s="249"/>
      <c r="F1850" s="270"/>
      <c r="G1850" s="270"/>
      <c r="H1850" s="271"/>
      <c r="I1850" s="271"/>
      <c r="J1850" s="270"/>
      <c r="K1850" s="270"/>
      <c r="L1850" s="249"/>
      <c r="M1850" s="249"/>
      <c r="N1850" s="272"/>
      <c r="O1850" s="250"/>
      <c r="P1850" s="273"/>
      <c r="Q1850" s="274"/>
      <c r="R1850" s="273"/>
      <c r="S1850" s="274"/>
      <c r="T1850" s="250"/>
      <c r="U1850" s="274"/>
      <c r="V1850" s="250"/>
      <c r="W1850" s="275"/>
      <c r="X1850" s="276"/>
    </row>
    <row r="1851" spans="2:24" x14ac:dyDescent="0.25">
      <c r="B1851" s="248"/>
      <c r="C1851" s="249"/>
      <c r="D1851" s="269"/>
      <c r="E1851" s="249"/>
      <c r="F1851" s="270"/>
      <c r="G1851" s="270"/>
      <c r="H1851" s="271"/>
      <c r="I1851" s="271"/>
      <c r="J1851" s="270"/>
      <c r="K1851" s="270"/>
      <c r="L1851" s="249"/>
      <c r="M1851" s="249"/>
      <c r="N1851" s="272"/>
      <c r="O1851" s="250"/>
      <c r="P1851" s="273"/>
      <c r="Q1851" s="274"/>
      <c r="R1851" s="273"/>
      <c r="S1851" s="274"/>
      <c r="T1851" s="250"/>
      <c r="U1851" s="274"/>
      <c r="V1851" s="250"/>
      <c r="W1851" s="275"/>
      <c r="X1851" s="276"/>
    </row>
    <row r="1852" spans="2:24" x14ac:dyDescent="0.25">
      <c r="B1852" s="248"/>
      <c r="C1852" s="249"/>
      <c r="D1852" s="269"/>
      <c r="E1852" s="249"/>
      <c r="F1852" s="270"/>
      <c r="G1852" s="270"/>
      <c r="H1852" s="271"/>
      <c r="I1852" s="271"/>
      <c r="J1852" s="270"/>
      <c r="K1852" s="270"/>
      <c r="L1852" s="249"/>
      <c r="M1852" s="249"/>
      <c r="N1852" s="272"/>
      <c r="O1852" s="250"/>
      <c r="P1852" s="273"/>
      <c r="Q1852" s="274"/>
      <c r="R1852" s="273"/>
      <c r="S1852" s="274"/>
      <c r="T1852" s="250"/>
      <c r="U1852" s="274"/>
      <c r="V1852" s="250"/>
      <c r="W1852" s="275"/>
      <c r="X1852" s="276"/>
    </row>
    <row r="1853" spans="2:24" x14ac:dyDescent="0.25">
      <c r="B1853" s="248"/>
      <c r="C1853" s="249"/>
      <c r="D1853" s="269"/>
      <c r="E1853" s="249"/>
      <c r="F1853" s="270"/>
      <c r="G1853" s="270"/>
      <c r="H1853" s="271"/>
      <c r="I1853" s="271"/>
      <c r="J1853" s="270"/>
      <c r="K1853" s="270"/>
      <c r="L1853" s="249"/>
      <c r="M1853" s="249"/>
      <c r="N1853" s="272"/>
      <c r="O1853" s="250"/>
      <c r="P1853" s="273"/>
      <c r="Q1853" s="274"/>
      <c r="R1853" s="273"/>
      <c r="S1853" s="274"/>
      <c r="T1853" s="250"/>
      <c r="U1853" s="274"/>
      <c r="V1853" s="250"/>
      <c r="W1853" s="275"/>
      <c r="X1853" s="276"/>
    </row>
    <row r="1854" spans="2:24" x14ac:dyDescent="0.25">
      <c r="B1854" s="248"/>
      <c r="C1854" s="249"/>
      <c r="D1854" s="269"/>
      <c r="E1854" s="249"/>
      <c r="F1854" s="270"/>
      <c r="G1854" s="270"/>
      <c r="H1854" s="271"/>
      <c r="I1854" s="271"/>
      <c r="J1854" s="270"/>
      <c r="K1854" s="270"/>
      <c r="L1854" s="249"/>
      <c r="M1854" s="249"/>
      <c r="N1854" s="272"/>
      <c r="O1854" s="250"/>
      <c r="P1854" s="273"/>
      <c r="Q1854" s="274"/>
      <c r="R1854" s="273"/>
      <c r="S1854" s="274"/>
      <c r="T1854" s="250"/>
      <c r="U1854" s="274"/>
      <c r="V1854" s="250"/>
      <c r="W1854" s="275"/>
      <c r="X1854" s="276"/>
    </row>
    <row r="1855" spans="2:24" x14ac:dyDescent="0.25">
      <c r="B1855" s="248"/>
      <c r="C1855" s="249"/>
      <c r="D1855" s="269"/>
      <c r="E1855" s="249"/>
      <c r="F1855" s="270"/>
      <c r="G1855" s="270"/>
      <c r="H1855" s="271"/>
      <c r="I1855" s="271"/>
      <c r="J1855" s="270"/>
      <c r="K1855" s="270"/>
      <c r="L1855" s="249"/>
      <c r="M1855" s="249"/>
      <c r="N1855" s="272"/>
      <c r="O1855" s="250"/>
      <c r="P1855" s="273"/>
      <c r="Q1855" s="274"/>
      <c r="R1855" s="273"/>
      <c r="S1855" s="274"/>
      <c r="T1855" s="250"/>
      <c r="U1855" s="274"/>
      <c r="V1855" s="250"/>
      <c r="W1855" s="275"/>
      <c r="X1855" s="276"/>
    </row>
    <row r="1856" spans="2:24" x14ac:dyDescent="0.25">
      <c r="B1856" s="248"/>
      <c r="C1856" s="249"/>
      <c r="D1856" s="269"/>
      <c r="E1856" s="249"/>
      <c r="F1856" s="270"/>
      <c r="G1856" s="270"/>
      <c r="H1856" s="271"/>
      <c r="I1856" s="271"/>
      <c r="J1856" s="270"/>
      <c r="K1856" s="270"/>
      <c r="L1856" s="249"/>
      <c r="M1856" s="249"/>
      <c r="N1856" s="272"/>
      <c r="O1856" s="250"/>
      <c r="P1856" s="273"/>
      <c r="Q1856" s="274"/>
      <c r="R1856" s="273"/>
      <c r="S1856" s="274"/>
      <c r="T1856" s="250"/>
      <c r="U1856" s="274"/>
      <c r="V1856" s="250"/>
      <c r="W1856" s="275"/>
      <c r="X1856" s="276"/>
    </row>
    <row r="1857" spans="2:24" x14ac:dyDescent="0.25">
      <c r="B1857" s="248"/>
      <c r="C1857" s="249"/>
      <c r="D1857" s="269"/>
      <c r="E1857" s="249"/>
      <c r="F1857" s="270"/>
      <c r="G1857" s="270"/>
      <c r="H1857" s="271"/>
      <c r="I1857" s="271"/>
      <c r="J1857" s="270"/>
      <c r="K1857" s="270"/>
      <c r="L1857" s="249"/>
      <c r="M1857" s="249"/>
      <c r="N1857" s="272"/>
      <c r="O1857" s="250"/>
      <c r="P1857" s="273"/>
      <c r="Q1857" s="274"/>
      <c r="R1857" s="273"/>
      <c r="S1857" s="274"/>
      <c r="T1857" s="250"/>
      <c r="U1857" s="274"/>
      <c r="V1857" s="250"/>
      <c r="W1857" s="275"/>
      <c r="X1857" s="276"/>
    </row>
    <row r="1858" spans="2:24" x14ac:dyDescent="0.25">
      <c r="B1858" s="248"/>
      <c r="C1858" s="249"/>
      <c r="D1858" s="269"/>
      <c r="E1858" s="249"/>
      <c r="F1858" s="270"/>
      <c r="G1858" s="270"/>
      <c r="H1858" s="271"/>
      <c r="I1858" s="271"/>
      <c r="J1858" s="270"/>
      <c r="K1858" s="270"/>
      <c r="L1858" s="249"/>
      <c r="M1858" s="249"/>
      <c r="N1858" s="272"/>
      <c r="O1858" s="250"/>
      <c r="P1858" s="273"/>
      <c r="Q1858" s="274"/>
      <c r="R1858" s="273"/>
      <c r="S1858" s="274"/>
      <c r="T1858" s="250"/>
      <c r="U1858" s="274"/>
      <c r="V1858" s="250"/>
      <c r="W1858" s="275"/>
      <c r="X1858" s="276"/>
    </row>
    <row r="1859" spans="2:24" x14ac:dyDescent="0.25">
      <c r="B1859" s="248"/>
      <c r="C1859" s="249"/>
      <c r="D1859" s="269"/>
      <c r="E1859" s="249"/>
      <c r="F1859" s="270"/>
      <c r="G1859" s="270"/>
      <c r="H1859" s="271"/>
      <c r="I1859" s="271"/>
      <c r="J1859" s="270"/>
      <c r="K1859" s="270"/>
      <c r="L1859" s="249"/>
      <c r="M1859" s="249"/>
      <c r="N1859" s="272"/>
      <c r="O1859" s="250"/>
      <c r="P1859" s="273"/>
      <c r="Q1859" s="274"/>
      <c r="R1859" s="273"/>
      <c r="S1859" s="274"/>
      <c r="T1859" s="250"/>
      <c r="U1859" s="274"/>
      <c r="V1859" s="250"/>
      <c r="W1859" s="275"/>
      <c r="X1859" s="276"/>
    </row>
    <row r="1860" spans="2:24" x14ac:dyDescent="0.25">
      <c r="B1860" s="248"/>
      <c r="C1860" s="249"/>
      <c r="D1860" s="269"/>
      <c r="E1860" s="249"/>
      <c r="F1860" s="270"/>
      <c r="G1860" s="270"/>
      <c r="H1860" s="271"/>
      <c r="I1860" s="271"/>
      <c r="J1860" s="270"/>
      <c r="K1860" s="270"/>
      <c r="L1860" s="249"/>
      <c r="M1860" s="249"/>
      <c r="N1860" s="272"/>
      <c r="O1860" s="250"/>
      <c r="P1860" s="273"/>
      <c r="Q1860" s="274"/>
      <c r="R1860" s="273"/>
      <c r="S1860" s="274"/>
      <c r="T1860" s="250"/>
      <c r="U1860" s="274"/>
      <c r="V1860" s="250"/>
      <c r="W1860" s="275"/>
      <c r="X1860" s="276"/>
    </row>
    <row r="1861" spans="2:24" x14ac:dyDescent="0.25">
      <c r="B1861" s="248"/>
      <c r="C1861" s="249"/>
      <c r="D1861" s="269"/>
      <c r="E1861" s="249"/>
      <c r="F1861" s="270"/>
      <c r="G1861" s="270"/>
      <c r="H1861" s="271"/>
      <c r="I1861" s="271"/>
      <c r="J1861" s="270"/>
      <c r="K1861" s="270"/>
      <c r="L1861" s="249"/>
      <c r="M1861" s="249"/>
      <c r="N1861" s="272"/>
      <c r="O1861" s="250"/>
      <c r="P1861" s="273"/>
      <c r="Q1861" s="274"/>
      <c r="R1861" s="273"/>
      <c r="S1861" s="274"/>
      <c r="T1861" s="250"/>
      <c r="U1861" s="274"/>
      <c r="V1861" s="250"/>
      <c r="W1861" s="275"/>
      <c r="X1861" s="276"/>
    </row>
    <row r="1862" spans="2:24" x14ac:dyDescent="0.25">
      <c r="B1862" s="248"/>
      <c r="C1862" s="249"/>
      <c r="D1862" s="269"/>
      <c r="E1862" s="249"/>
      <c r="F1862" s="270"/>
      <c r="G1862" s="270"/>
      <c r="H1862" s="271"/>
      <c r="I1862" s="271"/>
      <c r="J1862" s="270"/>
      <c r="K1862" s="270"/>
      <c r="L1862" s="249"/>
      <c r="M1862" s="249"/>
      <c r="N1862" s="272"/>
      <c r="O1862" s="250"/>
      <c r="P1862" s="273"/>
      <c r="Q1862" s="274"/>
      <c r="R1862" s="273"/>
      <c r="S1862" s="274"/>
      <c r="T1862" s="250"/>
      <c r="U1862" s="274"/>
      <c r="V1862" s="250"/>
      <c r="W1862" s="275"/>
      <c r="X1862" s="276"/>
    </row>
    <row r="1863" spans="2:24" x14ac:dyDescent="0.25">
      <c r="B1863" s="248"/>
      <c r="C1863" s="249"/>
      <c r="D1863" s="269"/>
      <c r="E1863" s="249"/>
      <c r="F1863" s="270"/>
      <c r="G1863" s="270"/>
      <c r="H1863" s="271"/>
      <c r="I1863" s="271"/>
      <c r="J1863" s="270"/>
      <c r="K1863" s="270"/>
      <c r="L1863" s="249"/>
      <c r="M1863" s="249"/>
      <c r="N1863" s="272"/>
      <c r="O1863" s="250"/>
      <c r="P1863" s="273"/>
      <c r="Q1863" s="274"/>
      <c r="R1863" s="273"/>
      <c r="S1863" s="274"/>
      <c r="T1863" s="250"/>
      <c r="U1863" s="274"/>
      <c r="V1863" s="250"/>
      <c r="W1863" s="275"/>
      <c r="X1863" s="276"/>
    </row>
    <row r="1864" spans="2:24" x14ac:dyDescent="0.25">
      <c r="B1864" s="248"/>
      <c r="C1864" s="249"/>
      <c r="D1864" s="269"/>
      <c r="E1864" s="249"/>
      <c r="F1864" s="270"/>
      <c r="G1864" s="270"/>
      <c r="H1864" s="271"/>
      <c r="I1864" s="271"/>
      <c r="J1864" s="270"/>
      <c r="K1864" s="270"/>
      <c r="L1864" s="249"/>
      <c r="M1864" s="249"/>
      <c r="N1864" s="272"/>
      <c r="O1864" s="250"/>
      <c r="P1864" s="273"/>
      <c r="Q1864" s="274"/>
      <c r="R1864" s="273"/>
      <c r="S1864" s="274"/>
      <c r="T1864" s="250"/>
      <c r="U1864" s="274"/>
      <c r="V1864" s="250"/>
      <c r="W1864" s="275"/>
      <c r="X1864" s="276"/>
    </row>
    <row r="1865" spans="2:24" x14ac:dyDescent="0.25">
      <c r="B1865" s="248"/>
      <c r="C1865" s="249"/>
      <c r="D1865" s="269"/>
      <c r="E1865" s="249"/>
      <c r="F1865" s="270"/>
      <c r="G1865" s="270"/>
      <c r="H1865" s="271"/>
      <c r="I1865" s="271"/>
      <c r="J1865" s="270"/>
      <c r="K1865" s="270"/>
      <c r="L1865" s="249"/>
      <c r="M1865" s="249"/>
      <c r="N1865" s="272"/>
      <c r="O1865" s="250"/>
      <c r="P1865" s="273"/>
      <c r="Q1865" s="274"/>
      <c r="R1865" s="273"/>
      <c r="S1865" s="274"/>
      <c r="T1865" s="250"/>
      <c r="U1865" s="274"/>
      <c r="V1865" s="250"/>
      <c r="W1865" s="275"/>
      <c r="X1865" s="276"/>
    </row>
    <row r="1866" spans="2:24" x14ac:dyDescent="0.25">
      <c r="B1866" s="248"/>
      <c r="C1866" s="249"/>
      <c r="D1866" s="269"/>
      <c r="E1866" s="249"/>
      <c r="F1866" s="270"/>
      <c r="G1866" s="270"/>
      <c r="H1866" s="271"/>
      <c r="I1866" s="271"/>
      <c r="J1866" s="270"/>
      <c r="K1866" s="270"/>
      <c r="L1866" s="249"/>
      <c r="M1866" s="249"/>
      <c r="N1866" s="272"/>
      <c r="O1866" s="250"/>
      <c r="P1866" s="273"/>
      <c r="Q1866" s="274"/>
      <c r="R1866" s="273"/>
      <c r="S1866" s="274"/>
      <c r="T1866" s="250"/>
      <c r="U1866" s="274"/>
      <c r="V1866" s="250"/>
      <c r="W1866" s="275"/>
      <c r="X1866" s="276"/>
    </row>
    <row r="1867" spans="2:24" x14ac:dyDescent="0.25">
      <c r="B1867" s="248"/>
      <c r="C1867" s="249"/>
      <c r="D1867" s="269"/>
      <c r="E1867" s="249"/>
      <c r="F1867" s="270"/>
      <c r="G1867" s="270"/>
      <c r="H1867" s="271"/>
      <c r="I1867" s="271"/>
      <c r="J1867" s="270"/>
      <c r="K1867" s="270"/>
      <c r="L1867" s="249"/>
      <c r="M1867" s="249"/>
      <c r="N1867" s="272"/>
      <c r="O1867" s="250"/>
      <c r="P1867" s="273"/>
      <c r="Q1867" s="274"/>
      <c r="R1867" s="273"/>
      <c r="S1867" s="274"/>
      <c r="T1867" s="250"/>
      <c r="U1867" s="274"/>
      <c r="V1867" s="250"/>
      <c r="W1867" s="275"/>
      <c r="X1867" s="276"/>
    </row>
    <row r="1868" spans="2:24" x14ac:dyDescent="0.25">
      <c r="B1868" s="248"/>
      <c r="C1868" s="249"/>
      <c r="D1868" s="269"/>
      <c r="E1868" s="249"/>
      <c r="F1868" s="270"/>
      <c r="G1868" s="270"/>
      <c r="H1868" s="271"/>
      <c r="I1868" s="271"/>
      <c r="J1868" s="270"/>
      <c r="K1868" s="270"/>
      <c r="L1868" s="249"/>
      <c r="M1868" s="249"/>
      <c r="N1868" s="272"/>
      <c r="O1868" s="250"/>
      <c r="P1868" s="273"/>
      <c r="Q1868" s="274"/>
      <c r="R1868" s="273"/>
      <c r="S1868" s="274"/>
      <c r="T1868" s="250"/>
      <c r="U1868" s="274"/>
      <c r="V1868" s="250"/>
      <c r="W1868" s="275"/>
      <c r="X1868" s="276"/>
    </row>
    <row r="1869" spans="2:24" x14ac:dyDescent="0.25">
      <c r="B1869" s="248"/>
      <c r="C1869" s="249"/>
      <c r="D1869" s="269"/>
      <c r="E1869" s="249"/>
      <c r="F1869" s="270"/>
      <c r="G1869" s="270"/>
      <c r="H1869" s="271"/>
      <c r="I1869" s="271"/>
      <c r="J1869" s="270"/>
      <c r="K1869" s="270"/>
      <c r="L1869" s="249"/>
      <c r="M1869" s="249"/>
      <c r="N1869" s="272"/>
      <c r="O1869" s="250"/>
      <c r="P1869" s="273"/>
      <c r="Q1869" s="274"/>
      <c r="R1869" s="273"/>
      <c r="S1869" s="274"/>
      <c r="T1869" s="250"/>
      <c r="U1869" s="274"/>
      <c r="V1869" s="250"/>
      <c r="W1869" s="275"/>
      <c r="X1869" s="276"/>
    </row>
    <row r="1870" spans="2:24" x14ac:dyDescent="0.25">
      <c r="B1870" s="248"/>
      <c r="C1870" s="249"/>
      <c r="D1870" s="269"/>
      <c r="E1870" s="249"/>
      <c r="F1870" s="270"/>
      <c r="G1870" s="270"/>
      <c r="H1870" s="271"/>
      <c r="I1870" s="271"/>
      <c r="J1870" s="270"/>
      <c r="K1870" s="270"/>
      <c r="L1870" s="249"/>
      <c r="M1870" s="249"/>
      <c r="N1870" s="272"/>
      <c r="O1870" s="250"/>
      <c r="P1870" s="273"/>
      <c r="Q1870" s="274"/>
      <c r="R1870" s="273"/>
      <c r="S1870" s="274"/>
      <c r="T1870" s="250"/>
      <c r="U1870" s="274"/>
      <c r="V1870" s="250"/>
      <c r="W1870" s="275"/>
      <c r="X1870" s="276"/>
    </row>
    <row r="1871" spans="2:24" x14ac:dyDescent="0.25">
      <c r="B1871" s="248"/>
      <c r="C1871" s="249"/>
      <c r="D1871" s="269"/>
      <c r="E1871" s="249"/>
      <c r="F1871" s="270"/>
      <c r="G1871" s="270"/>
      <c r="H1871" s="271"/>
      <c r="I1871" s="271"/>
      <c r="J1871" s="270"/>
      <c r="K1871" s="270"/>
      <c r="L1871" s="249"/>
      <c r="M1871" s="249"/>
      <c r="N1871" s="272"/>
      <c r="O1871" s="250"/>
      <c r="P1871" s="273"/>
      <c r="Q1871" s="274"/>
      <c r="R1871" s="273"/>
      <c r="S1871" s="274"/>
      <c r="T1871" s="250"/>
      <c r="U1871" s="274"/>
      <c r="V1871" s="250"/>
      <c r="W1871" s="275"/>
      <c r="X1871" s="276"/>
    </row>
    <row r="1872" spans="2:24" x14ac:dyDescent="0.25">
      <c r="B1872" s="248"/>
      <c r="C1872" s="249"/>
      <c r="D1872" s="269"/>
      <c r="E1872" s="249"/>
      <c r="F1872" s="270"/>
      <c r="G1872" s="270"/>
      <c r="H1872" s="271"/>
      <c r="I1872" s="271"/>
      <c r="J1872" s="270"/>
      <c r="K1872" s="270"/>
      <c r="L1872" s="249"/>
      <c r="M1872" s="249"/>
      <c r="N1872" s="272"/>
      <c r="O1872" s="250"/>
      <c r="P1872" s="273"/>
      <c r="Q1872" s="274"/>
      <c r="R1872" s="273"/>
      <c r="S1872" s="274"/>
      <c r="T1872" s="250"/>
      <c r="U1872" s="274"/>
      <c r="V1872" s="250"/>
      <c r="W1872" s="275"/>
      <c r="X1872" s="276"/>
    </row>
    <row r="1873" spans="2:24" x14ac:dyDescent="0.25">
      <c r="B1873" s="248"/>
      <c r="C1873" s="249"/>
      <c r="D1873" s="269"/>
      <c r="E1873" s="249"/>
      <c r="F1873" s="270"/>
      <c r="G1873" s="270"/>
      <c r="H1873" s="271"/>
      <c r="I1873" s="271"/>
      <c r="J1873" s="270"/>
      <c r="K1873" s="270"/>
      <c r="L1873" s="249"/>
      <c r="M1873" s="249"/>
      <c r="N1873" s="272"/>
      <c r="O1873" s="250"/>
      <c r="P1873" s="273"/>
      <c r="Q1873" s="274"/>
      <c r="R1873" s="273"/>
      <c r="S1873" s="274"/>
      <c r="T1873" s="250"/>
      <c r="U1873" s="274"/>
      <c r="V1873" s="250"/>
      <c r="W1873" s="275"/>
      <c r="X1873" s="276"/>
    </row>
    <row r="1874" spans="2:24" x14ac:dyDescent="0.25">
      <c r="B1874" s="248"/>
      <c r="C1874" s="249"/>
      <c r="D1874" s="269"/>
      <c r="E1874" s="249"/>
      <c r="F1874" s="270"/>
      <c r="G1874" s="270"/>
      <c r="H1874" s="271"/>
      <c r="I1874" s="271"/>
      <c r="J1874" s="270"/>
      <c r="K1874" s="270"/>
      <c r="L1874" s="249"/>
      <c r="M1874" s="249"/>
      <c r="N1874" s="272"/>
      <c r="O1874" s="250"/>
      <c r="P1874" s="273"/>
      <c r="Q1874" s="274"/>
      <c r="R1874" s="273"/>
      <c r="S1874" s="274"/>
      <c r="T1874" s="250"/>
      <c r="U1874" s="274"/>
      <c r="V1874" s="250"/>
      <c r="W1874" s="275"/>
      <c r="X1874" s="276"/>
    </row>
    <row r="1875" spans="2:24" x14ac:dyDescent="0.25">
      <c r="B1875" s="248"/>
      <c r="C1875" s="249"/>
      <c r="D1875" s="269"/>
      <c r="E1875" s="249"/>
      <c r="F1875" s="270"/>
      <c r="G1875" s="270"/>
      <c r="H1875" s="271"/>
      <c r="I1875" s="271"/>
      <c r="J1875" s="270"/>
      <c r="K1875" s="270"/>
      <c r="L1875" s="249"/>
      <c r="M1875" s="249"/>
      <c r="N1875" s="272"/>
      <c r="O1875" s="250"/>
      <c r="P1875" s="273"/>
      <c r="Q1875" s="274"/>
      <c r="R1875" s="273"/>
      <c r="S1875" s="274"/>
      <c r="T1875" s="250"/>
      <c r="U1875" s="274"/>
      <c r="V1875" s="250"/>
      <c r="W1875" s="275"/>
      <c r="X1875" s="276"/>
    </row>
    <row r="1876" spans="2:24" x14ac:dyDescent="0.25">
      <c r="B1876" s="248"/>
      <c r="C1876" s="249"/>
      <c r="D1876" s="269"/>
      <c r="E1876" s="249"/>
      <c r="F1876" s="270"/>
      <c r="G1876" s="270"/>
      <c r="H1876" s="271"/>
      <c r="I1876" s="271"/>
      <c r="J1876" s="270"/>
      <c r="K1876" s="270"/>
      <c r="L1876" s="249"/>
      <c r="M1876" s="249"/>
      <c r="N1876" s="272"/>
      <c r="O1876" s="250"/>
      <c r="P1876" s="273"/>
      <c r="Q1876" s="274"/>
      <c r="R1876" s="273"/>
      <c r="S1876" s="274"/>
      <c r="T1876" s="250"/>
      <c r="U1876" s="274"/>
      <c r="V1876" s="250"/>
      <c r="W1876" s="275"/>
      <c r="X1876" s="276"/>
    </row>
    <row r="1877" spans="2:24" x14ac:dyDescent="0.25">
      <c r="B1877" s="248"/>
      <c r="C1877" s="249"/>
      <c r="D1877" s="269"/>
      <c r="E1877" s="249"/>
      <c r="F1877" s="270"/>
      <c r="G1877" s="270"/>
      <c r="H1877" s="271"/>
      <c r="I1877" s="271"/>
      <c r="J1877" s="270"/>
      <c r="K1877" s="270"/>
      <c r="L1877" s="249"/>
      <c r="M1877" s="249"/>
      <c r="N1877" s="272"/>
      <c r="O1877" s="250"/>
      <c r="P1877" s="273"/>
      <c r="Q1877" s="274"/>
      <c r="R1877" s="273"/>
      <c r="S1877" s="274"/>
      <c r="T1877" s="250"/>
      <c r="U1877" s="274"/>
      <c r="V1877" s="250"/>
      <c r="W1877" s="275"/>
      <c r="X1877" s="276"/>
    </row>
    <row r="1878" spans="2:24" x14ac:dyDescent="0.25">
      <c r="B1878" s="248"/>
      <c r="C1878" s="249"/>
      <c r="D1878" s="269"/>
      <c r="E1878" s="249"/>
      <c r="F1878" s="270"/>
      <c r="G1878" s="270"/>
      <c r="H1878" s="271"/>
      <c r="I1878" s="271"/>
      <c r="J1878" s="270"/>
      <c r="K1878" s="270"/>
      <c r="L1878" s="249"/>
      <c r="M1878" s="249"/>
      <c r="N1878" s="272"/>
      <c r="O1878" s="250"/>
      <c r="P1878" s="273"/>
      <c r="Q1878" s="274"/>
      <c r="R1878" s="273"/>
      <c r="S1878" s="274"/>
      <c r="T1878" s="250"/>
      <c r="U1878" s="274"/>
      <c r="V1878" s="250"/>
      <c r="W1878" s="275"/>
      <c r="X1878" s="276"/>
    </row>
    <row r="1879" spans="2:24" x14ac:dyDescent="0.25">
      <c r="B1879" s="248"/>
      <c r="C1879" s="249"/>
      <c r="D1879" s="269"/>
      <c r="E1879" s="249"/>
      <c r="F1879" s="270"/>
      <c r="G1879" s="270"/>
      <c r="H1879" s="271"/>
      <c r="I1879" s="271"/>
      <c r="J1879" s="270"/>
      <c r="K1879" s="270"/>
      <c r="L1879" s="249"/>
      <c r="M1879" s="249"/>
      <c r="N1879" s="272"/>
      <c r="O1879" s="250"/>
      <c r="P1879" s="273"/>
      <c r="Q1879" s="274"/>
      <c r="R1879" s="273"/>
      <c r="S1879" s="274"/>
      <c r="T1879" s="250"/>
      <c r="U1879" s="274"/>
      <c r="V1879" s="250"/>
      <c r="W1879" s="275"/>
      <c r="X1879" s="276"/>
    </row>
    <row r="1880" spans="2:24" x14ac:dyDescent="0.25">
      <c r="B1880" s="248"/>
      <c r="C1880" s="249"/>
      <c r="D1880" s="269"/>
      <c r="E1880" s="249"/>
      <c r="F1880" s="270"/>
      <c r="G1880" s="270"/>
      <c r="H1880" s="271"/>
      <c r="I1880" s="271"/>
      <c r="J1880" s="270"/>
      <c r="K1880" s="270"/>
      <c r="L1880" s="249"/>
      <c r="M1880" s="249"/>
      <c r="N1880" s="272"/>
      <c r="O1880" s="250"/>
      <c r="P1880" s="273"/>
      <c r="Q1880" s="274"/>
      <c r="R1880" s="273"/>
      <c r="S1880" s="274"/>
      <c r="T1880" s="250"/>
      <c r="U1880" s="274"/>
      <c r="V1880" s="250"/>
      <c r="W1880" s="275"/>
      <c r="X1880" s="276"/>
    </row>
    <row r="1881" spans="2:24" x14ac:dyDescent="0.25">
      <c r="B1881" s="248"/>
      <c r="C1881" s="249"/>
      <c r="D1881" s="269"/>
      <c r="E1881" s="249"/>
      <c r="F1881" s="270"/>
      <c r="G1881" s="270"/>
      <c r="H1881" s="271"/>
      <c r="I1881" s="271"/>
      <c r="J1881" s="270"/>
      <c r="K1881" s="270"/>
      <c r="L1881" s="249"/>
      <c r="M1881" s="249"/>
      <c r="N1881" s="272"/>
      <c r="O1881" s="250"/>
      <c r="P1881" s="273"/>
      <c r="Q1881" s="274"/>
      <c r="R1881" s="273"/>
      <c r="S1881" s="274"/>
      <c r="T1881" s="250"/>
      <c r="U1881" s="274"/>
      <c r="V1881" s="250"/>
      <c r="W1881" s="275"/>
      <c r="X1881" s="276"/>
    </row>
    <row r="1882" spans="2:24" x14ac:dyDescent="0.25">
      <c r="B1882" s="248"/>
      <c r="C1882" s="249"/>
      <c r="D1882" s="269"/>
      <c r="E1882" s="249"/>
      <c r="F1882" s="270"/>
      <c r="G1882" s="270"/>
      <c r="H1882" s="271"/>
      <c r="I1882" s="271"/>
      <c r="J1882" s="270"/>
      <c r="K1882" s="270"/>
      <c r="L1882" s="249"/>
      <c r="M1882" s="249"/>
      <c r="N1882" s="272"/>
      <c r="O1882" s="250"/>
      <c r="P1882" s="273"/>
      <c r="Q1882" s="274"/>
      <c r="R1882" s="273"/>
      <c r="S1882" s="274"/>
      <c r="T1882" s="250"/>
      <c r="U1882" s="274"/>
      <c r="V1882" s="250"/>
      <c r="W1882" s="275"/>
      <c r="X1882" s="276"/>
    </row>
    <row r="1883" spans="2:24" x14ac:dyDescent="0.25">
      <c r="B1883" s="248"/>
      <c r="C1883" s="249"/>
      <c r="D1883" s="269"/>
      <c r="E1883" s="249"/>
      <c r="F1883" s="270"/>
      <c r="G1883" s="270"/>
      <c r="H1883" s="271"/>
      <c r="I1883" s="271"/>
      <c r="J1883" s="270"/>
      <c r="K1883" s="270"/>
      <c r="L1883" s="249"/>
      <c r="M1883" s="249"/>
      <c r="N1883" s="272"/>
      <c r="O1883" s="250"/>
      <c r="P1883" s="273"/>
      <c r="Q1883" s="274"/>
      <c r="R1883" s="273"/>
      <c r="S1883" s="274"/>
      <c r="T1883" s="250"/>
      <c r="U1883" s="274"/>
      <c r="V1883" s="250"/>
      <c r="W1883" s="275"/>
      <c r="X1883" s="276"/>
    </row>
    <row r="1884" spans="2:24" x14ac:dyDescent="0.25">
      <c r="B1884" s="248"/>
      <c r="C1884" s="249"/>
      <c r="D1884" s="269"/>
      <c r="E1884" s="249"/>
      <c r="F1884" s="270"/>
      <c r="G1884" s="270"/>
      <c r="H1884" s="271"/>
      <c r="I1884" s="271"/>
      <c r="J1884" s="270"/>
      <c r="K1884" s="270"/>
      <c r="L1884" s="249"/>
      <c r="M1884" s="249"/>
      <c r="N1884" s="272"/>
      <c r="O1884" s="250"/>
      <c r="P1884" s="273"/>
      <c r="Q1884" s="274"/>
      <c r="R1884" s="273"/>
      <c r="S1884" s="274"/>
      <c r="T1884" s="250"/>
      <c r="U1884" s="274"/>
      <c r="V1884" s="250"/>
      <c r="W1884" s="275"/>
      <c r="X1884" s="276"/>
    </row>
    <row r="1885" spans="2:24" x14ac:dyDescent="0.25">
      <c r="B1885" s="248"/>
      <c r="C1885" s="249"/>
      <c r="D1885" s="269"/>
      <c r="E1885" s="249"/>
      <c r="F1885" s="270"/>
      <c r="G1885" s="270"/>
      <c r="H1885" s="271"/>
      <c r="I1885" s="271"/>
      <c r="J1885" s="270"/>
      <c r="K1885" s="270"/>
      <c r="L1885" s="249"/>
      <c r="M1885" s="249"/>
      <c r="N1885" s="272"/>
      <c r="O1885" s="250"/>
      <c r="P1885" s="273"/>
      <c r="Q1885" s="274"/>
      <c r="R1885" s="273"/>
      <c r="S1885" s="274"/>
      <c r="T1885" s="250"/>
      <c r="U1885" s="274"/>
      <c r="V1885" s="250"/>
      <c r="W1885" s="275"/>
      <c r="X1885" s="276"/>
    </row>
    <row r="1886" spans="2:24" x14ac:dyDescent="0.25">
      <c r="B1886" s="248"/>
      <c r="C1886" s="249"/>
      <c r="D1886" s="269"/>
      <c r="E1886" s="249"/>
      <c r="F1886" s="270"/>
      <c r="G1886" s="270"/>
      <c r="H1886" s="271"/>
      <c r="I1886" s="271"/>
      <c r="J1886" s="270"/>
      <c r="K1886" s="270"/>
      <c r="L1886" s="249"/>
      <c r="M1886" s="249"/>
      <c r="N1886" s="272"/>
      <c r="O1886" s="250"/>
      <c r="P1886" s="273"/>
      <c r="Q1886" s="274"/>
      <c r="R1886" s="273"/>
      <c r="S1886" s="274"/>
      <c r="T1886" s="250"/>
      <c r="U1886" s="274"/>
      <c r="V1886" s="250"/>
      <c r="W1886" s="275"/>
      <c r="X1886" s="276"/>
    </row>
    <row r="1887" spans="2:24" x14ac:dyDescent="0.25">
      <c r="B1887" s="248"/>
      <c r="C1887" s="249"/>
      <c r="D1887" s="269"/>
      <c r="E1887" s="249"/>
      <c r="F1887" s="270"/>
      <c r="G1887" s="270"/>
      <c r="H1887" s="271"/>
      <c r="I1887" s="271"/>
      <c r="J1887" s="270"/>
      <c r="K1887" s="270"/>
      <c r="L1887" s="249"/>
      <c r="M1887" s="249"/>
      <c r="N1887" s="272"/>
      <c r="O1887" s="250"/>
      <c r="P1887" s="273"/>
      <c r="Q1887" s="274"/>
      <c r="R1887" s="273"/>
      <c r="S1887" s="274"/>
      <c r="T1887" s="250"/>
      <c r="U1887" s="274"/>
      <c r="V1887" s="250"/>
      <c r="W1887" s="275"/>
      <c r="X1887" s="276"/>
    </row>
    <row r="1888" spans="2:24" x14ac:dyDescent="0.25">
      <c r="B1888" s="248"/>
      <c r="C1888" s="249"/>
      <c r="D1888" s="269"/>
      <c r="E1888" s="249"/>
      <c r="F1888" s="270"/>
      <c r="G1888" s="270"/>
      <c r="H1888" s="271"/>
      <c r="I1888" s="271"/>
      <c r="J1888" s="270"/>
      <c r="K1888" s="270"/>
      <c r="L1888" s="249"/>
      <c r="M1888" s="249"/>
      <c r="N1888" s="272"/>
      <c r="O1888" s="250"/>
      <c r="P1888" s="273"/>
      <c r="Q1888" s="274"/>
      <c r="R1888" s="273"/>
      <c r="S1888" s="274"/>
      <c r="T1888" s="250"/>
      <c r="U1888" s="274"/>
      <c r="V1888" s="250"/>
      <c r="W1888" s="275"/>
      <c r="X1888" s="276"/>
    </row>
    <row r="1889" spans="2:24" x14ac:dyDescent="0.25">
      <c r="B1889" s="248"/>
      <c r="C1889" s="249"/>
      <c r="D1889" s="269"/>
      <c r="E1889" s="249"/>
      <c r="F1889" s="270"/>
      <c r="G1889" s="270"/>
      <c r="H1889" s="271"/>
      <c r="I1889" s="271"/>
      <c r="J1889" s="270"/>
      <c r="K1889" s="270"/>
      <c r="L1889" s="249"/>
      <c r="M1889" s="249"/>
      <c r="N1889" s="272"/>
      <c r="O1889" s="250"/>
      <c r="P1889" s="273"/>
      <c r="Q1889" s="274"/>
      <c r="R1889" s="273"/>
      <c r="S1889" s="274"/>
      <c r="T1889" s="250"/>
      <c r="U1889" s="274"/>
      <c r="V1889" s="250"/>
      <c r="W1889" s="275"/>
      <c r="X1889" s="276"/>
    </row>
    <row r="1890" spans="2:24" x14ac:dyDescent="0.25">
      <c r="B1890" s="248"/>
      <c r="C1890" s="249"/>
      <c r="D1890" s="269"/>
      <c r="E1890" s="249"/>
      <c r="F1890" s="270"/>
      <c r="G1890" s="270"/>
      <c r="H1890" s="271"/>
      <c r="I1890" s="271"/>
      <c r="J1890" s="270"/>
      <c r="K1890" s="270"/>
      <c r="L1890" s="249"/>
      <c r="M1890" s="249"/>
      <c r="N1890" s="272"/>
      <c r="O1890" s="250"/>
      <c r="P1890" s="273"/>
      <c r="Q1890" s="274"/>
      <c r="R1890" s="273"/>
      <c r="S1890" s="274"/>
      <c r="T1890" s="250"/>
      <c r="U1890" s="274"/>
      <c r="V1890" s="250"/>
      <c r="W1890" s="275"/>
      <c r="X1890" s="276"/>
    </row>
    <row r="1891" spans="2:24" x14ac:dyDescent="0.25">
      <c r="B1891" s="248"/>
      <c r="C1891" s="249"/>
      <c r="D1891" s="269"/>
      <c r="E1891" s="249"/>
      <c r="F1891" s="270"/>
      <c r="G1891" s="270"/>
      <c r="H1891" s="271"/>
      <c r="I1891" s="271"/>
      <c r="J1891" s="270"/>
      <c r="K1891" s="270"/>
      <c r="L1891" s="249"/>
      <c r="M1891" s="249"/>
      <c r="N1891" s="272"/>
      <c r="O1891" s="250"/>
      <c r="P1891" s="273"/>
      <c r="Q1891" s="274"/>
      <c r="R1891" s="273"/>
      <c r="S1891" s="274"/>
      <c r="T1891" s="250"/>
      <c r="U1891" s="274"/>
      <c r="V1891" s="250"/>
      <c r="W1891" s="275"/>
      <c r="X1891" s="276"/>
    </row>
    <row r="1892" spans="2:24" x14ac:dyDescent="0.25">
      <c r="B1892" s="248"/>
      <c r="C1892" s="249"/>
      <c r="D1892" s="269"/>
      <c r="E1892" s="249"/>
      <c r="F1892" s="270"/>
      <c r="G1892" s="270"/>
      <c r="H1892" s="271"/>
      <c r="I1892" s="271"/>
      <c r="J1892" s="270"/>
      <c r="K1892" s="270"/>
      <c r="L1892" s="249"/>
      <c r="M1892" s="249"/>
      <c r="N1892" s="272"/>
      <c r="O1892" s="250"/>
      <c r="P1892" s="273"/>
      <c r="Q1892" s="274"/>
      <c r="R1892" s="273"/>
      <c r="S1892" s="274"/>
      <c r="T1892" s="250"/>
      <c r="U1892" s="274"/>
      <c r="V1892" s="250"/>
      <c r="W1892" s="275"/>
      <c r="X1892" s="276"/>
    </row>
    <row r="1893" spans="2:24" x14ac:dyDescent="0.25">
      <c r="B1893" s="248"/>
      <c r="C1893" s="249"/>
      <c r="D1893" s="269"/>
      <c r="E1893" s="249"/>
      <c r="F1893" s="270"/>
      <c r="G1893" s="270"/>
      <c r="H1893" s="271"/>
      <c r="I1893" s="271"/>
      <c r="J1893" s="270"/>
      <c r="K1893" s="270"/>
      <c r="L1893" s="249"/>
      <c r="M1893" s="249"/>
      <c r="N1893" s="272"/>
      <c r="O1893" s="250"/>
      <c r="P1893" s="273"/>
      <c r="Q1893" s="274"/>
      <c r="R1893" s="273"/>
      <c r="S1893" s="274"/>
      <c r="T1893" s="250"/>
      <c r="U1893" s="274"/>
      <c r="V1893" s="250"/>
      <c r="W1893" s="275"/>
      <c r="X1893" s="276"/>
    </row>
    <row r="1894" spans="2:24" x14ac:dyDescent="0.25">
      <c r="B1894" s="248"/>
      <c r="C1894" s="249"/>
      <c r="D1894" s="269"/>
      <c r="E1894" s="249"/>
      <c r="F1894" s="270"/>
      <c r="G1894" s="270"/>
      <c r="H1894" s="271"/>
      <c r="I1894" s="271"/>
      <c r="J1894" s="270"/>
      <c r="K1894" s="270"/>
      <c r="L1894" s="249"/>
      <c r="M1894" s="249"/>
      <c r="N1894" s="272"/>
      <c r="O1894" s="250"/>
      <c r="P1894" s="273"/>
      <c r="Q1894" s="274"/>
      <c r="R1894" s="273"/>
      <c r="S1894" s="274"/>
      <c r="T1894" s="250"/>
      <c r="U1894" s="274"/>
      <c r="V1894" s="250"/>
      <c r="W1894" s="275"/>
      <c r="X1894" s="276"/>
    </row>
    <row r="1895" spans="2:24" x14ac:dyDescent="0.25">
      <c r="B1895" s="248"/>
      <c r="C1895" s="249"/>
      <c r="D1895" s="269"/>
      <c r="E1895" s="249"/>
      <c r="F1895" s="270"/>
      <c r="G1895" s="270"/>
      <c r="H1895" s="271"/>
      <c r="I1895" s="271"/>
      <c r="J1895" s="270"/>
      <c r="K1895" s="270"/>
      <c r="L1895" s="249"/>
      <c r="M1895" s="249"/>
      <c r="N1895" s="272"/>
      <c r="O1895" s="250"/>
      <c r="P1895" s="273"/>
      <c r="Q1895" s="274"/>
      <c r="R1895" s="273"/>
      <c r="S1895" s="274"/>
      <c r="T1895" s="250"/>
      <c r="U1895" s="274"/>
      <c r="V1895" s="250"/>
      <c r="W1895" s="275"/>
      <c r="X1895" s="276"/>
    </row>
    <row r="1896" spans="2:24" x14ac:dyDescent="0.25">
      <c r="B1896" s="248"/>
      <c r="C1896" s="249"/>
      <c r="D1896" s="269"/>
      <c r="E1896" s="249"/>
      <c r="F1896" s="270"/>
      <c r="G1896" s="270"/>
      <c r="H1896" s="271"/>
      <c r="I1896" s="271"/>
      <c r="J1896" s="270"/>
      <c r="K1896" s="270"/>
      <c r="L1896" s="249"/>
      <c r="M1896" s="249"/>
      <c r="N1896" s="272"/>
      <c r="O1896" s="250"/>
      <c r="P1896" s="273"/>
      <c r="Q1896" s="274"/>
      <c r="R1896" s="273"/>
      <c r="S1896" s="274"/>
      <c r="T1896" s="250"/>
      <c r="U1896" s="274"/>
      <c r="V1896" s="250"/>
      <c r="W1896" s="275"/>
      <c r="X1896" s="276"/>
    </row>
    <row r="1897" spans="2:24" x14ac:dyDescent="0.25">
      <c r="B1897" s="248"/>
      <c r="C1897" s="249"/>
      <c r="D1897" s="269"/>
      <c r="E1897" s="249"/>
      <c r="F1897" s="270"/>
      <c r="G1897" s="270"/>
      <c r="H1897" s="271"/>
      <c r="I1897" s="271"/>
      <c r="J1897" s="270"/>
      <c r="K1897" s="270"/>
      <c r="L1897" s="249"/>
      <c r="M1897" s="249"/>
      <c r="N1897" s="272"/>
      <c r="O1897" s="250"/>
      <c r="P1897" s="273"/>
      <c r="Q1897" s="274"/>
      <c r="R1897" s="273"/>
      <c r="S1897" s="274"/>
      <c r="T1897" s="250"/>
      <c r="U1897" s="274"/>
      <c r="V1897" s="250"/>
      <c r="W1897" s="275"/>
      <c r="X1897" s="276"/>
    </row>
    <row r="1898" spans="2:24" x14ac:dyDescent="0.25">
      <c r="B1898" s="248"/>
      <c r="C1898" s="249"/>
      <c r="D1898" s="269"/>
      <c r="E1898" s="249"/>
      <c r="F1898" s="270"/>
      <c r="G1898" s="270"/>
      <c r="H1898" s="271"/>
      <c r="I1898" s="271"/>
      <c r="J1898" s="270"/>
      <c r="K1898" s="270"/>
      <c r="L1898" s="249"/>
      <c r="M1898" s="249"/>
      <c r="N1898" s="272"/>
      <c r="O1898" s="250"/>
      <c r="P1898" s="273"/>
      <c r="Q1898" s="274"/>
      <c r="R1898" s="273"/>
      <c r="S1898" s="274"/>
      <c r="T1898" s="250"/>
      <c r="U1898" s="274"/>
      <c r="V1898" s="250"/>
      <c r="W1898" s="275"/>
      <c r="X1898" s="276"/>
    </row>
    <row r="1899" spans="2:24" x14ac:dyDescent="0.25">
      <c r="B1899" s="248"/>
      <c r="C1899" s="249"/>
      <c r="D1899" s="269"/>
      <c r="E1899" s="249"/>
      <c r="F1899" s="270"/>
      <c r="G1899" s="270"/>
      <c r="H1899" s="271"/>
      <c r="I1899" s="271"/>
      <c r="J1899" s="270"/>
      <c r="K1899" s="270"/>
      <c r="L1899" s="249"/>
      <c r="M1899" s="249"/>
      <c r="N1899" s="272"/>
      <c r="O1899" s="250"/>
      <c r="P1899" s="273"/>
      <c r="Q1899" s="274"/>
      <c r="R1899" s="273"/>
      <c r="S1899" s="274"/>
      <c r="T1899" s="250"/>
      <c r="U1899" s="274"/>
      <c r="V1899" s="250"/>
      <c r="W1899" s="275"/>
      <c r="X1899" s="276"/>
    </row>
    <row r="1900" spans="2:24" x14ac:dyDescent="0.25">
      <c r="B1900" s="248"/>
      <c r="C1900" s="249"/>
      <c r="D1900" s="269"/>
      <c r="E1900" s="249"/>
      <c r="F1900" s="270"/>
      <c r="G1900" s="270"/>
      <c r="H1900" s="271"/>
      <c r="I1900" s="271"/>
      <c r="J1900" s="270"/>
      <c r="K1900" s="270"/>
      <c r="L1900" s="249"/>
      <c r="M1900" s="249"/>
      <c r="N1900" s="272"/>
      <c r="O1900" s="250"/>
      <c r="P1900" s="273"/>
      <c r="Q1900" s="274"/>
      <c r="R1900" s="273"/>
      <c r="S1900" s="274"/>
      <c r="T1900" s="250"/>
      <c r="U1900" s="274"/>
      <c r="V1900" s="250"/>
      <c r="W1900" s="275"/>
      <c r="X1900" s="276"/>
    </row>
    <row r="1901" spans="2:24" x14ac:dyDescent="0.25">
      <c r="B1901" s="248"/>
      <c r="C1901" s="249"/>
      <c r="D1901" s="269"/>
      <c r="E1901" s="249"/>
      <c r="F1901" s="270"/>
      <c r="G1901" s="270"/>
      <c r="H1901" s="271"/>
      <c r="I1901" s="271"/>
      <c r="J1901" s="270"/>
      <c r="K1901" s="270"/>
      <c r="L1901" s="249"/>
      <c r="M1901" s="249"/>
      <c r="N1901" s="272"/>
      <c r="O1901" s="250"/>
      <c r="P1901" s="273"/>
      <c r="Q1901" s="274"/>
      <c r="R1901" s="273"/>
      <c r="S1901" s="274"/>
      <c r="T1901" s="250"/>
      <c r="U1901" s="274"/>
      <c r="V1901" s="250"/>
      <c r="W1901" s="275"/>
      <c r="X1901" s="276"/>
    </row>
    <row r="1902" spans="2:24" x14ac:dyDescent="0.25">
      <c r="B1902" s="248"/>
      <c r="C1902" s="249"/>
      <c r="D1902" s="269"/>
      <c r="E1902" s="249"/>
      <c r="F1902" s="270"/>
      <c r="G1902" s="270"/>
      <c r="H1902" s="271"/>
      <c r="I1902" s="271"/>
      <c r="J1902" s="270"/>
      <c r="K1902" s="270"/>
      <c r="L1902" s="249"/>
      <c r="M1902" s="249"/>
      <c r="N1902" s="272"/>
      <c r="O1902" s="250"/>
      <c r="P1902" s="273"/>
      <c r="Q1902" s="274"/>
      <c r="R1902" s="273"/>
      <c r="S1902" s="274"/>
      <c r="T1902" s="250"/>
      <c r="U1902" s="274"/>
      <c r="V1902" s="250"/>
      <c r="W1902" s="275"/>
      <c r="X1902" s="276"/>
    </row>
    <row r="1903" spans="2:24" x14ac:dyDescent="0.25">
      <c r="B1903" s="248"/>
      <c r="C1903" s="249"/>
      <c r="D1903" s="269"/>
      <c r="E1903" s="249"/>
      <c r="F1903" s="270"/>
      <c r="G1903" s="270"/>
      <c r="H1903" s="271"/>
      <c r="I1903" s="271"/>
      <c r="J1903" s="270"/>
      <c r="K1903" s="270"/>
      <c r="L1903" s="249"/>
      <c r="M1903" s="249"/>
      <c r="N1903" s="272"/>
      <c r="O1903" s="250"/>
      <c r="P1903" s="273"/>
      <c r="Q1903" s="274"/>
      <c r="R1903" s="273"/>
      <c r="S1903" s="274"/>
      <c r="T1903" s="250"/>
      <c r="U1903" s="274"/>
      <c r="V1903" s="250"/>
      <c r="W1903" s="275"/>
      <c r="X1903" s="276"/>
    </row>
    <row r="1904" spans="2:24" x14ac:dyDescent="0.25">
      <c r="B1904" s="248"/>
      <c r="C1904" s="249"/>
      <c r="D1904" s="269"/>
      <c r="E1904" s="249"/>
      <c r="F1904" s="270"/>
      <c r="G1904" s="270"/>
      <c r="H1904" s="271"/>
      <c r="I1904" s="271"/>
      <c r="J1904" s="270"/>
      <c r="K1904" s="270"/>
      <c r="L1904" s="249"/>
      <c r="M1904" s="249"/>
      <c r="N1904" s="272"/>
      <c r="O1904" s="250"/>
      <c r="P1904" s="273"/>
      <c r="Q1904" s="274"/>
      <c r="R1904" s="273"/>
      <c r="S1904" s="274"/>
      <c r="T1904" s="250"/>
      <c r="U1904" s="274"/>
      <c r="V1904" s="250"/>
      <c r="W1904" s="275"/>
      <c r="X1904" s="276"/>
    </row>
    <row r="1905" spans="2:24" x14ac:dyDescent="0.25">
      <c r="B1905" s="248"/>
      <c r="C1905" s="249"/>
      <c r="D1905" s="269"/>
      <c r="E1905" s="249"/>
      <c r="F1905" s="270"/>
      <c r="G1905" s="270"/>
      <c r="H1905" s="271"/>
      <c r="I1905" s="271"/>
      <c r="J1905" s="270"/>
      <c r="K1905" s="270"/>
      <c r="L1905" s="249"/>
      <c r="M1905" s="249"/>
      <c r="N1905" s="272"/>
      <c r="O1905" s="250"/>
      <c r="P1905" s="273"/>
      <c r="Q1905" s="274"/>
      <c r="R1905" s="273"/>
      <c r="S1905" s="274"/>
      <c r="T1905" s="250"/>
      <c r="U1905" s="274"/>
      <c r="V1905" s="250"/>
      <c r="W1905" s="275"/>
      <c r="X1905" s="276"/>
    </row>
    <row r="1906" spans="2:24" x14ac:dyDescent="0.25">
      <c r="B1906" s="248"/>
      <c r="C1906" s="249"/>
      <c r="D1906" s="269"/>
      <c r="E1906" s="249"/>
      <c r="F1906" s="270"/>
      <c r="G1906" s="270"/>
      <c r="H1906" s="271"/>
      <c r="I1906" s="271"/>
      <c r="J1906" s="270"/>
      <c r="K1906" s="270"/>
      <c r="L1906" s="249"/>
      <c r="M1906" s="249"/>
      <c r="N1906" s="272"/>
      <c r="O1906" s="250"/>
      <c r="P1906" s="273"/>
      <c r="Q1906" s="274"/>
      <c r="R1906" s="273"/>
      <c r="S1906" s="274"/>
      <c r="T1906" s="250"/>
      <c r="U1906" s="274"/>
      <c r="V1906" s="250"/>
      <c r="W1906" s="275"/>
      <c r="X1906" s="276"/>
    </row>
    <row r="1907" spans="2:24" x14ac:dyDescent="0.25">
      <c r="B1907" s="248"/>
      <c r="C1907" s="249"/>
      <c r="D1907" s="269"/>
      <c r="E1907" s="249"/>
      <c r="F1907" s="270"/>
      <c r="G1907" s="270"/>
      <c r="H1907" s="271"/>
      <c r="I1907" s="271"/>
      <c r="J1907" s="270"/>
      <c r="K1907" s="270"/>
      <c r="L1907" s="249"/>
      <c r="M1907" s="249"/>
      <c r="N1907" s="272"/>
      <c r="O1907" s="250"/>
      <c r="P1907" s="273"/>
      <c r="Q1907" s="274"/>
      <c r="R1907" s="273"/>
      <c r="S1907" s="274"/>
      <c r="T1907" s="250"/>
      <c r="U1907" s="274"/>
      <c r="V1907" s="250"/>
      <c r="W1907" s="275"/>
      <c r="X1907" s="276"/>
    </row>
    <row r="1908" spans="2:24" x14ac:dyDescent="0.25">
      <c r="B1908" s="248"/>
      <c r="C1908" s="249"/>
      <c r="D1908" s="269"/>
      <c r="E1908" s="249"/>
      <c r="F1908" s="270"/>
      <c r="G1908" s="270"/>
      <c r="H1908" s="271"/>
      <c r="I1908" s="271"/>
      <c r="J1908" s="270"/>
      <c r="K1908" s="270"/>
      <c r="L1908" s="249"/>
      <c r="M1908" s="249"/>
      <c r="N1908" s="272"/>
      <c r="O1908" s="250"/>
      <c r="P1908" s="273"/>
      <c r="Q1908" s="274"/>
      <c r="R1908" s="273"/>
      <c r="S1908" s="274"/>
      <c r="T1908" s="250"/>
      <c r="U1908" s="274"/>
      <c r="V1908" s="250"/>
      <c r="W1908" s="275"/>
      <c r="X1908" s="276"/>
    </row>
    <row r="1909" spans="2:24" x14ac:dyDescent="0.25">
      <c r="B1909" s="248"/>
      <c r="C1909" s="249"/>
      <c r="D1909" s="269"/>
      <c r="E1909" s="249"/>
      <c r="F1909" s="270"/>
      <c r="G1909" s="270"/>
      <c r="H1909" s="271"/>
      <c r="I1909" s="271"/>
      <c r="J1909" s="270"/>
      <c r="K1909" s="270"/>
      <c r="L1909" s="249"/>
      <c r="M1909" s="249"/>
      <c r="N1909" s="272"/>
      <c r="O1909" s="250"/>
      <c r="P1909" s="273"/>
      <c r="Q1909" s="274"/>
      <c r="R1909" s="273"/>
      <c r="S1909" s="274"/>
      <c r="T1909" s="250"/>
      <c r="U1909" s="274"/>
      <c r="V1909" s="250"/>
      <c r="W1909" s="275"/>
      <c r="X1909" s="276"/>
    </row>
    <row r="1910" spans="2:24" x14ac:dyDescent="0.25">
      <c r="B1910" s="248"/>
      <c r="C1910" s="249"/>
      <c r="D1910" s="269"/>
      <c r="E1910" s="249"/>
      <c r="F1910" s="270"/>
      <c r="G1910" s="270"/>
      <c r="H1910" s="271"/>
      <c r="I1910" s="271"/>
      <c r="J1910" s="270"/>
      <c r="K1910" s="270"/>
      <c r="L1910" s="249"/>
      <c r="M1910" s="249"/>
      <c r="N1910" s="272"/>
      <c r="O1910" s="250"/>
      <c r="P1910" s="273"/>
      <c r="Q1910" s="274"/>
      <c r="R1910" s="273"/>
      <c r="S1910" s="274"/>
      <c r="T1910" s="250"/>
      <c r="U1910" s="274"/>
      <c r="V1910" s="250"/>
      <c r="W1910" s="275"/>
      <c r="X1910" s="276"/>
    </row>
    <row r="1911" spans="2:24" x14ac:dyDescent="0.25">
      <c r="B1911" s="248"/>
      <c r="C1911" s="249"/>
      <c r="D1911" s="269"/>
      <c r="E1911" s="249"/>
      <c r="F1911" s="270"/>
      <c r="G1911" s="270"/>
      <c r="H1911" s="271"/>
      <c r="I1911" s="271"/>
      <c r="J1911" s="270"/>
      <c r="K1911" s="270"/>
      <c r="L1911" s="249"/>
      <c r="M1911" s="249"/>
      <c r="N1911" s="272"/>
      <c r="O1911" s="250"/>
      <c r="P1911" s="273"/>
      <c r="Q1911" s="274"/>
      <c r="R1911" s="273"/>
      <c r="S1911" s="274"/>
      <c r="T1911" s="250"/>
      <c r="U1911" s="274"/>
      <c r="V1911" s="250"/>
      <c r="W1911" s="275"/>
      <c r="X1911" s="276"/>
    </row>
    <row r="1912" spans="2:24" x14ac:dyDescent="0.25">
      <c r="B1912" s="248"/>
      <c r="C1912" s="249"/>
      <c r="D1912" s="269"/>
      <c r="E1912" s="249"/>
      <c r="F1912" s="270"/>
      <c r="G1912" s="270"/>
      <c r="H1912" s="271"/>
      <c r="I1912" s="271"/>
      <c r="J1912" s="270"/>
      <c r="K1912" s="270"/>
      <c r="L1912" s="249"/>
      <c r="M1912" s="249"/>
      <c r="N1912" s="272"/>
      <c r="O1912" s="250"/>
      <c r="P1912" s="273"/>
      <c r="Q1912" s="274"/>
      <c r="R1912" s="273"/>
      <c r="S1912" s="274"/>
      <c r="T1912" s="250"/>
      <c r="U1912" s="274"/>
      <c r="V1912" s="250"/>
      <c r="W1912" s="275"/>
      <c r="X1912" s="276"/>
    </row>
    <row r="1913" spans="2:24" x14ac:dyDescent="0.25">
      <c r="B1913" s="248"/>
      <c r="C1913" s="249"/>
      <c r="D1913" s="269"/>
      <c r="E1913" s="249"/>
      <c r="F1913" s="270"/>
      <c r="G1913" s="270"/>
      <c r="H1913" s="271"/>
      <c r="I1913" s="271"/>
      <c r="J1913" s="270"/>
      <c r="K1913" s="270"/>
      <c r="L1913" s="249"/>
      <c r="M1913" s="249"/>
      <c r="N1913" s="272"/>
      <c r="O1913" s="250"/>
      <c r="P1913" s="273"/>
      <c r="Q1913" s="274"/>
      <c r="R1913" s="273"/>
      <c r="S1913" s="274"/>
      <c r="T1913" s="250"/>
      <c r="U1913" s="274"/>
      <c r="V1913" s="250"/>
      <c r="W1913" s="275"/>
      <c r="X1913" s="276"/>
    </row>
    <row r="1914" spans="2:24" x14ac:dyDescent="0.25">
      <c r="B1914" s="248"/>
      <c r="C1914" s="249"/>
      <c r="D1914" s="269"/>
      <c r="E1914" s="249"/>
      <c r="F1914" s="270"/>
      <c r="G1914" s="270"/>
      <c r="H1914" s="271"/>
      <c r="I1914" s="271"/>
      <c r="J1914" s="270"/>
      <c r="K1914" s="270"/>
      <c r="L1914" s="249"/>
      <c r="M1914" s="249"/>
      <c r="N1914" s="272"/>
      <c r="O1914" s="250"/>
      <c r="P1914" s="273"/>
      <c r="Q1914" s="274"/>
      <c r="R1914" s="273"/>
      <c r="S1914" s="274"/>
      <c r="T1914" s="250"/>
      <c r="U1914" s="274"/>
      <c r="V1914" s="250"/>
      <c r="W1914" s="275"/>
      <c r="X1914" s="276"/>
    </row>
    <row r="1915" spans="2:24" x14ac:dyDescent="0.25">
      <c r="B1915" s="248"/>
      <c r="C1915" s="249"/>
      <c r="D1915" s="269"/>
      <c r="E1915" s="249"/>
      <c r="F1915" s="270"/>
      <c r="G1915" s="270"/>
      <c r="H1915" s="271"/>
      <c r="I1915" s="271"/>
      <c r="J1915" s="270"/>
      <c r="K1915" s="270"/>
      <c r="L1915" s="249"/>
      <c r="M1915" s="249"/>
      <c r="N1915" s="272"/>
      <c r="O1915" s="250"/>
      <c r="P1915" s="273"/>
      <c r="Q1915" s="274"/>
      <c r="R1915" s="273"/>
      <c r="S1915" s="274"/>
      <c r="T1915" s="250"/>
      <c r="U1915" s="274"/>
      <c r="V1915" s="250"/>
      <c r="W1915" s="275"/>
      <c r="X1915" s="276"/>
    </row>
    <row r="1916" spans="2:24" x14ac:dyDescent="0.25">
      <c r="B1916" s="248"/>
      <c r="C1916" s="249"/>
      <c r="D1916" s="269"/>
      <c r="E1916" s="249"/>
      <c r="F1916" s="270"/>
      <c r="G1916" s="270"/>
      <c r="H1916" s="271"/>
      <c r="I1916" s="271"/>
      <c r="J1916" s="270"/>
      <c r="K1916" s="270"/>
      <c r="L1916" s="249"/>
      <c r="M1916" s="249"/>
      <c r="N1916" s="272"/>
      <c r="O1916" s="250"/>
      <c r="P1916" s="273"/>
      <c r="Q1916" s="274"/>
      <c r="R1916" s="273"/>
      <c r="S1916" s="274"/>
      <c r="T1916" s="250"/>
      <c r="U1916" s="274"/>
      <c r="V1916" s="250"/>
      <c r="W1916" s="275"/>
      <c r="X1916" s="276"/>
    </row>
    <row r="1917" spans="2:24" x14ac:dyDescent="0.25">
      <c r="B1917" s="248"/>
      <c r="C1917" s="249"/>
      <c r="D1917" s="269"/>
      <c r="E1917" s="249"/>
      <c r="F1917" s="270"/>
      <c r="G1917" s="270"/>
      <c r="H1917" s="271"/>
      <c r="I1917" s="271"/>
      <c r="J1917" s="270"/>
      <c r="K1917" s="270"/>
      <c r="L1917" s="249"/>
      <c r="M1917" s="249"/>
      <c r="N1917" s="272"/>
      <c r="O1917" s="250"/>
      <c r="P1917" s="273"/>
      <c r="Q1917" s="274"/>
      <c r="R1917" s="273"/>
      <c r="S1917" s="274"/>
      <c r="T1917" s="250"/>
      <c r="U1917" s="274"/>
      <c r="V1917" s="250"/>
      <c r="W1917" s="275"/>
      <c r="X1917" s="276"/>
    </row>
    <row r="1918" spans="2:24" x14ac:dyDescent="0.25">
      <c r="B1918" s="248"/>
      <c r="C1918" s="249"/>
      <c r="D1918" s="269"/>
      <c r="E1918" s="249"/>
      <c r="F1918" s="270"/>
      <c r="G1918" s="270"/>
      <c r="H1918" s="271"/>
      <c r="I1918" s="271"/>
      <c r="J1918" s="270"/>
      <c r="K1918" s="270"/>
      <c r="L1918" s="249"/>
      <c r="M1918" s="249"/>
      <c r="N1918" s="272"/>
      <c r="O1918" s="250"/>
      <c r="P1918" s="273"/>
      <c r="Q1918" s="274"/>
      <c r="R1918" s="273"/>
      <c r="S1918" s="274"/>
      <c r="T1918" s="250"/>
      <c r="U1918" s="274"/>
      <c r="V1918" s="250"/>
      <c r="W1918" s="275"/>
      <c r="X1918" s="276"/>
    </row>
    <row r="1919" spans="2:24" x14ac:dyDescent="0.25">
      <c r="B1919" s="248"/>
      <c r="C1919" s="249"/>
      <c r="D1919" s="269"/>
      <c r="E1919" s="249"/>
      <c r="F1919" s="270"/>
      <c r="G1919" s="270"/>
      <c r="H1919" s="271"/>
      <c r="I1919" s="271"/>
      <c r="J1919" s="270"/>
      <c r="K1919" s="270"/>
      <c r="L1919" s="249"/>
      <c r="M1919" s="249"/>
      <c r="N1919" s="272"/>
      <c r="O1919" s="250"/>
      <c r="P1919" s="273"/>
      <c r="Q1919" s="274"/>
      <c r="R1919" s="273"/>
      <c r="S1919" s="274"/>
      <c r="T1919" s="250"/>
      <c r="U1919" s="274"/>
      <c r="V1919" s="250"/>
      <c r="W1919" s="275"/>
      <c r="X1919" s="276"/>
    </row>
    <row r="1920" spans="2:24" x14ac:dyDescent="0.25">
      <c r="B1920" s="248"/>
      <c r="C1920" s="249"/>
      <c r="D1920" s="269"/>
      <c r="E1920" s="249"/>
      <c r="F1920" s="270"/>
      <c r="G1920" s="270"/>
      <c r="H1920" s="271"/>
      <c r="I1920" s="271"/>
      <c r="J1920" s="270"/>
      <c r="K1920" s="270"/>
      <c r="L1920" s="249"/>
      <c r="M1920" s="249"/>
      <c r="N1920" s="272"/>
      <c r="O1920" s="250"/>
      <c r="P1920" s="273"/>
      <c r="Q1920" s="274"/>
      <c r="R1920" s="273"/>
      <c r="S1920" s="274"/>
      <c r="T1920" s="250"/>
      <c r="U1920" s="274"/>
      <c r="V1920" s="250"/>
      <c r="W1920" s="275"/>
      <c r="X1920" s="276"/>
    </row>
    <row r="1921" spans="2:24" x14ac:dyDescent="0.25">
      <c r="B1921" s="248"/>
      <c r="C1921" s="249"/>
      <c r="D1921" s="269"/>
      <c r="E1921" s="249"/>
      <c r="F1921" s="270"/>
      <c r="G1921" s="270"/>
      <c r="H1921" s="271"/>
      <c r="I1921" s="271"/>
      <c r="J1921" s="270"/>
      <c r="K1921" s="270"/>
      <c r="L1921" s="249"/>
      <c r="M1921" s="249"/>
      <c r="N1921" s="272"/>
      <c r="O1921" s="250"/>
      <c r="P1921" s="273"/>
      <c r="Q1921" s="274"/>
      <c r="R1921" s="273"/>
      <c r="S1921" s="274"/>
      <c r="T1921" s="250"/>
      <c r="U1921" s="274"/>
      <c r="V1921" s="250"/>
      <c r="W1921" s="275"/>
      <c r="X1921" s="276"/>
    </row>
    <row r="1922" spans="2:24" x14ac:dyDescent="0.25">
      <c r="B1922" s="248"/>
      <c r="C1922" s="249"/>
      <c r="D1922" s="269"/>
      <c r="E1922" s="249"/>
      <c r="F1922" s="270"/>
      <c r="G1922" s="270"/>
      <c r="H1922" s="271"/>
      <c r="I1922" s="271"/>
      <c r="J1922" s="270"/>
      <c r="K1922" s="270"/>
      <c r="L1922" s="249"/>
      <c r="M1922" s="249"/>
      <c r="N1922" s="272"/>
      <c r="O1922" s="250"/>
      <c r="P1922" s="273"/>
      <c r="Q1922" s="274"/>
      <c r="R1922" s="273"/>
      <c r="S1922" s="274"/>
      <c r="T1922" s="250"/>
      <c r="U1922" s="274"/>
      <c r="V1922" s="250"/>
      <c r="W1922" s="275"/>
      <c r="X1922" s="276"/>
    </row>
    <row r="1923" spans="2:24" x14ac:dyDescent="0.25">
      <c r="B1923" s="248"/>
      <c r="C1923" s="249"/>
      <c r="D1923" s="269"/>
      <c r="E1923" s="249"/>
      <c r="F1923" s="270"/>
      <c r="G1923" s="270"/>
      <c r="H1923" s="271"/>
      <c r="I1923" s="271"/>
      <c r="J1923" s="270"/>
      <c r="K1923" s="270"/>
      <c r="L1923" s="249"/>
      <c r="M1923" s="249"/>
      <c r="N1923" s="272"/>
      <c r="O1923" s="250"/>
      <c r="P1923" s="273"/>
      <c r="Q1923" s="274"/>
      <c r="R1923" s="273"/>
      <c r="S1923" s="274"/>
      <c r="T1923" s="250"/>
      <c r="U1923" s="274"/>
      <c r="V1923" s="250"/>
      <c r="W1923" s="275"/>
      <c r="X1923" s="276"/>
    </row>
    <row r="1924" spans="2:24" x14ac:dyDescent="0.25">
      <c r="B1924" s="248"/>
      <c r="C1924" s="249"/>
      <c r="D1924" s="269"/>
      <c r="E1924" s="249"/>
      <c r="F1924" s="270"/>
      <c r="G1924" s="270"/>
      <c r="H1924" s="271"/>
      <c r="I1924" s="271"/>
      <c r="J1924" s="270"/>
      <c r="K1924" s="270"/>
      <c r="L1924" s="249"/>
      <c r="M1924" s="249"/>
      <c r="N1924" s="272"/>
      <c r="O1924" s="250"/>
      <c r="P1924" s="273"/>
      <c r="Q1924" s="274"/>
      <c r="R1924" s="273"/>
      <c r="S1924" s="274"/>
      <c r="T1924" s="250"/>
      <c r="U1924" s="274"/>
      <c r="V1924" s="250"/>
      <c r="W1924" s="275"/>
      <c r="X1924" s="276"/>
    </row>
    <row r="1925" spans="2:24" x14ac:dyDescent="0.25">
      <c r="B1925" s="248"/>
      <c r="C1925" s="249"/>
      <c r="D1925" s="269"/>
      <c r="E1925" s="249"/>
      <c r="F1925" s="270"/>
      <c r="G1925" s="270"/>
      <c r="H1925" s="271"/>
      <c r="I1925" s="271"/>
      <c r="J1925" s="270"/>
      <c r="K1925" s="270"/>
      <c r="L1925" s="249"/>
      <c r="M1925" s="249"/>
      <c r="N1925" s="272"/>
      <c r="O1925" s="250"/>
      <c r="P1925" s="273"/>
      <c r="Q1925" s="274"/>
      <c r="R1925" s="273"/>
      <c r="S1925" s="274"/>
      <c r="T1925" s="250"/>
      <c r="U1925" s="274"/>
      <c r="V1925" s="250"/>
      <c r="W1925" s="275"/>
      <c r="X1925" s="276"/>
    </row>
    <row r="1926" spans="2:24" x14ac:dyDescent="0.25">
      <c r="B1926" s="248"/>
      <c r="C1926" s="249"/>
      <c r="D1926" s="269"/>
      <c r="E1926" s="249"/>
      <c r="F1926" s="270"/>
      <c r="G1926" s="270"/>
      <c r="H1926" s="271"/>
      <c r="I1926" s="271"/>
      <c r="J1926" s="270"/>
      <c r="K1926" s="270"/>
      <c r="L1926" s="249"/>
      <c r="M1926" s="249"/>
      <c r="N1926" s="272"/>
      <c r="O1926" s="250"/>
      <c r="P1926" s="273"/>
      <c r="Q1926" s="274"/>
      <c r="R1926" s="273"/>
      <c r="S1926" s="274"/>
      <c r="T1926" s="250"/>
      <c r="U1926" s="274"/>
      <c r="V1926" s="250"/>
      <c r="W1926" s="275"/>
      <c r="X1926" s="276"/>
    </row>
    <row r="1927" spans="2:24" x14ac:dyDescent="0.25">
      <c r="B1927" s="248"/>
      <c r="C1927" s="249"/>
      <c r="D1927" s="269"/>
      <c r="E1927" s="249"/>
      <c r="F1927" s="270"/>
      <c r="G1927" s="270"/>
      <c r="H1927" s="271"/>
      <c r="I1927" s="271"/>
      <c r="J1927" s="270"/>
      <c r="K1927" s="270"/>
      <c r="L1927" s="249"/>
      <c r="M1927" s="249"/>
      <c r="N1927" s="272"/>
      <c r="O1927" s="250"/>
      <c r="P1927" s="273"/>
      <c r="Q1927" s="274"/>
      <c r="R1927" s="273"/>
      <c r="S1927" s="274"/>
      <c r="T1927" s="250"/>
      <c r="U1927" s="274"/>
      <c r="V1927" s="250"/>
      <c r="W1927" s="275"/>
      <c r="X1927" s="276"/>
    </row>
    <row r="1928" spans="2:24" x14ac:dyDescent="0.25">
      <c r="B1928" s="248"/>
      <c r="C1928" s="249"/>
      <c r="D1928" s="269"/>
      <c r="E1928" s="249"/>
      <c r="F1928" s="270"/>
      <c r="G1928" s="270"/>
      <c r="H1928" s="271"/>
      <c r="I1928" s="271"/>
      <c r="J1928" s="270"/>
      <c r="K1928" s="270"/>
      <c r="L1928" s="249"/>
      <c r="M1928" s="249"/>
      <c r="N1928" s="272"/>
      <c r="O1928" s="250"/>
      <c r="P1928" s="273"/>
      <c r="Q1928" s="274"/>
      <c r="R1928" s="273"/>
      <c r="S1928" s="274"/>
      <c r="T1928" s="250"/>
      <c r="U1928" s="274"/>
      <c r="V1928" s="250"/>
      <c r="W1928" s="275"/>
      <c r="X1928" s="276"/>
    </row>
    <row r="1929" spans="2:24" x14ac:dyDescent="0.25">
      <c r="B1929" s="248"/>
      <c r="C1929" s="249"/>
      <c r="D1929" s="269"/>
      <c r="E1929" s="249"/>
      <c r="F1929" s="270"/>
      <c r="G1929" s="270"/>
      <c r="H1929" s="271"/>
      <c r="I1929" s="271"/>
      <c r="J1929" s="270"/>
      <c r="K1929" s="270"/>
      <c r="L1929" s="249"/>
      <c r="M1929" s="249"/>
      <c r="N1929" s="272"/>
      <c r="O1929" s="250"/>
      <c r="P1929" s="273"/>
      <c r="Q1929" s="274"/>
      <c r="R1929" s="273"/>
      <c r="S1929" s="274"/>
      <c r="T1929" s="250"/>
      <c r="U1929" s="274"/>
      <c r="V1929" s="250"/>
      <c r="W1929" s="275"/>
      <c r="X1929" s="276"/>
    </row>
    <row r="1930" spans="2:24" x14ac:dyDescent="0.25">
      <c r="B1930" s="248"/>
      <c r="C1930" s="249"/>
      <c r="D1930" s="269"/>
      <c r="E1930" s="249"/>
      <c r="F1930" s="270"/>
      <c r="G1930" s="270"/>
      <c r="H1930" s="271"/>
      <c r="I1930" s="271"/>
      <c r="J1930" s="270"/>
      <c r="K1930" s="270"/>
      <c r="L1930" s="249"/>
      <c r="M1930" s="249"/>
      <c r="N1930" s="272"/>
      <c r="O1930" s="250"/>
      <c r="P1930" s="273"/>
      <c r="Q1930" s="274"/>
      <c r="R1930" s="273"/>
      <c r="S1930" s="274"/>
      <c r="T1930" s="250"/>
      <c r="U1930" s="274"/>
      <c r="V1930" s="250"/>
      <c r="W1930" s="275"/>
      <c r="X1930" s="276"/>
    </row>
    <row r="1931" spans="2:24" x14ac:dyDescent="0.25">
      <c r="B1931" s="248"/>
      <c r="C1931" s="249"/>
      <c r="D1931" s="269"/>
      <c r="E1931" s="249"/>
      <c r="F1931" s="270"/>
      <c r="G1931" s="270"/>
      <c r="H1931" s="271"/>
      <c r="I1931" s="271"/>
      <c r="J1931" s="270"/>
      <c r="K1931" s="270"/>
      <c r="L1931" s="249"/>
      <c r="M1931" s="249"/>
      <c r="N1931" s="272"/>
      <c r="O1931" s="250"/>
      <c r="P1931" s="273"/>
      <c r="Q1931" s="274"/>
      <c r="R1931" s="273"/>
      <c r="S1931" s="274"/>
      <c r="T1931" s="250"/>
      <c r="U1931" s="274"/>
      <c r="V1931" s="250"/>
      <c r="W1931" s="275"/>
      <c r="X1931" s="276"/>
    </row>
    <row r="1932" spans="2:24" x14ac:dyDescent="0.25">
      <c r="B1932" s="248"/>
      <c r="C1932" s="249"/>
      <c r="D1932" s="269"/>
      <c r="E1932" s="249"/>
      <c r="F1932" s="270"/>
      <c r="G1932" s="270"/>
      <c r="H1932" s="271"/>
      <c r="I1932" s="271"/>
      <c r="J1932" s="270"/>
      <c r="K1932" s="270"/>
      <c r="L1932" s="249"/>
      <c r="M1932" s="249"/>
      <c r="N1932" s="272"/>
      <c r="O1932" s="250"/>
      <c r="P1932" s="273"/>
      <c r="Q1932" s="274"/>
      <c r="R1932" s="273"/>
      <c r="S1932" s="274"/>
      <c r="T1932" s="250"/>
      <c r="U1932" s="274"/>
      <c r="V1932" s="250"/>
      <c r="W1932" s="275"/>
      <c r="X1932" s="276"/>
    </row>
    <row r="1933" spans="2:24" x14ac:dyDescent="0.25">
      <c r="B1933" s="248"/>
      <c r="C1933" s="249"/>
      <c r="D1933" s="269"/>
      <c r="E1933" s="249"/>
      <c r="F1933" s="270"/>
      <c r="G1933" s="270"/>
      <c r="H1933" s="271"/>
      <c r="I1933" s="271"/>
      <c r="J1933" s="270"/>
      <c r="K1933" s="270"/>
      <c r="L1933" s="249"/>
      <c r="M1933" s="249"/>
      <c r="N1933" s="272"/>
      <c r="O1933" s="250"/>
      <c r="P1933" s="273"/>
      <c r="Q1933" s="274"/>
      <c r="R1933" s="273"/>
      <c r="S1933" s="274"/>
      <c r="T1933" s="250"/>
      <c r="U1933" s="274"/>
      <c r="V1933" s="250"/>
      <c r="W1933" s="275"/>
      <c r="X1933" s="276"/>
    </row>
    <row r="1934" spans="2:24" x14ac:dyDescent="0.25">
      <c r="B1934" s="248"/>
      <c r="C1934" s="249"/>
      <c r="D1934" s="269"/>
      <c r="E1934" s="249"/>
      <c r="F1934" s="270"/>
      <c r="G1934" s="270"/>
      <c r="H1934" s="271"/>
      <c r="I1934" s="271"/>
      <c r="J1934" s="270"/>
      <c r="K1934" s="270"/>
      <c r="L1934" s="249"/>
      <c r="M1934" s="249"/>
      <c r="N1934" s="272"/>
      <c r="O1934" s="250"/>
      <c r="P1934" s="273"/>
      <c r="Q1934" s="274"/>
      <c r="R1934" s="273"/>
      <c r="S1934" s="274"/>
      <c r="T1934" s="250"/>
      <c r="U1934" s="274"/>
      <c r="V1934" s="250"/>
      <c r="W1934" s="275"/>
      <c r="X1934" s="276"/>
    </row>
    <row r="1935" spans="2:24" x14ac:dyDescent="0.25">
      <c r="B1935" s="248"/>
      <c r="C1935" s="249"/>
      <c r="D1935" s="269"/>
      <c r="E1935" s="249"/>
      <c r="F1935" s="270"/>
      <c r="G1935" s="270"/>
      <c r="H1935" s="271"/>
      <c r="I1935" s="271"/>
      <c r="J1935" s="270"/>
      <c r="K1935" s="270"/>
      <c r="L1935" s="249"/>
      <c r="M1935" s="249"/>
      <c r="N1935" s="272"/>
      <c r="O1935" s="250"/>
      <c r="P1935" s="273"/>
      <c r="Q1935" s="274"/>
      <c r="R1935" s="273"/>
      <c r="S1935" s="274"/>
      <c r="T1935" s="250"/>
      <c r="U1935" s="274"/>
      <c r="V1935" s="250"/>
      <c r="W1935" s="275"/>
      <c r="X1935" s="276"/>
    </row>
    <row r="1936" spans="2:24" x14ac:dyDescent="0.25">
      <c r="B1936" s="248"/>
      <c r="C1936" s="249"/>
      <c r="D1936" s="269"/>
      <c r="E1936" s="249"/>
      <c r="F1936" s="270"/>
      <c r="G1936" s="270"/>
      <c r="H1936" s="271"/>
      <c r="I1936" s="271"/>
      <c r="J1936" s="270"/>
      <c r="K1936" s="270"/>
      <c r="L1936" s="249"/>
      <c r="M1936" s="249"/>
      <c r="N1936" s="272"/>
      <c r="O1936" s="250"/>
      <c r="P1936" s="273"/>
      <c r="Q1936" s="274"/>
      <c r="R1936" s="273"/>
      <c r="S1936" s="274"/>
      <c r="T1936" s="250"/>
      <c r="U1936" s="274"/>
      <c r="V1936" s="250"/>
      <c r="W1936" s="275"/>
      <c r="X1936" s="276"/>
    </row>
    <row r="1937" spans="2:24" x14ac:dyDescent="0.25">
      <c r="B1937" s="248"/>
      <c r="C1937" s="249"/>
      <c r="D1937" s="269"/>
      <c r="E1937" s="249"/>
      <c r="F1937" s="270"/>
      <c r="G1937" s="270"/>
      <c r="H1937" s="271"/>
      <c r="I1937" s="271"/>
      <c r="J1937" s="270"/>
      <c r="K1937" s="270"/>
      <c r="L1937" s="249"/>
      <c r="M1937" s="249"/>
      <c r="N1937" s="272"/>
      <c r="O1937" s="250"/>
      <c r="P1937" s="273"/>
      <c r="Q1937" s="274"/>
      <c r="R1937" s="273"/>
      <c r="S1937" s="274"/>
      <c r="T1937" s="250"/>
      <c r="U1937" s="274"/>
      <c r="V1937" s="250"/>
      <c r="W1937" s="275"/>
      <c r="X1937" s="276"/>
    </row>
    <row r="1938" spans="2:24" x14ac:dyDescent="0.25">
      <c r="B1938" s="248"/>
      <c r="C1938" s="249"/>
      <c r="D1938" s="269"/>
      <c r="E1938" s="249"/>
      <c r="F1938" s="270"/>
      <c r="G1938" s="270"/>
      <c r="H1938" s="271"/>
      <c r="I1938" s="271"/>
      <c r="J1938" s="270"/>
      <c r="K1938" s="270"/>
      <c r="L1938" s="249"/>
      <c r="M1938" s="249"/>
      <c r="N1938" s="272"/>
      <c r="O1938" s="250"/>
      <c r="P1938" s="273"/>
      <c r="Q1938" s="274"/>
      <c r="R1938" s="273"/>
      <c r="S1938" s="274"/>
      <c r="T1938" s="250"/>
      <c r="U1938" s="274"/>
      <c r="V1938" s="250"/>
      <c r="W1938" s="275"/>
      <c r="X1938" s="276"/>
    </row>
    <row r="1939" spans="2:24" x14ac:dyDescent="0.25">
      <c r="B1939" s="248"/>
      <c r="C1939" s="249"/>
      <c r="D1939" s="269"/>
      <c r="E1939" s="249"/>
      <c r="F1939" s="270"/>
      <c r="G1939" s="270"/>
      <c r="H1939" s="271"/>
      <c r="I1939" s="271"/>
      <c r="J1939" s="270"/>
      <c r="K1939" s="270"/>
      <c r="L1939" s="249"/>
      <c r="M1939" s="249"/>
      <c r="N1939" s="272"/>
      <c r="O1939" s="250"/>
      <c r="P1939" s="273"/>
      <c r="Q1939" s="274"/>
      <c r="R1939" s="273"/>
      <c r="S1939" s="274"/>
      <c r="T1939" s="250"/>
      <c r="U1939" s="274"/>
      <c r="V1939" s="250"/>
      <c r="W1939" s="275"/>
      <c r="X1939" s="276"/>
    </row>
    <row r="1940" spans="2:24" x14ac:dyDescent="0.25">
      <c r="B1940" s="248"/>
      <c r="C1940" s="249"/>
      <c r="D1940" s="269"/>
      <c r="E1940" s="249"/>
      <c r="F1940" s="270"/>
      <c r="G1940" s="270"/>
      <c r="H1940" s="271"/>
      <c r="I1940" s="271"/>
      <c r="J1940" s="270"/>
      <c r="K1940" s="270"/>
      <c r="L1940" s="249"/>
      <c r="M1940" s="249"/>
      <c r="N1940" s="272"/>
      <c r="O1940" s="250"/>
      <c r="P1940" s="273"/>
      <c r="Q1940" s="274"/>
      <c r="R1940" s="273"/>
      <c r="S1940" s="274"/>
      <c r="T1940" s="250"/>
      <c r="U1940" s="274"/>
      <c r="V1940" s="250"/>
      <c r="W1940" s="275"/>
      <c r="X1940" s="276"/>
    </row>
    <row r="1941" spans="2:24" x14ac:dyDescent="0.25">
      <c r="B1941" s="248"/>
      <c r="C1941" s="249"/>
      <c r="D1941" s="269"/>
      <c r="E1941" s="249"/>
      <c r="F1941" s="270"/>
      <c r="G1941" s="270"/>
      <c r="H1941" s="271"/>
      <c r="I1941" s="271"/>
      <c r="J1941" s="270"/>
      <c r="K1941" s="270"/>
      <c r="L1941" s="249"/>
      <c r="M1941" s="249"/>
      <c r="N1941" s="272"/>
      <c r="O1941" s="250"/>
      <c r="P1941" s="273"/>
      <c r="Q1941" s="274"/>
      <c r="R1941" s="273"/>
      <c r="S1941" s="274"/>
      <c r="T1941" s="250"/>
      <c r="U1941" s="274"/>
      <c r="V1941" s="250"/>
      <c r="W1941" s="275"/>
      <c r="X1941" s="276"/>
    </row>
    <row r="1942" spans="2:24" x14ac:dyDescent="0.25">
      <c r="B1942" s="248"/>
      <c r="C1942" s="249"/>
      <c r="D1942" s="269"/>
      <c r="E1942" s="249"/>
      <c r="F1942" s="270"/>
      <c r="G1942" s="270"/>
      <c r="H1942" s="271"/>
      <c r="I1942" s="271"/>
      <c r="J1942" s="270"/>
      <c r="K1942" s="270"/>
      <c r="L1942" s="249"/>
      <c r="M1942" s="249"/>
      <c r="N1942" s="272"/>
      <c r="O1942" s="250"/>
      <c r="P1942" s="273"/>
      <c r="Q1942" s="274"/>
      <c r="R1942" s="273"/>
      <c r="S1942" s="274"/>
      <c r="T1942" s="250"/>
      <c r="U1942" s="274"/>
      <c r="V1942" s="250"/>
      <c r="W1942" s="275"/>
      <c r="X1942" s="276"/>
    </row>
    <row r="1943" spans="2:24" x14ac:dyDescent="0.25">
      <c r="B1943" s="248"/>
      <c r="C1943" s="249"/>
      <c r="D1943" s="269"/>
      <c r="E1943" s="249"/>
      <c r="F1943" s="270"/>
      <c r="G1943" s="270"/>
      <c r="H1943" s="271"/>
      <c r="I1943" s="271"/>
      <c r="J1943" s="270"/>
      <c r="K1943" s="270"/>
      <c r="L1943" s="249"/>
      <c r="M1943" s="249"/>
      <c r="N1943" s="272"/>
      <c r="O1943" s="250"/>
      <c r="P1943" s="273"/>
      <c r="Q1943" s="274"/>
      <c r="R1943" s="273"/>
      <c r="S1943" s="274"/>
      <c r="T1943" s="250"/>
      <c r="U1943" s="274"/>
      <c r="V1943" s="250"/>
      <c r="W1943" s="275"/>
      <c r="X1943" s="276"/>
    </row>
    <row r="1944" spans="2:24" x14ac:dyDescent="0.25">
      <c r="B1944" s="248"/>
      <c r="C1944" s="249"/>
      <c r="D1944" s="269"/>
      <c r="E1944" s="249"/>
      <c r="F1944" s="270"/>
      <c r="G1944" s="270"/>
      <c r="H1944" s="271"/>
      <c r="I1944" s="271"/>
      <c r="J1944" s="270"/>
      <c r="K1944" s="270"/>
      <c r="L1944" s="249"/>
      <c r="M1944" s="249"/>
      <c r="N1944" s="272"/>
      <c r="O1944" s="250"/>
      <c r="P1944" s="273"/>
      <c r="Q1944" s="274"/>
      <c r="R1944" s="273"/>
      <c r="S1944" s="274"/>
      <c r="T1944" s="250"/>
      <c r="U1944" s="274"/>
      <c r="V1944" s="250"/>
      <c r="W1944" s="275"/>
      <c r="X1944" s="276"/>
    </row>
    <row r="1945" spans="2:24" x14ac:dyDescent="0.25">
      <c r="B1945" s="248"/>
      <c r="C1945" s="249"/>
      <c r="D1945" s="269"/>
      <c r="E1945" s="249"/>
      <c r="F1945" s="270"/>
      <c r="G1945" s="270"/>
      <c r="H1945" s="271"/>
      <c r="I1945" s="271"/>
      <c r="J1945" s="270"/>
      <c r="K1945" s="270"/>
      <c r="L1945" s="249"/>
      <c r="M1945" s="249"/>
      <c r="N1945" s="272"/>
      <c r="O1945" s="250"/>
      <c r="P1945" s="273"/>
      <c r="Q1945" s="274"/>
      <c r="R1945" s="273"/>
      <c r="S1945" s="274"/>
      <c r="T1945" s="250"/>
      <c r="U1945" s="274"/>
      <c r="V1945" s="250"/>
      <c r="W1945" s="275"/>
      <c r="X1945" s="276"/>
    </row>
    <row r="1946" spans="2:24" x14ac:dyDescent="0.25">
      <c r="B1946" s="248"/>
      <c r="C1946" s="249"/>
      <c r="D1946" s="269"/>
      <c r="E1946" s="249"/>
      <c r="F1946" s="270"/>
      <c r="G1946" s="270"/>
      <c r="H1946" s="271"/>
      <c r="I1946" s="271"/>
      <c r="J1946" s="270"/>
      <c r="K1946" s="270"/>
      <c r="L1946" s="249"/>
      <c r="M1946" s="249"/>
      <c r="N1946" s="272"/>
      <c r="O1946" s="250"/>
      <c r="P1946" s="273"/>
      <c r="Q1946" s="274"/>
      <c r="R1946" s="273"/>
      <c r="S1946" s="274"/>
      <c r="T1946" s="250"/>
      <c r="U1946" s="274"/>
      <c r="V1946" s="250"/>
      <c r="W1946" s="275"/>
      <c r="X1946" s="276"/>
    </row>
    <row r="1947" spans="2:24" x14ac:dyDescent="0.25">
      <c r="B1947" s="248"/>
      <c r="C1947" s="249"/>
      <c r="D1947" s="269"/>
      <c r="E1947" s="249"/>
      <c r="F1947" s="270"/>
      <c r="G1947" s="270"/>
      <c r="H1947" s="271"/>
      <c r="I1947" s="271"/>
      <c r="J1947" s="270"/>
      <c r="K1947" s="270"/>
      <c r="L1947" s="249"/>
      <c r="M1947" s="249"/>
      <c r="N1947" s="272"/>
      <c r="O1947" s="250"/>
      <c r="P1947" s="273"/>
      <c r="Q1947" s="274"/>
      <c r="R1947" s="273"/>
      <c r="S1947" s="274"/>
      <c r="T1947" s="250"/>
      <c r="U1947" s="274"/>
      <c r="V1947" s="250"/>
      <c r="W1947" s="275"/>
      <c r="X1947" s="276"/>
    </row>
    <row r="1948" spans="2:24" x14ac:dyDescent="0.25">
      <c r="B1948" s="248"/>
      <c r="C1948" s="249"/>
      <c r="D1948" s="269"/>
      <c r="E1948" s="249"/>
      <c r="F1948" s="270"/>
      <c r="G1948" s="270"/>
      <c r="H1948" s="271"/>
      <c r="I1948" s="271"/>
      <c r="J1948" s="270"/>
      <c r="K1948" s="270"/>
      <c r="L1948" s="249"/>
      <c r="M1948" s="249"/>
      <c r="N1948" s="272"/>
      <c r="O1948" s="250"/>
      <c r="P1948" s="273"/>
      <c r="Q1948" s="274"/>
      <c r="R1948" s="273"/>
      <c r="S1948" s="274"/>
      <c r="T1948" s="250"/>
      <c r="U1948" s="274"/>
      <c r="V1948" s="250"/>
      <c r="W1948" s="275"/>
      <c r="X1948" s="276"/>
    </row>
    <row r="1949" spans="2:24" x14ac:dyDescent="0.25">
      <c r="B1949" s="248"/>
      <c r="C1949" s="249"/>
      <c r="D1949" s="269"/>
      <c r="E1949" s="249"/>
      <c r="F1949" s="270"/>
      <c r="G1949" s="270"/>
      <c r="H1949" s="271"/>
      <c r="I1949" s="271"/>
      <c r="J1949" s="270"/>
      <c r="K1949" s="270"/>
      <c r="L1949" s="249"/>
      <c r="M1949" s="249"/>
      <c r="N1949" s="272"/>
      <c r="O1949" s="250"/>
      <c r="P1949" s="273"/>
      <c r="Q1949" s="274"/>
      <c r="R1949" s="273"/>
      <c r="S1949" s="274"/>
      <c r="T1949" s="250"/>
      <c r="U1949" s="274"/>
      <c r="V1949" s="250"/>
      <c r="W1949" s="275"/>
      <c r="X1949" s="276"/>
    </row>
    <row r="1950" spans="2:24" x14ac:dyDescent="0.25">
      <c r="B1950" s="248"/>
      <c r="C1950" s="249"/>
      <c r="D1950" s="269"/>
      <c r="E1950" s="249"/>
      <c r="F1950" s="270"/>
      <c r="G1950" s="270"/>
      <c r="H1950" s="271"/>
      <c r="I1950" s="271"/>
      <c r="J1950" s="270"/>
      <c r="K1950" s="270"/>
      <c r="L1950" s="249"/>
      <c r="M1950" s="249"/>
      <c r="N1950" s="272"/>
      <c r="O1950" s="250"/>
      <c r="P1950" s="273"/>
      <c r="Q1950" s="274"/>
      <c r="R1950" s="273"/>
      <c r="S1950" s="274"/>
      <c r="T1950" s="250"/>
      <c r="U1950" s="274"/>
      <c r="V1950" s="250"/>
      <c r="W1950" s="275"/>
      <c r="X1950" s="276"/>
    </row>
    <row r="1951" spans="2:24" x14ac:dyDescent="0.25">
      <c r="B1951" s="248"/>
      <c r="C1951" s="249"/>
      <c r="D1951" s="269"/>
      <c r="E1951" s="249"/>
      <c r="F1951" s="270"/>
      <c r="G1951" s="270"/>
      <c r="H1951" s="271"/>
      <c r="I1951" s="271"/>
      <c r="J1951" s="270"/>
      <c r="K1951" s="270"/>
      <c r="L1951" s="249"/>
      <c r="M1951" s="249"/>
      <c r="N1951" s="272"/>
      <c r="O1951" s="250"/>
      <c r="P1951" s="273"/>
      <c r="Q1951" s="274"/>
      <c r="R1951" s="273"/>
      <c r="S1951" s="274"/>
      <c r="T1951" s="250"/>
      <c r="U1951" s="274"/>
      <c r="V1951" s="250"/>
      <c r="W1951" s="275"/>
      <c r="X1951" s="276"/>
    </row>
    <row r="1952" spans="2:24" x14ac:dyDescent="0.25">
      <c r="B1952" s="248"/>
      <c r="C1952" s="249"/>
      <c r="D1952" s="269"/>
      <c r="E1952" s="249"/>
      <c r="F1952" s="270"/>
      <c r="G1952" s="270"/>
      <c r="H1952" s="271"/>
      <c r="I1952" s="271"/>
      <c r="J1952" s="270"/>
      <c r="K1952" s="270"/>
      <c r="L1952" s="249"/>
      <c r="M1952" s="249"/>
      <c r="N1952" s="272"/>
      <c r="O1952" s="250"/>
      <c r="P1952" s="273"/>
      <c r="Q1952" s="274"/>
      <c r="R1952" s="273"/>
      <c r="S1952" s="274"/>
      <c r="T1952" s="250"/>
      <c r="U1952" s="274"/>
      <c r="V1952" s="250"/>
      <c r="W1952" s="275"/>
      <c r="X1952" s="276"/>
    </row>
    <row r="1953" spans="2:24" x14ac:dyDescent="0.25">
      <c r="B1953" s="248"/>
      <c r="C1953" s="249"/>
      <c r="D1953" s="269"/>
      <c r="E1953" s="249"/>
      <c r="F1953" s="270"/>
      <c r="G1953" s="270"/>
      <c r="H1953" s="271"/>
      <c r="I1953" s="271"/>
      <c r="J1953" s="270"/>
      <c r="K1953" s="270"/>
      <c r="L1953" s="249"/>
      <c r="M1953" s="249"/>
      <c r="N1953" s="272"/>
      <c r="O1953" s="250"/>
      <c r="P1953" s="273"/>
      <c r="Q1953" s="274"/>
      <c r="R1953" s="273"/>
      <c r="S1953" s="274"/>
      <c r="T1953" s="250"/>
      <c r="U1953" s="274"/>
      <c r="V1953" s="250"/>
      <c r="W1953" s="275"/>
      <c r="X1953" s="276"/>
    </row>
    <row r="1954" spans="2:24" x14ac:dyDescent="0.25">
      <c r="B1954" s="248"/>
      <c r="C1954" s="249"/>
      <c r="D1954" s="269"/>
      <c r="E1954" s="249"/>
      <c r="F1954" s="270"/>
      <c r="G1954" s="270"/>
      <c r="H1954" s="271"/>
      <c r="I1954" s="271"/>
      <c r="J1954" s="270"/>
      <c r="K1954" s="270"/>
      <c r="L1954" s="249"/>
      <c r="M1954" s="249"/>
      <c r="N1954" s="272"/>
      <c r="O1954" s="250"/>
      <c r="P1954" s="273"/>
      <c r="Q1954" s="274"/>
      <c r="R1954" s="273"/>
      <c r="S1954" s="274"/>
      <c r="T1954" s="250"/>
      <c r="U1954" s="274"/>
      <c r="V1954" s="250"/>
      <c r="W1954" s="275"/>
      <c r="X1954" s="276"/>
    </row>
    <row r="1955" spans="2:24" x14ac:dyDescent="0.25">
      <c r="B1955" s="248"/>
      <c r="C1955" s="249"/>
      <c r="D1955" s="269"/>
      <c r="E1955" s="249"/>
      <c r="F1955" s="270"/>
      <c r="G1955" s="270"/>
      <c r="H1955" s="271"/>
      <c r="I1955" s="271"/>
      <c r="J1955" s="270"/>
      <c r="K1955" s="270"/>
      <c r="L1955" s="249"/>
      <c r="M1955" s="249"/>
      <c r="N1955" s="272"/>
      <c r="O1955" s="250"/>
      <c r="P1955" s="273"/>
      <c r="Q1955" s="274"/>
      <c r="R1955" s="273"/>
      <c r="S1955" s="274"/>
      <c r="T1955" s="250"/>
      <c r="U1955" s="274"/>
      <c r="V1955" s="250"/>
      <c r="W1955" s="275"/>
      <c r="X1955" s="276"/>
    </row>
    <row r="1956" spans="2:24" x14ac:dyDescent="0.25">
      <c r="B1956" s="248"/>
      <c r="C1956" s="249"/>
      <c r="D1956" s="269"/>
      <c r="E1956" s="249"/>
      <c r="F1956" s="270"/>
      <c r="G1956" s="270"/>
      <c r="H1956" s="271"/>
      <c r="I1956" s="271"/>
      <c r="J1956" s="270"/>
      <c r="K1956" s="270"/>
      <c r="L1956" s="249"/>
      <c r="M1956" s="249"/>
      <c r="N1956" s="272"/>
      <c r="O1956" s="250"/>
      <c r="P1956" s="273"/>
      <c r="Q1956" s="274"/>
      <c r="R1956" s="273"/>
      <c r="S1956" s="274"/>
      <c r="T1956" s="250"/>
      <c r="U1956" s="274"/>
      <c r="V1956" s="250"/>
      <c r="W1956" s="275"/>
      <c r="X1956" s="276"/>
    </row>
    <row r="1957" spans="2:24" x14ac:dyDescent="0.25">
      <c r="B1957" s="248"/>
      <c r="C1957" s="249"/>
      <c r="D1957" s="269"/>
      <c r="E1957" s="249"/>
      <c r="F1957" s="270"/>
      <c r="G1957" s="270"/>
      <c r="H1957" s="271"/>
      <c r="I1957" s="271"/>
      <c r="J1957" s="270"/>
      <c r="K1957" s="270"/>
      <c r="L1957" s="249"/>
      <c r="M1957" s="249"/>
      <c r="N1957" s="272"/>
      <c r="O1957" s="250"/>
      <c r="P1957" s="273"/>
      <c r="Q1957" s="274"/>
      <c r="R1957" s="273"/>
      <c r="S1957" s="274"/>
      <c r="T1957" s="250"/>
      <c r="U1957" s="274"/>
      <c r="V1957" s="250"/>
      <c r="W1957" s="275"/>
      <c r="X1957" s="276"/>
    </row>
    <row r="1958" spans="2:24" x14ac:dyDescent="0.25">
      <c r="B1958" s="248"/>
      <c r="C1958" s="249"/>
      <c r="D1958" s="269"/>
      <c r="E1958" s="249"/>
      <c r="F1958" s="270"/>
      <c r="G1958" s="270"/>
      <c r="H1958" s="271"/>
      <c r="I1958" s="271"/>
      <c r="J1958" s="270"/>
      <c r="K1958" s="270"/>
      <c r="L1958" s="249"/>
      <c r="M1958" s="249"/>
      <c r="N1958" s="272"/>
      <c r="O1958" s="250"/>
      <c r="P1958" s="273"/>
      <c r="Q1958" s="274"/>
      <c r="R1958" s="273"/>
      <c r="S1958" s="274"/>
      <c r="T1958" s="250"/>
      <c r="U1958" s="274"/>
      <c r="V1958" s="250"/>
      <c r="W1958" s="275"/>
      <c r="X1958" s="276"/>
    </row>
    <row r="1959" spans="2:24" x14ac:dyDescent="0.25">
      <c r="B1959" s="248"/>
      <c r="C1959" s="249"/>
      <c r="D1959" s="269"/>
      <c r="E1959" s="249"/>
      <c r="F1959" s="270"/>
      <c r="G1959" s="270"/>
      <c r="H1959" s="271"/>
      <c r="I1959" s="271"/>
      <c r="J1959" s="270"/>
      <c r="K1959" s="270"/>
      <c r="L1959" s="249"/>
      <c r="M1959" s="249"/>
      <c r="N1959" s="272"/>
      <c r="O1959" s="250"/>
      <c r="P1959" s="273"/>
      <c r="Q1959" s="274"/>
      <c r="R1959" s="273"/>
      <c r="S1959" s="274"/>
      <c r="T1959" s="250"/>
      <c r="U1959" s="274"/>
      <c r="V1959" s="250"/>
      <c r="W1959" s="275"/>
      <c r="X1959" s="276"/>
    </row>
    <row r="1960" spans="2:24" x14ac:dyDescent="0.25">
      <c r="B1960" s="248"/>
      <c r="C1960" s="249"/>
      <c r="D1960" s="269"/>
      <c r="E1960" s="249"/>
      <c r="F1960" s="270"/>
      <c r="G1960" s="270"/>
      <c r="H1960" s="271"/>
      <c r="I1960" s="271"/>
      <c r="J1960" s="270"/>
      <c r="K1960" s="270"/>
      <c r="L1960" s="249"/>
      <c r="M1960" s="249"/>
      <c r="N1960" s="272"/>
      <c r="O1960" s="250"/>
      <c r="P1960" s="273"/>
      <c r="Q1960" s="274"/>
      <c r="R1960" s="273"/>
      <c r="S1960" s="274"/>
      <c r="T1960" s="250"/>
      <c r="U1960" s="274"/>
      <c r="V1960" s="250"/>
      <c r="W1960" s="275"/>
      <c r="X1960" s="276"/>
    </row>
    <row r="1961" spans="2:24" x14ac:dyDescent="0.25">
      <c r="B1961" s="248"/>
      <c r="C1961" s="249"/>
      <c r="D1961" s="269"/>
      <c r="E1961" s="249"/>
      <c r="F1961" s="270"/>
      <c r="G1961" s="270"/>
      <c r="H1961" s="271"/>
      <c r="I1961" s="271"/>
      <c r="J1961" s="270"/>
      <c r="K1961" s="270"/>
      <c r="L1961" s="249"/>
      <c r="M1961" s="249"/>
      <c r="N1961" s="272"/>
      <c r="O1961" s="250"/>
      <c r="P1961" s="273"/>
      <c r="Q1961" s="274"/>
      <c r="R1961" s="273"/>
      <c r="S1961" s="274"/>
      <c r="T1961" s="250"/>
      <c r="U1961" s="274"/>
      <c r="V1961" s="250"/>
      <c r="W1961" s="275"/>
      <c r="X1961" s="276"/>
    </row>
    <row r="1962" spans="2:24" x14ac:dyDescent="0.25">
      <c r="B1962" s="248"/>
      <c r="C1962" s="249"/>
      <c r="D1962" s="269"/>
      <c r="E1962" s="249"/>
      <c r="F1962" s="270"/>
      <c r="G1962" s="270"/>
      <c r="H1962" s="271"/>
      <c r="I1962" s="271"/>
      <c r="J1962" s="270"/>
      <c r="K1962" s="270"/>
      <c r="L1962" s="249"/>
      <c r="M1962" s="249"/>
      <c r="N1962" s="272"/>
      <c r="O1962" s="250"/>
      <c r="P1962" s="273"/>
      <c r="Q1962" s="274"/>
      <c r="R1962" s="273"/>
      <c r="S1962" s="274"/>
      <c r="T1962" s="250"/>
      <c r="U1962" s="274"/>
      <c r="V1962" s="250"/>
      <c r="W1962" s="275"/>
      <c r="X1962" s="276"/>
    </row>
    <row r="1963" spans="2:24" x14ac:dyDescent="0.25">
      <c r="B1963" s="248"/>
      <c r="C1963" s="249"/>
      <c r="D1963" s="269"/>
      <c r="E1963" s="249"/>
      <c r="F1963" s="270"/>
      <c r="G1963" s="270"/>
      <c r="H1963" s="271"/>
      <c r="I1963" s="271"/>
      <c r="J1963" s="270"/>
      <c r="K1963" s="270"/>
      <c r="L1963" s="249"/>
      <c r="M1963" s="249"/>
      <c r="N1963" s="272"/>
      <c r="O1963" s="250"/>
      <c r="P1963" s="273"/>
      <c r="Q1963" s="274"/>
      <c r="R1963" s="273"/>
      <c r="S1963" s="274"/>
      <c r="T1963" s="250"/>
      <c r="U1963" s="274"/>
      <c r="V1963" s="250"/>
      <c r="W1963" s="275"/>
      <c r="X1963" s="276"/>
    </row>
    <row r="1964" spans="2:24" x14ac:dyDescent="0.25">
      <c r="B1964" s="248"/>
      <c r="C1964" s="249"/>
      <c r="D1964" s="269"/>
      <c r="E1964" s="249"/>
      <c r="F1964" s="270"/>
      <c r="G1964" s="270"/>
      <c r="H1964" s="271"/>
      <c r="I1964" s="271"/>
      <c r="J1964" s="270"/>
      <c r="K1964" s="270"/>
      <c r="L1964" s="249"/>
      <c r="M1964" s="249"/>
      <c r="N1964" s="272"/>
      <c r="O1964" s="250"/>
      <c r="P1964" s="273"/>
      <c r="Q1964" s="274"/>
      <c r="R1964" s="273"/>
      <c r="S1964" s="274"/>
      <c r="T1964" s="250"/>
      <c r="U1964" s="274"/>
      <c r="V1964" s="250"/>
      <c r="W1964" s="275"/>
      <c r="X1964" s="276"/>
    </row>
    <row r="1965" spans="2:24" x14ac:dyDescent="0.25">
      <c r="B1965" s="248"/>
      <c r="C1965" s="249"/>
      <c r="D1965" s="269"/>
      <c r="E1965" s="249"/>
      <c r="F1965" s="270"/>
      <c r="G1965" s="270"/>
      <c r="H1965" s="271"/>
      <c r="I1965" s="271"/>
      <c r="J1965" s="270"/>
      <c r="K1965" s="270"/>
      <c r="L1965" s="249"/>
      <c r="M1965" s="249"/>
      <c r="N1965" s="272"/>
      <c r="O1965" s="250"/>
      <c r="P1965" s="273"/>
      <c r="Q1965" s="274"/>
      <c r="R1965" s="273"/>
      <c r="S1965" s="274"/>
      <c r="T1965" s="250"/>
      <c r="U1965" s="274"/>
      <c r="V1965" s="250"/>
      <c r="W1965" s="275"/>
      <c r="X1965" s="276"/>
    </row>
    <row r="1966" spans="2:24" x14ac:dyDescent="0.25">
      <c r="B1966" s="248"/>
      <c r="C1966" s="249"/>
      <c r="D1966" s="269"/>
      <c r="E1966" s="249"/>
      <c r="F1966" s="270"/>
      <c r="G1966" s="270"/>
      <c r="H1966" s="271"/>
      <c r="I1966" s="271"/>
      <c r="J1966" s="270"/>
      <c r="K1966" s="270"/>
      <c r="L1966" s="249"/>
      <c r="M1966" s="249"/>
      <c r="N1966" s="272"/>
      <c r="O1966" s="250"/>
      <c r="P1966" s="273"/>
      <c r="Q1966" s="274"/>
      <c r="R1966" s="273"/>
      <c r="S1966" s="274"/>
      <c r="T1966" s="250"/>
      <c r="U1966" s="274"/>
      <c r="V1966" s="250"/>
      <c r="W1966" s="275"/>
      <c r="X1966" s="276"/>
    </row>
    <row r="1967" spans="2:24" x14ac:dyDescent="0.25">
      <c r="B1967" s="248"/>
      <c r="C1967" s="249"/>
      <c r="D1967" s="269"/>
      <c r="E1967" s="249"/>
      <c r="F1967" s="270"/>
      <c r="G1967" s="270"/>
      <c r="H1967" s="271"/>
      <c r="I1967" s="271"/>
      <c r="J1967" s="270"/>
      <c r="K1967" s="270"/>
      <c r="L1967" s="249"/>
      <c r="M1967" s="249"/>
      <c r="N1967" s="272"/>
      <c r="O1967" s="250"/>
      <c r="P1967" s="273"/>
      <c r="Q1967" s="274"/>
      <c r="R1967" s="273"/>
      <c r="S1967" s="274"/>
      <c r="T1967" s="250"/>
      <c r="U1967" s="274"/>
      <c r="V1967" s="250"/>
      <c r="W1967" s="275"/>
      <c r="X1967" s="276"/>
    </row>
    <row r="1968" spans="2:24" x14ac:dyDescent="0.25">
      <c r="B1968" s="248"/>
      <c r="C1968" s="249"/>
      <c r="D1968" s="269"/>
      <c r="E1968" s="249"/>
      <c r="F1968" s="270"/>
      <c r="G1968" s="270"/>
      <c r="H1968" s="271"/>
      <c r="I1968" s="271"/>
      <c r="J1968" s="270"/>
      <c r="K1968" s="270"/>
      <c r="L1968" s="249"/>
      <c r="M1968" s="249"/>
      <c r="N1968" s="272"/>
      <c r="O1968" s="250"/>
      <c r="P1968" s="273"/>
      <c r="Q1968" s="274"/>
      <c r="R1968" s="273"/>
      <c r="S1968" s="274"/>
      <c r="T1968" s="250"/>
      <c r="U1968" s="274"/>
      <c r="V1968" s="250"/>
      <c r="W1968" s="275"/>
      <c r="X1968" s="276"/>
    </row>
    <row r="1969" spans="2:24" x14ac:dyDescent="0.25">
      <c r="B1969" s="248"/>
      <c r="C1969" s="249"/>
      <c r="D1969" s="269"/>
      <c r="E1969" s="249"/>
      <c r="F1969" s="270"/>
      <c r="G1969" s="270"/>
      <c r="H1969" s="271"/>
      <c r="I1969" s="271"/>
      <c r="J1969" s="270"/>
      <c r="K1969" s="270"/>
      <c r="L1969" s="249"/>
      <c r="M1969" s="249"/>
      <c r="N1969" s="272"/>
      <c r="O1969" s="250"/>
      <c r="P1969" s="273"/>
      <c r="Q1969" s="274"/>
      <c r="R1969" s="273"/>
      <c r="S1969" s="274"/>
      <c r="T1969" s="250"/>
      <c r="U1969" s="274"/>
      <c r="V1969" s="250"/>
      <c r="W1969" s="275"/>
      <c r="X1969" s="276"/>
    </row>
    <row r="1970" spans="2:24" x14ac:dyDescent="0.25">
      <c r="B1970" s="248"/>
      <c r="C1970" s="249"/>
      <c r="D1970" s="269"/>
      <c r="E1970" s="249"/>
      <c r="F1970" s="270"/>
      <c r="G1970" s="270"/>
      <c r="H1970" s="271"/>
      <c r="I1970" s="271"/>
      <c r="J1970" s="270"/>
      <c r="K1970" s="270"/>
      <c r="L1970" s="249"/>
      <c r="M1970" s="249"/>
      <c r="N1970" s="272"/>
      <c r="O1970" s="250"/>
      <c r="P1970" s="273"/>
      <c r="Q1970" s="274"/>
      <c r="R1970" s="273"/>
      <c r="S1970" s="274"/>
      <c r="T1970" s="250"/>
      <c r="U1970" s="274"/>
      <c r="V1970" s="250"/>
      <c r="W1970" s="275"/>
      <c r="X1970" s="276"/>
    </row>
    <row r="1971" spans="2:24" x14ac:dyDescent="0.25">
      <c r="B1971" s="248"/>
      <c r="C1971" s="249"/>
      <c r="D1971" s="269"/>
      <c r="E1971" s="249"/>
      <c r="F1971" s="270"/>
      <c r="G1971" s="270"/>
      <c r="H1971" s="271"/>
      <c r="I1971" s="271"/>
      <c r="J1971" s="270"/>
      <c r="K1971" s="270"/>
      <c r="L1971" s="249"/>
      <c r="M1971" s="249"/>
      <c r="N1971" s="272"/>
      <c r="O1971" s="250"/>
      <c r="P1971" s="273"/>
      <c r="Q1971" s="274"/>
      <c r="R1971" s="273"/>
      <c r="S1971" s="274"/>
      <c r="T1971" s="250"/>
      <c r="U1971" s="274"/>
      <c r="V1971" s="250"/>
      <c r="W1971" s="275"/>
      <c r="X1971" s="276"/>
    </row>
    <row r="1972" spans="2:24" x14ac:dyDescent="0.25">
      <c r="B1972" s="248"/>
      <c r="C1972" s="249"/>
      <c r="D1972" s="269"/>
      <c r="E1972" s="249"/>
      <c r="F1972" s="270"/>
      <c r="G1972" s="270"/>
      <c r="H1972" s="271"/>
      <c r="I1972" s="271"/>
      <c r="J1972" s="270"/>
      <c r="K1972" s="270"/>
      <c r="L1972" s="249"/>
      <c r="M1972" s="249"/>
      <c r="N1972" s="272"/>
      <c r="O1972" s="250"/>
      <c r="P1972" s="273"/>
      <c r="Q1972" s="274"/>
      <c r="R1972" s="273"/>
      <c r="S1972" s="274"/>
      <c r="T1972" s="250"/>
      <c r="U1972" s="274"/>
      <c r="V1972" s="250"/>
      <c r="W1972" s="275"/>
      <c r="X1972" s="276"/>
    </row>
    <row r="1973" spans="2:24" x14ac:dyDescent="0.25">
      <c r="B1973" s="248"/>
      <c r="C1973" s="249"/>
      <c r="D1973" s="269"/>
      <c r="E1973" s="249"/>
      <c r="F1973" s="270"/>
      <c r="G1973" s="270"/>
      <c r="H1973" s="271"/>
      <c r="I1973" s="271"/>
      <c r="J1973" s="270"/>
      <c r="K1973" s="270"/>
      <c r="L1973" s="249"/>
      <c r="M1973" s="249"/>
      <c r="N1973" s="272"/>
      <c r="O1973" s="250"/>
      <c r="P1973" s="273"/>
      <c r="Q1973" s="274"/>
      <c r="R1973" s="273"/>
      <c r="S1973" s="274"/>
      <c r="T1973" s="250"/>
      <c r="U1973" s="274"/>
      <c r="V1973" s="250"/>
      <c r="W1973" s="275"/>
      <c r="X1973" s="276"/>
    </row>
    <row r="1974" spans="2:24" x14ac:dyDescent="0.25">
      <c r="B1974" s="248"/>
      <c r="C1974" s="249"/>
      <c r="D1974" s="269"/>
      <c r="E1974" s="249"/>
      <c r="F1974" s="270"/>
      <c r="G1974" s="270"/>
      <c r="H1974" s="271"/>
      <c r="I1974" s="271"/>
      <c r="J1974" s="270"/>
      <c r="K1974" s="270"/>
      <c r="L1974" s="249"/>
      <c r="M1974" s="249"/>
      <c r="N1974" s="272"/>
      <c r="O1974" s="250"/>
      <c r="P1974" s="273"/>
      <c r="Q1974" s="274"/>
      <c r="R1974" s="273"/>
      <c r="S1974" s="274"/>
      <c r="T1974" s="250"/>
      <c r="U1974" s="274"/>
      <c r="V1974" s="250"/>
      <c r="W1974" s="275"/>
      <c r="X1974" s="276"/>
    </row>
    <row r="1975" spans="2:24" x14ac:dyDescent="0.25">
      <c r="B1975" s="248"/>
      <c r="C1975" s="249"/>
      <c r="D1975" s="269"/>
      <c r="E1975" s="249"/>
      <c r="F1975" s="270"/>
      <c r="G1975" s="270"/>
      <c r="H1975" s="271"/>
      <c r="I1975" s="271"/>
      <c r="J1975" s="270"/>
      <c r="K1975" s="270"/>
      <c r="L1975" s="249"/>
      <c r="M1975" s="249"/>
      <c r="N1975" s="272"/>
      <c r="O1975" s="250"/>
      <c r="P1975" s="273"/>
      <c r="Q1975" s="274"/>
      <c r="R1975" s="273"/>
      <c r="S1975" s="274"/>
      <c r="T1975" s="250"/>
      <c r="U1975" s="274"/>
      <c r="V1975" s="250"/>
      <c r="W1975" s="275"/>
      <c r="X1975" s="276"/>
    </row>
    <row r="1976" spans="2:24" x14ac:dyDescent="0.25">
      <c r="B1976" s="248"/>
      <c r="C1976" s="249"/>
      <c r="D1976" s="269"/>
      <c r="E1976" s="249"/>
      <c r="F1976" s="270"/>
      <c r="G1976" s="270"/>
      <c r="H1976" s="271"/>
      <c r="I1976" s="271"/>
      <c r="J1976" s="270"/>
      <c r="K1976" s="270"/>
      <c r="L1976" s="249"/>
      <c r="M1976" s="249"/>
      <c r="N1976" s="272"/>
      <c r="O1976" s="250"/>
      <c r="P1976" s="273"/>
      <c r="Q1976" s="274"/>
      <c r="R1976" s="273"/>
      <c r="S1976" s="274"/>
      <c r="T1976" s="250"/>
      <c r="U1976" s="274"/>
      <c r="V1976" s="250"/>
      <c r="W1976" s="275"/>
      <c r="X1976" s="276"/>
    </row>
    <row r="1977" spans="2:24" x14ac:dyDescent="0.25">
      <c r="B1977" s="248"/>
      <c r="C1977" s="249"/>
      <c r="D1977" s="269"/>
      <c r="E1977" s="249"/>
      <c r="F1977" s="270"/>
      <c r="G1977" s="270"/>
      <c r="H1977" s="271"/>
      <c r="I1977" s="271"/>
      <c r="J1977" s="270"/>
      <c r="K1977" s="270"/>
      <c r="L1977" s="249"/>
      <c r="M1977" s="249"/>
      <c r="N1977" s="272"/>
      <c r="O1977" s="250"/>
      <c r="P1977" s="273"/>
      <c r="Q1977" s="274"/>
      <c r="R1977" s="273"/>
      <c r="S1977" s="274"/>
      <c r="T1977" s="250"/>
      <c r="U1977" s="274"/>
      <c r="V1977" s="250"/>
      <c r="W1977" s="275"/>
      <c r="X1977" s="276"/>
    </row>
    <row r="1978" spans="2:24" x14ac:dyDescent="0.25">
      <c r="B1978" s="248"/>
      <c r="C1978" s="249"/>
      <c r="D1978" s="269"/>
      <c r="E1978" s="249"/>
      <c r="F1978" s="270"/>
      <c r="G1978" s="270"/>
      <c r="H1978" s="271"/>
      <c r="I1978" s="271"/>
      <c r="J1978" s="270"/>
      <c r="K1978" s="270"/>
      <c r="L1978" s="249"/>
      <c r="M1978" s="249"/>
      <c r="N1978" s="272"/>
      <c r="O1978" s="250"/>
      <c r="P1978" s="273"/>
      <c r="Q1978" s="274"/>
      <c r="R1978" s="273"/>
      <c r="S1978" s="274"/>
      <c r="T1978" s="250"/>
      <c r="U1978" s="274"/>
      <c r="V1978" s="250"/>
      <c r="W1978" s="275"/>
      <c r="X1978" s="276"/>
    </row>
    <row r="1979" spans="2:24" x14ac:dyDescent="0.25">
      <c r="B1979" s="248"/>
      <c r="C1979" s="249"/>
      <c r="D1979" s="269"/>
      <c r="E1979" s="249"/>
      <c r="F1979" s="270"/>
      <c r="G1979" s="270"/>
      <c r="H1979" s="271"/>
      <c r="I1979" s="271"/>
      <c r="J1979" s="270"/>
      <c r="K1979" s="270"/>
      <c r="L1979" s="249"/>
      <c r="M1979" s="249"/>
      <c r="N1979" s="272"/>
      <c r="O1979" s="250"/>
      <c r="P1979" s="273"/>
      <c r="Q1979" s="274"/>
      <c r="R1979" s="273"/>
      <c r="S1979" s="274"/>
      <c r="T1979" s="250"/>
      <c r="U1979" s="274"/>
      <c r="V1979" s="250"/>
      <c r="W1979" s="275"/>
      <c r="X1979" s="276"/>
    </row>
    <row r="1980" spans="2:24" x14ac:dyDescent="0.25">
      <c r="B1980" s="248"/>
      <c r="C1980" s="249"/>
      <c r="D1980" s="269"/>
      <c r="E1980" s="249"/>
      <c r="F1980" s="270"/>
      <c r="G1980" s="270"/>
      <c r="H1980" s="271"/>
      <c r="I1980" s="271"/>
      <c r="J1980" s="270"/>
      <c r="K1980" s="270"/>
      <c r="L1980" s="249"/>
      <c r="M1980" s="249"/>
      <c r="N1980" s="272"/>
      <c r="O1980" s="250"/>
      <c r="P1980" s="273"/>
      <c r="Q1980" s="274"/>
      <c r="R1980" s="273"/>
      <c r="S1980" s="274"/>
      <c r="T1980" s="250"/>
      <c r="U1980" s="274"/>
      <c r="V1980" s="250"/>
      <c r="W1980" s="275"/>
      <c r="X1980" s="276"/>
    </row>
    <row r="1981" spans="2:24" x14ac:dyDescent="0.25">
      <c r="B1981" s="248"/>
      <c r="C1981" s="249"/>
      <c r="D1981" s="269"/>
      <c r="E1981" s="249"/>
      <c r="F1981" s="270"/>
      <c r="G1981" s="270"/>
      <c r="H1981" s="271"/>
      <c r="I1981" s="271"/>
      <c r="J1981" s="270"/>
      <c r="K1981" s="270"/>
      <c r="L1981" s="249"/>
      <c r="M1981" s="249"/>
      <c r="N1981" s="272"/>
      <c r="O1981" s="250"/>
      <c r="P1981" s="273"/>
      <c r="Q1981" s="274"/>
      <c r="R1981" s="273"/>
      <c r="S1981" s="274"/>
      <c r="T1981" s="250"/>
      <c r="U1981" s="274"/>
      <c r="V1981" s="250"/>
      <c r="W1981" s="275"/>
      <c r="X1981" s="276"/>
    </row>
    <row r="1982" spans="2:24" x14ac:dyDescent="0.25">
      <c r="B1982" s="248"/>
      <c r="C1982" s="249"/>
      <c r="D1982" s="269"/>
      <c r="E1982" s="249"/>
      <c r="F1982" s="270"/>
      <c r="G1982" s="270"/>
      <c r="H1982" s="271"/>
      <c r="I1982" s="271"/>
      <c r="J1982" s="270"/>
      <c r="K1982" s="270"/>
      <c r="L1982" s="249"/>
      <c r="M1982" s="249"/>
      <c r="N1982" s="272"/>
      <c r="O1982" s="250"/>
      <c r="P1982" s="273"/>
      <c r="Q1982" s="274"/>
      <c r="R1982" s="273"/>
      <c r="S1982" s="274"/>
      <c r="T1982" s="250"/>
      <c r="U1982" s="274"/>
      <c r="V1982" s="250"/>
      <c r="W1982" s="275"/>
      <c r="X1982" s="276"/>
    </row>
    <row r="1983" spans="2:24" x14ac:dyDescent="0.25">
      <c r="B1983" s="248"/>
      <c r="C1983" s="249"/>
      <c r="D1983" s="269"/>
      <c r="E1983" s="249"/>
      <c r="F1983" s="270"/>
      <c r="G1983" s="270"/>
      <c r="H1983" s="271"/>
      <c r="I1983" s="271"/>
      <c r="J1983" s="270"/>
      <c r="K1983" s="270"/>
      <c r="L1983" s="249"/>
      <c r="M1983" s="249"/>
      <c r="N1983" s="272"/>
      <c r="O1983" s="250"/>
      <c r="P1983" s="273"/>
      <c r="Q1983" s="274"/>
      <c r="R1983" s="273"/>
      <c r="S1983" s="274"/>
      <c r="T1983" s="250"/>
      <c r="U1983" s="274"/>
      <c r="V1983" s="250"/>
      <c r="W1983" s="275"/>
      <c r="X1983" s="276"/>
    </row>
    <row r="1984" spans="2:24" x14ac:dyDescent="0.25">
      <c r="B1984" s="248"/>
      <c r="C1984" s="249"/>
      <c r="D1984" s="269"/>
      <c r="E1984" s="249"/>
      <c r="F1984" s="270"/>
      <c r="G1984" s="270"/>
      <c r="H1984" s="271"/>
      <c r="I1984" s="271"/>
      <c r="J1984" s="270"/>
      <c r="K1984" s="270"/>
      <c r="L1984" s="249"/>
      <c r="M1984" s="249"/>
      <c r="N1984" s="272"/>
      <c r="O1984" s="250"/>
      <c r="P1984" s="273"/>
      <c r="Q1984" s="274"/>
      <c r="R1984" s="273"/>
      <c r="S1984" s="274"/>
      <c r="T1984" s="250"/>
      <c r="U1984" s="274"/>
      <c r="V1984" s="250"/>
      <c r="W1984" s="275"/>
      <c r="X1984" s="276"/>
    </row>
    <row r="1985" spans="2:24" x14ac:dyDescent="0.25">
      <c r="B1985" s="248"/>
      <c r="C1985" s="249"/>
      <c r="D1985" s="269"/>
      <c r="E1985" s="249"/>
      <c r="F1985" s="270"/>
      <c r="G1985" s="270"/>
      <c r="H1985" s="271"/>
      <c r="I1985" s="271"/>
      <c r="J1985" s="270"/>
      <c r="K1985" s="270"/>
      <c r="L1985" s="249"/>
      <c r="M1985" s="249"/>
      <c r="N1985" s="272"/>
      <c r="O1985" s="250"/>
      <c r="P1985" s="273"/>
      <c r="Q1985" s="274"/>
      <c r="R1985" s="273"/>
      <c r="S1985" s="274"/>
      <c r="T1985" s="250"/>
      <c r="U1985" s="274"/>
      <c r="V1985" s="250"/>
      <c r="W1985" s="275"/>
      <c r="X1985" s="276"/>
    </row>
    <row r="1986" spans="2:24" x14ac:dyDescent="0.25">
      <c r="B1986" s="248"/>
      <c r="C1986" s="249"/>
      <c r="D1986" s="269"/>
      <c r="E1986" s="249"/>
      <c r="F1986" s="270"/>
      <c r="G1986" s="270"/>
      <c r="H1986" s="271"/>
      <c r="I1986" s="271"/>
      <c r="J1986" s="270"/>
      <c r="K1986" s="270"/>
      <c r="L1986" s="249"/>
      <c r="M1986" s="249"/>
      <c r="N1986" s="272"/>
      <c r="O1986" s="250"/>
      <c r="P1986" s="273"/>
      <c r="Q1986" s="274"/>
      <c r="R1986" s="273"/>
      <c r="S1986" s="274"/>
      <c r="T1986" s="250"/>
      <c r="U1986" s="274"/>
      <c r="V1986" s="250"/>
      <c r="W1986" s="275"/>
      <c r="X1986" s="276"/>
    </row>
    <row r="1987" spans="2:24" x14ac:dyDescent="0.25">
      <c r="B1987" s="248"/>
      <c r="C1987" s="249"/>
      <c r="D1987" s="269"/>
      <c r="E1987" s="249"/>
      <c r="F1987" s="270"/>
      <c r="G1987" s="270"/>
      <c r="H1987" s="271"/>
      <c r="I1987" s="271"/>
      <c r="J1987" s="270"/>
      <c r="K1987" s="270"/>
      <c r="L1987" s="249"/>
      <c r="M1987" s="249"/>
      <c r="N1987" s="272"/>
      <c r="O1987" s="250"/>
      <c r="P1987" s="273"/>
      <c r="Q1987" s="274"/>
      <c r="R1987" s="273"/>
      <c r="S1987" s="274"/>
      <c r="T1987" s="250"/>
      <c r="U1987" s="274"/>
      <c r="V1987" s="250"/>
      <c r="W1987" s="275"/>
      <c r="X1987" s="276"/>
    </row>
    <row r="1988" spans="2:24" x14ac:dyDescent="0.25">
      <c r="B1988" s="248"/>
      <c r="C1988" s="249"/>
      <c r="D1988" s="269"/>
      <c r="E1988" s="249"/>
      <c r="F1988" s="270"/>
      <c r="G1988" s="270"/>
      <c r="H1988" s="271"/>
      <c r="I1988" s="271"/>
      <c r="J1988" s="270"/>
      <c r="K1988" s="270"/>
      <c r="L1988" s="249"/>
      <c r="M1988" s="249"/>
      <c r="N1988" s="272"/>
      <c r="O1988" s="250"/>
      <c r="P1988" s="273"/>
      <c r="Q1988" s="274"/>
      <c r="R1988" s="273"/>
      <c r="S1988" s="274"/>
      <c r="T1988" s="250"/>
      <c r="U1988" s="274"/>
      <c r="V1988" s="250"/>
      <c r="W1988" s="275"/>
      <c r="X1988" s="276"/>
    </row>
    <row r="1989" spans="2:24" x14ac:dyDescent="0.25">
      <c r="B1989" s="248"/>
      <c r="C1989" s="249"/>
      <c r="D1989" s="269"/>
      <c r="E1989" s="249"/>
      <c r="F1989" s="270"/>
      <c r="G1989" s="270"/>
      <c r="H1989" s="271"/>
      <c r="I1989" s="271"/>
      <c r="J1989" s="270"/>
      <c r="K1989" s="270"/>
      <c r="L1989" s="249"/>
      <c r="M1989" s="249"/>
      <c r="N1989" s="272"/>
      <c r="O1989" s="250"/>
      <c r="P1989" s="273"/>
      <c r="Q1989" s="274"/>
      <c r="R1989" s="273"/>
      <c r="S1989" s="274"/>
      <c r="T1989" s="250"/>
      <c r="U1989" s="274"/>
      <c r="V1989" s="250"/>
      <c r="W1989" s="275"/>
      <c r="X1989" s="276"/>
    </row>
    <row r="1990" spans="2:24" x14ac:dyDescent="0.25">
      <c r="B1990" s="248"/>
      <c r="C1990" s="249"/>
      <c r="D1990" s="269"/>
      <c r="E1990" s="249"/>
      <c r="F1990" s="270"/>
      <c r="G1990" s="270"/>
      <c r="H1990" s="271"/>
      <c r="I1990" s="271"/>
      <c r="J1990" s="270"/>
      <c r="K1990" s="270"/>
      <c r="L1990" s="249"/>
      <c r="M1990" s="249"/>
      <c r="N1990" s="272"/>
      <c r="O1990" s="250"/>
      <c r="P1990" s="273"/>
      <c r="Q1990" s="274"/>
      <c r="R1990" s="273"/>
      <c r="S1990" s="274"/>
      <c r="T1990" s="250"/>
      <c r="U1990" s="274"/>
      <c r="V1990" s="250"/>
      <c r="W1990" s="275"/>
      <c r="X1990" s="276"/>
    </row>
    <row r="1991" spans="2:24" x14ac:dyDescent="0.25">
      <c r="B1991" s="248"/>
      <c r="C1991" s="249"/>
      <c r="D1991" s="269"/>
      <c r="E1991" s="249"/>
      <c r="F1991" s="270"/>
      <c r="G1991" s="270"/>
      <c r="H1991" s="271"/>
      <c r="I1991" s="271"/>
      <c r="J1991" s="270"/>
      <c r="K1991" s="270"/>
      <c r="L1991" s="249"/>
      <c r="M1991" s="249"/>
      <c r="N1991" s="272"/>
      <c r="O1991" s="250"/>
      <c r="P1991" s="273"/>
      <c r="Q1991" s="274"/>
      <c r="R1991" s="273"/>
      <c r="S1991" s="274"/>
      <c r="T1991" s="250"/>
      <c r="U1991" s="274"/>
      <c r="V1991" s="250"/>
      <c r="W1991" s="275"/>
      <c r="X1991" s="276"/>
    </row>
    <row r="1992" spans="2:24" x14ac:dyDescent="0.25">
      <c r="B1992" s="248"/>
      <c r="C1992" s="249"/>
      <c r="D1992" s="269"/>
      <c r="E1992" s="249"/>
      <c r="F1992" s="270"/>
      <c r="G1992" s="270"/>
      <c r="H1992" s="271"/>
      <c r="I1992" s="271"/>
      <c r="J1992" s="270"/>
      <c r="K1992" s="270"/>
      <c r="L1992" s="249"/>
      <c r="M1992" s="249"/>
      <c r="N1992" s="272"/>
      <c r="O1992" s="250"/>
      <c r="P1992" s="273"/>
      <c r="Q1992" s="274"/>
      <c r="R1992" s="273"/>
      <c r="S1992" s="274"/>
      <c r="T1992" s="250"/>
      <c r="U1992" s="274"/>
      <c r="V1992" s="250"/>
      <c r="W1992" s="275"/>
      <c r="X1992" s="276"/>
    </row>
    <row r="1993" spans="2:24" x14ac:dyDescent="0.25">
      <c r="B1993" s="248"/>
      <c r="C1993" s="249"/>
      <c r="D1993" s="269"/>
      <c r="E1993" s="249"/>
      <c r="F1993" s="270"/>
      <c r="G1993" s="270"/>
      <c r="H1993" s="271"/>
      <c r="I1993" s="271"/>
      <c r="J1993" s="270"/>
      <c r="K1993" s="270"/>
      <c r="L1993" s="249"/>
      <c r="M1993" s="249"/>
      <c r="N1993" s="272"/>
      <c r="O1993" s="250"/>
      <c r="P1993" s="273"/>
      <c r="Q1993" s="274"/>
      <c r="R1993" s="273"/>
      <c r="S1993" s="274"/>
      <c r="T1993" s="250"/>
      <c r="U1993" s="274"/>
      <c r="V1993" s="250"/>
      <c r="W1993" s="275"/>
      <c r="X1993" s="276"/>
    </row>
    <row r="1994" spans="2:24" x14ac:dyDescent="0.25">
      <c r="B1994" s="248"/>
      <c r="C1994" s="249"/>
      <c r="D1994" s="269"/>
      <c r="E1994" s="249"/>
      <c r="F1994" s="270"/>
      <c r="G1994" s="270"/>
      <c r="H1994" s="271"/>
      <c r="I1994" s="271"/>
      <c r="J1994" s="270"/>
      <c r="K1994" s="270"/>
      <c r="L1994" s="249"/>
      <c r="M1994" s="249"/>
      <c r="N1994" s="272"/>
      <c r="O1994" s="250"/>
      <c r="P1994" s="273"/>
      <c r="Q1994" s="274"/>
      <c r="R1994" s="273"/>
      <c r="S1994" s="274"/>
      <c r="T1994" s="250"/>
      <c r="U1994" s="274"/>
      <c r="V1994" s="250"/>
      <c r="W1994" s="275"/>
      <c r="X1994" s="276"/>
    </row>
    <row r="1995" spans="2:24" x14ac:dyDescent="0.25">
      <c r="B1995" s="248"/>
      <c r="C1995" s="249"/>
      <c r="D1995" s="269"/>
      <c r="E1995" s="249"/>
      <c r="F1995" s="270"/>
      <c r="G1995" s="270"/>
      <c r="H1995" s="271"/>
      <c r="I1995" s="271"/>
      <c r="J1995" s="270"/>
      <c r="K1995" s="270"/>
      <c r="L1995" s="249"/>
      <c r="M1995" s="249"/>
      <c r="N1995" s="272"/>
      <c r="O1995" s="250"/>
      <c r="P1995" s="273"/>
      <c r="Q1995" s="274"/>
      <c r="R1995" s="273"/>
      <c r="S1995" s="274"/>
      <c r="T1995" s="250"/>
      <c r="U1995" s="274"/>
      <c r="V1995" s="250"/>
      <c r="W1995" s="275"/>
      <c r="X1995" s="276"/>
    </row>
    <row r="1996" spans="2:24" x14ac:dyDescent="0.25">
      <c r="B1996" s="248"/>
      <c r="C1996" s="249"/>
      <c r="D1996" s="269"/>
      <c r="E1996" s="249"/>
      <c r="F1996" s="270"/>
      <c r="G1996" s="270"/>
      <c r="H1996" s="271"/>
      <c r="I1996" s="271"/>
      <c r="J1996" s="270"/>
      <c r="K1996" s="270"/>
      <c r="L1996" s="249"/>
      <c r="M1996" s="249"/>
      <c r="N1996" s="272"/>
      <c r="O1996" s="250"/>
      <c r="P1996" s="273"/>
      <c r="Q1996" s="274"/>
      <c r="R1996" s="273"/>
      <c r="S1996" s="274"/>
      <c r="T1996" s="250"/>
      <c r="U1996" s="274"/>
      <c r="V1996" s="250"/>
      <c r="W1996" s="275"/>
      <c r="X1996" s="276"/>
    </row>
    <row r="1997" spans="2:24" x14ac:dyDescent="0.25">
      <c r="B1997" s="248"/>
      <c r="C1997" s="249"/>
      <c r="D1997" s="269"/>
      <c r="E1997" s="249"/>
      <c r="F1997" s="270"/>
      <c r="G1997" s="270"/>
      <c r="H1997" s="271"/>
      <c r="I1997" s="271"/>
      <c r="J1997" s="270"/>
      <c r="K1997" s="270"/>
      <c r="L1997" s="249"/>
      <c r="M1997" s="249"/>
      <c r="N1997" s="272"/>
      <c r="O1997" s="250"/>
      <c r="P1997" s="273"/>
      <c r="Q1997" s="274"/>
      <c r="R1997" s="273"/>
      <c r="S1997" s="274"/>
      <c r="T1997" s="250"/>
      <c r="U1997" s="274"/>
      <c r="V1997" s="250"/>
      <c r="W1997" s="275"/>
      <c r="X1997" s="276"/>
    </row>
    <row r="1998" spans="2:24" x14ac:dyDescent="0.25">
      <c r="B1998" s="248"/>
      <c r="C1998" s="249"/>
      <c r="D1998" s="269"/>
      <c r="E1998" s="249"/>
      <c r="F1998" s="270"/>
      <c r="G1998" s="270"/>
      <c r="H1998" s="271"/>
      <c r="I1998" s="271"/>
      <c r="J1998" s="270"/>
      <c r="K1998" s="270"/>
      <c r="L1998" s="249"/>
      <c r="M1998" s="249"/>
      <c r="N1998" s="272"/>
      <c r="O1998" s="250"/>
      <c r="P1998" s="273"/>
      <c r="Q1998" s="274"/>
      <c r="R1998" s="273"/>
      <c r="S1998" s="274"/>
      <c r="T1998" s="250"/>
      <c r="U1998" s="274"/>
      <c r="V1998" s="250"/>
      <c r="W1998" s="275"/>
      <c r="X1998" s="276"/>
    </row>
    <row r="1999" spans="2:24" x14ac:dyDescent="0.25">
      <c r="B1999" s="248"/>
      <c r="C1999" s="249"/>
      <c r="D1999" s="269"/>
      <c r="E1999" s="249"/>
      <c r="F1999" s="270"/>
      <c r="G1999" s="270"/>
      <c r="H1999" s="271"/>
      <c r="I1999" s="271"/>
      <c r="J1999" s="270"/>
      <c r="K1999" s="270"/>
      <c r="L1999" s="249"/>
      <c r="M1999" s="249"/>
      <c r="N1999" s="272"/>
      <c r="O1999" s="250"/>
      <c r="P1999" s="273"/>
      <c r="Q1999" s="274"/>
      <c r="R1999" s="273"/>
      <c r="S1999" s="274"/>
      <c r="T1999" s="250"/>
      <c r="U1999" s="274"/>
      <c r="V1999" s="250"/>
      <c r="W1999" s="275"/>
      <c r="X1999" s="276"/>
    </row>
    <row r="2000" spans="2:24" x14ac:dyDescent="0.25">
      <c r="B2000" s="248"/>
      <c r="C2000" s="249"/>
      <c r="D2000" s="269"/>
      <c r="E2000" s="249"/>
      <c r="F2000" s="270"/>
      <c r="G2000" s="270"/>
      <c r="H2000" s="271"/>
      <c r="I2000" s="271"/>
      <c r="J2000" s="270"/>
      <c r="K2000" s="270"/>
      <c r="L2000" s="249"/>
      <c r="M2000" s="249"/>
      <c r="N2000" s="272"/>
      <c r="O2000" s="250"/>
      <c r="P2000" s="273"/>
      <c r="Q2000" s="274"/>
      <c r="R2000" s="273"/>
      <c r="S2000" s="274"/>
      <c r="T2000" s="250"/>
      <c r="U2000" s="274"/>
      <c r="V2000" s="250"/>
      <c r="W2000" s="275"/>
      <c r="X2000" s="276"/>
    </row>
    <row r="2001" spans="2:24" x14ac:dyDescent="0.25">
      <c r="B2001" s="248"/>
      <c r="C2001" s="249"/>
      <c r="D2001" s="269"/>
      <c r="E2001" s="249"/>
      <c r="F2001" s="270"/>
      <c r="G2001" s="270"/>
      <c r="H2001" s="271"/>
      <c r="I2001" s="271"/>
      <c r="J2001" s="270"/>
      <c r="K2001" s="270"/>
      <c r="L2001" s="249"/>
      <c r="M2001" s="249"/>
      <c r="N2001" s="272"/>
      <c r="O2001" s="250"/>
      <c r="P2001" s="273"/>
      <c r="Q2001" s="274"/>
      <c r="R2001" s="273"/>
      <c r="S2001" s="274"/>
      <c r="T2001" s="250"/>
      <c r="U2001" s="274"/>
      <c r="V2001" s="250"/>
      <c r="W2001" s="275"/>
      <c r="X2001" s="276"/>
    </row>
    <row r="2002" spans="2:24" x14ac:dyDescent="0.25">
      <c r="B2002" s="248"/>
      <c r="C2002" s="249"/>
      <c r="D2002" s="269"/>
      <c r="E2002" s="249"/>
      <c r="F2002" s="270"/>
      <c r="G2002" s="270"/>
      <c r="H2002" s="271"/>
      <c r="I2002" s="271"/>
      <c r="J2002" s="270"/>
      <c r="K2002" s="270"/>
      <c r="L2002" s="249"/>
      <c r="M2002" s="249"/>
      <c r="N2002" s="272"/>
      <c r="O2002" s="250"/>
      <c r="P2002" s="273"/>
      <c r="Q2002" s="274"/>
      <c r="R2002" s="273"/>
      <c r="S2002" s="274"/>
      <c r="T2002" s="250"/>
      <c r="U2002" s="274"/>
      <c r="V2002" s="250"/>
      <c r="W2002" s="275"/>
      <c r="X2002" s="276"/>
    </row>
    <row r="2003" spans="2:24" x14ac:dyDescent="0.25">
      <c r="B2003" s="248"/>
      <c r="C2003" s="249"/>
      <c r="D2003" s="269"/>
      <c r="E2003" s="249"/>
      <c r="F2003" s="270"/>
      <c r="G2003" s="270"/>
      <c r="H2003" s="271"/>
      <c r="I2003" s="271"/>
      <c r="J2003" s="270"/>
      <c r="K2003" s="270"/>
      <c r="L2003" s="249"/>
      <c r="M2003" s="249"/>
      <c r="N2003" s="272"/>
      <c r="O2003" s="250"/>
      <c r="P2003" s="273"/>
      <c r="Q2003" s="274"/>
      <c r="R2003" s="273"/>
      <c r="S2003" s="274"/>
      <c r="T2003" s="250"/>
      <c r="U2003" s="274"/>
      <c r="V2003" s="250"/>
      <c r="W2003" s="275"/>
      <c r="X2003" s="276"/>
    </row>
    <row r="2004" spans="2:24" x14ac:dyDescent="0.25">
      <c r="B2004" s="248"/>
      <c r="C2004" s="249"/>
      <c r="D2004" s="269"/>
      <c r="E2004" s="249"/>
      <c r="F2004" s="270"/>
      <c r="G2004" s="270"/>
      <c r="H2004" s="271"/>
      <c r="I2004" s="271"/>
      <c r="J2004" s="270"/>
      <c r="K2004" s="270"/>
      <c r="L2004" s="249"/>
      <c r="M2004" s="249"/>
      <c r="N2004" s="272"/>
      <c r="O2004" s="250"/>
      <c r="P2004" s="273"/>
      <c r="Q2004" s="274"/>
      <c r="R2004" s="273"/>
      <c r="S2004" s="274"/>
      <c r="T2004" s="250"/>
      <c r="U2004" s="274"/>
      <c r="V2004" s="250"/>
      <c r="W2004" s="275"/>
      <c r="X2004" s="276"/>
    </row>
    <row r="2005" spans="2:24" x14ac:dyDescent="0.25">
      <c r="B2005" s="248"/>
      <c r="C2005" s="249"/>
      <c r="D2005" s="269"/>
      <c r="E2005" s="249"/>
      <c r="F2005" s="270"/>
      <c r="G2005" s="270"/>
      <c r="H2005" s="271"/>
      <c r="I2005" s="271"/>
      <c r="J2005" s="270"/>
      <c r="K2005" s="270"/>
      <c r="L2005" s="249"/>
      <c r="M2005" s="249"/>
      <c r="N2005" s="272"/>
      <c r="O2005" s="250"/>
      <c r="P2005" s="273"/>
      <c r="Q2005" s="274"/>
      <c r="R2005" s="273"/>
      <c r="S2005" s="274"/>
      <c r="T2005" s="250"/>
      <c r="U2005" s="274"/>
      <c r="V2005" s="250"/>
      <c r="W2005" s="275"/>
      <c r="X2005" s="276"/>
    </row>
    <row r="2006" spans="2:24" x14ac:dyDescent="0.25">
      <c r="B2006" s="248"/>
      <c r="C2006" s="249"/>
      <c r="D2006" s="269"/>
      <c r="E2006" s="249"/>
      <c r="F2006" s="270"/>
      <c r="G2006" s="270"/>
      <c r="H2006" s="271"/>
      <c r="I2006" s="271"/>
      <c r="J2006" s="270"/>
      <c r="K2006" s="270"/>
      <c r="L2006" s="249"/>
      <c r="M2006" s="249"/>
      <c r="N2006" s="272"/>
      <c r="O2006" s="250"/>
      <c r="P2006" s="273"/>
      <c r="Q2006" s="274"/>
      <c r="R2006" s="273"/>
      <c r="S2006" s="274"/>
      <c r="T2006" s="250"/>
      <c r="U2006" s="274"/>
      <c r="V2006" s="250"/>
      <c r="W2006" s="275"/>
      <c r="X2006" s="276"/>
    </row>
    <row r="2007" spans="2:24" x14ac:dyDescent="0.25">
      <c r="B2007" s="248"/>
      <c r="C2007" s="249"/>
      <c r="D2007" s="269"/>
      <c r="E2007" s="249"/>
      <c r="F2007" s="270"/>
      <c r="G2007" s="270"/>
      <c r="H2007" s="271"/>
      <c r="I2007" s="271"/>
      <c r="J2007" s="270"/>
      <c r="K2007" s="270"/>
      <c r="L2007" s="249"/>
      <c r="M2007" s="249"/>
      <c r="N2007" s="272"/>
      <c r="O2007" s="250"/>
      <c r="P2007" s="273"/>
      <c r="Q2007" s="274"/>
      <c r="R2007" s="273"/>
      <c r="S2007" s="274"/>
      <c r="T2007" s="250"/>
      <c r="U2007" s="274"/>
      <c r="V2007" s="250"/>
      <c r="W2007" s="275"/>
      <c r="X2007" s="276"/>
    </row>
    <row r="2008" spans="2:24" x14ac:dyDescent="0.25">
      <c r="B2008" s="248"/>
      <c r="C2008" s="249"/>
      <c r="D2008" s="269"/>
      <c r="E2008" s="249"/>
      <c r="F2008" s="270"/>
      <c r="G2008" s="270"/>
      <c r="H2008" s="271"/>
      <c r="I2008" s="271"/>
      <c r="J2008" s="270"/>
      <c r="K2008" s="270"/>
      <c r="L2008" s="249"/>
      <c r="M2008" s="249"/>
      <c r="N2008" s="272"/>
      <c r="O2008" s="250"/>
      <c r="P2008" s="273"/>
      <c r="Q2008" s="274"/>
      <c r="R2008" s="273"/>
      <c r="S2008" s="274"/>
      <c r="T2008" s="250"/>
      <c r="U2008" s="274"/>
      <c r="V2008" s="250"/>
      <c r="W2008" s="275"/>
      <c r="X2008" s="276"/>
    </row>
    <row r="2009" spans="2:24" x14ac:dyDescent="0.25">
      <c r="B2009" s="248"/>
      <c r="C2009" s="249"/>
      <c r="D2009" s="269"/>
      <c r="E2009" s="249"/>
      <c r="F2009" s="270"/>
      <c r="G2009" s="270"/>
      <c r="H2009" s="271"/>
      <c r="I2009" s="271"/>
      <c r="J2009" s="270"/>
      <c r="K2009" s="270"/>
      <c r="L2009" s="249"/>
      <c r="M2009" s="249"/>
      <c r="N2009" s="272"/>
      <c r="O2009" s="250"/>
      <c r="P2009" s="273"/>
      <c r="Q2009" s="274"/>
      <c r="R2009" s="273"/>
      <c r="S2009" s="274"/>
      <c r="T2009" s="250"/>
      <c r="U2009" s="274"/>
      <c r="V2009" s="250"/>
      <c r="W2009" s="275"/>
      <c r="X2009" s="276"/>
    </row>
    <row r="2010" spans="2:24" x14ac:dyDescent="0.25">
      <c r="B2010" s="248"/>
      <c r="C2010" s="249"/>
      <c r="D2010" s="269"/>
      <c r="E2010" s="249"/>
      <c r="F2010" s="270"/>
      <c r="G2010" s="270"/>
      <c r="H2010" s="271"/>
      <c r="I2010" s="271"/>
      <c r="J2010" s="270"/>
      <c r="K2010" s="270"/>
      <c r="L2010" s="249"/>
      <c r="M2010" s="249"/>
      <c r="N2010" s="272"/>
      <c r="O2010" s="250"/>
      <c r="P2010" s="273"/>
      <c r="Q2010" s="274"/>
      <c r="R2010" s="273"/>
      <c r="S2010" s="274"/>
      <c r="T2010" s="250"/>
      <c r="U2010" s="274"/>
      <c r="V2010" s="250"/>
      <c r="W2010" s="275"/>
      <c r="X2010" s="276"/>
    </row>
    <row r="2011" spans="2:24" x14ac:dyDescent="0.25">
      <c r="B2011" s="248"/>
      <c r="C2011" s="249"/>
      <c r="D2011" s="269"/>
      <c r="E2011" s="249"/>
      <c r="F2011" s="270"/>
      <c r="G2011" s="270"/>
      <c r="H2011" s="271"/>
      <c r="I2011" s="271"/>
      <c r="J2011" s="270"/>
      <c r="K2011" s="270"/>
      <c r="L2011" s="249"/>
      <c r="M2011" s="249"/>
      <c r="N2011" s="272"/>
      <c r="O2011" s="250"/>
      <c r="P2011" s="273"/>
      <c r="Q2011" s="274"/>
      <c r="R2011" s="273"/>
      <c r="S2011" s="274"/>
      <c r="T2011" s="250"/>
      <c r="U2011" s="274"/>
      <c r="V2011" s="250"/>
      <c r="W2011" s="275"/>
      <c r="X2011" s="276"/>
    </row>
    <row r="2012" spans="2:24" x14ac:dyDescent="0.25">
      <c r="B2012" s="248"/>
      <c r="C2012" s="249"/>
      <c r="D2012" s="269"/>
      <c r="E2012" s="249"/>
      <c r="F2012" s="270"/>
      <c r="G2012" s="270"/>
      <c r="H2012" s="271"/>
      <c r="I2012" s="271"/>
      <c r="J2012" s="270"/>
      <c r="K2012" s="270"/>
      <c r="L2012" s="249"/>
      <c r="M2012" s="249"/>
      <c r="N2012" s="272"/>
      <c r="O2012" s="250"/>
      <c r="P2012" s="273"/>
      <c r="Q2012" s="274"/>
      <c r="R2012" s="273"/>
      <c r="S2012" s="274"/>
      <c r="T2012" s="250"/>
      <c r="U2012" s="274"/>
      <c r="V2012" s="250"/>
      <c r="W2012" s="275"/>
      <c r="X2012" s="276"/>
    </row>
    <row r="2013" spans="2:24" x14ac:dyDescent="0.25">
      <c r="B2013" s="248"/>
      <c r="C2013" s="249"/>
      <c r="D2013" s="269"/>
      <c r="E2013" s="249"/>
      <c r="F2013" s="270"/>
      <c r="G2013" s="270"/>
      <c r="H2013" s="271"/>
      <c r="I2013" s="271"/>
      <c r="J2013" s="270"/>
      <c r="K2013" s="270"/>
      <c r="L2013" s="249"/>
      <c r="M2013" s="249"/>
      <c r="N2013" s="272"/>
      <c r="O2013" s="250"/>
      <c r="P2013" s="273"/>
      <c r="Q2013" s="274"/>
      <c r="R2013" s="273"/>
      <c r="S2013" s="274"/>
      <c r="T2013" s="250"/>
      <c r="U2013" s="274"/>
      <c r="V2013" s="250"/>
      <c r="W2013" s="275"/>
      <c r="X2013" s="276"/>
    </row>
    <row r="2014" spans="2:24" x14ac:dyDescent="0.25">
      <c r="B2014" s="248"/>
      <c r="C2014" s="249"/>
      <c r="D2014" s="269"/>
      <c r="E2014" s="249"/>
      <c r="F2014" s="270"/>
      <c r="G2014" s="270"/>
      <c r="H2014" s="271"/>
      <c r="I2014" s="271"/>
      <c r="J2014" s="270"/>
      <c r="K2014" s="270"/>
      <c r="L2014" s="249"/>
      <c r="M2014" s="249"/>
      <c r="N2014" s="272"/>
      <c r="O2014" s="250"/>
      <c r="P2014" s="273"/>
      <c r="Q2014" s="274"/>
      <c r="R2014" s="273"/>
      <c r="S2014" s="274"/>
      <c r="T2014" s="250"/>
      <c r="U2014" s="274"/>
      <c r="V2014" s="250"/>
      <c r="W2014" s="275"/>
      <c r="X2014" s="276"/>
    </row>
    <row r="2015" spans="2:24" x14ac:dyDescent="0.25">
      <c r="B2015" s="248"/>
      <c r="C2015" s="249"/>
      <c r="D2015" s="269"/>
      <c r="E2015" s="249"/>
      <c r="F2015" s="270"/>
      <c r="G2015" s="270"/>
      <c r="H2015" s="271"/>
      <c r="I2015" s="271"/>
      <c r="J2015" s="270"/>
      <c r="K2015" s="270"/>
      <c r="L2015" s="249"/>
      <c r="M2015" s="249"/>
      <c r="N2015" s="272"/>
      <c r="O2015" s="250"/>
      <c r="P2015" s="273"/>
      <c r="Q2015" s="274"/>
      <c r="R2015" s="273"/>
      <c r="S2015" s="274"/>
      <c r="T2015" s="250"/>
      <c r="U2015" s="274"/>
      <c r="V2015" s="250"/>
      <c r="W2015" s="275"/>
      <c r="X2015" s="276"/>
    </row>
    <row r="2016" spans="2:24" x14ac:dyDescent="0.25">
      <c r="B2016" s="248"/>
      <c r="C2016" s="249"/>
      <c r="D2016" s="269"/>
      <c r="E2016" s="249"/>
      <c r="F2016" s="270"/>
      <c r="G2016" s="270"/>
      <c r="H2016" s="271"/>
      <c r="I2016" s="271"/>
      <c r="J2016" s="270"/>
      <c r="K2016" s="270"/>
      <c r="L2016" s="249"/>
      <c r="M2016" s="249"/>
      <c r="N2016" s="272"/>
      <c r="O2016" s="250"/>
      <c r="P2016" s="273"/>
      <c r="Q2016" s="274"/>
      <c r="R2016" s="273"/>
      <c r="S2016" s="274"/>
      <c r="T2016" s="250"/>
      <c r="U2016" s="274"/>
      <c r="V2016" s="250"/>
      <c r="W2016" s="275"/>
      <c r="X2016" s="276"/>
    </row>
    <row r="2017" spans="2:24" x14ac:dyDescent="0.25">
      <c r="B2017" s="248"/>
      <c r="C2017" s="249"/>
      <c r="D2017" s="269"/>
      <c r="E2017" s="249"/>
      <c r="F2017" s="270"/>
      <c r="G2017" s="270"/>
      <c r="H2017" s="271"/>
      <c r="I2017" s="271"/>
      <c r="J2017" s="270"/>
      <c r="K2017" s="270"/>
      <c r="L2017" s="249"/>
      <c r="M2017" s="249"/>
      <c r="N2017" s="272"/>
      <c r="O2017" s="250"/>
      <c r="P2017" s="273"/>
      <c r="Q2017" s="274"/>
      <c r="R2017" s="273"/>
      <c r="S2017" s="274"/>
      <c r="T2017" s="250"/>
      <c r="U2017" s="274"/>
      <c r="V2017" s="250"/>
      <c r="W2017" s="275"/>
      <c r="X2017" s="276"/>
    </row>
    <row r="2018" spans="2:24" x14ac:dyDescent="0.25">
      <c r="B2018" s="248"/>
      <c r="C2018" s="249"/>
      <c r="D2018" s="269"/>
      <c r="E2018" s="249"/>
      <c r="F2018" s="270"/>
      <c r="G2018" s="270"/>
      <c r="H2018" s="271"/>
      <c r="I2018" s="271"/>
      <c r="J2018" s="270"/>
      <c r="K2018" s="270"/>
      <c r="L2018" s="249"/>
      <c r="M2018" s="249"/>
      <c r="N2018" s="272"/>
      <c r="O2018" s="250"/>
      <c r="P2018" s="273"/>
      <c r="Q2018" s="274"/>
      <c r="R2018" s="273"/>
      <c r="S2018" s="274"/>
      <c r="T2018" s="250"/>
      <c r="U2018" s="274"/>
      <c r="V2018" s="250"/>
      <c r="W2018" s="275"/>
      <c r="X2018" s="276"/>
    </row>
    <row r="2019" spans="2:24" x14ac:dyDescent="0.25">
      <c r="B2019" s="248"/>
      <c r="C2019" s="249"/>
      <c r="D2019" s="269"/>
      <c r="E2019" s="249"/>
      <c r="F2019" s="270"/>
      <c r="G2019" s="270"/>
      <c r="H2019" s="271"/>
      <c r="I2019" s="271"/>
      <c r="J2019" s="270"/>
      <c r="K2019" s="270"/>
      <c r="L2019" s="249"/>
      <c r="M2019" s="249"/>
      <c r="N2019" s="272"/>
      <c r="O2019" s="250"/>
      <c r="P2019" s="273"/>
      <c r="Q2019" s="274"/>
      <c r="R2019" s="273"/>
      <c r="S2019" s="274"/>
      <c r="T2019" s="250"/>
      <c r="U2019" s="274"/>
      <c r="V2019" s="250"/>
      <c r="W2019" s="275"/>
      <c r="X2019" s="276"/>
    </row>
    <row r="2020" spans="2:24" x14ac:dyDescent="0.25">
      <c r="B2020" s="248"/>
      <c r="C2020" s="249"/>
      <c r="D2020" s="269"/>
      <c r="E2020" s="249"/>
      <c r="F2020" s="270"/>
      <c r="G2020" s="270"/>
      <c r="H2020" s="271"/>
      <c r="I2020" s="271"/>
      <c r="J2020" s="270"/>
      <c r="K2020" s="270"/>
      <c r="L2020" s="249"/>
      <c r="M2020" s="249"/>
      <c r="N2020" s="272"/>
      <c r="O2020" s="250"/>
      <c r="P2020" s="273"/>
      <c r="Q2020" s="274"/>
      <c r="R2020" s="273"/>
      <c r="S2020" s="274"/>
      <c r="T2020" s="250"/>
      <c r="U2020" s="274"/>
      <c r="V2020" s="250"/>
      <c r="W2020" s="275"/>
      <c r="X2020" s="276"/>
    </row>
    <row r="2021" spans="2:24" x14ac:dyDescent="0.25">
      <c r="B2021" s="248"/>
      <c r="C2021" s="249"/>
      <c r="D2021" s="269"/>
      <c r="E2021" s="249"/>
      <c r="F2021" s="270"/>
      <c r="G2021" s="270"/>
      <c r="H2021" s="271"/>
      <c r="I2021" s="271"/>
      <c r="J2021" s="270"/>
      <c r="K2021" s="270"/>
      <c r="L2021" s="249"/>
      <c r="M2021" s="249"/>
      <c r="N2021" s="272"/>
      <c r="O2021" s="250"/>
      <c r="P2021" s="273"/>
      <c r="Q2021" s="274"/>
      <c r="R2021" s="273"/>
      <c r="S2021" s="274"/>
      <c r="T2021" s="250"/>
      <c r="U2021" s="274"/>
      <c r="V2021" s="250"/>
      <c r="W2021" s="275"/>
      <c r="X2021" s="276"/>
    </row>
    <row r="2022" spans="2:24" x14ac:dyDescent="0.25">
      <c r="B2022" s="248"/>
      <c r="C2022" s="249"/>
      <c r="D2022" s="269"/>
      <c r="E2022" s="249"/>
      <c r="F2022" s="270"/>
      <c r="G2022" s="270"/>
      <c r="H2022" s="271"/>
      <c r="I2022" s="271"/>
      <c r="J2022" s="270"/>
      <c r="K2022" s="270"/>
      <c r="L2022" s="249"/>
      <c r="M2022" s="249"/>
      <c r="N2022" s="272"/>
      <c r="O2022" s="250"/>
      <c r="P2022" s="273"/>
      <c r="Q2022" s="274"/>
      <c r="R2022" s="273"/>
      <c r="S2022" s="274"/>
      <c r="T2022" s="250"/>
      <c r="U2022" s="274"/>
      <c r="V2022" s="250"/>
      <c r="W2022" s="275"/>
      <c r="X2022" s="276"/>
    </row>
    <row r="2023" spans="2:24" x14ac:dyDescent="0.25">
      <c r="B2023" s="248"/>
      <c r="C2023" s="249"/>
      <c r="D2023" s="269"/>
      <c r="E2023" s="249"/>
      <c r="F2023" s="270"/>
      <c r="G2023" s="270"/>
      <c r="H2023" s="271"/>
      <c r="I2023" s="271"/>
      <c r="J2023" s="270"/>
      <c r="K2023" s="270"/>
      <c r="L2023" s="249"/>
      <c r="M2023" s="249"/>
      <c r="N2023" s="272"/>
      <c r="O2023" s="250"/>
      <c r="P2023" s="273"/>
      <c r="Q2023" s="274"/>
      <c r="R2023" s="273"/>
      <c r="S2023" s="274"/>
      <c r="T2023" s="250"/>
      <c r="U2023" s="274"/>
      <c r="V2023" s="250"/>
      <c r="W2023" s="275"/>
      <c r="X2023" s="276"/>
    </row>
    <row r="2024" spans="2:24" x14ac:dyDescent="0.25">
      <c r="B2024" s="248"/>
      <c r="C2024" s="249"/>
      <c r="D2024" s="269"/>
      <c r="E2024" s="249"/>
      <c r="F2024" s="270"/>
      <c r="G2024" s="270"/>
      <c r="H2024" s="271"/>
      <c r="I2024" s="271"/>
      <c r="J2024" s="270"/>
      <c r="K2024" s="270"/>
      <c r="L2024" s="249"/>
      <c r="M2024" s="249"/>
      <c r="N2024" s="272"/>
      <c r="O2024" s="250"/>
      <c r="P2024" s="273"/>
      <c r="Q2024" s="274"/>
      <c r="R2024" s="273"/>
      <c r="S2024" s="274"/>
      <c r="T2024" s="250"/>
      <c r="U2024" s="274"/>
      <c r="V2024" s="250"/>
      <c r="W2024" s="275"/>
      <c r="X2024" s="276"/>
    </row>
    <row r="2025" spans="2:24" x14ac:dyDescent="0.25">
      <c r="B2025" s="248"/>
      <c r="C2025" s="249"/>
      <c r="D2025" s="269"/>
      <c r="E2025" s="249"/>
      <c r="F2025" s="270"/>
      <c r="G2025" s="270"/>
      <c r="H2025" s="271"/>
      <c r="I2025" s="271"/>
      <c r="J2025" s="270"/>
      <c r="K2025" s="270"/>
      <c r="L2025" s="249"/>
      <c r="M2025" s="249"/>
      <c r="N2025" s="272"/>
      <c r="O2025" s="250"/>
      <c r="P2025" s="273"/>
      <c r="Q2025" s="274"/>
      <c r="R2025" s="273"/>
      <c r="S2025" s="274"/>
      <c r="T2025" s="250"/>
      <c r="U2025" s="274"/>
      <c r="V2025" s="250"/>
      <c r="W2025" s="275"/>
      <c r="X2025" s="276"/>
    </row>
    <row r="2026" spans="2:24" x14ac:dyDescent="0.25">
      <c r="B2026" s="248"/>
      <c r="C2026" s="249"/>
      <c r="D2026" s="269"/>
      <c r="E2026" s="249"/>
      <c r="F2026" s="270"/>
      <c r="G2026" s="270"/>
      <c r="H2026" s="271"/>
      <c r="I2026" s="271"/>
      <c r="J2026" s="270"/>
      <c r="K2026" s="270"/>
      <c r="L2026" s="249"/>
      <c r="M2026" s="249"/>
      <c r="N2026" s="272"/>
      <c r="O2026" s="250"/>
      <c r="P2026" s="273"/>
      <c r="Q2026" s="274"/>
      <c r="R2026" s="273"/>
      <c r="S2026" s="274"/>
      <c r="T2026" s="250"/>
      <c r="U2026" s="274"/>
      <c r="V2026" s="250"/>
      <c r="W2026" s="275"/>
      <c r="X2026" s="276"/>
    </row>
    <row r="2027" spans="2:24" x14ac:dyDescent="0.25">
      <c r="B2027" s="248"/>
      <c r="C2027" s="249"/>
      <c r="D2027" s="269"/>
      <c r="E2027" s="249"/>
      <c r="F2027" s="270"/>
      <c r="G2027" s="270"/>
      <c r="H2027" s="271"/>
      <c r="I2027" s="271"/>
      <c r="J2027" s="270"/>
      <c r="K2027" s="270"/>
      <c r="L2027" s="249"/>
      <c r="M2027" s="249"/>
      <c r="N2027" s="272"/>
      <c r="O2027" s="250"/>
      <c r="P2027" s="273"/>
      <c r="Q2027" s="274"/>
      <c r="R2027" s="273"/>
      <c r="S2027" s="274"/>
      <c r="T2027" s="250"/>
      <c r="U2027" s="274"/>
      <c r="V2027" s="250"/>
      <c r="W2027" s="275"/>
      <c r="X2027" s="276"/>
    </row>
    <row r="2028" spans="2:24" x14ac:dyDescent="0.25">
      <c r="B2028" s="248"/>
      <c r="C2028" s="249"/>
      <c r="D2028" s="269"/>
      <c r="E2028" s="249"/>
      <c r="F2028" s="270"/>
      <c r="G2028" s="270"/>
      <c r="H2028" s="271"/>
      <c r="I2028" s="271"/>
      <c r="J2028" s="270"/>
      <c r="K2028" s="270"/>
      <c r="L2028" s="249"/>
      <c r="M2028" s="249"/>
      <c r="N2028" s="272"/>
      <c r="O2028" s="250"/>
      <c r="P2028" s="273"/>
      <c r="Q2028" s="274"/>
      <c r="R2028" s="273"/>
      <c r="S2028" s="274"/>
      <c r="T2028" s="250"/>
      <c r="U2028" s="274"/>
      <c r="V2028" s="250"/>
      <c r="W2028" s="275"/>
      <c r="X2028" s="276"/>
    </row>
    <row r="2029" spans="2:24" x14ac:dyDescent="0.25">
      <c r="B2029" s="248"/>
      <c r="C2029" s="249"/>
      <c r="D2029" s="269"/>
      <c r="E2029" s="249"/>
      <c r="F2029" s="270"/>
      <c r="G2029" s="270"/>
      <c r="H2029" s="271"/>
      <c r="I2029" s="271"/>
      <c r="J2029" s="270"/>
      <c r="K2029" s="270"/>
      <c r="L2029" s="249"/>
      <c r="M2029" s="249"/>
      <c r="N2029" s="272"/>
      <c r="O2029" s="250"/>
      <c r="P2029" s="273"/>
      <c r="Q2029" s="274"/>
      <c r="R2029" s="273"/>
      <c r="S2029" s="274"/>
      <c r="T2029" s="250"/>
      <c r="U2029" s="274"/>
      <c r="V2029" s="250"/>
      <c r="W2029" s="275"/>
      <c r="X2029" s="276"/>
    </row>
    <row r="2030" spans="2:24" x14ac:dyDescent="0.25">
      <c r="B2030" s="248"/>
      <c r="C2030" s="249"/>
      <c r="D2030" s="269"/>
      <c r="E2030" s="249"/>
      <c r="F2030" s="270"/>
      <c r="G2030" s="270"/>
      <c r="H2030" s="271"/>
      <c r="I2030" s="271"/>
      <c r="J2030" s="270"/>
      <c r="K2030" s="270"/>
      <c r="L2030" s="249"/>
      <c r="M2030" s="249"/>
      <c r="N2030" s="272"/>
      <c r="O2030" s="250"/>
      <c r="P2030" s="273"/>
      <c r="Q2030" s="274"/>
      <c r="R2030" s="273"/>
      <c r="S2030" s="274"/>
      <c r="T2030" s="250"/>
      <c r="U2030" s="274"/>
      <c r="V2030" s="250"/>
      <c r="W2030" s="275"/>
      <c r="X2030" s="276"/>
    </row>
    <row r="2031" spans="2:24" x14ac:dyDescent="0.25">
      <c r="B2031" s="248"/>
      <c r="C2031" s="249"/>
      <c r="D2031" s="269"/>
      <c r="E2031" s="249"/>
      <c r="F2031" s="270"/>
      <c r="G2031" s="270"/>
      <c r="H2031" s="271"/>
      <c r="I2031" s="271"/>
      <c r="J2031" s="270"/>
      <c r="K2031" s="270"/>
      <c r="L2031" s="249"/>
      <c r="M2031" s="249"/>
      <c r="N2031" s="272"/>
      <c r="O2031" s="250"/>
      <c r="P2031" s="273"/>
      <c r="Q2031" s="274"/>
      <c r="R2031" s="273"/>
      <c r="S2031" s="274"/>
      <c r="T2031" s="250"/>
      <c r="U2031" s="274"/>
      <c r="V2031" s="250"/>
      <c r="W2031" s="275"/>
      <c r="X2031" s="276"/>
    </row>
    <row r="2032" spans="2:24" x14ac:dyDescent="0.25">
      <c r="B2032" s="248"/>
      <c r="C2032" s="249"/>
      <c r="D2032" s="269"/>
      <c r="E2032" s="249"/>
      <c r="F2032" s="270"/>
      <c r="G2032" s="270"/>
      <c r="H2032" s="271"/>
      <c r="I2032" s="271"/>
      <c r="J2032" s="270"/>
      <c r="K2032" s="270"/>
      <c r="L2032" s="249"/>
      <c r="M2032" s="249"/>
      <c r="N2032" s="272"/>
      <c r="O2032" s="250"/>
      <c r="P2032" s="273"/>
      <c r="Q2032" s="274"/>
      <c r="R2032" s="273"/>
      <c r="S2032" s="274"/>
      <c r="T2032" s="250"/>
      <c r="U2032" s="274"/>
      <c r="V2032" s="250"/>
      <c r="W2032" s="275"/>
      <c r="X2032" s="276"/>
    </row>
    <row r="2033" spans="2:24" x14ac:dyDescent="0.25">
      <c r="B2033" s="248"/>
      <c r="C2033" s="249"/>
      <c r="D2033" s="269"/>
      <c r="E2033" s="249"/>
      <c r="F2033" s="270"/>
      <c r="G2033" s="270"/>
      <c r="H2033" s="271"/>
      <c r="I2033" s="271"/>
      <c r="J2033" s="270"/>
      <c r="K2033" s="270"/>
      <c r="L2033" s="249"/>
      <c r="M2033" s="249"/>
      <c r="N2033" s="272"/>
      <c r="O2033" s="250"/>
      <c r="P2033" s="273"/>
      <c r="Q2033" s="274"/>
      <c r="R2033" s="273"/>
      <c r="S2033" s="274"/>
      <c r="T2033" s="250"/>
      <c r="U2033" s="274"/>
      <c r="V2033" s="250"/>
      <c r="W2033" s="275"/>
      <c r="X2033" s="276"/>
    </row>
    <row r="2034" spans="2:24" x14ac:dyDescent="0.25">
      <c r="B2034" s="248"/>
      <c r="C2034" s="249"/>
      <c r="D2034" s="269"/>
      <c r="E2034" s="249"/>
      <c r="F2034" s="270"/>
      <c r="G2034" s="270"/>
      <c r="H2034" s="271"/>
      <c r="I2034" s="271"/>
      <c r="J2034" s="270"/>
      <c r="K2034" s="270"/>
      <c r="L2034" s="249"/>
      <c r="M2034" s="249"/>
      <c r="N2034" s="272"/>
      <c r="O2034" s="250"/>
      <c r="P2034" s="273"/>
      <c r="Q2034" s="274"/>
      <c r="R2034" s="273"/>
      <c r="S2034" s="274"/>
      <c r="T2034" s="250"/>
      <c r="U2034" s="274"/>
      <c r="V2034" s="250"/>
      <c r="W2034" s="275"/>
      <c r="X2034" s="276"/>
    </row>
    <row r="2035" spans="2:24" x14ac:dyDescent="0.25">
      <c r="B2035" s="248"/>
      <c r="C2035" s="249"/>
      <c r="D2035" s="269"/>
      <c r="E2035" s="249"/>
      <c r="F2035" s="270"/>
      <c r="G2035" s="270"/>
      <c r="H2035" s="271"/>
      <c r="I2035" s="271"/>
      <c r="J2035" s="270"/>
      <c r="K2035" s="270"/>
      <c r="L2035" s="249"/>
      <c r="M2035" s="249"/>
      <c r="N2035" s="272"/>
      <c r="O2035" s="250"/>
      <c r="P2035" s="273"/>
      <c r="Q2035" s="274"/>
      <c r="R2035" s="273"/>
      <c r="S2035" s="274"/>
      <c r="T2035" s="250"/>
      <c r="U2035" s="274"/>
      <c r="V2035" s="250"/>
      <c r="W2035" s="275"/>
      <c r="X2035" s="276"/>
    </row>
    <row r="2036" spans="2:24" x14ac:dyDescent="0.25">
      <c r="B2036" s="248"/>
      <c r="C2036" s="249"/>
      <c r="D2036" s="269"/>
      <c r="E2036" s="249"/>
      <c r="F2036" s="270"/>
      <c r="G2036" s="270"/>
      <c r="H2036" s="271"/>
      <c r="I2036" s="271"/>
      <c r="J2036" s="270"/>
      <c r="K2036" s="270"/>
      <c r="L2036" s="249"/>
      <c r="M2036" s="249"/>
      <c r="N2036" s="272"/>
      <c r="O2036" s="250"/>
      <c r="P2036" s="273"/>
      <c r="Q2036" s="274"/>
      <c r="R2036" s="273"/>
      <c r="S2036" s="274"/>
      <c r="T2036" s="250"/>
      <c r="U2036" s="274"/>
      <c r="V2036" s="250"/>
      <c r="W2036" s="275"/>
      <c r="X2036" s="276"/>
    </row>
    <row r="2037" spans="2:24" x14ac:dyDescent="0.25">
      <c r="B2037" s="248"/>
      <c r="C2037" s="249"/>
      <c r="D2037" s="269"/>
      <c r="E2037" s="249"/>
      <c r="F2037" s="270"/>
      <c r="G2037" s="270"/>
      <c r="H2037" s="271"/>
      <c r="I2037" s="271"/>
      <c r="J2037" s="270"/>
      <c r="K2037" s="270"/>
      <c r="L2037" s="249"/>
      <c r="M2037" s="249"/>
      <c r="N2037" s="272"/>
      <c r="O2037" s="250"/>
      <c r="P2037" s="273"/>
      <c r="Q2037" s="274"/>
      <c r="R2037" s="273"/>
      <c r="S2037" s="274"/>
      <c r="T2037" s="250"/>
      <c r="U2037" s="274"/>
      <c r="V2037" s="250"/>
      <c r="W2037" s="275"/>
      <c r="X2037" s="276"/>
    </row>
    <row r="2038" spans="2:24" x14ac:dyDescent="0.25">
      <c r="B2038" s="248"/>
      <c r="C2038" s="249"/>
      <c r="D2038" s="269"/>
      <c r="E2038" s="249"/>
      <c r="F2038" s="270"/>
      <c r="G2038" s="270"/>
      <c r="H2038" s="271"/>
      <c r="I2038" s="271"/>
      <c r="J2038" s="270"/>
      <c r="K2038" s="270"/>
      <c r="L2038" s="249"/>
      <c r="M2038" s="249"/>
      <c r="N2038" s="272"/>
      <c r="O2038" s="250"/>
      <c r="P2038" s="273"/>
      <c r="Q2038" s="274"/>
      <c r="R2038" s="273"/>
      <c r="S2038" s="274"/>
      <c r="T2038" s="250"/>
      <c r="U2038" s="274"/>
      <c r="V2038" s="250"/>
      <c r="W2038" s="275"/>
      <c r="X2038" s="276"/>
    </row>
    <row r="2039" spans="2:24" x14ac:dyDescent="0.25">
      <c r="B2039" s="248"/>
      <c r="C2039" s="249"/>
      <c r="D2039" s="269"/>
      <c r="E2039" s="249"/>
      <c r="F2039" s="270"/>
      <c r="G2039" s="270"/>
      <c r="H2039" s="271"/>
      <c r="I2039" s="271"/>
      <c r="J2039" s="270"/>
      <c r="K2039" s="270"/>
      <c r="L2039" s="249"/>
      <c r="M2039" s="249"/>
      <c r="N2039" s="272"/>
      <c r="O2039" s="250"/>
      <c r="P2039" s="273"/>
      <c r="Q2039" s="274"/>
      <c r="R2039" s="273"/>
      <c r="S2039" s="274"/>
      <c r="T2039" s="250"/>
      <c r="U2039" s="274"/>
      <c r="V2039" s="250"/>
      <c r="W2039" s="275"/>
      <c r="X2039" s="276"/>
    </row>
    <row r="2040" spans="2:24" x14ac:dyDescent="0.25">
      <c r="B2040" s="248"/>
      <c r="C2040" s="249"/>
      <c r="D2040" s="269"/>
      <c r="E2040" s="249"/>
      <c r="F2040" s="270"/>
      <c r="G2040" s="270"/>
      <c r="H2040" s="271"/>
      <c r="I2040" s="271"/>
      <c r="J2040" s="270"/>
      <c r="K2040" s="270"/>
      <c r="L2040" s="249"/>
      <c r="M2040" s="249"/>
      <c r="N2040" s="272"/>
      <c r="O2040" s="250"/>
      <c r="P2040" s="273"/>
      <c r="Q2040" s="274"/>
      <c r="R2040" s="273"/>
      <c r="S2040" s="274"/>
      <c r="T2040" s="250"/>
      <c r="U2040" s="274"/>
      <c r="V2040" s="250"/>
      <c r="W2040" s="275"/>
      <c r="X2040" s="276"/>
    </row>
    <row r="2041" spans="2:24" x14ac:dyDescent="0.25">
      <c r="B2041" s="248"/>
      <c r="C2041" s="249"/>
      <c r="D2041" s="269"/>
      <c r="E2041" s="249"/>
      <c r="F2041" s="270"/>
      <c r="G2041" s="270"/>
      <c r="H2041" s="271"/>
      <c r="I2041" s="271"/>
      <c r="J2041" s="270"/>
      <c r="K2041" s="270"/>
      <c r="L2041" s="249"/>
      <c r="M2041" s="249"/>
      <c r="N2041" s="272"/>
      <c r="O2041" s="250"/>
      <c r="P2041" s="273"/>
      <c r="Q2041" s="274"/>
      <c r="R2041" s="273"/>
      <c r="S2041" s="274"/>
      <c r="T2041" s="250"/>
      <c r="U2041" s="274"/>
      <c r="V2041" s="250"/>
      <c r="W2041" s="275"/>
      <c r="X2041" s="276"/>
    </row>
    <row r="2042" spans="2:24" x14ac:dyDescent="0.25">
      <c r="B2042" s="248"/>
      <c r="C2042" s="249"/>
      <c r="D2042" s="269"/>
      <c r="E2042" s="249"/>
      <c r="F2042" s="270"/>
      <c r="G2042" s="270"/>
      <c r="H2042" s="271"/>
      <c r="I2042" s="271"/>
      <c r="J2042" s="270"/>
      <c r="K2042" s="270"/>
      <c r="L2042" s="249"/>
      <c r="M2042" s="249"/>
      <c r="N2042" s="272"/>
      <c r="O2042" s="250"/>
      <c r="P2042" s="273"/>
      <c r="Q2042" s="274"/>
      <c r="R2042" s="273"/>
      <c r="S2042" s="274"/>
      <c r="T2042" s="250"/>
      <c r="U2042" s="274"/>
      <c r="V2042" s="250"/>
      <c r="W2042" s="275"/>
      <c r="X2042" s="276"/>
    </row>
    <row r="2043" spans="2:24" x14ac:dyDescent="0.25">
      <c r="B2043" s="248"/>
      <c r="C2043" s="249"/>
      <c r="D2043" s="269"/>
      <c r="E2043" s="249"/>
      <c r="F2043" s="270"/>
      <c r="G2043" s="270"/>
      <c r="H2043" s="271"/>
      <c r="I2043" s="271"/>
      <c r="J2043" s="270"/>
      <c r="K2043" s="270"/>
      <c r="L2043" s="249"/>
      <c r="M2043" s="249"/>
      <c r="N2043" s="272"/>
      <c r="O2043" s="250"/>
      <c r="P2043" s="273"/>
      <c r="Q2043" s="274"/>
      <c r="R2043" s="273"/>
      <c r="S2043" s="274"/>
      <c r="T2043" s="250"/>
      <c r="U2043" s="274"/>
      <c r="V2043" s="250"/>
      <c r="W2043" s="275"/>
      <c r="X2043" s="276"/>
    </row>
    <row r="2044" spans="2:24" x14ac:dyDescent="0.25">
      <c r="B2044" s="248"/>
      <c r="C2044" s="249"/>
      <c r="D2044" s="269"/>
      <c r="E2044" s="249"/>
      <c r="F2044" s="270"/>
      <c r="G2044" s="270"/>
      <c r="H2044" s="271"/>
      <c r="I2044" s="271"/>
      <c r="J2044" s="270"/>
      <c r="K2044" s="270"/>
      <c r="L2044" s="249"/>
      <c r="M2044" s="249"/>
      <c r="N2044" s="272"/>
      <c r="O2044" s="250"/>
      <c r="P2044" s="273"/>
      <c r="Q2044" s="274"/>
      <c r="R2044" s="273"/>
      <c r="S2044" s="274"/>
      <c r="T2044" s="250"/>
      <c r="U2044" s="274"/>
      <c r="V2044" s="250"/>
      <c r="W2044" s="275"/>
      <c r="X2044" s="276"/>
    </row>
    <row r="2045" spans="2:24" x14ac:dyDescent="0.25">
      <c r="B2045" s="248"/>
      <c r="C2045" s="249"/>
      <c r="D2045" s="269"/>
      <c r="E2045" s="249"/>
      <c r="F2045" s="270"/>
      <c r="G2045" s="270"/>
      <c r="H2045" s="271"/>
      <c r="I2045" s="271"/>
      <c r="J2045" s="270"/>
      <c r="K2045" s="270"/>
      <c r="L2045" s="249"/>
      <c r="M2045" s="249"/>
      <c r="N2045" s="272"/>
      <c r="O2045" s="250"/>
      <c r="P2045" s="273"/>
      <c r="Q2045" s="274"/>
      <c r="R2045" s="273"/>
      <c r="S2045" s="274"/>
      <c r="T2045" s="250"/>
      <c r="U2045" s="274"/>
      <c r="V2045" s="250"/>
      <c r="W2045" s="275"/>
      <c r="X2045" s="276"/>
    </row>
    <row r="2046" spans="2:24" x14ac:dyDescent="0.25">
      <c r="B2046" s="248"/>
      <c r="C2046" s="249"/>
      <c r="D2046" s="269"/>
      <c r="E2046" s="249"/>
      <c r="F2046" s="270"/>
      <c r="G2046" s="270"/>
      <c r="H2046" s="271"/>
      <c r="I2046" s="271"/>
      <c r="J2046" s="270"/>
      <c r="K2046" s="270"/>
      <c r="L2046" s="249"/>
      <c r="M2046" s="249"/>
      <c r="N2046" s="272"/>
      <c r="O2046" s="250"/>
      <c r="P2046" s="273"/>
      <c r="Q2046" s="274"/>
      <c r="R2046" s="273"/>
      <c r="S2046" s="274"/>
      <c r="T2046" s="250"/>
      <c r="U2046" s="274"/>
      <c r="V2046" s="250"/>
      <c r="W2046" s="275"/>
      <c r="X2046" s="276"/>
    </row>
    <row r="2047" spans="2:24" x14ac:dyDescent="0.25">
      <c r="B2047" s="248"/>
      <c r="C2047" s="249"/>
      <c r="D2047" s="269"/>
      <c r="E2047" s="249"/>
      <c r="F2047" s="270"/>
      <c r="G2047" s="270"/>
      <c r="H2047" s="271"/>
      <c r="I2047" s="271"/>
      <c r="J2047" s="270"/>
      <c r="K2047" s="270"/>
      <c r="L2047" s="249"/>
      <c r="M2047" s="249"/>
      <c r="N2047" s="272"/>
      <c r="O2047" s="250"/>
      <c r="P2047" s="273"/>
      <c r="Q2047" s="274"/>
      <c r="R2047" s="273"/>
      <c r="S2047" s="274"/>
      <c r="T2047" s="250"/>
      <c r="U2047" s="274"/>
      <c r="V2047" s="250"/>
      <c r="W2047" s="275"/>
      <c r="X2047" s="276"/>
    </row>
    <row r="2048" spans="2:24" x14ac:dyDescent="0.25">
      <c r="B2048" s="248"/>
      <c r="C2048" s="249"/>
      <c r="D2048" s="269"/>
      <c r="E2048" s="249"/>
      <c r="F2048" s="270"/>
      <c r="G2048" s="270"/>
      <c r="H2048" s="271"/>
      <c r="I2048" s="271"/>
      <c r="J2048" s="270"/>
      <c r="K2048" s="270"/>
      <c r="L2048" s="249"/>
      <c r="M2048" s="249"/>
      <c r="N2048" s="272"/>
      <c r="O2048" s="250"/>
      <c r="P2048" s="273"/>
      <c r="Q2048" s="274"/>
      <c r="R2048" s="273"/>
      <c r="S2048" s="274"/>
      <c r="T2048" s="250"/>
      <c r="U2048" s="274"/>
      <c r="V2048" s="250"/>
      <c r="W2048" s="275"/>
      <c r="X2048" s="276"/>
    </row>
    <row r="2049" spans="2:24" x14ac:dyDescent="0.25">
      <c r="B2049" s="248"/>
      <c r="C2049" s="249"/>
      <c r="D2049" s="269"/>
      <c r="E2049" s="249"/>
      <c r="F2049" s="270"/>
      <c r="G2049" s="270"/>
      <c r="H2049" s="271"/>
      <c r="I2049" s="271"/>
      <c r="J2049" s="270"/>
      <c r="K2049" s="270"/>
      <c r="L2049" s="249"/>
      <c r="M2049" s="249"/>
      <c r="N2049" s="272"/>
      <c r="O2049" s="250"/>
      <c r="P2049" s="273"/>
      <c r="Q2049" s="274"/>
      <c r="R2049" s="273"/>
      <c r="S2049" s="274"/>
      <c r="T2049" s="250"/>
      <c r="U2049" s="274"/>
      <c r="V2049" s="250"/>
      <c r="W2049" s="275"/>
      <c r="X2049" s="276"/>
    </row>
    <row r="2050" spans="2:24" x14ac:dyDescent="0.25">
      <c r="B2050" s="248"/>
      <c r="C2050" s="249"/>
      <c r="D2050" s="269"/>
      <c r="E2050" s="249"/>
      <c r="F2050" s="270"/>
      <c r="G2050" s="270"/>
      <c r="H2050" s="271"/>
      <c r="I2050" s="271"/>
      <c r="J2050" s="270"/>
      <c r="K2050" s="270"/>
      <c r="L2050" s="249"/>
      <c r="M2050" s="249"/>
      <c r="N2050" s="272"/>
      <c r="O2050" s="250"/>
      <c r="P2050" s="273"/>
      <c r="Q2050" s="274"/>
      <c r="R2050" s="273"/>
      <c r="S2050" s="274"/>
      <c r="T2050" s="250"/>
      <c r="U2050" s="274"/>
      <c r="V2050" s="250"/>
      <c r="W2050" s="275"/>
      <c r="X2050" s="276"/>
    </row>
    <row r="2051" spans="2:24" x14ac:dyDescent="0.25">
      <c r="B2051" s="248"/>
      <c r="C2051" s="249"/>
      <c r="D2051" s="269"/>
      <c r="E2051" s="249"/>
      <c r="F2051" s="270"/>
      <c r="G2051" s="270"/>
      <c r="H2051" s="271"/>
      <c r="I2051" s="271"/>
      <c r="J2051" s="270"/>
      <c r="K2051" s="270"/>
      <c r="L2051" s="249"/>
      <c r="M2051" s="249"/>
      <c r="N2051" s="272"/>
      <c r="O2051" s="250"/>
      <c r="P2051" s="273"/>
      <c r="Q2051" s="274"/>
      <c r="R2051" s="273"/>
      <c r="S2051" s="274"/>
      <c r="T2051" s="250"/>
      <c r="U2051" s="274"/>
      <c r="V2051" s="250"/>
      <c r="W2051" s="275"/>
      <c r="X2051" s="276"/>
    </row>
    <row r="2052" spans="2:24" x14ac:dyDescent="0.25">
      <c r="B2052" s="248"/>
      <c r="C2052" s="249"/>
      <c r="D2052" s="269"/>
      <c r="E2052" s="249"/>
      <c r="F2052" s="270"/>
      <c r="G2052" s="270"/>
      <c r="H2052" s="271"/>
      <c r="I2052" s="271"/>
      <c r="J2052" s="270"/>
      <c r="K2052" s="270"/>
      <c r="L2052" s="249"/>
      <c r="M2052" s="249"/>
      <c r="N2052" s="272"/>
      <c r="O2052" s="250"/>
      <c r="P2052" s="273"/>
      <c r="Q2052" s="274"/>
      <c r="R2052" s="273"/>
      <c r="S2052" s="274"/>
      <c r="T2052" s="250"/>
      <c r="U2052" s="274"/>
      <c r="V2052" s="250"/>
      <c r="W2052" s="275"/>
      <c r="X2052" s="276"/>
    </row>
    <row r="2053" spans="2:24" x14ac:dyDescent="0.25">
      <c r="B2053" s="248"/>
      <c r="C2053" s="249"/>
      <c r="D2053" s="269"/>
      <c r="E2053" s="249"/>
      <c r="F2053" s="270"/>
      <c r="G2053" s="270"/>
      <c r="H2053" s="271"/>
      <c r="I2053" s="271"/>
      <c r="J2053" s="270"/>
      <c r="K2053" s="270"/>
      <c r="L2053" s="249"/>
      <c r="M2053" s="249"/>
      <c r="N2053" s="272"/>
      <c r="O2053" s="250"/>
      <c r="P2053" s="273"/>
      <c r="Q2053" s="274"/>
      <c r="R2053" s="273"/>
      <c r="S2053" s="274"/>
      <c r="T2053" s="250"/>
      <c r="U2053" s="274"/>
      <c r="V2053" s="250"/>
      <c r="W2053" s="275"/>
      <c r="X2053" s="276"/>
    </row>
    <row r="2054" spans="2:24" x14ac:dyDescent="0.25">
      <c r="B2054" s="248"/>
      <c r="C2054" s="249"/>
      <c r="D2054" s="269"/>
      <c r="E2054" s="249"/>
      <c r="F2054" s="270"/>
      <c r="G2054" s="270"/>
      <c r="H2054" s="271"/>
      <c r="I2054" s="271"/>
      <c r="J2054" s="270"/>
      <c r="K2054" s="270"/>
      <c r="L2054" s="249"/>
      <c r="M2054" s="249"/>
      <c r="N2054" s="272"/>
      <c r="O2054" s="250"/>
      <c r="P2054" s="273"/>
      <c r="Q2054" s="274"/>
      <c r="R2054" s="273"/>
      <c r="S2054" s="274"/>
      <c r="T2054" s="250"/>
      <c r="U2054" s="274"/>
      <c r="V2054" s="250"/>
      <c r="W2054" s="275"/>
      <c r="X2054" s="276"/>
    </row>
    <row r="2055" spans="2:24" x14ac:dyDescent="0.25">
      <c r="B2055" s="248"/>
      <c r="C2055" s="249"/>
      <c r="D2055" s="269"/>
      <c r="E2055" s="249"/>
      <c r="F2055" s="270"/>
      <c r="G2055" s="270"/>
      <c r="H2055" s="271"/>
      <c r="I2055" s="271"/>
      <c r="J2055" s="270"/>
      <c r="K2055" s="270"/>
      <c r="L2055" s="249"/>
      <c r="M2055" s="249"/>
      <c r="N2055" s="272"/>
      <c r="O2055" s="250"/>
      <c r="P2055" s="273"/>
      <c r="Q2055" s="274"/>
      <c r="R2055" s="273"/>
      <c r="S2055" s="274"/>
      <c r="T2055" s="250"/>
      <c r="U2055" s="274"/>
      <c r="V2055" s="250"/>
      <c r="W2055" s="275"/>
      <c r="X2055" s="276"/>
    </row>
    <row r="2056" spans="2:24" x14ac:dyDescent="0.25">
      <c r="B2056" s="248"/>
      <c r="C2056" s="249"/>
      <c r="D2056" s="269"/>
      <c r="E2056" s="249"/>
      <c r="F2056" s="270"/>
      <c r="G2056" s="270"/>
      <c r="H2056" s="271"/>
      <c r="I2056" s="271"/>
      <c r="J2056" s="270"/>
      <c r="K2056" s="270"/>
      <c r="L2056" s="249"/>
      <c r="M2056" s="249"/>
      <c r="N2056" s="272"/>
      <c r="O2056" s="250"/>
      <c r="P2056" s="273"/>
      <c r="Q2056" s="274"/>
      <c r="R2056" s="273"/>
      <c r="S2056" s="274"/>
      <c r="T2056" s="250"/>
      <c r="U2056" s="274"/>
      <c r="V2056" s="250"/>
      <c r="W2056" s="275"/>
      <c r="X2056" s="276"/>
    </row>
    <row r="2057" spans="2:24" x14ac:dyDescent="0.25">
      <c r="B2057" s="248"/>
      <c r="C2057" s="249"/>
      <c r="D2057" s="269"/>
      <c r="E2057" s="249"/>
      <c r="F2057" s="270"/>
      <c r="G2057" s="270"/>
      <c r="H2057" s="271"/>
      <c r="I2057" s="271"/>
      <c r="J2057" s="270"/>
      <c r="K2057" s="270"/>
      <c r="L2057" s="249"/>
      <c r="M2057" s="249"/>
      <c r="N2057" s="272"/>
      <c r="O2057" s="250"/>
      <c r="P2057" s="273"/>
      <c r="Q2057" s="274"/>
      <c r="R2057" s="273"/>
      <c r="S2057" s="274"/>
      <c r="T2057" s="250"/>
      <c r="U2057" s="274"/>
      <c r="V2057" s="250"/>
      <c r="W2057" s="275"/>
      <c r="X2057" s="276"/>
    </row>
    <row r="2058" spans="2:24" x14ac:dyDescent="0.25">
      <c r="B2058" s="248"/>
      <c r="C2058" s="249"/>
      <c r="D2058" s="269"/>
      <c r="E2058" s="249"/>
      <c r="F2058" s="270"/>
      <c r="G2058" s="270"/>
      <c r="H2058" s="271"/>
      <c r="I2058" s="271"/>
      <c r="J2058" s="270"/>
      <c r="K2058" s="270"/>
      <c r="L2058" s="249"/>
      <c r="M2058" s="249"/>
      <c r="N2058" s="272"/>
      <c r="O2058" s="250"/>
      <c r="P2058" s="273"/>
      <c r="Q2058" s="274"/>
      <c r="R2058" s="273"/>
      <c r="S2058" s="274"/>
      <c r="T2058" s="250"/>
      <c r="U2058" s="274"/>
      <c r="V2058" s="250"/>
      <c r="W2058" s="275"/>
      <c r="X2058" s="276"/>
    </row>
    <row r="2059" spans="2:24" x14ac:dyDescent="0.25">
      <c r="B2059" s="248"/>
      <c r="C2059" s="249"/>
      <c r="D2059" s="269"/>
      <c r="E2059" s="249"/>
      <c r="F2059" s="270"/>
      <c r="G2059" s="270"/>
      <c r="H2059" s="271"/>
      <c r="I2059" s="271"/>
      <c r="J2059" s="270"/>
      <c r="K2059" s="270"/>
      <c r="L2059" s="249"/>
      <c r="M2059" s="249"/>
      <c r="N2059" s="272"/>
      <c r="O2059" s="250"/>
      <c r="P2059" s="273"/>
      <c r="Q2059" s="274"/>
      <c r="R2059" s="273"/>
      <c r="S2059" s="274"/>
      <c r="T2059" s="250"/>
      <c r="U2059" s="274"/>
      <c r="V2059" s="250"/>
      <c r="W2059" s="275"/>
      <c r="X2059" s="276"/>
    </row>
    <row r="2060" spans="2:24" x14ac:dyDescent="0.25">
      <c r="B2060" s="248"/>
      <c r="C2060" s="249"/>
      <c r="D2060" s="269"/>
      <c r="E2060" s="249"/>
      <c r="F2060" s="270"/>
      <c r="G2060" s="270"/>
      <c r="H2060" s="271"/>
      <c r="I2060" s="271"/>
      <c r="J2060" s="270"/>
      <c r="K2060" s="270"/>
      <c r="L2060" s="249"/>
      <c r="M2060" s="249"/>
      <c r="N2060" s="272"/>
      <c r="O2060" s="250"/>
      <c r="P2060" s="273"/>
      <c r="Q2060" s="274"/>
      <c r="R2060" s="273"/>
      <c r="S2060" s="274"/>
      <c r="T2060" s="250"/>
      <c r="U2060" s="274"/>
      <c r="V2060" s="250"/>
      <c r="W2060" s="275"/>
      <c r="X2060" s="276"/>
    </row>
    <row r="2061" spans="2:24" x14ac:dyDescent="0.25">
      <c r="B2061" s="248"/>
      <c r="C2061" s="249"/>
      <c r="D2061" s="269"/>
      <c r="E2061" s="249"/>
      <c r="F2061" s="270"/>
      <c r="G2061" s="270"/>
      <c r="H2061" s="271"/>
      <c r="I2061" s="271"/>
      <c r="J2061" s="270"/>
      <c r="K2061" s="270"/>
      <c r="L2061" s="249"/>
      <c r="M2061" s="249"/>
      <c r="N2061" s="272"/>
      <c r="O2061" s="250"/>
      <c r="P2061" s="273"/>
      <c r="Q2061" s="274"/>
      <c r="R2061" s="273"/>
      <c r="S2061" s="274"/>
      <c r="T2061" s="250"/>
      <c r="U2061" s="274"/>
      <c r="V2061" s="250"/>
      <c r="W2061" s="275"/>
      <c r="X2061" s="276"/>
    </row>
    <row r="2062" spans="2:24" x14ac:dyDescent="0.25">
      <c r="B2062" s="248"/>
      <c r="C2062" s="249"/>
      <c r="D2062" s="269"/>
      <c r="E2062" s="249"/>
      <c r="F2062" s="270"/>
      <c r="G2062" s="270"/>
      <c r="H2062" s="271"/>
      <c r="I2062" s="271"/>
      <c r="J2062" s="270"/>
      <c r="K2062" s="270"/>
      <c r="L2062" s="249"/>
      <c r="M2062" s="249"/>
      <c r="N2062" s="272"/>
      <c r="O2062" s="250"/>
      <c r="P2062" s="273"/>
      <c r="Q2062" s="274"/>
      <c r="R2062" s="273"/>
      <c r="S2062" s="274"/>
      <c r="T2062" s="250"/>
      <c r="U2062" s="274"/>
      <c r="V2062" s="250"/>
      <c r="W2062" s="275"/>
      <c r="X2062" s="276"/>
    </row>
    <row r="2063" spans="2:24" x14ac:dyDescent="0.25">
      <c r="B2063" s="248"/>
      <c r="C2063" s="249"/>
      <c r="D2063" s="269"/>
      <c r="E2063" s="249"/>
      <c r="F2063" s="270"/>
      <c r="G2063" s="270"/>
      <c r="H2063" s="271"/>
      <c r="I2063" s="271"/>
      <c r="J2063" s="270"/>
      <c r="K2063" s="270"/>
      <c r="L2063" s="249"/>
      <c r="M2063" s="249"/>
      <c r="N2063" s="272"/>
      <c r="O2063" s="250"/>
      <c r="P2063" s="273"/>
      <c r="Q2063" s="274"/>
      <c r="R2063" s="273"/>
      <c r="S2063" s="274"/>
      <c r="T2063" s="250"/>
      <c r="U2063" s="274"/>
      <c r="V2063" s="250"/>
      <c r="W2063" s="275"/>
      <c r="X2063" s="276"/>
    </row>
    <row r="2064" spans="2:24" x14ac:dyDescent="0.25">
      <c r="B2064" s="248"/>
      <c r="C2064" s="249"/>
      <c r="D2064" s="269"/>
      <c r="E2064" s="249"/>
      <c r="F2064" s="270"/>
      <c r="G2064" s="270"/>
      <c r="H2064" s="271"/>
      <c r="I2064" s="271"/>
      <c r="J2064" s="270"/>
      <c r="K2064" s="270"/>
      <c r="L2064" s="249"/>
      <c r="M2064" s="249"/>
      <c r="N2064" s="272"/>
      <c r="O2064" s="250"/>
      <c r="P2064" s="273"/>
      <c r="Q2064" s="274"/>
      <c r="R2064" s="273"/>
      <c r="S2064" s="274"/>
      <c r="T2064" s="250"/>
      <c r="U2064" s="274"/>
      <c r="V2064" s="250"/>
      <c r="W2064" s="275"/>
      <c r="X2064" s="276"/>
    </row>
    <row r="2065" spans="2:24" x14ac:dyDescent="0.25">
      <c r="B2065" s="248"/>
      <c r="C2065" s="249"/>
      <c r="D2065" s="269"/>
      <c r="E2065" s="249"/>
      <c r="F2065" s="270"/>
      <c r="G2065" s="270"/>
      <c r="H2065" s="271"/>
      <c r="I2065" s="271"/>
      <c r="J2065" s="270"/>
      <c r="K2065" s="270"/>
      <c r="L2065" s="249"/>
      <c r="M2065" s="249"/>
      <c r="N2065" s="272"/>
      <c r="O2065" s="250"/>
      <c r="P2065" s="273"/>
      <c r="Q2065" s="274"/>
      <c r="R2065" s="273"/>
      <c r="S2065" s="274"/>
      <c r="T2065" s="250"/>
      <c r="U2065" s="274"/>
      <c r="V2065" s="250"/>
      <c r="W2065" s="275"/>
      <c r="X2065" s="276"/>
    </row>
    <row r="2066" spans="2:24" x14ac:dyDescent="0.25">
      <c r="B2066" s="248"/>
      <c r="C2066" s="249"/>
      <c r="D2066" s="269"/>
      <c r="E2066" s="249"/>
      <c r="F2066" s="270"/>
      <c r="G2066" s="270"/>
      <c r="H2066" s="271"/>
      <c r="I2066" s="271"/>
      <c r="J2066" s="270"/>
      <c r="K2066" s="270"/>
      <c r="L2066" s="249"/>
      <c r="M2066" s="249"/>
      <c r="N2066" s="272"/>
      <c r="O2066" s="250"/>
      <c r="P2066" s="273"/>
      <c r="Q2066" s="274"/>
      <c r="R2066" s="273"/>
      <c r="S2066" s="274"/>
      <c r="T2066" s="250"/>
      <c r="U2066" s="274"/>
      <c r="V2066" s="250"/>
      <c r="W2066" s="275"/>
      <c r="X2066" s="276"/>
    </row>
    <row r="2067" spans="2:24" x14ac:dyDescent="0.25">
      <c r="B2067" s="248"/>
      <c r="C2067" s="249"/>
      <c r="D2067" s="269"/>
      <c r="E2067" s="249"/>
      <c r="F2067" s="270"/>
      <c r="G2067" s="270"/>
      <c r="H2067" s="271"/>
      <c r="I2067" s="271"/>
      <c r="J2067" s="270"/>
      <c r="K2067" s="270"/>
      <c r="L2067" s="249"/>
      <c r="M2067" s="249"/>
      <c r="N2067" s="272"/>
      <c r="O2067" s="250"/>
      <c r="P2067" s="273"/>
      <c r="Q2067" s="274"/>
      <c r="R2067" s="273"/>
      <c r="S2067" s="274"/>
      <c r="T2067" s="250"/>
      <c r="U2067" s="274"/>
      <c r="V2067" s="250"/>
      <c r="W2067" s="275"/>
      <c r="X2067" s="276"/>
    </row>
    <row r="2068" spans="2:24" x14ac:dyDescent="0.25">
      <c r="B2068" s="248"/>
      <c r="C2068" s="249"/>
      <c r="D2068" s="269"/>
      <c r="E2068" s="249"/>
      <c r="F2068" s="270"/>
      <c r="G2068" s="270"/>
      <c r="H2068" s="271"/>
      <c r="I2068" s="271"/>
      <c r="J2068" s="270"/>
      <c r="K2068" s="270"/>
      <c r="L2068" s="249"/>
      <c r="M2068" s="249"/>
      <c r="N2068" s="272"/>
      <c r="O2068" s="250"/>
      <c r="P2068" s="273"/>
      <c r="Q2068" s="274"/>
      <c r="R2068" s="273"/>
      <c r="S2068" s="274"/>
      <c r="T2068" s="250"/>
      <c r="U2068" s="274"/>
      <c r="V2068" s="250"/>
      <c r="W2068" s="275"/>
      <c r="X2068" s="276"/>
    </row>
    <row r="2069" spans="2:24" x14ac:dyDescent="0.25">
      <c r="B2069" s="248"/>
      <c r="C2069" s="249"/>
      <c r="D2069" s="269"/>
      <c r="E2069" s="249"/>
      <c r="F2069" s="270"/>
      <c r="G2069" s="270"/>
      <c r="H2069" s="271"/>
      <c r="I2069" s="271"/>
      <c r="J2069" s="270"/>
      <c r="K2069" s="270"/>
      <c r="L2069" s="249"/>
      <c r="M2069" s="249"/>
      <c r="N2069" s="272"/>
      <c r="O2069" s="250"/>
      <c r="P2069" s="273"/>
      <c r="Q2069" s="274"/>
      <c r="R2069" s="273"/>
      <c r="S2069" s="274"/>
      <c r="T2069" s="250"/>
      <c r="U2069" s="274"/>
      <c r="V2069" s="250"/>
      <c r="W2069" s="275"/>
      <c r="X2069" s="276"/>
    </row>
    <row r="2070" spans="2:24" x14ac:dyDescent="0.25">
      <c r="B2070" s="248"/>
      <c r="C2070" s="249"/>
      <c r="D2070" s="269"/>
      <c r="E2070" s="249"/>
      <c r="F2070" s="270"/>
      <c r="G2070" s="270"/>
      <c r="H2070" s="271"/>
      <c r="I2070" s="271"/>
      <c r="J2070" s="270"/>
      <c r="K2070" s="270"/>
      <c r="L2070" s="249"/>
      <c r="M2070" s="249"/>
      <c r="N2070" s="272"/>
      <c r="O2070" s="250"/>
      <c r="P2070" s="273"/>
      <c r="Q2070" s="274"/>
      <c r="R2070" s="273"/>
      <c r="S2070" s="274"/>
      <c r="T2070" s="250"/>
      <c r="U2070" s="274"/>
      <c r="V2070" s="250"/>
      <c r="W2070" s="275"/>
      <c r="X2070" s="276"/>
    </row>
    <row r="2071" spans="2:24" x14ac:dyDescent="0.25">
      <c r="B2071" s="248"/>
      <c r="C2071" s="249"/>
      <c r="D2071" s="269"/>
      <c r="E2071" s="249"/>
      <c r="F2071" s="270"/>
      <c r="G2071" s="270"/>
      <c r="H2071" s="271"/>
      <c r="I2071" s="271"/>
      <c r="J2071" s="270"/>
      <c r="K2071" s="270"/>
      <c r="L2071" s="249"/>
      <c r="M2071" s="249"/>
      <c r="N2071" s="272"/>
      <c r="O2071" s="250"/>
      <c r="P2071" s="273"/>
      <c r="Q2071" s="274"/>
      <c r="R2071" s="273"/>
      <c r="S2071" s="274"/>
      <c r="T2071" s="250"/>
      <c r="U2071" s="274"/>
      <c r="V2071" s="250"/>
      <c r="W2071" s="275"/>
      <c r="X2071" s="276"/>
    </row>
    <row r="2072" spans="2:24" x14ac:dyDescent="0.25">
      <c r="B2072" s="248"/>
      <c r="C2072" s="249"/>
      <c r="D2072" s="269"/>
      <c r="E2072" s="249"/>
      <c r="F2072" s="270"/>
      <c r="G2072" s="270"/>
      <c r="H2072" s="271"/>
      <c r="I2072" s="271"/>
      <c r="J2072" s="270"/>
      <c r="K2072" s="270"/>
      <c r="L2072" s="249"/>
      <c r="M2072" s="249"/>
      <c r="N2072" s="272"/>
      <c r="O2072" s="250"/>
      <c r="P2072" s="273"/>
      <c r="Q2072" s="274"/>
      <c r="R2072" s="273"/>
      <c r="S2072" s="274"/>
      <c r="T2072" s="250"/>
      <c r="U2072" s="274"/>
      <c r="V2072" s="250"/>
      <c r="W2072" s="275"/>
      <c r="X2072" s="276"/>
    </row>
    <row r="2073" spans="2:24" x14ac:dyDescent="0.25">
      <c r="B2073" s="248"/>
      <c r="C2073" s="249"/>
      <c r="D2073" s="269"/>
      <c r="E2073" s="249"/>
      <c r="F2073" s="270"/>
      <c r="G2073" s="270"/>
      <c r="H2073" s="271"/>
      <c r="I2073" s="271"/>
      <c r="J2073" s="270"/>
      <c r="K2073" s="270"/>
      <c r="L2073" s="249"/>
      <c r="M2073" s="249"/>
      <c r="N2073" s="272"/>
      <c r="O2073" s="250"/>
      <c r="P2073" s="273"/>
      <c r="Q2073" s="274"/>
      <c r="R2073" s="273"/>
      <c r="S2073" s="274"/>
      <c r="T2073" s="250"/>
      <c r="U2073" s="274"/>
      <c r="V2073" s="250"/>
      <c r="W2073" s="275"/>
      <c r="X2073" s="276"/>
    </row>
    <row r="2074" spans="2:24" x14ac:dyDescent="0.25">
      <c r="B2074" s="248"/>
      <c r="C2074" s="249"/>
      <c r="D2074" s="269"/>
      <c r="E2074" s="249"/>
      <c r="F2074" s="270"/>
      <c r="G2074" s="270"/>
      <c r="H2074" s="271"/>
      <c r="I2074" s="271"/>
      <c r="J2074" s="270"/>
      <c r="K2074" s="270"/>
      <c r="L2074" s="249"/>
      <c r="M2074" s="249"/>
      <c r="N2074" s="272"/>
      <c r="O2074" s="250"/>
      <c r="P2074" s="273"/>
      <c r="Q2074" s="274"/>
      <c r="R2074" s="273"/>
      <c r="S2074" s="274"/>
      <c r="T2074" s="250"/>
      <c r="U2074" s="274"/>
      <c r="V2074" s="250"/>
      <c r="W2074" s="275"/>
      <c r="X2074" s="276"/>
    </row>
    <row r="2075" spans="2:24" x14ac:dyDescent="0.25">
      <c r="B2075" s="248"/>
      <c r="C2075" s="249"/>
      <c r="D2075" s="269"/>
      <c r="E2075" s="249"/>
      <c r="F2075" s="270"/>
      <c r="G2075" s="270"/>
      <c r="H2075" s="271"/>
      <c r="I2075" s="271"/>
      <c r="J2075" s="270"/>
      <c r="K2075" s="270"/>
      <c r="L2075" s="249"/>
      <c r="M2075" s="249"/>
      <c r="N2075" s="272"/>
      <c r="O2075" s="250"/>
      <c r="P2075" s="273"/>
      <c r="Q2075" s="274"/>
      <c r="R2075" s="273"/>
      <c r="S2075" s="274"/>
      <c r="T2075" s="250"/>
      <c r="U2075" s="274"/>
      <c r="V2075" s="250"/>
      <c r="W2075" s="275"/>
      <c r="X2075" s="276"/>
    </row>
    <row r="2076" spans="2:24" x14ac:dyDescent="0.25">
      <c r="B2076" s="248"/>
      <c r="C2076" s="249"/>
      <c r="D2076" s="269"/>
      <c r="E2076" s="249"/>
      <c r="F2076" s="270"/>
      <c r="G2076" s="270"/>
      <c r="H2076" s="271"/>
      <c r="I2076" s="271"/>
      <c r="J2076" s="270"/>
      <c r="K2076" s="270"/>
      <c r="L2076" s="249"/>
      <c r="M2076" s="249"/>
      <c r="N2076" s="272"/>
      <c r="O2076" s="250"/>
      <c r="P2076" s="273"/>
      <c r="Q2076" s="274"/>
      <c r="R2076" s="273"/>
      <c r="S2076" s="274"/>
      <c r="T2076" s="250"/>
      <c r="U2076" s="274"/>
      <c r="V2076" s="250"/>
      <c r="W2076" s="275"/>
      <c r="X2076" s="276"/>
    </row>
    <row r="2077" spans="2:24" x14ac:dyDescent="0.25">
      <c r="B2077" s="248"/>
      <c r="C2077" s="249"/>
      <c r="D2077" s="269"/>
      <c r="E2077" s="249"/>
      <c r="F2077" s="270"/>
      <c r="G2077" s="270"/>
      <c r="H2077" s="271"/>
      <c r="I2077" s="271"/>
      <c r="J2077" s="270"/>
      <c r="K2077" s="270"/>
      <c r="L2077" s="249"/>
      <c r="M2077" s="249"/>
      <c r="N2077" s="272"/>
      <c r="O2077" s="250"/>
      <c r="P2077" s="273"/>
      <c r="Q2077" s="274"/>
      <c r="R2077" s="273"/>
      <c r="S2077" s="274"/>
      <c r="T2077" s="250"/>
      <c r="U2077" s="274"/>
      <c r="V2077" s="250"/>
      <c r="W2077" s="275"/>
      <c r="X2077" s="276"/>
    </row>
    <row r="2078" spans="2:24" x14ac:dyDescent="0.25">
      <c r="B2078" s="248"/>
      <c r="C2078" s="249"/>
      <c r="D2078" s="269"/>
      <c r="E2078" s="249"/>
      <c r="F2078" s="270"/>
      <c r="G2078" s="270"/>
      <c r="H2078" s="271"/>
      <c r="I2078" s="271"/>
      <c r="J2078" s="270"/>
      <c r="K2078" s="270"/>
      <c r="L2078" s="249"/>
      <c r="M2078" s="249"/>
      <c r="N2078" s="272"/>
      <c r="O2078" s="250"/>
      <c r="P2078" s="273"/>
      <c r="Q2078" s="274"/>
      <c r="R2078" s="273"/>
      <c r="S2078" s="274"/>
      <c r="T2078" s="250"/>
      <c r="U2078" s="274"/>
      <c r="V2078" s="250"/>
      <c r="W2078" s="275"/>
      <c r="X2078" s="276"/>
    </row>
    <row r="2079" spans="2:24" x14ac:dyDescent="0.25">
      <c r="B2079" s="248"/>
      <c r="C2079" s="249"/>
      <c r="D2079" s="269"/>
      <c r="E2079" s="249"/>
      <c r="F2079" s="270"/>
      <c r="G2079" s="270"/>
      <c r="H2079" s="271"/>
      <c r="I2079" s="271"/>
      <c r="J2079" s="270"/>
      <c r="K2079" s="270"/>
      <c r="L2079" s="249"/>
      <c r="M2079" s="249"/>
      <c r="N2079" s="272"/>
      <c r="O2079" s="250"/>
      <c r="P2079" s="273"/>
      <c r="Q2079" s="274"/>
      <c r="R2079" s="273"/>
      <c r="S2079" s="274"/>
      <c r="T2079" s="250"/>
      <c r="U2079" s="274"/>
      <c r="V2079" s="250"/>
      <c r="W2079" s="275"/>
      <c r="X2079" s="276"/>
    </row>
    <row r="2080" spans="2:24" x14ac:dyDescent="0.25">
      <c r="B2080" s="248"/>
      <c r="C2080" s="249"/>
      <c r="D2080" s="269"/>
      <c r="E2080" s="249"/>
      <c r="F2080" s="270"/>
      <c r="G2080" s="270"/>
      <c r="H2080" s="271"/>
      <c r="I2080" s="271"/>
      <c r="J2080" s="270"/>
      <c r="K2080" s="270"/>
      <c r="L2080" s="249"/>
      <c r="M2080" s="249"/>
      <c r="N2080" s="272"/>
      <c r="O2080" s="250"/>
      <c r="P2080" s="273"/>
      <c r="Q2080" s="274"/>
      <c r="R2080" s="273"/>
      <c r="S2080" s="274"/>
      <c r="T2080" s="250"/>
      <c r="U2080" s="274"/>
      <c r="V2080" s="250"/>
      <c r="W2080" s="275"/>
      <c r="X2080" s="276"/>
    </row>
    <row r="2081" spans="2:24" x14ac:dyDescent="0.25">
      <c r="B2081" s="248"/>
      <c r="C2081" s="249"/>
      <c r="D2081" s="269"/>
      <c r="E2081" s="249"/>
      <c r="F2081" s="270"/>
      <c r="G2081" s="270"/>
      <c r="H2081" s="271"/>
      <c r="I2081" s="271"/>
      <c r="J2081" s="270"/>
      <c r="K2081" s="270"/>
      <c r="L2081" s="249"/>
      <c r="M2081" s="249"/>
      <c r="N2081" s="272"/>
      <c r="O2081" s="250"/>
      <c r="P2081" s="273"/>
      <c r="Q2081" s="274"/>
      <c r="R2081" s="273"/>
      <c r="S2081" s="274"/>
      <c r="T2081" s="250"/>
      <c r="U2081" s="274"/>
      <c r="V2081" s="250"/>
      <c r="W2081" s="275"/>
      <c r="X2081" s="276"/>
    </row>
    <row r="2082" spans="2:24" x14ac:dyDescent="0.25">
      <c r="B2082" s="248"/>
      <c r="C2082" s="249"/>
      <c r="D2082" s="269"/>
      <c r="E2082" s="249"/>
      <c r="F2082" s="270"/>
      <c r="G2082" s="270"/>
      <c r="H2082" s="271"/>
      <c r="I2082" s="271"/>
      <c r="J2082" s="270"/>
      <c r="K2082" s="270"/>
      <c r="L2082" s="249"/>
      <c r="M2082" s="249"/>
      <c r="N2082" s="272"/>
      <c r="O2082" s="250"/>
      <c r="P2082" s="273"/>
      <c r="Q2082" s="274"/>
      <c r="R2082" s="273"/>
      <c r="S2082" s="274"/>
      <c r="T2082" s="250"/>
      <c r="U2082" s="274"/>
      <c r="V2082" s="250"/>
      <c r="W2082" s="275"/>
      <c r="X2082" s="276"/>
    </row>
    <row r="2083" spans="2:24" x14ac:dyDescent="0.25">
      <c r="B2083" s="248"/>
      <c r="C2083" s="249"/>
      <c r="D2083" s="269"/>
      <c r="E2083" s="249"/>
      <c r="F2083" s="270"/>
      <c r="G2083" s="270"/>
      <c r="H2083" s="271"/>
      <c r="I2083" s="271"/>
      <c r="J2083" s="270"/>
      <c r="K2083" s="270"/>
      <c r="L2083" s="249"/>
      <c r="M2083" s="249"/>
      <c r="N2083" s="272"/>
      <c r="O2083" s="250"/>
      <c r="P2083" s="273"/>
      <c r="Q2083" s="274"/>
      <c r="R2083" s="273"/>
      <c r="S2083" s="274"/>
      <c r="T2083" s="250"/>
      <c r="U2083" s="274"/>
      <c r="V2083" s="250"/>
      <c r="W2083" s="275"/>
      <c r="X2083" s="276"/>
    </row>
    <row r="2084" spans="2:24" x14ac:dyDescent="0.25">
      <c r="B2084" s="248"/>
      <c r="C2084" s="249"/>
      <c r="D2084" s="269"/>
      <c r="E2084" s="249"/>
      <c r="F2084" s="270"/>
      <c r="G2084" s="270"/>
      <c r="H2084" s="271"/>
      <c r="I2084" s="271"/>
      <c r="J2084" s="270"/>
      <c r="K2084" s="270"/>
      <c r="L2084" s="249"/>
      <c r="M2084" s="249"/>
      <c r="N2084" s="272"/>
      <c r="O2084" s="250"/>
      <c r="P2084" s="273"/>
      <c r="Q2084" s="274"/>
      <c r="R2084" s="273"/>
      <c r="S2084" s="274"/>
      <c r="T2084" s="250"/>
      <c r="U2084" s="274"/>
      <c r="V2084" s="250"/>
      <c r="W2084" s="275"/>
      <c r="X2084" s="276"/>
    </row>
    <row r="2085" spans="2:24" x14ac:dyDescent="0.25">
      <c r="B2085" s="248"/>
      <c r="C2085" s="249"/>
      <c r="D2085" s="269"/>
      <c r="E2085" s="249"/>
      <c r="F2085" s="270"/>
      <c r="G2085" s="270"/>
      <c r="H2085" s="271"/>
      <c r="I2085" s="271"/>
      <c r="J2085" s="270"/>
      <c r="K2085" s="270"/>
      <c r="L2085" s="249"/>
      <c r="M2085" s="249"/>
      <c r="N2085" s="272"/>
      <c r="O2085" s="250"/>
      <c r="P2085" s="273"/>
      <c r="Q2085" s="274"/>
      <c r="R2085" s="273"/>
      <c r="S2085" s="274"/>
      <c r="T2085" s="250"/>
      <c r="U2085" s="274"/>
      <c r="V2085" s="250"/>
      <c r="W2085" s="275"/>
      <c r="X2085" s="276"/>
    </row>
    <row r="2086" spans="2:24" x14ac:dyDescent="0.25">
      <c r="B2086" s="248"/>
      <c r="C2086" s="249"/>
      <c r="D2086" s="269"/>
      <c r="E2086" s="249"/>
      <c r="F2086" s="270"/>
      <c r="G2086" s="270"/>
      <c r="H2086" s="271"/>
      <c r="I2086" s="271"/>
      <c r="J2086" s="270"/>
      <c r="K2086" s="270"/>
      <c r="L2086" s="249"/>
      <c r="M2086" s="249"/>
      <c r="N2086" s="272"/>
      <c r="O2086" s="250"/>
      <c r="P2086" s="273"/>
      <c r="Q2086" s="274"/>
      <c r="R2086" s="273"/>
      <c r="S2086" s="274"/>
      <c r="T2086" s="250"/>
      <c r="U2086" s="274"/>
      <c r="V2086" s="250"/>
      <c r="W2086" s="275"/>
      <c r="X2086" s="276"/>
    </row>
    <row r="2087" spans="2:24" x14ac:dyDescent="0.25">
      <c r="B2087" s="248"/>
      <c r="C2087" s="249"/>
      <c r="D2087" s="269"/>
      <c r="E2087" s="249"/>
      <c r="F2087" s="270"/>
      <c r="G2087" s="270"/>
      <c r="H2087" s="271"/>
      <c r="I2087" s="271"/>
      <c r="J2087" s="270"/>
      <c r="K2087" s="270"/>
      <c r="L2087" s="249"/>
      <c r="M2087" s="249"/>
      <c r="N2087" s="272"/>
      <c r="O2087" s="250"/>
      <c r="P2087" s="273"/>
      <c r="Q2087" s="274"/>
      <c r="R2087" s="273"/>
      <c r="S2087" s="274"/>
      <c r="T2087" s="250"/>
      <c r="U2087" s="274"/>
      <c r="V2087" s="250"/>
      <c r="W2087" s="275"/>
      <c r="X2087" s="276"/>
    </row>
    <row r="2088" spans="2:24" x14ac:dyDescent="0.25">
      <c r="B2088" s="248"/>
      <c r="C2088" s="249"/>
      <c r="D2088" s="269"/>
      <c r="E2088" s="249"/>
      <c r="F2088" s="270"/>
      <c r="G2088" s="270"/>
      <c r="H2088" s="271"/>
      <c r="I2088" s="271"/>
      <c r="J2088" s="270"/>
      <c r="K2088" s="270"/>
      <c r="L2088" s="249"/>
      <c r="M2088" s="249"/>
      <c r="N2088" s="272"/>
      <c r="O2088" s="250"/>
      <c r="P2088" s="273"/>
      <c r="Q2088" s="274"/>
      <c r="R2088" s="273"/>
      <c r="S2088" s="274"/>
      <c r="T2088" s="250"/>
      <c r="U2088" s="274"/>
      <c r="V2088" s="250"/>
      <c r="W2088" s="275"/>
      <c r="X2088" s="276"/>
    </row>
    <row r="2089" spans="2:24" x14ac:dyDescent="0.25">
      <c r="B2089" s="248"/>
      <c r="C2089" s="249"/>
      <c r="D2089" s="269"/>
      <c r="E2089" s="249"/>
      <c r="F2089" s="270"/>
      <c r="G2089" s="270"/>
      <c r="H2089" s="271"/>
      <c r="I2089" s="271"/>
      <c r="J2089" s="270"/>
      <c r="K2089" s="270"/>
      <c r="L2089" s="249"/>
      <c r="M2089" s="249"/>
      <c r="N2089" s="272"/>
      <c r="O2089" s="250"/>
      <c r="P2089" s="273"/>
      <c r="Q2089" s="274"/>
      <c r="R2089" s="273"/>
      <c r="S2089" s="274"/>
      <c r="T2089" s="250"/>
      <c r="U2089" s="274"/>
      <c r="V2089" s="250"/>
      <c r="W2089" s="275"/>
      <c r="X2089" s="276"/>
    </row>
    <row r="2090" spans="2:24" x14ac:dyDescent="0.25">
      <c r="B2090" s="248"/>
      <c r="C2090" s="249"/>
      <c r="D2090" s="269"/>
      <c r="E2090" s="249"/>
      <c r="F2090" s="270"/>
      <c r="G2090" s="270"/>
      <c r="H2090" s="271"/>
      <c r="I2090" s="271"/>
      <c r="J2090" s="270"/>
      <c r="K2090" s="270"/>
      <c r="L2090" s="249"/>
      <c r="M2090" s="249"/>
      <c r="N2090" s="272"/>
      <c r="O2090" s="250"/>
      <c r="P2090" s="273"/>
      <c r="Q2090" s="274"/>
      <c r="R2090" s="273"/>
      <c r="S2090" s="274"/>
      <c r="T2090" s="250"/>
      <c r="U2090" s="274"/>
      <c r="V2090" s="250"/>
      <c r="W2090" s="275"/>
      <c r="X2090" s="276"/>
    </row>
    <row r="2091" spans="2:24" x14ac:dyDescent="0.25">
      <c r="B2091" s="248"/>
      <c r="C2091" s="249"/>
      <c r="D2091" s="269"/>
      <c r="E2091" s="249"/>
      <c r="F2091" s="270"/>
      <c r="G2091" s="270"/>
      <c r="H2091" s="271"/>
      <c r="I2091" s="271"/>
      <c r="J2091" s="270"/>
      <c r="K2091" s="270"/>
      <c r="L2091" s="249"/>
      <c r="M2091" s="249"/>
      <c r="N2091" s="272"/>
      <c r="O2091" s="250"/>
      <c r="P2091" s="273"/>
      <c r="Q2091" s="274"/>
      <c r="R2091" s="273"/>
      <c r="S2091" s="274"/>
      <c r="T2091" s="250"/>
      <c r="U2091" s="274"/>
      <c r="V2091" s="250"/>
      <c r="W2091" s="275"/>
      <c r="X2091" s="276"/>
    </row>
    <row r="2092" spans="2:24" x14ac:dyDescent="0.25">
      <c r="B2092" s="248"/>
      <c r="C2092" s="249"/>
      <c r="D2092" s="269"/>
      <c r="E2092" s="249"/>
      <c r="F2092" s="270"/>
      <c r="G2092" s="270"/>
      <c r="H2092" s="271"/>
      <c r="I2092" s="271"/>
      <c r="J2092" s="270"/>
      <c r="K2092" s="270"/>
      <c r="L2092" s="249"/>
      <c r="M2092" s="249"/>
      <c r="N2092" s="272"/>
      <c r="O2092" s="250"/>
      <c r="P2092" s="273"/>
      <c r="Q2092" s="274"/>
      <c r="R2092" s="273"/>
      <c r="S2092" s="274"/>
      <c r="T2092" s="250"/>
      <c r="U2092" s="274"/>
      <c r="V2092" s="250"/>
      <c r="W2092" s="275"/>
      <c r="X2092" s="276"/>
    </row>
    <row r="2093" spans="2:24" x14ac:dyDescent="0.25">
      <c r="B2093" s="248"/>
      <c r="C2093" s="249"/>
      <c r="D2093" s="269"/>
      <c r="E2093" s="249"/>
      <c r="F2093" s="270"/>
      <c r="G2093" s="270"/>
      <c r="H2093" s="271"/>
      <c r="I2093" s="271"/>
      <c r="J2093" s="270"/>
      <c r="K2093" s="270"/>
      <c r="L2093" s="249"/>
      <c r="M2093" s="249"/>
      <c r="N2093" s="272"/>
      <c r="O2093" s="250"/>
      <c r="P2093" s="273"/>
      <c r="Q2093" s="274"/>
      <c r="R2093" s="273"/>
      <c r="S2093" s="274"/>
      <c r="T2093" s="250"/>
      <c r="U2093" s="274"/>
      <c r="V2093" s="250"/>
      <c r="W2093" s="275"/>
      <c r="X2093" s="276"/>
    </row>
    <row r="2094" spans="2:24" x14ac:dyDescent="0.25">
      <c r="B2094" s="248"/>
      <c r="C2094" s="249"/>
      <c r="D2094" s="269"/>
      <c r="E2094" s="249"/>
      <c r="F2094" s="270"/>
      <c r="G2094" s="270"/>
      <c r="H2094" s="271"/>
      <c r="I2094" s="271"/>
      <c r="J2094" s="270"/>
      <c r="K2094" s="270"/>
      <c r="L2094" s="249"/>
      <c r="M2094" s="249"/>
      <c r="N2094" s="272"/>
      <c r="O2094" s="250"/>
      <c r="P2094" s="273"/>
      <c r="Q2094" s="274"/>
      <c r="R2094" s="273"/>
      <c r="S2094" s="274"/>
      <c r="T2094" s="250"/>
      <c r="U2094" s="274"/>
      <c r="V2094" s="250"/>
      <c r="W2094" s="275"/>
      <c r="X2094" s="276"/>
    </row>
    <row r="2095" spans="2:24" x14ac:dyDescent="0.25">
      <c r="B2095" s="248"/>
      <c r="C2095" s="249"/>
      <c r="D2095" s="269"/>
      <c r="E2095" s="249"/>
      <c r="F2095" s="270"/>
      <c r="G2095" s="270"/>
      <c r="H2095" s="271"/>
      <c r="I2095" s="271"/>
      <c r="J2095" s="270"/>
      <c r="K2095" s="270"/>
      <c r="L2095" s="249"/>
      <c r="M2095" s="249"/>
      <c r="N2095" s="272"/>
      <c r="O2095" s="250"/>
      <c r="P2095" s="273"/>
      <c r="Q2095" s="274"/>
      <c r="R2095" s="273"/>
      <c r="S2095" s="274"/>
      <c r="T2095" s="250"/>
      <c r="U2095" s="274"/>
      <c r="V2095" s="250"/>
      <c r="W2095" s="275"/>
      <c r="X2095" s="276"/>
    </row>
    <row r="2096" spans="2:24" x14ac:dyDescent="0.25">
      <c r="B2096" s="248"/>
      <c r="C2096" s="249"/>
      <c r="D2096" s="269"/>
      <c r="E2096" s="249"/>
      <c r="F2096" s="270"/>
      <c r="G2096" s="270"/>
      <c r="H2096" s="271"/>
      <c r="I2096" s="271"/>
      <c r="J2096" s="270"/>
      <c r="K2096" s="270"/>
      <c r="L2096" s="249"/>
      <c r="M2096" s="249"/>
      <c r="N2096" s="272"/>
      <c r="O2096" s="250"/>
      <c r="P2096" s="273"/>
      <c r="Q2096" s="274"/>
      <c r="R2096" s="273"/>
      <c r="S2096" s="274"/>
      <c r="T2096" s="250"/>
      <c r="U2096" s="274"/>
      <c r="V2096" s="250"/>
      <c r="W2096" s="275"/>
      <c r="X2096" s="276"/>
    </row>
    <row r="2097" spans="2:24" x14ac:dyDescent="0.25">
      <c r="B2097" s="248"/>
      <c r="C2097" s="249"/>
      <c r="D2097" s="269"/>
      <c r="E2097" s="249"/>
      <c r="F2097" s="270"/>
      <c r="G2097" s="270"/>
      <c r="H2097" s="271"/>
      <c r="I2097" s="271"/>
      <c r="J2097" s="270"/>
      <c r="K2097" s="270"/>
      <c r="L2097" s="249"/>
      <c r="M2097" s="249"/>
      <c r="N2097" s="272"/>
      <c r="O2097" s="250"/>
      <c r="P2097" s="273"/>
      <c r="Q2097" s="274"/>
      <c r="R2097" s="273"/>
      <c r="S2097" s="274"/>
      <c r="T2097" s="250"/>
      <c r="U2097" s="274"/>
      <c r="V2097" s="250"/>
      <c r="W2097" s="275"/>
      <c r="X2097" s="276"/>
    </row>
    <row r="2098" spans="2:24" x14ac:dyDescent="0.25">
      <c r="B2098" s="248"/>
      <c r="C2098" s="249"/>
      <c r="D2098" s="269"/>
      <c r="E2098" s="249"/>
      <c r="F2098" s="270"/>
      <c r="G2098" s="270"/>
      <c r="H2098" s="271"/>
      <c r="I2098" s="271"/>
      <c r="J2098" s="270"/>
      <c r="K2098" s="270"/>
      <c r="L2098" s="249"/>
      <c r="M2098" s="249"/>
      <c r="N2098" s="272"/>
      <c r="O2098" s="250"/>
      <c r="P2098" s="273"/>
      <c r="Q2098" s="274"/>
      <c r="R2098" s="273"/>
      <c r="S2098" s="274"/>
      <c r="T2098" s="250"/>
      <c r="U2098" s="274"/>
      <c r="V2098" s="250"/>
      <c r="W2098" s="275"/>
      <c r="X2098" s="276"/>
    </row>
    <row r="2099" spans="2:24" x14ac:dyDescent="0.25">
      <c r="B2099" s="248"/>
      <c r="C2099" s="249"/>
      <c r="D2099" s="269"/>
      <c r="E2099" s="249"/>
      <c r="F2099" s="270"/>
      <c r="G2099" s="270"/>
      <c r="H2099" s="271"/>
      <c r="I2099" s="271"/>
      <c r="J2099" s="270"/>
      <c r="K2099" s="270"/>
      <c r="L2099" s="249"/>
      <c r="M2099" s="249"/>
      <c r="N2099" s="272"/>
      <c r="O2099" s="250"/>
      <c r="P2099" s="273"/>
      <c r="Q2099" s="274"/>
      <c r="R2099" s="273"/>
      <c r="S2099" s="274"/>
      <c r="T2099" s="250"/>
      <c r="U2099" s="274"/>
      <c r="V2099" s="250"/>
      <c r="W2099" s="275"/>
      <c r="X2099" s="276"/>
    </row>
    <row r="2100" spans="2:24" x14ac:dyDescent="0.25">
      <c r="B2100" s="248"/>
      <c r="C2100" s="249"/>
      <c r="D2100" s="269"/>
      <c r="E2100" s="249"/>
      <c r="F2100" s="270"/>
      <c r="G2100" s="270"/>
      <c r="H2100" s="271"/>
      <c r="I2100" s="271"/>
      <c r="J2100" s="270"/>
      <c r="K2100" s="270"/>
      <c r="L2100" s="249"/>
      <c r="M2100" s="249"/>
      <c r="N2100" s="272"/>
      <c r="O2100" s="250"/>
      <c r="P2100" s="273"/>
      <c r="Q2100" s="274"/>
      <c r="R2100" s="273"/>
      <c r="S2100" s="274"/>
      <c r="T2100" s="250"/>
      <c r="U2100" s="274"/>
      <c r="V2100" s="250"/>
      <c r="W2100" s="275"/>
      <c r="X2100" s="276"/>
    </row>
    <row r="2101" spans="2:24" x14ac:dyDescent="0.25">
      <c r="B2101" s="248"/>
      <c r="C2101" s="249"/>
      <c r="D2101" s="269"/>
      <c r="E2101" s="249"/>
      <c r="F2101" s="270"/>
      <c r="G2101" s="270"/>
      <c r="H2101" s="271"/>
      <c r="I2101" s="271"/>
      <c r="J2101" s="270"/>
      <c r="K2101" s="270"/>
      <c r="L2101" s="249"/>
      <c r="M2101" s="249"/>
      <c r="N2101" s="272"/>
      <c r="O2101" s="250"/>
      <c r="P2101" s="273"/>
      <c r="Q2101" s="274"/>
      <c r="R2101" s="273"/>
      <c r="S2101" s="274"/>
      <c r="T2101" s="250"/>
      <c r="U2101" s="274"/>
      <c r="V2101" s="250"/>
      <c r="W2101" s="275"/>
      <c r="X2101" s="276"/>
    </row>
    <row r="2102" spans="2:24" x14ac:dyDescent="0.25">
      <c r="B2102" s="248"/>
      <c r="C2102" s="249"/>
      <c r="D2102" s="269"/>
      <c r="E2102" s="249"/>
      <c r="F2102" s="270"/>
      <c r="G2102" s="270"/>
      <c r="H2102" s="271"/>
      <c r="I2102" s="271"/>
      <c r="J2102" s="270"/>
      <c r="K2102" s="270"/>
      <c r="L2102" s="249"/>
      <c r="M2102" s="249"/>
      <c r="N2102" s="272"/>
      <c r="O2102" s="250"/>
      <c r="P2102" s="273"/>
      <c r="Q2102" s="274"/>
      <c r="R2102" s="273"/>
      <c r="S2102" s="274"/>
      <c r="T2102" s="250"/>
      <c r="U2102" s="274"/>
      <c r="V2102" s="250"/>
      <c r="W2102" s="275"/>
      <c r="X2102" s="276"/>
    </row>
    <row r="2103" spans="2:24" x14ac:dyDescent="0.25">
      <c r="B2103" s="248"/>
      <c r="C2103" s="249"/>
      <c r="D2103" s="269"/>
      <c r="E2103" s="249"/>
      <c r="F2103" s="270"/>
      <c r="G2103" s="270"/>
      <c r="H2103" s="271"/>
      <c r="I2103" s="271"/>
      <c r="J2103" s="270"/>
      <c r="K2103" s="270"/>
      <c r="L2103" s="249"/>
      <c r="M2103" s="249"/>
      <c r="N2103" s="272"/>
      <c r="O2103" s="250"/>
      <c r="P2103" s="273"/>
      <c r="Q2103" s="274"/>
      <c r="R2103" s="273"/>
      <c r="S2103" s="274"/>
      <c r="T2103" s="250"/>
      <c r="U2103" s="274"/>
      <c r="V2103" s="250"/>
      <c r="W2103" s="275"/>
      <c r="X2103" s="276"/>
    </row>
    <row r="2104" spans="2:24" x14ac:dyDescent="0.25">
      <c r="B2104" s="248"/>
      <c r="C2104" s="249"/>
      <c r="D2104" s="269"/>
      <c r="E2104" s="249"/>
      <c r="F2104" s="270"/>
      <c r="G2104" s="270"/>
      <c r="H2104" s="271"/>
      <c r="I2104" s="271"/>
      <c r="J2104" s="270"/>
      <c r="K2104" s="270"/>
      <c r="L2104" s="249"/>
      <c r="M2104" s="249"/>
      <c r="N2104" s="272"/>
      <c r="O2104" s="250"/>
      <c r="P2104" s="273"/>
      <c r="Q2104" s="274"/>
      <c r="R2104" s="273"/>
      <c r="S2104" s="274"/>
      <c r="T2104" s="250"/>
      <c r="U2104" s="274"/>
      <c r="V2104" s="250"/>
      <c r="W2104" s="275"/>
      <c r="X2104" s="276"/>
    </row>
    <row r="2105" spans="2:24" x14ac:dyDescent="0.25">
      <c r="B2105" s="248"/>
      <c r="C2105" s="249"/>
      <c r="D2105" s="269"/>
      <c r="E2105" s="249"/>
      <c r="F2105" s="270"/>
      <c r="G2105" s="270"/>
      <c r="H2105" s="271"/>
      <c r="I2105" s="271"/>
      <c r="J2105" s="270"/>
      <c r="K2105" s="270"/>
      <c r="L2105" s="249"/>
      <c r="M2105" s="249"/>
      <c r="N2105" s="272"/>
      <c r="O2105" s="250"/>
      <c r="P2105" s="273"/>
      <c r="Q2105" s="274"/>
      <c r="R2105" s="273"/>
      <c r="S2105" s="274"/>
      <c r="T2105" s="250"/>
      <c r="U2105" s="274"/>
      <c r="V2105" s="250"/>
      <c r="W2105" s="275"/>
      <c r="X2105" s="276"/>
    </row>
    <row r="2106" spans="2:24" x14ac:dyDescent="0.25">
      <c r="B2106" s="248"/>
      <c r="C2106" s="249"/>
      <c r="D2106" s="269"/>
      <c r="E2106" s="249"/>
      <c r="F2106" s="270"/>
      <c r="G2106" s="270"/>
      <c r="H2106" s="271"/>
      <c r="I2106" s="271"/>
      <c r="J2106" s="270"/>
      <c r="K2106" s="270"/>
      <c r="L2106" s="249"/>
      <c r="M2106" s="249"/>
      <c r="N2106" s="272"/>
      <c r="O2106" s="250"/>
      <c r="P2106" s="273"/>
      <c r="Q2106" s="274"/>
      <c r="R2106" s="273"/>
      <c r="S2106" s="274"/>
      <c r="T2106" s="250"/>
      <c r="U2106" s="274"/>
      <c r="V2106" s="250"/>
      <c r="W2106" s="275"/>
      <c r="X2106" s="276"/>
    </row>
    <row r="2107" spans="2:24" x14ac:dyDescent="0.25">
      <c r="B2107" s="248"/>
      <c r="C2107" s="249"/>
      <c r="D2107" s="269"/>
      <c r="E2107" s="249"/>
      <c r="F2107" s="270"/>
      <c r="G2107" s="270"/>
      <c r="H2107" s="271"/>
      <c r="I2107" s="271"/>
      <c r="J2107" s="270"/>
      <c r="K2107" s="270"/>
      <c r="L2107" s="249"/>
      <c r="M2107" s="249"/>
      <c r="N2107" s="272"/>
      <c r="O2107" s="250"/>
      <c r="P2107" s="273"/>
      <c r="Q2107" s="274"/>
      <c r="R2107" s="273"/>
      <c r="S2107" s="274"/>
      <c r="T2107" s="250"/>
      <c r="U2107" s="274"/>
      <c r="V2107" s="250"/>
      <c r="W2107" s="275"/>
      <c r="X2107" s="276"/>
    </row>
    <row r="2108" spans="2:24" x14ac:dyDescent="0.25">
      <c r="B2108" s="248"/>
      <c r="C2108" s="249"/>
      <c r="D2108" s="269"/>
      <c r="E2108" s="249"/>
      <c r="F2108" s="270"/>
      <c r="G2108" s="270"/>
      <c r="H2108" s="271"/>
      <c r="I2108" s="271"/>
      <c r="J2108" s="270"/>
      <c r="K2108" s="270"/>
      <c r="L2108" s="249"/>
      <c r="M2108" s="249"/>
      <c r="N2108" s="272"/>
      <c r="O2108" s="250"/>
      <c r="P2108" s="273"/>
      <c r="Q2108" s="274"/>
      <c r="R2108" s="273"/>
      <c r="S2108" s="274"/>
      <c r="T2108" s="250"/>
      <c r="U2108" s="274"/>
      <c r="V2108" s="250"/>
      <c r="W2108" s="275"/>
      <c r="X2108" s="276"/>
    </row>
    <row r="2109" spans="2:24" x14ac:dyDescent="0.25">
      <c r="B2109" s="248"/>
      <c r="C2109" s="249"/>
      <c r="D2109" s="269"/>
      <c r="E2109" s="249"/>
      <c r="F2109" s="270"/>
      <c r="G2109" s="270"/>
      <c r="H2109" s="271"/>
      <c r="I2109" s="271"/>
      <c r="J2109" s="270"/>
      <c r="K2109" s="270"/>
      <c r="L2109" s="249"/>
      <c r="M2109" s="249"/>
      <c r="N2109" s="272"/>
      <c r="O2109" s="250"/>
      <c r="P2109" s="273"/>
      <c r="Q2109" s="274"/>
      <c r="R2109" s="273"/>
      <c r="S2109" s="274"/>
      <c r="T2109" s="250"/>
      <c r="U2109" s="274"/>
      <c r="V2109" s="250"/>
      <c r="W2109" s="275"/>
      <c r="X2109" s="276"/>
    </row>
    <row r="2110" spans="2:24" x14ac:dyDescent="0.25">
      <c r="B2110" s="248"/>
      <c r="C2110" s="249"/>
      <c r="D2110" s="269"/>
      <c r="E2110" s="249"/>
      <c r="F2110" s="270"/>
      <c r="G2110" s="270"/>
      <c r="H2110" s="271"/>
      <c r="I2110" s="271"/>
      <c r="J2110" s="270"/>
      <c r="K2110" s="270"/>
      <c r="L2110" s="249"/>
      <c r="M2110" s="249"/>
      <c r="N2110" s="272"/>
      <c r="O2110" s="250"/>
      <c r="P2110" s="273"/>
      <c r="Q2110" s="274"/>
      <c r="R2110" s="273"/>
      <c r="S2110" s="274"/>
      <c r="T2110" s="250"/>
      <c r="U2110" s="274"/>
      <c r="V2110" s="250"/>
      <c r="W2110" s="275"/>
      <c r="X2110" s="276"/>
    </row>
    <row r="2111" spans="2:24" x14ac:dyDescent="0.25">
      <c r="B2111" s="248"/>
      <c r="C2111" s="249"/>
      <c r="D2111" s="269"/>
      <c r="E2111" s="249"/>
      <c r="F2111" s="270"/>
      <c r="G2111" s="270"/>
      <c r="H2111" s="271"/>
      <c r="I2111" s="271"/>
      <c r="J2111" s="270"/>
      <c r="K2111" s="270"/>
      <c r="L2111" s="249"/>
      <c r="M2111" s="249"/>
      <c r="N2111" s="272"/>
      <c r="O2111" s="250"/>
      <c r="P2111" s="273"/>
      <c r="Q2111" s="274"/>
      <c r="R2111" s="273"/>
      <c r="S2111" s="274"/>
      <c r="T2111" s="250"/>
      <c r="U2111" s="274"/>
      <c r="V2111" s="250"/>
      <c r="W2111" s="275"/>
      <c r="X2111" s="276"/>
    </row>
    <row r="2112" spans="2:24" x14ac:dyDescent="0.25">
      <c r="B2112" s="248"/>
      <c r="C2112" s="249"/>
      <c r="D2112" s="269"/>
      <c r="E2112" s="249"/>
      <c r="F2112" s="270"/>
      <c r="G2112" s="270"/>
      <c r="H2112" s="271"/>
      <c r="I2112" s="271"/>
      <c r="J2112" s="270"/>
      <c r="K2112" s="270"/>
      <c r="L2112" s="249"/>
      <c r="M2112" s="249"/>
      <c r="N2112" s="272"/>
      <c r="O2112" s="250"/>
      <c r="P2112" s="273"/>
      <c r="Q2112" s="274"/>
      <c r="R2112" s="273"/>
      <c r="S2112" s="274"/>
      <c r="T2112" s="250"/>
      <c r="U2112" s="274"/>
      <c r="V2112" s="250"/>
      <c r="W2112" s="275"/>
      <c r="X2112" s="276"/>
    </row>
    <row r="2113" spans="2:24" x14ac:dyDescent="0.25">
      <c r="B2113" s="248"/>
      <c r="C2113" s="249"/>
      <c r="D2113" s="269"/>
      <c r="E2113" s="249"/>
      <c r="F2113" s="270"/>
      <c r="G2113" s="270"/>
      <c r="H2113" s="271"/>
      <c r="I2113" s="271"/>
      <c r="J2113" s="270"/>
      <c r="K2113" s="270"/>
      <c r="L2113" s="249"/>
      <c r="M2113" s="249"/>
      <c r="N2113" s="272"/>
      <c r="O2113" s="250"/>
      <c r="P2113" s="273"/>
      <c r="Q2113" s="274"/>
      <c r="R2113" s="273"/>
      <c r="S2113" s="274"/>
      <c r="T2113" s="250"/>
      <c r="U2113" s="274"/>
      <c r="V2113" s="250"/>
      <c r="W2113" s="275"/>
      <c r="X2113" s="276"/>
    </row>
    <row r="2114" spans="2:24" x14ac:dyDescent="0.25">
      <c r="B2114" s="248"/>
      <c r="C2114" s="249"/>
      <c r="D2114" s="269"/>
      <c r="E2114" s="249"/>
      <c r="F2114" s="270"/>
      <c r="G2114" s="270"/>
      <c r="H2114" s="271"/>
      <c r="I2114" s="271"/>
      <c r="J2114" s="270"/>
      <c r="K2114" s="270"/>
      <c r="L2114" s="249"/>
      <c r="M2114" s="249"/>
      <c r="N2114" s="272"/>
      <c r="O2114" s="250"/>
      <c r="P2114" s="273"/>
      <c r="Q2114" s="274"/>
      <c r="R2114" s="273"/>
      <c r="S2114" s="274"/>
      <c r="T2114" s="250"/>
      <c r="U2114" s="274"/>
      <c r="V2114" s="250"/>
      <c r="W2114" s="275"/>
      <c r="X2114" s="276"/>
    </row>
    <row r="2115" spans="2:24" x14ac:dyDescent="0.25">
      <c r="B2115" s="248"/>
      <c r="C2115" s="249"/>
      <c r="D2115" s="269"/>
      <c r="E2115" s="249"/>
      <c r="F2115" s="270"/>
      <c r="G2115" s="270"/>
      <c r="H2115" s="271"/>
      <c r="I2115" s="271"/>
      <c r="J2115" s="270"/>
      <c r="K2115" s="270"/>
      <c r="L2115" s="249"/>
      <c r="M2115" s="249"/>
      <c r="N2115" s="272"/>
      <c r="O2115" s="250"/>
      <c r="P2115" s="273"/>
      <c r="Q2115" s="274"/>
      <c r="R2115" s="273"/>
      <c r="S2115" s="274"/>
      <c r="T2115" s="250"/>
      <c r="U2115" s="274"/>
      <c r="V2115" s="250"/>
      <c r="W2115" s="275"/>
      <c r="X2115" s="276"/>
    </row>
    <row r="2116" spans="2:24" x14ac:dyDescent="0.25">
      <c r="B2116" s="248"/>
      <c r="C2116" s="249"/>
      <c r="D2116" s="269"/>
      <c r="E2116" s="249"/>
      <c r="F2116" s="270"/>
      <c r="G2116" s="270"/>
      <c r="H2116" s="271"/>
      <c r="I2116" s="271"/>
      <c r="J2116" s="270"/>
      <c r="K2116" s="270"/>
      <c r="L2116" s="249"/>
      <c r="M2116" s="249"/>
      <c r="N2116" s="272"/>
      <c r="O2116" s="250"/>
      <c r="P2116" s="273"/>
      <c r="Q2116" s="274"/>
      <c r="R2116" s="273"/>
      <c r="S2116" s="274"/>
      <c r="T2116" s="250"/>
      <c r="U2116" s="274"/>
      <c r="V2116" s="250"/>
      <c r="W2116" s="275"/>
      <c r="X2116" s="276"/>
    </row>
    <row r="2117" spans="2:24" x14ac:dyDescent="0.25">
      <c r="B2117" s="248"/>
      <c r="C2117" s="249"/>
      <c r="D2117" s="269"/>
      <c r="E2117" s="249"/>
      <c r="F2117" s="270"/>
      <c r="G2117" s="270"/>
      <c r="H2117" s="271"/>
      <c r="I2117" s="271"/>
      <c r="J2117" s="270"/>
      <c r="K2117" s="270"/>
      <c r="L2117" s="249"/>
      <c r="M2117" s="249"/>
      <c r="N2117" s="272"/>
      <c r="O2117" s="250"/>
      <c r="P2117" s="273"/>
      <c r="Q2117" s="274"/>
      <c r="R2117" s="273"/>
      <c r="S2117" s="274"/>
      <c r="T2117" s="250"/>
      <c r="U2117" s="274"/>
      <c r="V2117" s="250"/>
      <c r="W2117" s="275"/>
      <c r="X2117" s="276"/>
    </row>
    <row r="2118" spans="2:24" x14ac:dyDescent="0.25">
      <c r="B2118" s="248"/>
      <c r="C2118" s="249"/>
      <c r="D2118" s="269"/>
      <c r="E2118" s="249"/>
      <c r="F2118" s="270"/>
      <c r="G2118" s="270"/>
      <c r="H2118" s="271"/>
      <c r="I2118" s="271"/>
      <c r="J2118" s="270"/>
      <c r="K2118" s="270"/>
      <c r="L2118" s="249"/>
      <c r="M2118" s="249"/>
      <c r="N2118" s="272"/>
      <c r="O2118" s="250"/>
      <c r="P2118" s="273"/>
      <c r="Q2118" s="274"/>
      <c r="R2118" s="273"/>
      <c r="S2118" s="274"/>
      <c r="T2118" s="250"/>
      <c r="U2118" s="274"/>
      <c r="V2118" s="250"/>
      <c r="W2118" s="275"/>
      <c r="X2118" s="276"/>
    </row>
    <row r="2119" spans="2:24" x14ac:dyDescent="0.25">
      <c r="B2119" s="248"/>
      <c r="C2119" s="249"/>
      <c r="D2119" s="269"/>
      <c r="E2119" s="249"/>
      <c r="F2119" s="270"/>
      <c r="G2119" s="270"/>
      <c r="H2119" s="271"/>
      <c r="I2119" s="271"/>
      <c r="J2119" s="270"/>
      <c r="K2119" s="270"/>
      <c r="L2119" s="249"/>
      <c r="M2119" s="249"/>
      <c r="N2119" s="272"/>
      <c r="O2119" s="250"/>
      <c r="P2119" s="273"/>
      <c r="Q2119" s="274"/>
      <c r="R2119" s="273"/>
      <c r="S2119" s="274"/>
      <c r="T2119" s="250"/>
      <c r="U2119" s="274"/>
      <c r="V2119" s="250"/>
      <c r="W2119" s="275"/>
      <c r="X2119" s="276"/>
    </row>
    <row r="2120" spans="2:24" x14ac:dyDescent="0.25">
      <c r="B2120" s="248"/>
      <c r="C2120" s="249"/>
      <c r="D2120" s="269"/>
      <c r="E2120" s="249"/>
      <c r="F2120" s="270"/>
      <c r="G2120" s="270"/>
      <c r="H2120" s="271"/>
      <c r="I2120" s="271"/>
      <c r="J2120" s="270"/>
      <c r="K2120" s="270"/>
      <c r="L2120" s="249"/>
      <c r="M2120" s="249"/>
      <c r="N2120" s="272"/>
      <c r="O2120" s="250"/>
      <c r="P2120" s="273"/>
      <c r="Q2120" s="274"/>
      <c r="R2120" s="273"/>
      <c r="S2120" s="274"/>
      <c r="T2120" s="250"/>
      <c r="U2120" s="274"/>
      <c r="V2120" s="250"/>
      <c r="W2120" s="275"/>
      <c r="X2120" s="276"/>
    </row>
    <row r="2121" spans="2:24" x14ac:dyDescent="0.25">
      <c r="B2121" s="248"/>
      <c r="C2121" s="249"/>
      <c r="D2121" s="269"/>
      <c r="E2121" s="249"/>
      <c r="F2121" s="270"/>
      <c r="G2121" s="270"/>
      <c r="H2121" s="271"/>
      <c r="I2121" s="271"/>
      <c r="J2121" s="270"/>
      <c r="K2121" s="270"/>
      <c r="L2121" s="249"/>
      <c r="M2121" s="249"/>
      <c r="N2121" s="272"/>
      <c r="O2121" s="250"/>
      <c r="P2121" s="273"/>
      <c r="Q2121" s="274"/>
      <c r="R2121" s="273"/>
      <c r="S2121" s="274"/>
      <c r="T2121" s="250"/>
      <c r="U2121" s="274"/>
      <c r="V2121" s="250"/>
      <c r="W2121" s="275"/>
      <c r="X2121" s="276"/>
    </row>
    <row r="2122" spans="2:24" x14ac:dyDescent="0.25">
      <c r="B2122" s="248"/>
      <c r="C2122" s="249"/>
      <c r="D2122" s="269"/>
      <c r="E2122" s="249"/>
      <c r="F2122" s="270"/>
      <c r="G2122" s="270"/>
      <c r="H2122" s="271"/>
      <c r="I2122" s="271"/>
      <c r="J2122" s="270"/>
      <c r="K2122" s="270"/>
      <c r="L2122" s="249"/>
      <c r="M2122" s="249"/>
      <c r="N2122" s="272"/>
      <c r="O2122" s="250"/>
      <c r="P2122" s="273"/>
      <c r="Q2122" s="274"/>
      <c r="R2122" s="273"/>
      <c r="S2122" s="274"/>
      <c r="T2122" s="250"/>
      <c r="U2122" s="274"/>
      <c r="V2122" s="250"/>
      <c r="W2122" s="275"/>
      <c r="X2122" s="276"/>
    </row>
    <row r="2123" spans="2:24" x14ac:dyDescent="0.25">
      <c r="B2123" s="248"/>
      <c r="C2123" s="249"/>
      <c r="D2123" s="269"/>
      <c r="E2123" s="249"/>
      <c r="F2123" s="270"/>
      <c r="G2123" s="270"/>
      <c r="H2123" s="271"/>
      <c r="I2123" s="271"/>
      <c r="J2123" s="270"/>
      <c r="K2123" s="270"/>
      <c r="L2123" s="249"/>
      <c r="M2123" s="249"/>
      <c r="N2123" s="272"/>
      <c r="O2123" s="250"/>
      <c r="P2123" s="273"/>
      <c r="Q2123" s="274"/>
      <c r="R2123" s="273"/>
      <c r="S2123" s="274"/>
      <c r="T2123" s="250"/>
      <c r="U2123" s="274"/>
      <c r="V2123" s="250"/>
      <c r="W2123" s="275"/>
      <c r="X2123" s="276"/>
    </row>
    <row r="2124" spans="2:24" x14ac:dyDescent="0.25">
      <c r="B2124" s="248"/>
      <c r="C2124" s="249"/>
      <c r="D2124" s="269"/>
      <c r="E2124" s="249"/>
      <c r="F2124" s="270"/>
      <c r="G2124" s="270"/>
      <c r="H2124" s="271"/>
      <c r="I2124" s="271"/>
      <c r="J2124" s="270"/>
      <c r="K2124" s="270"/>
      <c r="L2124" s="249"/>
      <c r="M2124" s="249"/>
      <c r="N2124" s="272"/>
      <c r="O2124" s="250"/>
      <c r="P2124" s="273"/>
      <c r="Q2124" s="274"/>
      <c r="R2124" s="273"/>
      <c r="S2124" s="274"/>
      <c r="T2124" s="250"/>
      <c r="U2124" s="274"/>
      <c r="V2124" s="250"/>
      <c r="W2124" s="275"/>
      <c r="X2124" s="276"/>
    </row>
    <row r="2125" spans="2:24" x14ac:dyDescent="0.25">
      <c r="B2125" s="248"/>
      <c r="C2125" s="249"/>
      <c r="D2125" s="269"/>
      <c r="E2125" s="249"/>
      <c r="F2125" s="270"/>
      <c r="G2125" s="270"/>
      <c r="H2125" s="271"/>
      <c r="I2125" s="271"/>
      <c r="J2125" s="270"/>
      <c r="K2125" s="270"/>
      <c r="L2125" s="249"/>
      <c r="M2125" s="249"/>
      <c r="N2125" s="272"/>
      <c r="O2125" s="250"/>
      <c r="P2125" s="273"/>
      <c r="Q2125" s="274"/>
      <c r="R2125" s="273"/>
      <c r="S2125" s="274"/>
      <c r="T2125" s="250"/>
      <c r="U2125" s="274"/>
      <c r="V2125" s="250"/>
      <c r="W2125" s="275"/>
      <c r="X2125" s="276"/>
    </row>
    <row r="2126" spans="2:24" x14ac:dyDescent="0.25">
      <c r="B2126" s="248"/>
      <c r="C2126" s="249"/>
      <c r="D2126" s="269"/>
      <c r="E2126" s="249"/>
      <c r="F2126" s="270"/>
      <c r="G2126" s="270"/>
      <c r="H2126" s="271"/>
      <c r="I2126" s="271"/>
      <c r="J2126" s="270"/>
      <c r="K2126" s="270"/>
      <c r="L2126" s="249"/>
      <c r="M2126" s="249"/>
      <c r="N2126" s="272"/>
      <c r="O2126" s="250"/>
      <c r="P2126" s="273"/>
      <c r="Q2126" s="274"/>
      <c r="R2126" s="273"/>
      <c r="S2126" s="274"/>
      <c r="T2126" s="250"/>
      <c r="U2126" s="274"/>
      <c r="V2126" s="250"/>
      <c r="W2126" s="275"/>
      <c r="X2126" s="276"/>
    </row>
    <row r="2127" spans="2:24" x14ac:dyDescent="0.25">
      <c r="B2127" s="248"/>
      <c r="C2127" s="249"/>
      <c r="D2127" s="269"/>
      <c r="E2127" s="249"/>
      <c r="F2127" s="270"/>
      <c r="G2127" s="270"/>
      <c r="H2127" s="271"/>
      <c r="I2127" s="271"/>
      <c r="J2127" s="270"/>
      <c r="K2127" s="270"/>
      <c r="L2127" s="249"/>
      <c r="M2127" s="249"/>
      <c r="N2127" s="272"/>
      <c r="O2127" s="250"/>
      <c r="P2127" s="273"/>
      <c r="Q2127" s="274"/>
      <c r="R2127" s="273"/>
      <c r="S2127" s="274"/>
      <c r="T2127" s="250"/>
      <c r="U2127" s="274"/>
      <c r="V2127" s="250"/>
      <c r="W2127" s="275"/>
      <c r="X2127" s="276"/>
    </row>
    <row r="2128" spans="2:24" x14ac:dyDescent="0.25">
      <c r="B2128" s="248"/>
      <c r="C2128" s="249"/>
      <c r="D2128" s="269"/>
      <c r="E2128" s="249"/>
      <c r="F2128" s="270"/>
      <c r="G2128" s="270"/>
      <c r="H2128" s="271"/>
      <c r="I2128" s="271"/>
      <c r="J2128" s="270"/>
      <c r="K2128" s="270"/>
      <c r="L2128" s="249"/>
      <c r="M2128" s="249"/>
      <c r="N2128" s="272"/>
      <c r="O2128" s="250"/>
      <c r="P2128" s="273"/>
      <c r="Q2128" s="274"/>
      <c r="R2128" s="273"/>
      <c r="S2128" s="274"/>
      <c r="T2128" s="250"/>
      <c r="U2128" s="274"/>
      <c r="V2128" s="250"/>
      <c r="W2128" s="275"/>
      <c r="X2128" s="276"/>
    </row>
    <row r="2129" spans="2:24" x14ac:dyDescent="0.25">
      <c r="B2129" s="248"/>
      <c r="C2129" s="249"/>
      <c r="D2129" s="269"/>
      <c r="E2129" s="249"/>
      <c r="F2129" s="270"/>
      <c r="G2129" s="270"/>
      <c r="H2129" s="271"/>
      <c r="I2129" s="271"/>
      <c r="J2129" s="270"/>
      <c r="K2129" s="270"/>
      <c r="L2129" s="249"/>
      <c r="M2129" s="249"/>
      <c r="N2129" s="272"/>
      <c r="O2129" s="250"/>
      <c r="P2129" s="273"/>
      <c r="Q2129" s="274"/>
      <c r="R2129" s="273"/>
      <c r="S2129" s="274"/>
      <c r="T2129" s="250"/>
      <c r="U2129" s="274"/>
      <c r="V2129" s="250"/>
      <c r="W2129" s="275"/>
      <c r="X2129" s="276"/>
    </row>
    <row r="2130" spans="2:24" x14ac:dyDescent="0.25">
      <c r="B2130" s="248"/>
      <c r="C2130" s="249"/>
      <c r="D2130" s="269"/>
      <c r="E2130" s="249"/>
      <c r="F2130" s="270"/>
      <c r="G2130" s="270"/>
      <c r="H2130" s="271"/>
      <c r="I2130" s="271"/>
      <c r="J2130" s="270"/>
      <c r="K2130" s="270"/>
      <c r="L2130" s="249"/>
      <c r="M2130" s="249"/>
      <c r="N2130" s="272"/>
      <c r="O2130" s="250"/>
      <c r="P2130" s="273"/>
      <c r="Q2130" s="274"/>
      <c r="R2130" s="273"/>
      <c r="S2130" s="274"/>
      <c r="T2130" s="250"/>
      <c r="U2130" s="274"/>
      <c r="V2130" s="250"/>
      <c r="W2130" s="275"/>
      <c r="X2130" s="276"/>
    </row>
    <row r="2131" spans="2:24" x14ac:dyDescent="0.25">
      <c r="B2131" s="248"/>
      <c r="C2131" s="249"/>
      <c r="D2131" s="269"/>
      <c r="E2131" s="249"/>
      <c r="F2131" s="270"/>
      <c r="G2131" s="270"/>
      <c r="H2131" s="271"/>
      <c r="I2131" s="271"/>
      <c r="J2131" s="270"/>
      <c r="K2131" s="270"/>
      <c r="L2131" s="249"/>
      <c r="M2131" s="249"/>
      <c r="N2131" s="272"/>
      <c r="O2131" s="250"/>
      <c r="P2131" s="273"/>
      <c r="Q2131" s="274"/>
      <c r="R2131" s="273"/>
      <c r="S2131" s="274"/>
      <c r="T2131" s="250"/>
      <c r="U2131" s="274"/>
      <c r="V2131" s="250"/>
      <c r="W2131" s="275"/>
      <c r="X2131" s="276"/>
    </row>
    <row r="2132" spans="2:24" x14ac:dyDescent="0.25">
      <c r="B2132" s="248"/>
      <c r="C2132" s="249"/>
      <c r="D2132" s="269"/>
      <c r="E2132" s="249"/>
      <c r="F2132" s="270"/>
      <c r="G2132" s="270"/>
      <c r="H2132" s="271"/>
      <c r="I2132" s="271"/>
      <c r="J2132" s="270"/>
      <c r="K2132" s="270"/>
      <c r="L2132" s="249"/>
      <c r="M2132" s="249"/>
      <c r="N2132" s="272"/>
      <c r="O2132" s="250"/>
      <c r="P2132" s="273"/>
      <c r="Q2132" s="274"/>
      <c r="R2132" s="273"/>
      <c r="S2132" s="274"/>
      <c r="T2132" s="250"/>
      <c r="U2132" s="274"/>
      <c r="V2132" s="250"/>
      <c r="W2132" s="275"/>
      <c r="X2132" s="276"/>
    </row>
    <row r="2133" spans="2:24" x14ac:dyDescent="0.25">
      <c r="B2133" s="248"/>
      <c r="C2133" s="249"/>
      <c r="D2133" s="269"/>
      <c r="E2133" s="249"/>
      <c r="F2133" s="270"/>
      <c r="G2133" s="270"/>
      <c r="H2133" s="271"/>
      <c r="I2133" s="271"/>
      <c r="J2133" s="270"/>
      <c r="K2133" s="270"/>
      <c r="L2133" s="249"/>
      <c r="M2133" s="249"/>
      <c r="N2133" s="272"/>
      <c r="O2133" s="250"/>
      <c r="P2133" s="273"/>
      <c r="Q2133" s="274"/>
      <c r="R2133" s="273"/>
      <c r="S2133" s="274"/>
      <c r="T2133" s="250"/>
      <c r="U2133" s="274"/>
      <c r="V2133" s="250"/>
      <c r="W2133" s="275"/>
      <c r="X2133" s="276"/>
    </row>
    <row r="2134" spans="2:24" x14ac:dyDescent="0.25">
      <c r="B2134" s="248"/>
      <c r="C2134" s="249"/>
      <c r="D2134" s="269"/>
      <c r="E2134" s="249"/>
      <c r="F2134" s="270"/>
      <c r="G2134" s="270"/>
      <c r="H2134" s="271"/>
      <c r="I2134" s="271"/>
      <c r="J2134" s="270"/>
      <c r="K2134" s="270"/>
      <c r="L2134" s="249"/>
      <c r="M2134" s="249"/>
      <c r="N2134" s="272"/>
      <c r="O2134" s="250"/>
      <c r="P2134" s="273"/>
      <c r="Q2134" s="274"/>
      <c r="R2134" s="273"/>
      <c r="S2134" s="274"/>
      <c r="T2134" s="250"/>
      <c r="U2134" s="274"/>
      <c r="V2134" s="250"/>
      <c r="W2134" s="275"/>
      <c r="X2134" s="276"/>
    </row>
    <row r="2135" spans="2:24" x14ac:dyDescent="0.25">
      <c r="B2135" s="248"/>
      <c r="C2135" s="249"/>
      <c r="D2135" s="269"/>
      <c r="E2135" s="249"/>
      <c r="F2135" s="270"/>
      <c r="G2135" s="270"/>
      <c r="H2135" s="271"/>
      <c r="I2135" s="271"/>
      <c r="J2135" s="270"/>
      <c r="K2135" s="270"/>
      <c r="L2135" s="249"/>
      <c r="M2135" s="249"/>
      <c r="N2135" s="272"/>
      <c r="O2135" s="250"/>
      <c r="P2135" s="273"/>
      <c r="Q2135" s="274"/>
      <c r="R2135" s="273"/>
      <c r="S2135" s="274"/>
      <c r="T2135" s="250"/>
      <c r="U2135" s="274"/>
      <c r="V2135" s="250"/>
      <c r="W2135" s="275"/>
      <c r="X2135" s="276"/>
    </row>
    <row r="2136" spans="2:24" x14ac:dyDescent="0.25">
      <c r="B2136" s="248"/>
      <c r="C2136" s="249"/>
      <c r="D2136" s="269"/>
      <c r="E2136" s="249"/>
      <c r="F2136" s="270"/>
      <c r="G2136" s="270"/>
      <c r="H2136" s="271"/>
      <c r="I2136" s="271"/>
      <c r="J2136" s="270"/>
      <c r="K2136" s="270"/>
      <c r="L2136" s="249"/>
      <c r="M2136" s="249"/>
      <c r="N2136" s="272"/>
      <c r="O2136" s="250"/>
      <c r="P2136" s="273"/>
      <c r="Q2136" s="274"/>
      <c r="R2136" s="273"/>
      <c r="S2136" s="274"/>
      <c r="T2136" s="250"/>
      <c r="U2136" s="274"/>
      <c r="V2136" s="250"/>
      <c r="W2136" s="275"/>
      <c r="X2136" s="276"/>
    </row>
    <row r="2137" spans="2:24" x14ac:dyDescent="0.25">
      <c r="B2137" s="248"/>
      <c r="C2137" s="249"/>
      <c r="D2137" s="269"/>
      <c r="E2137" s="249"/>
      <c r="F2137" s="270"/>
      <c r="G2137" s="270"/>
      <c r="H2137" s="271"/>
      <c r="I2137" s="271"/>
      <c r="J2137" s="270"/>
      <c r="K2137" s="270"/>
      <c r="L2137" s="249"/>
      <c r="M2137" s="249"/>
      <c r="N2137" s="272"/>
      <c r="O2137" s="250"/>
      <c r="P2137" s="273"/>
      <c r="Q2137" s="274"/>
      <c r="R2137" s="273"/>
      <c r="S2137" s="274"/>
      <c r="T2137" s="250"/>
      <c r="U2137" s="274"/>
      <c r="V2137" s="250"/>
      <c r="W2137" s="275"/>
      <c r="X2137" s="276"/>
    </row>
    <row r="2138" spans="2:24" x14ac:dyDescent="0.25">
      <c r="B2138" s="248"/>
      <c r="C2138" s="249"/>
      <c r="D2138" s="269"/>
      <c r="E2138" s="249"/>
      <c r="F2138" s="270"/>
      <c r="G2138" s="270"/>
      <c r="H2138" s="271"/>
      <c r="I2138" s="271"/>
      <c r="J2138" s="270"/>
      <c r="K2138" s="270"/>
      <c r="L2138" s="249"/>
      <c r="M2138" s="249"/>
      <c r="N2138" s="272"/>
      <c r="O2138" s="250"/>
      <c r="P2138" s="273"/>
      <c r="Q2138" s="274"/>
      <c r="R2138" s="273"/>
      <c r="S2138" s="274"/>
      <c r="T2138" s="250"/>
      <c r="U2138" s="274"/>
      <c r="V2138" s="250"/>
      <c r="W2138" s="275"/>
      <c r="X2138" s="276"/>
    </row>
    <row r="2139" spans="2:24" x14ac:dyDescent="0.25">
      <c r="B2139" s="248"/>
      <c r="C2139" s="249"/>
      <c r="D2139" s="269"/>
      <c r="E2139" s="249"/>
      <c r="F2139" s="270"/>
      <c r="G2139" s="270"/>
      <c r="H2139" s="271"/>
      <c r="I2139" s="271"/>
      <c r="J2139" s="270"/>
      <c r="K2139" s="270"/>
      <c r="L2139" s="249"/>
      <c r="M2139" s="249"/>
      <c r="N2139" s="272"/>
      <c r="O2139" s="250"/>
      <c r="P2139" s="273"/>
      <c r="Q2139" s="274"/>
      <c r="R2139" s="273"/>
      <c r="S2139" s="274"/>
      <c r="T2139" s="250"/>
      <c r="U2139" s="274"/>
      <c r="V2139" s="250"/>
      <c r="W2139" s="275"/>
      <c r="X2139" s="276"/>
    </row>
    <row r="2140" spans="2:24" x14ac:dyDescent="0.25">
      <c r="B2140" s="248"/>
      <c r="C2140" s="249"/>
      <c r="D2140" s="269"/>
      <c r="E2140" s="249"/>
      <c r="F2140" s="270"/>
      <c r="G2140" s="270"/>
      <c r="H2140" s="271"/>
      <c r="I2140" s="271"/>
      <c r="J2140" s="270"/>
      <c r="K2140" s="270"/>
      <c r="L2140" s="249"/>
      <c r="M2140" s="249"/>
      <c r="N2140" s="272"/>
      <c r="O2140" s="250"/>
      <c r="P2140" s="273"/>
      <c r="Q2140" s="274"/>
      <c r="R2140" s="273"/>
      <c r="S2140" s="274"/>
      <c r="T2140" s="250"/>
      <c r="U2140" s="274"/>
      <c r="V2140" s="250"/>
      <c r="W2140" s="275"/>
      <c r="X2140" s="276"/>
    </row>
    <row r="2141" spans="2:24" x14ac:dyDescent="0.25">
      <c r="B2141" s="248"/>
      <c r="C2141" s="249"/>
      <c r="D2141" s="269"/>
      <c r="E2141" s="249"/>
      <c r="F2141" s="270"/>
      <c r="G2141" s="270"/>
      <c r="H2141" s="271"/>
      <c r="I2141" s="271"/>
      <c r="J2141" s="270"/>
      <c r="K2141" s="270"/>
      <c r="L2141" s="249"/>
      <c r="M2141" s="249"/>
      <c r="N2141" s="272"/>
      <c r="O2141" s="250"/>
      <c r="P2141" s="273"/>
      <c r="Q2141" s="274"/>
      <c r="R2141" s="273"/>
      <c r="S2141" s="274"/>
      <c r="T2141" s="250"/>
      <c r="U2141" s="274"/>
      <c r="V2141" s="250"/>
      <c r="W2141" s="275"/>
      <c r="X2141" s="276"/>
    </row>
    <row r="2142" spans="2:24" x14ac:dyDescent="0.25">
      <c r="B2142" s="248"/>
      <c r="C2142" s="249"/>
      <c r="D2142" s="269"/>
      <c r="E2142" s="249"/>
      <c r="F2142" s="270"/>
      <c r="G2142" s="270"/>
      <c r="H2142" s="271"/>
      <c r="I2142" s="271"/>
      <c r="J2142" s="270"/>
      <c r="K2142" s="270"/>
      <c r="L2142" s="249"/>
      <c r="M2142" s="249"/>
      <c r="N2142" s="272"/>
      <c r="O2142" s="250"/>
      <c r="P2142" s="273"/>
      <c r="Q2142" s="274"/>
      <c r="R2142" s="273"/>
      <c r="S2142" s="274"/>
      <c r="T2142" s="250"/>
      <c r="U2142" s="274"/>
      <c r="V2142" s="250"/>
      <c r="W2142" s="275"/>
      <c r="X2142" s="276"/>
    </row>
    <row r="2143" spans="2:24" x14ac:dyDescent="0.25">
      <c r="B2143" s="248"/>
      <c r="C2143" s="249"/>
      <c r="D2143" s="269"/>
      <c r="E2143" s="249"/>
      <c r="F2143" s="270"/>
      <c r="G2143" s="270"/>
      <c r="H2143" s="271"/>
      <c r="I2143" s="271"/>
      <c r="J2143" s="270"/>
      <c r="K2143" s="270"/>
      <c r="L2143" s="249"/>
      <c r="M2143" s="249"/>
      <c r="N2143" s="272"/>
      <c r="O2143" s="250"/>
      <c r="P2143" s="273"/>
      <c r="Q2143" s="274"/>
      <c r="R2143" s="273"/>
      <c r="S2143" s="274"/>
      <c r="T2143" s="250"/>
      <c r="U2143" s="274"/>
      <c r="V2143" s="250"/>
      <c r="W2143" s="275"/>
      <c r="X2143" s="276"/>
    </row>
    <row r="2144" spans="2:24" x14ac:dyDescent="0.25">
      <c r="B2144" s="248"/>
      <c r="C2144" s="249"/>
      <c r="D2144" s="269"/>
      <c r="E2144" s="249"/>
      <c r="F2144" s="270"/>
      <c r="G2144" s="270"/>
      <c r="H2144" s="271"/>
      <c r="I2144" s="271"/>
      <c r="J2144" s="270"/>
      <c r="K2144" s="270"/>
      <c r="L2144" s="249"/>
      <c r="M2144" s="249"/>
      <c r="N2144" s="272"/>
      <c r="O2144" s="250"/>
      <c r="P2144" s="273"/>
      <c r="Q2144" s="274"/>
      <c r="R2144" s="273"/>
      <c r="S2144" s="274"/>
      <c r="T2144" s="250"/>
      <c r="U2144" s="274"/>
      <c r="V2144" s="250"/>
      <c r="W2144" s="275"/>
      <c r="X2144" s="276"/>
    </row>
    <row r="2145" spans="2:24" x14ac:dyDescent="0.25">
      <c r="B2145" s="248"/>
      <c r="C2145" s="249"/>
      <c r="D2145" s="269"/>
      <c r="E2145" s="249"/>
      <c r="F2145" s="270"/>
      <c r="G2145" s="270"/>
      <c r="H2145" s="271"/>
      <c r="I2145" s="271"/>
      <c r="J2145" s="270"/>
      <c r="K2145" s="270"/>
      <c r="L2145" s="249"/>
      <c r="M2145" s="249"/>
      <c r="N2145" s="272"/>
      <c r="O2145" s="250"/>
      <c r="P2145" s="273"/>
      <c r="Q2145" s="274"/>
      <c r="R2145" s="273"/>
      <c r="S2145" s="274"/>
      <c r="T2145" s="250"/>
      <c r="U2145" s="274"/>
      <c r="V2145" s="250"/>
      <c r="W2145" s="275"/>
      <c r="X2145" s="276"/>
    </row>
    <row r="2146" spans="2:24" x14ac:dyDescent="0.25">
      <c r="B2146" s="248"/>
      <c r="C2146" s="249"/>
      <c r="D2146" s="269"/>
      <c r="E2146" s="249"/>
      <c r="F2146" s="270"/>
      <c r="G2146" s="270"/>
      <c r="H2146" s="271"/>
      <c r="I2146" s="271"/>
      <c r="J2146" s="270"/>
      <c r="K2146" s="270"/>
      <c r="L2146" s="249"/>
      <c r="M2146" s="249"/>
      <c r="N2146" s="272"/>
      <c r="O2146" s="250"/>
      <c r="P2146" s="273"/>
      <c r="Q2146" s="274"/>
      <c r="R2146" s="273"/>
      <c r="S2146" s="274"/>
      <c r="T2146" s="250"/>
      <c r="U2146" s="274"/>
      <c r="V2146" s="250"/>
      <c r="W2146" s="275"/>
      <c r="X2146" s="276"/>
    </row>
    <row r="2147" spans="2:24" x14ac:dyDescent="0.25">
      <c r="B2147" s="248"/>
      <c r="C2147" s="249"/>
      <c r="D2147" s="269"/>
      <c r="E2147" s="249"/>
      <c r="F2147" s="270"/>
      <c r="G2147" s="270"/>
      <c r="H2147" s="271"/>
      <c r="I2147" s="271"/>
      <c r="J2147" s="270"/>
      <c r="K2147" s="270"/>
      <c r="L2147" s="249"/>
      <c r="M2147" s="249"/>
      <c r="N2147" s="272"/>
      <c r="O2147" s="250"/>
      <c r="P2147" s="273"/>
      <c r="Q2147" s="274"/>
      <c r="R2147" s="273"/>
      <c r="S2147" s="274"/>
      <c r="T2147" s="250"/>
      <c r="U2147" s="274"/>
      <c r="V2147" s="250"/>
      <c r="W2147" s="275"/>
      <c r="X2147" s="276"/>
    </row>
    <row r="2148" spans="2:24" x14ac:dyDescent="0.25">
      <c r="B2148" s="248"/>
      <c r="C2148" s="249"/>
      <c r="D2148" s="269"/>
      <c r="E2148" s="249"/>
      <c r="F2148" s="270"/>
      <c r="G2148" s="270"/>
      <c r="H2148" s="271"/>
      <c r="I2148" s="271"/>
      <c r="J2148" s="270"/>
      <c r="K2148" s="270"/>
      <c r="L2148" s="249"/>
      <c r="M2148" s="249"/>
      <c r="N2148" s="272"/>
      <c r="O2148" s="250"/>
      <c r="P2148" s="273"/>
      <c r="Q2148" s="274"/>
      <c r="R2148" s="273"/>
      <c r="S2148" s="274"/>
      <c r="T2148" s="250"/>
      <c r="U2148" s="274"/>
      <c r="V2148" s="250"/>
      <c r="W2148" s="275"/>
      <c r="X2148" s="276"/>
    </row>
    <row r="2149" spans="2:24" x14ac:dyDescent="0.25">
      <c r="B2149" s="248"/>
      <c r="C2149" s="249"/>
      <c r="D2149" s="269"/>
      <c r="E2149" s="249"/>
      <c r="F2149" s="270"/>
      <c r="G2149" s="270"/>
      <c r="H2149" s="271"/>
      <c r="I2149" s="271"/>
      <c r="J2149" s="270"/>
      <c r="K2149" s="270"/>
      <c r="L2149" s="249"/>
      <c r="M2149" s="249"/>
      <c r="N2149" s="272"/>
      <c r="O2149" s="250"/>
      <c r="P2149" s="273"/>
      <c r="Q2149" s="274"/>
      <c r="R2149" s="273"/>
      <c r="S2149" s="274"/>
      <c r="T2149" s="250"/>
      <c r="U2149" s="274"/>
      <c r="V2149" s="250"/>
      <c r="W2149" s="275"/>
      <c r="X2149" s="276"/>
    </row>
    <row r="2150" spans="2:24" x14ac:dyDescent="0.25">
      <c r="B2150" s="248"/>
      <c r="C2150" s="249"/>
      <c r="D2150" s="269"/>
      <c r="E2150" s="249"/>
      <c r="F2150" s="270"/>
      <c r="G2150" s="270"/>
      <c r="H2150" s="271"/>
      <c r="I2150" s="271"/>
      <c r="J2150" s="270"/>
      <c r="K2150" s="270"/>
      <c r="L2150" s="249"/>
      <c r="M2150" s="249"/>
      <c r="N2150" s="272"/>
      <c r="O2150" s="250"/>
      <c r="P2150" s="273"/>
      <c r="Q2150" s="274"/>
      <c r="R2150" s="273"/>
      <c r="S2150" s="274"/>
      <c r="T2150" s="250"/>
      <c r="U2150" s="274"/>
      <c r="V2150" s="250"/>
      <c r="W2150" s="275"/>
      <c r="X2150" s="276"/>
    </row>
    <row r="2151" spans="2:24" x14ac:dyDescent="0.25">
      <c r="B2151" s="248"/>
      <c r="C2151" s="249"/>
      <c r="D2151" s="269"/>
      <c r="E2151" s="249"/>
      <c r="F2151" s="270"/>
      <c r="G2151" s="270"/>
      <c r="H2151" s="271"/>
      <c r="I2151" s="271"/>
      <c r="J2151" s="270"/>
      <c r="K2151" s="270"/>
      <c r="L2151" s="249"/>
      <c r="M2151" s="249"/>
      <c r="N2151" s="272"/>
      <c r="O2151" s="250"/>
      <c r="P2151" s="273"/>
      <c r="Q2151" s="274"/>
      <c r="R2151" s="273"/>
      <c r="S2151" s="274"/>
      <c r="T2151" s="250"/>
      <c r="U2151" s="274"/>
      <c r="V2151" s="250"/>
      <c r="W2151" s="275"/>
      <c r="X2151" s="276"/>
    </row>
    <row r="2152" spans="2:24" x14ac:dyDescent="0.25">
      <c r="B2152" s="248"/>
      <c r="C2152" s="249"/>
      <c r="D2152" s="269"/>
      <c r="E2152" s="249"/>
      <c r="F2152" s="270"/>
      <c r="G2152" s="270"/>
      <c r="H2152" s="271"/>
      <c r="I2152" s="271"/>
      <c r="J2152" s="270"/>
      <c r="K2152" s="270"/>
      <c r="L2152" s="249"/>
      <c r="M2152" s="249"/>
      <c r="N2152" s="272"/>
      <c r="O2152" s="250"/>
      <c r="P2152" s="273"/>
      <c r="Q2152" s="274"/>
      <c r="R2152" s="273"/>
      <c r="S2152" s="274"/>
      <c r="T2152" s="250"/>
      <c r="U2152" s="274"/>
      <c r="V2152" s="250"/>
      <c r="W2152" s="275"/>
      <c r="X2152" s="276"/>
    </row>
    <row r="2153" spans="2:24" x14ac:dyDescent="0.25">
      <c r="B2153" s="248"/>
      <c r="C2153" s="249"/>
      <c r="D2153" s="269"/>
      <c r="E2153" s="249"/>
      <c r="F2153" s="270"/>
      <c r="G2153" s="270"/>
      <c r="H2153" s="271"/>
      <c r="I2153" s="271"/>
      <c r="J2153" s="270"/>
      <c r="K2153" s="270"/>
      <c r="L2153" s="249"/>
      <c r="M2153" s="249"/>
      <c r="N2153" s="272"/>
      <c r="O2153" s="250"/>
      <c r="P2153" s="273"/>
      <c r="Q2153" s="274"/>
      <c r="R2153" s="273"/>
      <c r="S2153" s="274"/>
      <c r="T2153" s="250"/>
      <c r="U2153" s="274"/>
      <c r="V2153" s="250"/>
      <c r="W2153" s="275"/>
      <c r="X2153" s="276"/>
    </row>
    <row r="2154" spans="2:24" x14ac:dyDescent="0.25">
      <c r="B2154" s="248"/>
      <c r="C2154" s="249"/>
      <c r="D2154" s="269"/>
      <c r="E2154" s="249"/>
      <c r="F2154" s="270"/>
      <c r="G2154" s="270"/>
      <c r="H2154" s="271"/>
      <c r="I2154" s="271"/>
      <c r="J2154" s="270"/>
      <c r="K2154" s="270"/>
      <c r="L2154" s="249"/>
      <c r="M2154" s="249"/>
      <c r="N2154" s="272"/>
      <c r="O2154" s="250"/>
      <c r="P2154" s="273"/>
      <c r="Q2154" s="274"/>
      <c r="R2154" s="273"/>
      <c r="S2154" s="274"/>
      <c r="T2154" s="250"/>
      <c r="U2154" s="274"/>
      <c r="V2154" s="250"/>
      <c r="W2154" s="275"/>
      <c r="X2154" s="276"/>
    </row>
    <row r="2155" spans="2:24" x14ac:dyDescent="0.25">
      <c r="B2155" s="248"/>
      <c r="C2155" s="249"/>
      <c r="D2155" s="269"/>
      <c r="E2155" s="249"/>
      <c r="F2155" s="270"/>
      <c r="G2155" s="270"/>
      <c r="H2155" s="271"/>
      <c r="I2155" s="271"/>
      <c r="J2155" s="270"/>
      <c r="K2155" s="270"/>
      <c r="L2155" s="249"/>
      <c r="M2155" s="249"/>
      <c r="N2155" s="272"/>
      <c r="O2155" s="250"/>
      <c r="P2155" s="273"/>
      <c r="Q2155" s="274"/>
      <c r="R2155" s="273"/>
      <c r="S2155" s="274"/>
      <c r="T2155" s="250"/>
      <c r="U2155" s="274"/>
      <c r="V2155" s="250"/>
      <c r="W2155" s="275"/>
      <c r="X2155" s="276"/>
    </row>
    <row r="2156" spans="2:24" x14ac:dyDescent="0.25">
      <c r="B2156" s="248"/>
      <c r="C2156" s="249"/>
      <c r="D2156" s="269"/>
      <c r="E2156" s="249"/>
      <c r="F2156" s="270"/>
      <c r="G2156" s="270"/>
      <c r="H2156" s="271"/>
      <c r="I2156" s="271"/>
      <c r="J2156" s="270"/>
      <c r="K2156" s="270"/>
      <c r="L2156" s="249"/>
      <c r="M2156" s="249"/>
      <c r="N2156" s="272"/>
      <c r="O2156" s="250"/>
      <c r="P2156" s="273"/>
      <c r="Q2156" s="274"/>
      <c r="R2156" s="273"/>
      <c r="S2156" s="274"/>
      <c r="T2156" s="250"/>
      <c r="U2156" s="274"/>
      <c r="V2156" s="250"/>
      <c r="W2156" s="275"/>
      <c r="X2156" s="276"/>
    </row>
    <row r="2157" spans="2:24" x14ac:dyDescent="0.25">
      <c r="B2157" s="248"/>
      <c r="C2157" s="249"/>
      <c r="D2157" s="269"/>
      <c r="E2157" s="249"/>
      <c r="F2157" s="270"/>
      <c r="G2157" s="270"/>
      <c r="H2157" s="271"/>
      <c r="I2157" s="271"/>
      <c r="J2157" s="270"/>
      <c r="K2157" s="270"/>
      <c r="L2157" s="249"/>
      <c r="M2157" s="249"/>
      <c r="N2157" s="272"/>
      <c r="O2157" s="250"/>
      <c r="P2157" s="273"/>
      <c r="Q2157" s="274"/>
      <c r="R2157" s="273"/>
      <c r="S2157" s="274"/>
      <c r="T2157" s="250"/>
      <c r="U2157" s="274"/>
      <c r="V2157" s="250"/>
      <c r="W2157" s="275"/>
      <c r="X2157" s="276"/>
    </row>
    <row r="2158" spans="2:24" x14ac:dyDescent="0.25">
      <c r="B2158" s="248"/>
      <c r="C2158" s="249"/>
      <c r="D2158" s="269"/>
      <c r="E2158" s="249"/>
      <c r="F2158" s="270"/>
      <c r="G2158" s="270"/>
      <c r="H2158" s="271"/>
      <c r="I2158" s="271"/>
      <c r="J2158" s="270"/>
      <c r="K2158" s="270"/>
      <c r="L2158" s="249"/>
      <c r="M2158" s="249"/>
      <c r="N2158" s="272"/>
      <c r="O2158" s="250"/>
      <c r="P2158" s="273"/>
      <c r="Q2158" s="274"/>
      <c r="R2158" s="273"/>
      <c r="S2158" s="274"/>
      <c r="T2158" s="250"/>
      <c r="U2158" s="274"/>
      <c r="V2158" s="250"/>
      <c r="W2158" s="275"/>
      <c r="X2158" s="276"/>
    </row>
    <row r="2159" spans="2:24" x14ac:dyDescent="0.25">
      <c r="B2159" s="248"/>
      <c r="C2159" s="249"/>
      <c r="D2159" s="269"/>
      <c r="E2159" s="249"/>
      <c r="F2159" s="270"/>
      <c r="G2159" s="270"/>
      <c r="H2159" s="271"/>
      <c r="I2159" s="271"/>
      <c r="J2159" s="270"/>
      <c r="K2159" s="270"/>
      <c r="L2159" s="249"/>
      <c r="M2159" s="249"/>
      <c r="N2159" s="272"/>
      <c r="O2159" s="250"/>
      <c r="P2159" s="273"/>
      <c r="Q2159" s="274"/>
      <c r="R2159" s="273"/>
      <c r="S2159" s="274"/>
      <c r="T2159" s="250"/>
      <c r="U2159" s="274"/>
      <c r="V2159" s="250"/>
      <c r="W2159" s="275"/>
      <c r="X2159" s="276"/>
    </row>
    <row r="2160" spans="2:24" x14ac:dyDescent="0.25">
      <c r="B2160" s="248"/>
      <c r="C2160" s="249"/>
      <c r="D2160" s="269"/>
      <c r="E2160" s="249"/>
      <c r="F2160" s="270"/>
      <c r="G2160" s="270"/>
      <c r="H2160" s="271"/>
      <c r="I2160" s="271"/>
      <c r="J2160" s="270"/>
      <c r="K2160" s="270"/>
      <c r="L2160" s="249"/>
      <c r="M2160" s="249"/>
      <c r="N2160" s="272"/>
      <c r="O2160" s="250"/>
      <c r="P2160" s="273"/>
      <c r="Q2160" s="274"/>
      <c r="R2160" s="273"/>
      <c r="S2160" s="274"/>
      <c r="T2160" s="250"/>
      <c r="U2160" s="274"/>
      <c r="V2160" s="250"/>
      <c r="W2160" s="275"/>
      <c r="X2160" s="276"/>
    </row>
    <row r="2161" spans="2:24" x14ac:dyDescent="0.25">
      <c r="B2161" s="248"/>
      <c r="C2161" s="249"/>
      <c r="D2161" s="269"/>
      <c r="E2161" s="249"/>
      <c r="F2161" s="270"/>
      <c r="G2161" s="270"/>
      <c r="H2161" s="271"/>
      <c r="I2161" s="271"/>
      <c r="J2161" s="270"/>
      <c r="K2161" s="270"/>
      <c r="L2161" s="249"/>
      <c r="M2161" s="249"/>
      <c r="N2161" s="272"/>
      <c r="O2161" s="250"/>
      <c r="P2161" s="273"/>
      <c r="Q2161" s="274"/>
      <c r="R2161" s="273"/>
      <c r="S2161" s="274"/>
      <c r="T2161" s="250"/>
      <c r="U2161" s="274"/>
      <c r="V2161" s="250"/>
      <c r="W2161" s="275"/>
      <c r="X2161" s="276"/>
    </row>
    <row r="2162" spans="2:24" x14ac:dyDescent="0.25">
      <c r="B2162" s="248"/>
      <c r="C2162" s="249"/>
      <c r="D2162" s="269"/>
      <c r="E2162" s="249"/>
      <c r="F2162" s="270"/>
      <c r="G2162" s="270"/>
      <c r="H2162" s="271"/>
      <c r="I2162" s="271"/>
      <c r="J2162" s="270"/>
      <c r="K2162" s="270"/>
      <c r="L2162" s="249"/>
      <c r="M2162" s="249"/>
      <c r="N2162" s="272"/>
      <c r="O2162" s="250"/>
      <c r="P2162" s="273"/>
      <c r="Q2162" s="274"/>
      <c r="R2162" s="273"/>
      <c r="S2162" s="274"/>
      <c r="T2162" s="250"/>
      <c r="U2162" s="274"/>
      <c r="V2162" s="250"/>
      <c r="W2162" s="275"/>
      <c r="X2162" s="276"/>
    </row>
    <row r="2163" spans="2:24" x14ac:dyDescent="0.25">
      <c r="B2163" s="248"/>
      <c r="C2163" s="249"/>
      <c r="D2163" s="269"/>
      <c r="E2163" s="249"/>
      <c r="F2163" s="270"/>
      <c r="G2163" s="270"/>
      <c r="H2163" s="271"/>
      <c r="I2163" s="271"/>
      <c r="J2163" s="270"/>
      <c r="K2163" s="270"/>
      <c r="L2163" s="249"/>
      <c r="M2163" s="249"/>
      <c r="N2163" s="272"/>
      <c r="O2163" s="250"/>
      <c r="P2163" s="273"/>
      <c r="Q2163" s="274"/>
      <c r="R2163" s="273"/>
      <c r="S2163" s="274"/>
      <c r="T2163" s="250"/>
      <c r="U2163" s="274"/>
      <c r="V2163" s="250"/>
      <c r="W2163" s="275"/>
      <c r="X2163" s="276"/>
    </row>
    <row r="2164" spans="2:24" x14ac:dyDescent="0.25">
      <c r="B2164" s="248"/>
      <c r="C2164" s="249"/>
      <c r="D2164" s="269"/>
      <c r="E2164" s="249"/>
      <c r="F2164" s="270"/>
      <c r="G2164" s="270"/>
      <c r="H2164" s="271"/>
      <c r="I2164" s="271"/>
      <c r="J2164" s="270"/>
      <c r="K2164" s="270"/>
      <c r="L2164" s="249"/>
      <c r="M2164" s="249"/>
      <c r="N2164" s="272"/>
      <c r="O2164" s="250"/>
      <c r="P2164" s="273"/>
      <c r="Q2164" s="274"/>
      <c r="R2164" s="273"/>
      <c r="S2164" s="274"/>
      <c r="T2164" s="250"/>
      <c r="U2164" s="274"/>
      <c r="V2164" s="250"/>
      <c r="W2164" s="275"/>
      <c r="X2164" s="276"/>
    </row>
    <row r="2165" spans="2:24" x14ac:dyDescent="0.25">
      <c r="B2165" s="248"/>
      <c r="C2165" s="249"/>
      <c r="D2165" s="269"/>
      <c r="E2165" s="249"/>
      <c r="F2165" s="270"/>
      <c r="G2165" s="270"/>
      <c r="H2165" s="271"/>
      <c r="I2165" s="271"/>
      <c r="J2165" s="270"/>
      <c r="K2165" s="270"/>
      <c r="L2165" s="249"/>
      <c r="M2165" s="249"/>
      <c r="N2165" s="272"/>
      <c r="O2165" s="250"/>
      <c r="P2165" s="273"/>
      <c r="Q2165" s="274"/>
      <c r="R2165" s="273"/>
      <c r="S2165" s="274"/>
      <c r="T2165" s="250"/>
      <c r="U2165" s="274"/>
      <c r="V2165" s="250"/>
      <c r="W2165" s="275"/>
      <c r="X2165" s="276"/>
    </row>
    <row r="2166" spans="2:24" x14ac:dyDescent="0.25">
      <c r="B2166" s="248"/>
      <c r="C2166" s="249"/>
      <c r="D2166" s="269"/>
      <c r="E2166" s="249"/>
      <c r="F2166" s="270"/>
      <c r="G2166" s="270"/>
      <c r="H2166" s="271"/>
      <c r="I2166" s="271"/>
      <c r="J2166" s="270"/>
      <c r="K2166" s="270"/>
      <c r="L2166" s="249"/>
      <c r="M2166" s="249"/>
      <c r="N2166" s="272"/>
      <c r="O2166" s="250"/>
      <c r="P2166" s="273"/>
      <c r="Q2166" s="274"/>
      <c r="R2166" s="273"/>
      <c r="S2166" s="274"/>
      <c r="T2166" s="250"/>
      <c r="U2166" s="274"/>
      <c r="V2166" s="250"/>
      <c r="W2166" s="275"/>
      <c r="X2166" s="276"/>
    </row>
    <row r="2167" spans="2:24" x14ac:dyDescent="0.25">
      <c r="B2167" s="248"/>
      <c r="C2167" s="249"/>
      <c r="D2167" s="269"/>
      <c r="E2167" s="249"/>
      <c r="F2167" s="270"/>
      <c r="G2167" s="270"/>
      <c r="H2167" s="271"/>
      <c r="I2167" s="271"/>
      <c r="J2167" s="270"/>
      <c r="K2167" s="270"/>
      <c r="L2167" s="249"/>
      <c r="M2167" s="249"/>
      <c r="N2167" s="272"/>
      <c r="O2167" s="250"/>
      <c r="P2167" s="273"/>
      <c r="Q2167" s="274"/>
      <c r="R2167" s="273"/>
      <c r="S2167" s="274"/>
      <c r="T2167" s="250"/>
      <c r="U2167" s="274"/>
      <c r="V2167" s="250"/>
      <c r="W2167" s="275"/>
      <c r="X2167" s="276"/>
    </row>
    <row r="2168" spans="2:24" x14ac:dyDescent="0.25">
      <c r="B2168" s="248"/>
      <c r="C2168" s="249"/>
      <c r="D2168" s="269"/>
      <c r="E2168" s="249"/>
      <c r="F2168" s="270"/>
      <c r="G2168" s="270"/>
      <c r="H2168" s="271"/>
      <c r="I2168" s="271"/>
      <c r="J2168" s="270"/>
      <c r="K2168" s="270"/>
      <c r="L2168" s="249"/>
      <c r="M2168" s="249"/>
      <c r="N2168" s="272"/>
      <c r="O2168" s="250"/>
      <c r="P2168" s="273"/>
      <c r="Q2168" s="274"/>
      <c r="R2168" s="273"/>
      <c r="S2168" s="274"/>
      <c r="T2168" s="250"/>
      <c r="U2168" s="274"/>
      <c r="V2168" s="250"/>
      <c r="W2168" s="275"/>
      <c r="X2168" s="276"/>
    </row>
    <row r="2169" spans="2:24" x14ac:dyDescent="0.25">
      <c r="B2169" s="248"/>
      <c r="C2169" s="249"/>
      <c r="D2169" s="269"/>
      <c r="E2169" s="249"/>
      <c r="F2169" s="270"/>
      <c r="G2169" s="270"/>
      <c r="H2169" s="271"/>
      <c r="I2169" s="271"/>
      <c r="J2169" s="270"/>
      <c r="K2169" s="270"/>
      <c r="L2169" s="249"/>
      <c r="M2169" s="249"/>
      <c r="N2169" s="272"/>
      <c r="O2169" s="250"/>
      <c r="P2169" s="273"/>
      <c r="Q2169" s="274"/>
      <c r="R2169" s="273"/>
      <c r="S2169" s="274"/>
      <c r="T2169" s="250"/>
      <c r="U2169" s="274"/>
      <c r="V2169" s="250"/>
      <c r="W2169" s="275"/>
      <c r="X2169" s="276"/>
    </row>
    <row r="2170" spans="2:24" x14ac:dyDescent="0.25">
      <c r="B2170" s="248"/>
      <c r="C2170" s="249"/>
      <c r="D2170" s="269"/>
      <c r="E2170" s="249"/>
      <c r="F2170" s="270"/>
      <c r="G2170" s="270"/>
      <c r="H2170" s="271"/>
      <c r="I2170" s="271"/>
      <c r="J2170" s="270"/>
      <c r="K2170" s="270"/>
      <c r="L2170" s="249"/>
      <c r="M2170" s="249"/>
      <c r="N2170" s="272"/>
      <c r="O2170" s="250"/>
      <c r="P2170" s="273"/>
      <c r="Q2170" s="274"/>
      <c r="R2170" s="273"/>
      <c r="S2170" s="274"/>
      <c r="T2170" s="250"/>
      <c r="U2170" s="274"/>
      <c r="V2170" s="250"/>
      <c r="W2170" s="275"/>
      <c r="X2170" s="276"/>
    </row>
    <row r="2171" spans="2:24" x14ac:dyDescent="0.25">
      <c r="B2171" s="248"/>
      <c r="C2171" s="249"/>
      <c r="D2171" s="269"/>
      <c r="E2171" s="249"/>
      <c r="F2171" s="270"/>
      <c r="G2171" s="270"/>
      <c r="H2171" s="271"/>
      <c r="I2171" s="271"/>
      <c r="J2171" s="270"/>
      <c r="K2171" s="270"/>
      <c r="L2171" s="249"/>
      <c r="M2171" s="249"/>
      <c r="N2171" s="272"/>
      <c r="O2171" s="250"/>
      <c r="P2171" s="273"/>
      <c r="Q2171" s="274"/>
      <c r="R2171" s="273"/>
      <c r="S2171" s="274"/>
      <c r="T2171" s="250"/>
      <c r="U2171" s="274"/>
      <c r="V2171" s="250"/>
      <c r="W2171" s="275"/>
      <c r="X2171" s="276"/>
    </row>
    <row r="2172" spans="2:24" x14ac:dyDescent="0.25">
      <c r="B2172" s="248"/>
      <c r="C2172" s="249"/>
      <c r="D2172" s="269"/>
      <c r="E2172" s="249"/>
      <c r="F2172" s="270"/>
      <c r="G2172" s="270"/>
      <c r="H2172" s="271"/>
      <c r="I2172" s="271"/>
      <c r="J2172" s="270"/>
      <c r="K2172" s="270"/>
      <c r="L2172" s="249"/>
      <c r="M2172" s="249"/>
      <c r="N2172" s="272"/>
      <c r="O2172" s="250"/>
      <c r="P2172" s="273"/>
      <c r="Q2172" s="274"/>
      <c r="R2172" s="273"/>
      <c r="S2172" s="274"/>
      <c r="T2172" s="250"/>
      <c r="U2172" s="274"/>
      <c r="V2172" s="250"/>
      <c r="W2172" s="275"/>
      <c r="X2172" s="276"/>
    </row>
    <row r="2173" spans="2:24" x14ac:dyDescent="0.25">
      <c r="B2173" s="248"/>
      <c r="C2173" s="249"/>
      <c r="D2173" s="269"/>
      <c r="E2173" s="249"/>
      <c r="F2173" s="270"/>
      <c r="G2173" s="270"/>
      <c r="H2173" s="271"/>
      <c r="I2173" s="271"/>
      <c r="J2173" s="270"/>
      <c r="K2173" s="270"/>
      <c r="L2173" s="249"/>
      <c r="M2173" s="249"/>
      <c r="N2173" s="272"/>
      <c r="O2173" s="250"/>
      <c r="P2173" s="273"/>
      <c r="Q2173" s="274"/>
      <c r="R2173" s="273"/>
      <c r="S2173" s="274"/>
      <c r="T2173" s="250"/>
      <c r="U2173" s="274"/>
      <c r="V2173" s="250"/>
      <c r="W2173" s="275"/>
      <c r="X2173" s="276"/>
    </row>
    <row r="2174" spans="2:24" x14ac:dyDescent="0.25">
      <c r="B2174" s="248"/>
      <c r="C2174" s="249"/>
      <c r="D2174" s="269"/>
      <c r="E2174" s="249"/>
      <c r="F2174" s="270"/>
      <c r="G2174" s="270"/>
      <c r="H2174" s="271"/>
      <c r="I2174" s="271"/>
      <c r="J2174" s="270"/>
      <c r="K2174" s="270"/>
      <c r="L2174" s="249"/>
      <c r="M2174" s="249"/>
      <c r="N2174" s="272"/>
      <c r="O2174" s="250"/>
      <c r="P2174" s="273"/>
      <c r="Q2174" s="274"/>
      <c r="R2174" s="273"/>
      <c r="S2174" s="274"/>
      <c r="T2174" s="250"/>
      <c r="U2174" s="274"/>
      <c r="V2174" s="250"/>
      <c r="W2174" s="275"/>
      <c r="X2174" s="276"/>
    </row>
    <row r="2175" spans="2:24" x14ac:dyDescent="0.25">
      <c r="B2175" s="248"/>
      <c r="C2175" s="249"/>
      <c r="D2175" s="269"/>
      <c r="E2175" s="249"/>
      <c r="F2175" s="270"/>
      <c r="G2175" s="270"/>
      <c r="H2175" s="271"/>
      <c r="I2175" s="271"/>
      <c r="J2175" s="270"/>
      <c r="K2175" s="270"/>
      <c r="L2175" s="249"/>
      <c r="M2175" s="249"/>
      <c r="N2175" s="272"/>
      <c r="O2175" s="250"/>
      <c r="P2175" s="273"/>
      <c r="Q2175" s="274"/>
      <c r="R2175" s="273"/>
      <c r="S2175" s="274"/>
      <c r="T2175" s="250"/>
      <c r="U2175" s="274"/>
      <c r="V2175" s="250"/>
      <c r="W2175" s="275"/>
      <c r="X2175" s="276"/>
    </row>
    <row r="2176" spans="2:24" x14ac:dyDescent="0.25">
      <c r="B2176" s="248"/>
      <c r="C2176" s="249"/>
      <c r="D2176" s="269"/>
      <c r="E2176" s="249"/>
      <c r="F2176" s="270"/>
      <c r="G2176" s="270"/>
      <c r="H2176" s="271"/>
      <c r="I2176" s="271"/>
      <c r="J2176" s="270"/>
      <c r="K2176" s="270"/>
      <c r="L2176" s="249"/>
      <c r="M2176" s="249"/>
      <c r="N2176" s="272"/>
      <c r="O2176" s="250"/>
      <c r="P2176" s="273"/>
      <c r="Q2176" s="274"/>
      <c r="R2176" s="273"/>
      <c r="S2176" s="274"/>
      <c r="T2176" s="250"/>
      <c r="U2176" s="274"/>
      <c r="V2176" s="250"/>
      <c r="W2176" s="275"/>
      <c r="X2176" s="276"/>
    </row>
    <row r="2177" spans="2:24" x14ac:dyDescent="0.25">
      <c r="B2177" s="248"/>
      <c r="C2177" s="249"/>
      <c r="D2177" s="269"/>
      <c r="E2177" s="249"/>
      <c r="F2177" s="270"/>
      <c r="G2177" s="270"/>
      <c r="H2177" s="271"/>
      <c r="I2177" s="271"/>
      <c r="J2177" s="270"/>
      <c r="K2177" s="270"/>
      <c r="L2177" s="249"/>
      <c r="M2177" s="249"/>
      <c r="N2177" s="272"/>
      <c r="O2177" s="250"/>
      <c r="P2177" s="273"/>
      <c r="Q2177" s="274"/>
      <c r="R2177" s="273"/>
      <c r="S2177" s="274"/>
      <c r="T2177" s="250"/>
      <c r="U2177" s="274"/>
      <c r="V2177" s="250"/>
      <c r="W2177" s="275"/>
      <c r="X2177" s="276"/>
    </row>
    <row r="2178" spans="2:24" x14ac:dyDescent="0.25">
      <c r="B2178" s="248"/>
      <c r="C2178" s="249"/>
      <c r="D2178" s="269"/>
      <c r="E2178" s="249"/>
      <c r="F2178" s="270"/>
      <c r="G2178" s="270"/>
      <c r="H2178" s="271"/>
      <c r="I2178" s="271"/>
      <c r="J2178" s="270"/>
      <c r="K2178" s="270"/>
      <c r="L2178" s="249"/>
      <c r="M2178" s="249"/>
      <c r="N2178" s="272"/>
      <c r="O2178" s="250"/>
      <c r="P2178" s="273"/>
      <c r="Q2178" s="274"/>
      <c r="R2178" s="273"/>
      <c r="S2178" s="274"/>
      <c r="T2178" s="250"/>
      <c r="U2178" s="274"/>
      <c r="V2178" s="250"/>
      <c r="W2178" s="275"/>
      <c r="X2178" s="276"/>
    </row>
    <row r="2179" spans="2:24" x14ac:dyDescent="0.25">
      <c r="B2179" s="248"/>
      <c r="C2179" s="249"/>
      <c r="D2179" s="269"/>
      <c r="E2179" s="249"/>
      <c r="F2179" s="270"/>
      <c r="G2179" s="270"/>
      <c r="H2179" s="271"/>
      <c r="I2179" s="271"/>
      <c r="J2179" s="270"/>
      <c r="K2179" s="270"/>
      <c r="L2179" s="249"/>
      <c r="M2179" s="249"/>
      <c r="N2179" s="272"/>
      <c r="O2179" s="250"/>
      <c r="P2179" s="273"/>
      <c r="Q2179" s="274"/>
      <c r="R2179" s="273"/>
      <c r="S2179" s="274"/>
      <c r="T2179" s="250"/>
      <c r="U2179" s="274"/>
      <c r="V2179" s="250"/>
      <c r="W2179" s="275"/>
      <c r="X2179" s="276"/>
    </row>
    <row r="2180" spans="2:24" x14ac:dyDescent="0.25">
      <c r="B2180" s="248"/>
      <c r="C2180" s="249"/>
      <c r="D2180" s="269"/>
      <c r="E2180" s="249"/>
      <c r="F2180" s="270"/>
      <c r="G2180" s="270"/>
      <c r="H2180" s="271"/>
      <c r="I2180" s="271"/>
      <c r="J2180" s="270"/>
      <c r="K2180" s="270"/>
      <c r="L2180" s="249"/>
      <c r="M2180" s="249"/>
      <c r="N2180" s="272"/>
      <c r="O2180" s="250"/>
      <c r="P2180" s="273"/>
      <c r="Q2180" s="274"/>
      <c r="R2180" s="273"/>
      <c r="S2180" s="274"/>
      <c r="T2180" s="250"/>
      <c r="U2180" s="274"/>
      <c r="V2180" s="250"/>
      <c r="W2180" s="275"/>
      <c r="X2180" s="276"/>
    </row>
    <row r="2181" spans="2:24" x14ac:dyDescent="0.25">
      <c r="B2181" s="248"/>
      <c r="C2181" s="249"/>
      <c r="D2181" s="269"/>
      <c r="E2181" s="249"/>
      <c r="F2181" s="270"/>
      <c r="G2181" s="270"/>
      <c r="H2181" s="271"/>
      <c r="I2181" s="271"/>
      <c r="J2181" s="270"/>
      <c r="K2181" s="270"/>
      <c r="L2181" s="249"/>
      <c r="M2181" s="249"/>
      <c r="N2181" s="272"/>
      <c r="O2181" s="250"/>
      <c r="P2181" s="273"/>
      <c r="Q2181" s="274"/>
      <c r="R2181" s="273"/>
      <c r="S2181" s="274"/>
      <c r="T2181" s="250"/>
      <c r="U2181" s="274"/>
      <c r="V2181" s="250"/>
      <c r="W2181" s="275"/>
      <c r="X2181" s="276"/>
    </row>
    <row r="2182" spans="2:24" x14ac:dyDescent="0.25">
      <c r="B2182" s="248"/>
      <c r="C2182" s="249"/>
      <c r="D2182" s="269"/>
      <c r="E2182" s="249"/>
      <c r="F2182" s="270"/>
      <c r="G2182" s="270"/>
      <c r="H2182" s="271"/>
      <c r="I2182" s="271"/>
      <c r="J2182" s="270"/>
      <c r="K2182" s="270"/>
      <c r="L2182" s="249"/>
      <c r="M2182" s="249"/>
      <c r="N2182" s="272"/>
      <c r="O2182" s="250"/>
      <c r="P2182" s="273"/>
      <c r="Q2182" s="274"/>
      <c r="R2182" s="273"/>
      <c r="S2182" s="274"/>
      <c r="T2182" s="250"/>
      <c r="U2182" s="274"/>
      <c r="V2182" s="250"/>
      <c r="W2182" s="275"/>
      <c r="X2182" s="276"/>
    </row>
    <row r="2183" spans="2:24" x14ac:dyDescent="0.25">
      <c r="B2183" s="248"/>
      <c r="C2183" s="249"/>
      <c r="D2183" s="269"/>
      <c r="E2183" s="249"/>
      <c r="F2183" s="270"/>
      <c r="G2183" s="270"/>
      <c r="H2183" s="271"/>
      <c r="I2183" s="271"/>
      <c r="J2183" s="270"/>
      <c r="K2183" s="270"/>
      <c r="L2183" s="249"/>
      <c r="M2183" s="249"/>
      <c r="N2183" s="272"/>
      <c r="O2183" s="250"/>
      <c r="P2183" s="273"/>
      <c r="Q2183" s="274"/>
      <c r="R2183" s="273"/>
      <c r="S2183" s="274"/>
      <c r="T2183" s="250"/>
      <c r="U2183" s="274"/>
      <c r="V2183" s="250"/>
      <c r="W2183" s="275"/>
      <c r="X2183" s="276"/>
    </row>
    <row r="2184" spans="2:24" x14ac:dyDescent="0.25">
      <c r="B2184" s="248"/>
      <c r="C2184" s="249"/>
      <c r="D2184" s="269"/>
      <c r="E2184" s="249"/>
      <c r="F2184" s="270"/>
      <c r="G2184" s="270"/>
      <c r="H2184" s="271"/>
      <c r="I2184" s="271"/>
      <c r="J2184" s="270"/>
      <c r="K2184" s="270"/>
      <c r="L2184" s="249"/>
      <c r="M2184" s="249"/>
      <c r="N2184" s="272"/>
      <c r="O2184" s="250"/>
      <c r="P2184" s="273"/>
      <c r="Q2184" s="274"/>
      <c r="R2184" s="273"/>
      <c r="S2184" s="274"/>
      <c r="T2184" s="250"/>
      <c r="U2184" s="274"/>
      <c r="V2184" s="250"/>
      <c r="W2184" s="275"/>
      <c r="X2184" s="276"/>
    </row>
    <row r="2185" spans="2:24" x14ac:dyDescent="0.25">
      <c r="B2185" s="248"/>
      <c r="C2185" s="249"/>
      <c r="D2185" s="269"/>
      <c r="E2185" s="249"/>
      <c r="F2185" s="270"/>
      <c r="G2185" s="270"/>
      <c r="H2185" s="271"/>
      <c r="I2185" s="271"/>
      <c r="J2185" s="270"/>
      <c r="K2185" s="270"/>
      <c r="L2185" s="249"/>
      <c r="M2185" s="249"/>
      <c r="N2185" s="272"/>
      <c r="O2185" s="250"/>
      <c r="P2185" s="273"/>
      <c r="Q2185" s="274"/>
      <c r="R2185" s="273"/>
      <c r="S2185" s="274"/>
      <c r="T2185" s="250"/>
      <c r="U2185" s="274"/>
      <c r="V2185" s="250"/>
      <c r="W2185" s="275"/>
      <c r="X2185" s="276"/>
    </row>
    <row r="2186" spans="2:24" x14ac:dyDescent="0.25">
      <c r="B2186" s="248"/>
      <c r="C2186" s="249"/>
      <c r="D2186" s="269"/>
      <c r="E2186" s="249"/>
      <c r="F2186" s="270"/>
      <c r="G2186" s="270"/>
      <c r="H2186" s="271"/>
      <c r="I2186" s="271"/>
      <c r="J2186" s="270"/>
      <c r="K2186" s="270"/>
      <c r="L2186" s="249"/>
      <c r="M2186" s="249"/>
      <c r="N2186" s="272"/>
      <c r="O2186" s="250"/>
      <c r="P2186" s="273"/>
      <c r="Q2186" s="274"/>
      <c r="R2186" s="273"/>
      <c r="S2186" s="274"/>
      <c r="T2186" s="250"/>
      <c r="U2186" s="274"/>
      <c r="V2186" s="250"/>
      <c r="W2186" s="275"/>
      <c r="X2186" s="276"/>
    </row>
    <row r="2187" spans="2:24" x14ac:dyDescent="0.25">
      <c r="B2187" s="248"/>
      <c r="C2187" s="249"/>
      <c r="D2187" s="269"/>
      <c r="E2187" s="249"/>
      <c r="F2187" s="270"/>
      <c r="G2187" s="270"/>
      <c r="H2187" s="271"/>
      <c r="I2187" s="271"/>
      <c r="J2187" s="270"/>
      <c r="K2187" s="270"/>
      <c r="L2187" s="249"/>
      <c r="M2187" s="249"/>
      <c r="N2187" s="272"/>
      <c r="O2187" s="250"/>
      <c r="P2187" s="273"/>
      <c r="Q2187" s="274"/>
      <c r="R2187" s="273"/>
      <c r="S2187" s="274"/>
      <c r="T2187" s="250"/>
      <c r="U2187" s="274"/>
      <c r="V2187" s="250"/>
      <c r="W2187" s="275"/>
      <c r="X2187" s="276"/>
    </row>
    <row r="2188" spans="2:24" x14ac:dyDescent="0.25">
      <c r="B2188" s="248"/>
      <c r="C2188" s="249"/>
      <c r="D2188" s="269"/>
      <c r="E2188" s="249"/>
      <c r="F2188" s="270"/>
      <c r="G2188" s="270"/>
      <c r="H2188" s="271"/>
      <c r="I2188" s="271"/>
      <c r="J2188" s="270"/>
      <c r="K2188" s="270"/>
      <c r="L2188" s="249"/>
      <c r="M2188" s="249"/>
      <c r="N2188" s="272"/>
      <c r="O2188" s="250"/>
      <c r="P2188" s="273"/>
      <c r="Q2188" s="274"/>
      <c r="R2188" s="273"/>
      <c r="S2188" s="274"/>
      <c r="T2188" s="250"/>
      <c r="U2188" s="274"/>
      <c r="V2188" s="250"/>
      <c r="W2188" s="275"/>
      <c r="X2188" s="276"/>
    </row>
    <row r="2189" spans="2:24" x14ac:dyDescent="0.25">
      <c r="B2189" s="248"/>
      <c r="C2189" s="249"/>
      <c r="D2189" s="269"/>
      <c r="E2189" s="249"/>
      <c r="F2189" s="270"/>
      <c r="G2189" s="270"/>
      <c r="H2189" s="271"/>
      <c r="I2189" s="271"/>
      <c r="J2189" s="270"/>
      <c r="K2189" s="270"/>
      <c r="L2189" s="249"/>
      <c r="M2189" s="249"/>
      <c r="N2189" s="272"/>
      <c r="O2189" s="250"/>
      <c r="P2189" s="273"/>
      <c r="Q2189" s="274"/>
      <c r="R2189" s="273"/>
      <c r="S2189" s="274"/>
      <c r="T2189" s="250"/>
      <c r="U2189" s="274"/>
      <c r="V2189" s="250"/>
      <c r="W2189" s="275"/>
      <c r="X2189" s="276"/>
    </row>
    <row r="2190" spans="2:24" x14ac:dyDescent="0.25">
      <c r="B2190" s="248"/>
      <c r="C2190" s="249"/>
      <c r="D2190" s="269"/>
      <c r="E2190" s="249"/>
      <c r="F2190" s="270"/>
      <c r="G2190" s="270"/>
      <c r="H2190" s="271"/>
      <c r="I2190" s="271"/>
      <c r="J2190" s="270"/>
      <c r="K2190" s="270"/>
      <c r="L2190" s="249"/>
      <c r="M2190" s="249"/>
      <c r="N2190" s="272"/>
      <c r="O2190" s="250"/>
      <c r="P2190" s="273"/>
      <c r="Q2190" s="274"/>
      <c r="R2190" s="273"/>
      <c r="S2190" s="274"/>
      <c r="T2190" s="250"/>
      <c r="U2190" s="274"/>
      <c r="V2190" s="250"/>
      <c r="W2190" s="275"/>
      <c r="X2190" s="276"/>
    </row>
    <row r="2191" spans="2:24" x14ac:dyDescent="0.25">
      <c r="B2191" s="248"/>
      <c r="C2191" s="249"/>
      <c r="D2191" s="269"/>
      <c r="E2191" s="249"/>
      <c r="F2191" s="270"/>
      <c r="G2191" s="270"/>
      <c r="H2191" s="271"/>
      <c r="I2191" s="271"/>
      <c r="J2191" s="270"/>
      <c r="K2191" s="270"/>
      <c r="L2191" s="249"/>
      <c r="M2191" s="249"/>
      <c r="N2191" s="272"/>
      <c r="O2191" s="250"/>
      <c r="P2191" s="273"/>
      <c r="Q2191" s="274"/>
      <c r="R2191" s="273"/>
      <c r="S2191" s="274"/>
      <c r="T2191" s="250"/>
      <c r="U2191" s="274"/>
      <c r="V2191" s="250"/>
      <c r="W2191" s="275"/>
      <c r="X2191" s="276"/>
    </row>
    <row r="2192" spans="2:24" x14ac:dyDescent="0.25">
      <c r="B2192" s="248"/>
      <c r="C2192" s="249"/>
      <c r="D2192" s="269"/>
      <c r="E2192" s="249"/>
      <c r="F2192" s="270"/>
      <c r="G2192" s="270"/>
      <c r="H2192" s="271"/>
      <c r="I2192" s="271"/>
      <c r="J2192" s="270"/>
      <c r="K2192" s="270"/>
      <c r="L2192" s="249"/>
      <c r="M2192" s="249"/>
      <c r="N2192" s="272"/>
      <c r="O2192" s="250"/>
      <c r="P2192" s="273"/>
      <c r="Q2192" s="274"/>
      <c r="R2192" s="273"/>
      <c r="S2192" s="274"/>
      <c r="T2192" s="250"/>
      <c r="U2192" s="274"/>
      <c r="V2192" s="250"/>
      <c r="W2192" s="275"/>
      <c r="X2192" s="276"/>
    </row>
    <row r="2193" spans="2:24" x14ac:dyDescent="0.25">
      <c r="B2193" s="248"/>
      <c r="C2193" s="249"/>
      <c r="D2193" s="269"/>
      <c r="E2193" s="249"/>
      <c r="F2193" s="270"/>
      <c r="G2193" s="270"/>
      <c r="H2193" s="271"/>
      <c r="I2193" s="271"/>
      <c r="J2193" s="270"/>
      <c r="K2193" s="270"/>
      <c r="L2193" s="249"/>
      <c r="M2193" s="249"/>
      <c r="N2193" s="272"/>
      <c r="O2193" s="250"/>
      <c r="P2193" s="273"/>
      <c r="Q2193" s="274"/>
      <c r="R2193" s="273"/>
      <c r="S2193" s="274"/>
      <c r="T2193" s="250"/>
      <c r="U2193" s="274"/>
      <c r="V2193" s="250"/>
      <c r="W2193" s="275"/>
      <c r="X2193" s="276"/>
    </row>
    <row r="2194" spans="2:24" x14ac:dyDescent="0.25">
      <c r="B2194" s="248"/>
      <c r="C2194" s="249"/>
      <c r="D2194" s="269"/>
      <c r="E2194" s="249"/>
      <c r="F2194" s="270"/>
      <c r="G2194" s="270"/>
      <c r="H2194" s="271"/>
      <c r="I2194" s="271"/>
      <c r="J2194" s="270"/>
      <c r="K2194" s="270"/>
      <c r="L2194" s="249"/>
      <c r="M2194" s="249"/>
      <c r="N2194" s="272"/>
      <c r="O2194" s="250"/>
      <c r="P2194" s="273"/>
      <c r="Q2194" s="274"/>
      <c r="R2194" s="273"/>
      <c r="S2194" s="274"/>
      <c r="T2194" s="250"/>
      <c r="U2194" s="274"/>
      <c r="V2194" s="250"/>
      <c r="W2194" s="275"/>
      <c r="X2194" s="276"/>
    </row>
    <row r="2195" spans="2:24" x14ac:dyDescent="0.25">
      <c r="B2195" s="248"/>
      <c r="C2195" s="249"/>
      <c r="D2195" s="269"/>
      <c r="E2195" s="249"/>
      <c r="F2195" s="270"/>
      <c r="G2195" s="270"/>
      <c r="H2195" s="271"/>
      <c r="I2195" s="271"/>
      <c r="J2195" s="270"/>
      <c r="K2195" s="270"/>
      <c r="L2195" s="249"/>
      <c r="M2195" s="249"/>
      <c r="N2195" s="272"/>
      <c r="O2195" s="250"/>
      <c r="P2195" s="273"/>
      <c r="Q2195" s="274"/>
      <c r="R2195" s="273"/>
      <c r="S2195" s="274"/>
      <c r="T2195" s="250"/>
      <c r="U2195" s="274"/>
      <c r="V2195" s="250"/>
      <c r="W2195" s="275"/>
      <c r="X2195" s="276"/>
    </row>
    <row r="2196" spans="2:24" x14ac:dyDescent="0.25">
      <c r="B2196" s="248"/>
      <c r="C2196" s="249"/>
      <c r="D2196" s="269"/>
      <c r="E2196" s="249"/>
      <c r="F2196" s="270"/>
      <c r="G2196" s="270"/>
      <c r="H2196" s="271"/>
      <c r="I2196" s="271"/>
      <c r="J2196" s="270"/>
      <c r="K2196" s="270"/>
      <c r="L2196" s="249"/>
      <c r="M2196" s="249"/>
      <c r="N2196" s="272"/>
      <c r="O2196" s="250"/>
      <c r="P2196" s="273"/>
      <c r="Q2196" s="274"/>
      <c r="R2196" s="273"/>
      <c r="S2196" s="274"/>
      <c r="T2196" s="250"/>
      <c r="U2196" s="274"/>
      <c r="V2196" s="250"/>
      <c r="W2196" s="275"/>
      <c r="X2196" s="276"/>
    </row>
    <row r="2197" spans="2:24" x14ac:dyDescent="0.25">
      <c r="B2197" s="248"/>
      <c r="C2197" s="249"/>
      <c r="D2197" s="269"/>
      <c r="E2197" s="249"/>
      <c r="F2197" s="270"/>
      <c r="G2197" s="270"/>
      <c r="H2197" s="271"/>
      <c r="I2197" s="271"/>
      <c r="J2197" s="270"/>
      <c r="K2197" s="270"/>
      <c r="L2197" s="249"/>
      <c r="M2197" s="249"/>
      <c r="N2197" s="272"/>
      <c r="O2197" s="250"/>
      <c r="P2197" s="273"/>
      <c r="Q2197" s="274"/>
      <c r="R2197" s="273"/>
      <c r="S2197" s="274"/>
      <c r="T2197" s="250"/>
      <c r="U2197" s="274"/>
      <c r="V2197" s="250"/>
      <c r="W2197" s="275"/>
      <c r="X2197" s="276"/>
    </row>
    <row r="2198" spans="2:24" x14ac:dyDescent="0.25">
      <c r="B2198" s="248"/>
      <c r="C2198" s="249"/>
      <c r="D2198" s="269"/>
      <c r="E2198" s="249"/>
      <c r="F2198" s="270"/>
      <c r="G2198" s="270"/>
      <c r="H2198" s="271"/>
      <c r="I2198" s="271"/>
      <c r="J2198" s="270"/>
      <c r="K2198" s="270"/>
      <c r="L2198" s="249"/>
      <c r="M2198" s="249"/>
      <c r="N2198" s="272"/>
      <c r="O2198" s="250"/>
      <c r="P2198" s="273"/>
      <c r="Q2198" s="274"/>
      <c r="R2198" s="273"/>
      <c r="S2198" s="274"/>
      <c r="T2198" s="250"/>
      <c r="U2198" s="274"/>
      <c r="V2198" s="250"/>
      <c r="W2198" s="275"/>
      <c r="X2198" s="276"/>
    </row>
    <row r="2199" spans="2:24" x14ac:dyDescent="0.25">
      <c r="B2199" s="248"/>
      <c r="C2199" s="249"/>
      <c r="D2199" s="269"/>
      <c r="E2199" s="249"/>
      <c r="F2199" s="270"/>
      <c r="G2199" s="270"/>
      <c r="H2199" s="271"/>
      <c r="I2199" s="271"/>
      <c r="J2199" s="270"/>
      <c r="K2199" s="270"/>
      <c r="L2199" s="249"/>
      <c r="M2199" s="249"/>
      <c r="N2199" s="272"/>
      <c r="O2199" s="250"/>
      <c r="P2199" s="273"/>
      <c r="Q2199" s="274"/>
      <c r="R2199" s="273"/>
      <c r="S2199" s="274"/>
      <c r="T2199" s="250"/>
      <c r="U2199" s="274"/>
      <c r="V2199" s="250"/>
      <c r="W2199" s="275"/>
      <c r="X2199" s="276"/>
    </row>
    <row r="2200" spans="2:24" x14ac:dyDescent="0.25">
      <c r="B2200" s="248"/>
      <c r="C2200" s="249"/>
      <c r="D2200" s="269"/>
      <c r="E2200" s="249"/>
      <c r="F2200" s="270"/>
      <c r="G2200" s="270"/>
      <c r="H2200" s="271"/>
      <c r="I2200" s="271"/>
      <c r="J2200" s="270"/>
      <c r="K2200" s="270"/>
      <c r="L2200" s="249"/>
      <c r="M2200" s="249"/>
      <c r="N2200" s="272"/>
      <c r="O2200" s="250"/>
      <c r="P2200" s="273"/>
      <c r="Q2200" s="274"/>
      <c r="R2200" s="273"/>
      <c r="S2200" s="274"/>
      <c r="T2200" s="250"/>
      <c r="U2200" s="274"/>
      <c r="V2200" s="250"/>
      <c r="W2200" s="275"/>
      <c r="X2200" s="276"/>
    </row>
    <row r="2201" spans="2:24" x14ac:dyDescent="0.25">
      <c r="B2201" s="248"/>
      <c r="C2201" s="249"/>
      <c r="D2201" s="269"/>
      <c r="E2201" s="249"/>
      <c r="F2201" s="270"/>
      <c r="G2201" s="270"/>
      <c r="H2201" s="271"/>
      <c r="I2201" s="271"/>
      <c r="J2201" s="270"/>
      <c r="K2201" s="270"/>
      <c r="L2201" s="249"/>
      <c r="M2201" s="249"/>
      <c r="N2201" s="272"/>
      <c r="O2201" s="250"/>
      <c r="P2201" s="273"/>
      <c r="Q2201" s="274"/>
      <c r="R2201" s="273"/>
      <c r="S2201" s="274"/>
      <c r="T2201" s="250"/>
      <c r="U2201" s="274"/>
      <c r="V2201" s="250"/>
      <c r="W2201" s="275"/>
      <c r="X2201" s="276"/>
    </row>
    <row r="2202" spans="2:24" x14ac:dyDescent="0.25">
      <c r="B2202" s="248"/>
      <c r="C2202" s="249"/>
      <c r="D2202" s="269"/>
      <c r="E2202" s="249"/>
      <c r="F2202" s="270"/>
      <c r="G2202" s="270"/>
      <c r="H2202" s="271"/>
      <c r="I2202" s="271"/>
      <c r="J2202" s="270"/>
      <c r="K2202" s="270"/>
      <c r="L2202" s="249"/>
      <c r="M2202" s="249"/>
      <c r="N2202" s="272"/>
      <c r="O2202" s="250"/>
      <c r="P2202" s="273"/>
      <c r="Q2202" s="274"/>
      <c r="R2202" s="273"/>
      <c r="S2202" s="274"/>
      <c r="T2202" s="250"/>
      <c r="U2202" s="274"/>
      <c r="V2202" s="250"/>
      <c r="W2202" s="275"/>
      <c r="X2202" s="276"/>
    </row>
    <row r="2203" spans="2:24" x14ac:dyDescent="0.25">
      <c r="B2203" s="248"/>
      <c r="C2203" s="249"/>
      <c r="D2203" s="269"/>
      <c r="E2203" s="249"/>
      <c r="F2203" s="270"/>
      <c r="G2203" s="270"/>
      <c r="H2203" s="271"/>
      <c r="I2203" s="271"/>
      <c r="J2203" s="270"/>
      <c r="K2203" s="270"/>
      <c r="L2203" s="249"/>
      <c r="M2203" s="249"/>
      <c r="N2203" s="272"/>
      <c r="O2203" s="250"/>
      <c r="P2203" s="273"/>
      <c r="Q2203" s="274"/>
      <c r="R2203" s="273"/>
      <c r="S2203" s="274"/>
      <c r="T2203" s="250"/>
      <c r="U2203" s="274"/>
      <c r="V2203" s="250"/>
      <c r="W2203" s="275"/>
      <c r="X2203" s="276"/>
    </row>
    <row r="2204" spans="2:24" x14ac:dyDescent="0.25">
      <c r="B2204" s="248"/>
      <c r="C2204" s="249"/>
      <c r="D2204" s="269"/>
      <c r="E2204" s="249"/>
      <c r="F2204" s="270"/>
      <c r="G2204" s="270"/>
      <c r="H2204" s="271"/>
      <c r="I2204" s="271"/>
      <c r="J2204" s="270"/>
      <c r="K2204" s="270"/>
      <c r="L2204" s="249"/>
      <c r="M2204" s="249"/>
      <c r="N2204" s="272"/>
      <c r="O2204" s="250"/>
      <c r="P2204" s="273"/>
      <c r="Q2204" s="274"/>
      <c r="R2204" s="273"/>
      <c r="S2204" s="274"/>
      <c r="T2204" s="250"/>
      <c r="U2204" s="274"/>
      <c r="V2204" s="250"/>
      <c r="W2204" s="275"/>
      <c r="X2204" s="276"/>
    </row>
    <row r="2205" spans="2:24" x14ac:dyDescent="0.25">
      <c r="B2205" s="248"/>
      <c r="C2205" s="249"/>
      <c r="D2205" s="269"/>
      <c r="E2205" s="249"/>
      <c r="F2205" s="270"/>
      <c r="G2205" s="270"/>
      <c r="H2205" s="271"/>
      <c r="I2205" s="271"/>
      <c r="J2205" s="270"/>
      <c r="K2205" s="270"/>
      <c r="L2205" s="249"/>
      <c r="M2205" s="249"/>
      <c r="N2205" s="272"/>
      <c r="O2205" s="250"/>
      <c r="P2205" s="273"/>
      <c r="Q2205" s="274"/>
      <c r="R2205" s="273"/>
      <c r="S2205" s="274"/>
      <c r="T2205" s="250"/>
      <c r="U2205" s="274"/>
      <c r="V2205" s="250"/>
      <c r="W2205" s="275"/>
      <c r="X2205" s="276"/>
    </row>
    <row r="2206" spans="2:24" x14ac:dyDescent="0.25">
      <c r="B2206" s="248"/>
      <c r="C2206" s="249"/>
      <c r="D2206" s="269"/>
      <c r="E2206" s="249"/>
      <c r="F2206" s="270"/>
      <c r="G2206" s="270"/>
      <c r="H2206" s="271"/>
      <c r="I2206" s="271"/>
      <c r="J2206" s="270"/>
      <c r="K2206" s="270"/>
      <c r="L2206" s="249"/>
      <c r="M2206" s="249"/>
      <c r="N2206" s="272"/>
      <c r="O2206" s="250"/>
      <c r="P2206" s="273"/>
      <c r="Q2206" s="274"/>
      <c r="R2206" s="273"/>
      <c r="S2206" s="274"/>
      <c r="T2206" s="250"/>
      <c r="U2206" s="274"/>
      <c r="V2206" s="250"/>
      <c r="W2206" s="275"/>
      <c r="X2206" s="276"/>
    </row>
    <row r="2207" spans="2:24" x14ac:dyDescent="0.25">
      <c r="B2207" s="248"/>
      <c r="C2207" s="249"/>
      <c r="D2207" s="269"/>
      <c r="E2207" s="249"/>
      <c r="F2207" s="270"/>
      <c r="G2207" s="270"/>
      <c r="H2207" s="271"/>
      <c r="I2207" s="271"/>
      <c r="J2207" s="270"/>
      <c r="K2207" s="270"/>
      <c r="L2207" s="249"/>
      <c r="M2207" s="249"/>
      <c r="N2207" s="272"/>
      <c r="O2207" s="250"/>
      <c r="P2207" s="273"/>
      <c r="Q2207" s="274"/>
      <c r="R2207" s="273"/>
      <c r="S2207" s="274"/>
      <c r="T2207" s="250"/>
      <c r="U2207" s="274"/>
      <c r="V2207" s="250"/>
      <c r="W2207" s="275"/>
      <c r="X2207" s="276"/>
    </row>
    <row r="2208" spans="2:24" x14ac:dyDescent="0.25">
      <c r="B2208" s="248"/>
      <c r="C2208" s="249"/>
      <c r="D2208" s="269"/>
      <c r="E2208" s="249"/>
      <c r="F2208" s="270"/>
      <c r="G2208" s="270"/>
      <c r="H2208" s="271"/>
      <c r="I2208" s="271"/>
      <c r="J2208" s="270"/>
      <c r="K2208" s="270"/>
      <c r="L2208" s="249"/>
      <c r="M2208" s="249"/>
      <c r="N2208" s="272"/>
      <c r="O2208" s="250"/>
      <c r="P2208" s="273"/>
      <c r="Q2208" s="274"/>
      <c r="R2208" s="273"/>
      <c r="S2208" s="274"/>
      <c r="T2208" s="250"/>
      <c r="U2208" s="274"/>
      <c r="V2208" s="250"/>
      <c r="W2208" s="275"/>
      <c r="X2208" s="276"/>
    </row>
    <row r="2209" spans="2:24" x14ac:dyDescent="0.25">
      <c r="B2209" s="248"/>
      <c r="C2209" s="249"/>
      <c r="D2209" s="269"/>
      <c r="E2209" s="249"/>
      <c r="F2209" s="270"/>
      <c r="G2209" s="270"/>
      <c r="H2209" s="271"/>
      <c r="I2209" s="271"/>
      <c r="J2209" s="270"/>
      <c r="K2209" s="270"/>
      <c r="L2209" s="249"/>
      <c r="M2209" s="249"/>
      <c r="N2209" s="272"/>
      <c r="O2209" s="250"/>
      <c r="P2209" s="273"/>
      <c r="Q2209" s="274"/>
      <c r="R2209" s="273"/>
      <c r="S2209" s="274"/>
      <c r="T2209" s="250"/>
      <c r="U2209" s="274"/>
      <c r="V2209" s="250"/>
      <c r="W2209" s="275"/>
      <c r="X2209" s="276"/>
    </row>
    <row r="2210" spans="2:24" x14ac:dyDescent="0.25">
      <c r="B2210" s="248"/>
      <c r="C2210" s="249"/>
      <c r="D2210" s="269"/>
      <c r="E2210" s="249"/>
      <c r="F2210" s="270"/>
      <c r="G2210" s="270"/>
      <c r="H2210" s="271"/>
      <c r="I2210" s="271"/>
      <c r="J2210" s="270"/>
      <c r="K2210" s="270"/>
      <c r="L2210" s="249"/>
      <c r="M2210" s="249"/>
      <c r="N2210" s="272"/>
      <c r="O2210" s="250"/>
      <c r="P2210" s="273"/>
      <c r="Q2210" s="274"/>
      <c r="R2210" s="273"/>
      <c r="S2210" s="274"/>
      <c r="T2210" s="250"/>
      <c r="U2210" s="274"/>
      <c r="V2210" s="250"/>
      <c r="W2210" s="275"/>
      <c r="X2210" s="276"/>
    </row>
    <row r="2211" spans="2:24" x14ac:dyDescent="0.25">
      <c r="B2211" s="248"/>
      <c r="C2211" s="249"/>
      <c r="D2211" s="269"/>
      <c r="E2211" s="249"/>
      <c r="F2211" s="270"/>
      <c r="G2211" s="270"/>
      <c r="H2211" s="271"/>
      <c r="I2211" s="271"/>
      <c r="J2211" s="270"/>
      <c r="K2211" s="270"/>
      <c r="L2211" s="249"/>
      <c r="M2211" s="249"/>
      <c r="N2211" s="272"/>
      <c r="O2211" s="250"/>
      <c r="P2211" s="273"/>
      <c r="Q2211" s="274"/>
      <c r="R2211" s="273"/>
      <c r="S2211" s="274"/>
      <c r="T2211" s="250"/>
      <c r="U2211" s="274"/>
      <c r="V2211" s="250"/>
      <c r="W2211" s="275"/>
      <c r="X2211" s="276"/>
    </row>
    <row r="2212" spans="2:24" x14ac:dyDescent="0.25">
      <c r="B2212" s="248"/>
      <c r="C2212" s="249"/>
      <c r="D2212" s="269"/>
      <c r="E2212" s="249"/>
      <c r="F2212" s="270"/>
      <c r="G2212" s="270"/>
      <c r="H2212" s="271"/>
      <c r="I2212" s="271"/>
      <c r="J2212" s="270"/>
      <c r="K2212" s="270"/>
      <c r="L2212" s="249"/>
      <c r="M2212" s="249"/>
      <c r="N2212" s="272"/>
      <c r="O2212" s="250"/>
      <c r="P2212" s="273"/>
      <c r="Q2212" s="274"/>
      <c r="R2212" s="273"/>
      <c r="S2212" s="274"/>
      <c r="T2212" s="250"/>
      <c r="U2212" s="274"/>
      <c r="V2212" s="250"/>
      <c r="W2212" s="275"/>
      <c r="X2212" s="276"/>
    </row>
    <row r="2213" spans="2:24" x14ac:dyDescent="0.25">
      <c r="B2213" s="248"/>
      <c r="C2213" s="249"/>
      <c r="D2213" s="269"/>
      <c r="E2213" s="249"/>
      <c r="F2213" s="270"/>
      <c r="G2213" s="270"/>
      <c r="H2213" s="271"/>
      <c r="I2213" s="271"/>
      <c r="J2213" s="270"/>
      <c r="K2213" s="270"/>
      <c r="L2213" s="249"/>
      <c r="M2213" s="249"/>
      <c r="N2213" s="272"/>
      <c r="O2213" s="250"/>
      <c r="P2213" s="273"/>
      <c r="Q2213" s="274"/>
      <c r="R2213" s="273"/>
      <c r="S2213" s="274"/>
      <c r="T2213" s="250"/>
      <c r="U2213" s="274"/>
      <c r="V2213" s="250"/>
      <c r="W2213" s="275"/>
      <c r="X2213" s="276"/>
    </row>
    <row r="2214" spans="2:24" x14ac:dyDescent="0.25">
      <c r="B2214" s="248"/>
      <c r="C2214" s="249"/>
      <c r="D2214" s="269"/>
      <c r="E2214" s="249"/>
      <c r="F2214" s="270"/>
      <c r="G2214" s="270"/>
      <c r="H2214" s="271"/>
      <c r="I2214" s="271"/>
      <c r="J2214" s="270"/>
      <c r="K2214" s="270"/>
      <c r="L2214" s="249"/>
      <c r="M2214" s="249"/>
      <c r="N2214" s="272"/>
      <c r="O2214" s="250"/>
      <c r="P2214" s="273"/>
      <c r="Q2214" s="274"/>
      <c r="R2214" s="273"/>
      <c r="S2214" s="274"/>
      <c r="T2214" s="250"/>
      <c r="U2214" s="274"/>
      <c r="V2214" s="250"/>
      <c r="W2214" s="275"/>
      <c r="X2214" s="276"/>
    </row>
    <row r="2215" spans="2:24" x14ac:dyDescent="0.25">
      <c r="B2215" s="248"/>
      <c r="C2215" s="249"/>
      <c r="D2215" s="269"/>
      <c r="E2215" s="249"/>
      <c r="F2215" s="270"/>
      <c r="G2215" s="270"/>
      <c r="H2215" s="271"/>
      <c r="I2215" s="271"/>
      <c r="J2215" s="270"/>
      <c r="K2215" s="270"/>
      <c r="L2215" s="249"/>
      <c r="M2215" s="249"/>
      <c r="N2215" s="272"/>
      <c r="O2215" s="250"/>
      <c r="P2215" s="273"/>
      <c r="Q2215" s="274"/>
      <c r="R2215" s="273"/>
      <c r="S2215" s="274"/>
      <c r="T2215" s="250"/>
      <c r="U2215" s="274"/>
      <c r="V2215" s="250"/>
      <c r="W2215" s="275"/>
      <c r="X2215" s="276"/>
    </row>
    <row r="2216" spans="2:24" x14ac:dyDescent="0.25">
      <c r="B2216" s="248"/>
      <c r="C2216" s="249"/>
      <c r="D2216" s="269"/>
      <c r="E2216" s="249"/>
      <c r="F2216" s="270"/>
      <c r="G2216" s="270"/>
      <c r="H2216" s="271"/>
      <c r="I2216" s="271"/>
      <c r="J2216" s="270"/>
      <c r="K2216" s="270"/>
      <c r="L2216" s="249"/>
      <c r="M2216" s="249"/>
      <c r="N2216" s="272"/>
      <c r="O2216" s="250"/>
      <c r="P2216" s="273"/>
      <c r="Q2216" s="274"/>
      <c r="R2216" s="273"/>
      <c r="S2216" s="274"/>
      <c r="T2216" s="250"/>
      <c r="U2216" s="274"/>
      <c r="V2216" s="250"/>
      <c r="W2216" s="275"/>
      <c r="X2216" s="276"/>
    </row>
    <row r="2217" spans="2:24" x14ac:dyDescent="0.25">
      <c r="B2217" s="248"/>
      <c r="C2217" s="249"/>
      <c r="D2217" s="269"/>
      <c r="E2217" s="249"/>
      <c r="F2217" s="270"/>
      <c r="G2217" s="270"/>
      <c r="H2217" s="271"/>
      <c r="I2217" s="271"/>
      <c r="J2217" s="270"/>
      <c r="K2217" s="270"/>
      <c r="L2217" s="249"/>
      <c r="M2217" s="249"/>
      <c r="N2217" s="272"/>
      <c r="O2217" s="250"/>
      <c r="P2217" s="273"/>
      <c r="Q2217" s="274"/>
      <c r="R2217" s="273"/>
      <c r="S2217" s="274"/>
      <c r="T2217" s="250"/>
      <c r="U2217" s="274"/>
      <c r="V2217" s="250"/>
      <c r="W2217" s="275"/>
      <c r="X2217" s="276"/>
    </row>
    <row r="2218" spans="2:24" x14ac:dyDescent="0.25">
      <c r="B2218" s="248"/>
      <c r="C2218" s="249"/>
      <c r="D2218" s="269"/>
      <c r="E2218" s="249"/>
      <c r="F2218" s="270"/>
      <c r="G2218" s="270"/>
      <c r="H2218" s="271"/>
      <c r="I2218" s="271"/>
      <c r="J2218" s="270"/>
      <c r="K2218" s="270"/>
      <c r="L2218" s="249"/>
      <c r="M2218" s="249"/>
      <c r="N2218" s="272"/>
      <c r="O2218" s="250"/>
      <c r="P2218" s="273"/>
      <c r="Q2218" s="274"/>
      <c r="R2218" s="273"/>
      <c r="S2218" s="274"/>
      <c r="T2218" s="250"/>
      <c r="U2218" s="274"/>
      <c r="V2218" s="250"/>
      <c r="W2218" s="275"/>
      <c r="X2218" s="276"/>
    </row>
    <row r="2219" spans="2:24" x14ac:dyDescent="0.25">
      <c r="B2219" s="248"/>
      <c r="C2219" s="249"/>
      <c r="D2219" s="269"/>
      <c r="E2219" s="249"/>
      <c r="F2219" s="270"/>
      <c r="G2219" s="270"/>
      <c r="H2219" s="271"/>
      <c r="I2219" s="271"/>
      <c r="J2219" s="270"/>
      <c r="K2219" s="270"/>
      <c r="L2219" s="249"/>
      <c r="M2219" s="249"/>
      <c r="N2219" s="272"/>
      <c r="O2219" s="250"/>
      <c r="P2219" s="273"/>
      <c r="Q2219" s="274"/>
      <c r="R2219" s="273"/>
      <c r="S2219" s="274"/>
      <c r="T2219" s="250"/>
      <c r="U2219" s="274"/>
      <c r="V2219" s="250"/>
      <c r="W2219" s="275"/>
      <c r="X2219" s="276"/>
    </row>
    <row r="2220" spans="2:24" x14ac:dyDescent="0.25">
      <c r="B2220" s="248"/>
      <c r="C2220" s="249"/>
      <c r="D2220" s="269"/>
      <c r="E2220" s="249"/>
      <c r="F2220" s="270"/>
      <c r="G2220" s="270"/>
      <c r="H2220" s="271"/>
      <c r="I2220" s="271"/>
      <c r="J2220" s="270"/>
      <c r="K2220" s="270"/>
      <c r="L2220" s="249"/>
      <c r="M2220" s="249"/>
      <c r="N2220" s="272"/>
      <c r="O2220" s="250"/>
      <c r="P2220" s="273"/>
      <c r="Q2220" s="274"/>
      <c r="R2220" s="273"/>
      <c r="S2220" s="274"/>
      <c r="T2220" s="250"/>
      <c r="U2220" s="274"/>
      <c r="V2220" s="250"/>
      <c r="W2220" s="275"/>
      <c r="X2220" s="276"/>
    </row>
    <row r="2221" spans="2:24" x14ac:dyDescent="0.25">
      <c r="B2221" s="248"/>
      <c r="C2221" s="249"/>
      <c r="D2221" s="269"/>
      <c r="E2221" s="249"/>
      <c r="F2221" s="270"/>
      <c r="G2221" s="270"/>
      <c r="H2221" s="271"/>
      <c r="I2221" s="271"/>
      <c r="J2221" s="270"/>
      <c r="K2221" s="270"/>
      <c r="L2221" s="249"/>
      <c r="M2221" s="249"/>
      <c r="N2221" s="272"/>
      <c r="O2221" s="250"/>
      <c r="P2221" s="273"/>
      <c r="Q2221" s="274"/>
      <c r="R2221" s="273"/>
      <c r="S2221" s="274"/>
      <c r="T2221" s="250"/>
      <c r="U2221" s="274"/>
      <c r="V2221" s="250"/>
      <c r="W2221" s="275"/>
      <c r="X2221" s="276"/>
    </row>
    <row r="2222" spans="2:24" x14ac:dyDescent="0.25">
      <c r="B2222" s="248"/>
      <c r="C2222" s="249"/>
      <c r="D2222" s="269"/>
      <c r="E2222" s="249"/>
      <c r="F2222" s="270"/>
      <c r="G2222" s="270"/>
      <c r="H2222" s="271"/>
      <c r="I2222" s="271"/>
      <c r="J2222" s="270"/>
      <c r="K2222" s="270"/>
      <c r="L2222" s="249"/>
      <c r="M2222" s="249"/>
      <c r="N2222" s="272"/>
      <c r="O2222" s="250"/>
      <c r="P2222" s="273"/>
      <c r="Q2222" s="274"/>
      <c r="R2222" s="273"/>
      <c r="S2222" s="274"/>
      <c r="T2222" s="250"/>
      <c r="U2222" s="274"/>
      <c r="V2222" s="250"/>
      <c r="W2222" s="275"/>
      <c r="X2222" s="276"/>
    </row>
    <row r="2223" spans="2:24" x14ac:dyDescent="0.25">
      <c r="B2223" s="248"/>
      <c r="C2223" s="249"/>
      <c r="D2223" s="269"/>
      <c r="E2223" s="249"/>
      <c r="F2223" s="270"/>
      <c r="G2223" s="270"/>
      <c r="H2223" s="271"/>
      <c r="I2223" s="271"/>
      <c r="J2223" s="270"/>
      <c r="K2223" s="270"/>
      <c r="L2223" s="249"/>
      <c r="M2223" s="249"/>
      <c r="N2223" s="272"/>
      <c r="O2223" s="250"/>
      <c r="P2223" s="273"/>
      <c r="Q2223" s="274"/>
      <c r="R2223" s="273"/>
      <c r="S2223" s="274"/>
      <c r="T2223" s="250"/>
      <c r="U2223" s="274"/>
      <c r="V2223" s="250"/>
      <c r="W2223" s="275"/>
      <c r="X2223" s="276"/>
    </row>
    <row r="2224" spans="2:24" x14ac:dyDescent="0.25">
      <c r="B2224" s="248"/>
      <c r="C2224" s="249"/>
      <c r="D2224" s="269"/>
      <c r="E2224" s="249"/>
      <c r="F2224" s="270"/>
      <c r="G2224" s="270"/>
      <c r="H2224" s="271"/>
      <c r="I2224" s="271"/>
      <c r="J2224" s="270"/>
      <c r="K2224" s="270"/>
      <c r="L2224" s="249"/>
      <c r="M2224" s="249"/>
      <c r="N2224" s="272"/>
      <c r="O2224" s="250"/>
      <c r="P2224" s="273"/>
      <c r="Q2224" s="274"/>
      <c r="R2224" s="273"/>
      <c r="S2224" s="274"/>
      <c r="T2224" s="250"/>
      <c r="U2224" s="274"/>
      <c r="V2224" s="250"/>
      <c r="W2224" s="275"/>
      <c r="X2224" s="276"/>
    </row>
    <row r="2225" spans="2:24" x14ac:dyDescent="0.25">
      <c r="B2225" s="248"/>
      <c r="C2225" s="249"/>
      <c r="D2225" s="269"/>
      <c r="E2225" s="249"/>
      <c r="F2225" s="270"/>
      <c r="G2225" s="270"/>
      <c r="H2225" s="271"/>
      <c r="I2225" s="271"/>
      <c r="J2225" s="270"/>
      <c r="K2225" s="270"/>
      <c r="L2225" s="249"/>
      <c r="M2225" s="249"/>
      <c r="N2225" s="272"/>
      <c r="O2225" s="250"/>
      <c r="P2225" s="273"/>
      <c r="Q2225" s="274"/>
      <c r="R2225" s="273"/>
      <c r="S2225" s="274"/>
      <c r="T2225" s="250"/>
      <c r="U2225" s="274"/>
      <c r="V2225" s="250"/>
      <c r="W2225" s="275"/>
      <c r="X2225" s="276"/>
    </row>
    <row r="2226" spans="2:24" x14ac:dyDescent="0.25">
      <c r="B2226" s="248"/>
      <c r="C2226" s="249"/>
      <c r="D2226" s="269"/>
      <c r="E2226" s="249"/>
      <c r="F2226" s="270"/>
      <c r="G2226" s="270"/>
      <c r="H2226" s="271"/>
      <c r="I2226" s="271"/>
      <c r="J2226" s="270"/>
      <c r="K2226" s="270"/>
      <c r="L2226" s="249"/>
      <c r="M2226" s="249"/>
      <c r="N2226" s="272"/>
      <c r="O2226" s="250"/>
      <c r="P2226" s="273"/>
      <c r="Q2226" s="274"/>
      <c r="R2226" s="273"/>
      <c r="S2226" s="274"/>
      <c r="T2226" s="250"/>
      <c r="U2226" s="274"/>
      <c r="V2226" s="250"/>
      <c r="W2226" s="275"/>
      <c r="X2226" s="276"/>
    </row>
    <row r="2227" spans="2:24" x14ac:dyDescent="0.25">
      <c r="B2227" s="248"/>
      <c r="C2227" s="249"/>
      <c r="D2227" s="269"/>
      <c r="E2227" s="249"/>
      <c r="F2227" s="270"/>
      <c r="G2227" s="270"/>
      <c r="H2227" s="271"/>
      <c r="I2227" s="271"/>
      <c r="J2227" s="270"/>
      <c r="K2227" s="270"/>
      <c r="L2227" s="249"/>
      <c r="M2227" s="249"/>
      <c r="N2227" s="272"/>
      <c r="O2227" s="250"/>
      <c r="P2227" s="273"/>
      <c r="Q2227" s="274"/>
      <c r="R2227" s="273"/>
      <c r="S2227" s="274"/>
      <c r="T2227" s="250"/>
      <c r="U2227" s="274"/>
      <c r="V2227" s="250"/>
      <c r="W2227" s="275"/>
      <c r="X2227" s="276"/>
    </row>
    <row r="2228" spans="2:24" x14ac:dyDescent="0.25">
      <c r="B2228" s="248"/>
      <c r="C2228" s="249"/>
      <c r="D2228" s="269"/>
      <c r="E2228" s="249"/>
      <c r="F2228" s="270"/>
      <c r="G2228" s="270"/>
      <c r="H2228" s="271"/>
      <c r="I2228" s="271"/>
      <c r="J2228" s="270"/>
      <c r="K2228" s="270"/>
      <c r="L2228" s="249"/>
      <c r="M2228" s="249"/>
      <c r="N2228" s="272"/>
      <c r="O2228" s="250"/>
      <c r="P2228" s="273"/>
      <c r="Q2228" s="274"/>
      <c r="R2228" s="273"/>
      <c r="S2228" s="274"/>
      <c r="T2228" s="250"/>
      <c r="U2228" s="274"/>
      <c r="V2228" s="250"/>
      <c r="W2228" s="275"/>
      <c r="X2228" s="276"/>
    </row>
    <row r="2229" spans="2:24" x14ac:dyDescent="0.25">
      <c r="B2229" s="248"/>
      <c r="C2229" s="249"/>
      <c r="D2229" s="269"/>
      <c r="E2229" s="249"/>
      <c r="F2229" s="270"/>
      <c r="G2229" s="270"/>
      <c r="H2229" s="271"/>
      <c r="I2229" s="271"/>
      <c r="J2229" s="270"/>
      <c r="K2229" s="270"/>
      <c r="L2229" s="249"/>
      <c r="M2229" s="249"/>
      <c r="N2229" s="272"/>
      <c r="O2229" s="250"/>
      <c r="P2229" s="273"/>
      <c r="Q2229" s="274"/>
      <c r="R2229" s="273"/>
      <c r="S2229" s="274"/>
      <c r="T2229" s="250"/>
      <c r="U2229" s="274"/>
      <c r="V2229" s="250"/>
      <c r="W2229" s="275"/>
      <c r="X2229" s="276"/>
    </row>
    <row r="2230" spans="2:24" x14ac:dyDescent="0.25">
      <c r="B2230" s="248"/>
      <c r="C2230" s="249"/>
      <c r="D2230" s="269"/>
      <c r="E2230" s="249"/>
      <c r="F2230" s="270"/>
      <c r="G2230" s="270"/>
      <c r="H2230" s="271"/>
      <c r="I2230" s="271"/>
      <c r="J2230" s="270"/>
      <c r="K2230" s="270"/>
      <c r="L2230" s="249"/>
      <c r="M2230" s="249"/>
      <c r="N2230" s="272"/>
      <c r="O2230" s="250"/>
      <c r="P2230" s="273"/>
      <c r="Q2230" s="274"/>
      <c r="R2230" s="273"/>
      <c r="S2230" s="274"/>
      <c r="T2230" s="250"/>
      <c r="U2230" s="274"/>
      <c r="V2230" s="250"/>
      <c r="W2230" s="275"/>
      <c r="X2230" s="276"/>
    </row>
    <row r="2231" spans="2:24" x14ac:dyDescent="0.25">
      <c r="B2231" s="248"/>
      <c r="C2231" s="249"/>
      <c r="D2231" s="269"/>
      <c r="E2231" s="249"/>
      <c r="F2231" s="270"/>
      <c r="G2231" s="270"/>
      <c r="H2231" s="271"/>
      <c r="I2231" s="271"/>
      <c r="J2231" s="270"/>
      <c r="K2231" s="270"/>
      <c r="L2231" s="249"/>
      <c r="M2231" s="249"/>
      <c r="N2231" s="272"/>
      <c r="O2231" s="250"/>
      <c r="P2231" s="273"/>
      <c r="Q2231" s="274"/>
      <c r="R2231" s="273"/>
      <c r="S2231" s="274"/>
      <c r="T2231" s="250"/>
      <c r="U2231" s="274"/>
      <c r="V2231" s="250"/>
      <c r="W2231" s="275"/>
      <c r="X2231" s="276"/>
    </row>
    <row r="2232" spans="2:24" x14ac:dyDescent="0.25">
      <c r="B2232" s="248"/>
      <c r="C2232" s="249"/>
      <c r="D2232" s="269"/>
      <c r="E2232" s="249"/>
      <c r="F2232" s="270"/>
      <c r="G2232" s="270"/>
      <c r="H2232" s="271"/>
      <c r="I2232" s="271"/>
      <c r="J2232" s="270"/>
      <c r="K2232" s="270"/>
      <c r="L2232" s="249"/>
      <c r="M2232" s="249"/>
      <c r="N2232" s="272"/>
      <c r="O2232" s="250"/>
      <c r="P2232" s="273"/>
      <c r="Q2232" s="274"/>
      <c r="R2232" s="273"/>
      <c r="S2232" s="274"/>
      <c r="T2232" s="250"/>
      <c r="U2232" s="274"/>
      <c r="V2232" s="250"/>
      <c r="W2232" s="275"/>
      <c r="X2232" s="276"/>
    </row>
    <row r="2233" spans="2:24" x14ac:dyDescent="0.25">
      <c r="B2233" s="248"/>
      <c r="C2233" s="249"/>
      <c r="D2233" s="269"/>
      <c r="E2233" s="249"/>
      <c r="F2233" s="270"/>
      <c r="G2233" s="270"/>
      <c r="H2233" s="271"/>
      <c r="I2233" s="271"/>
      <c r="J2233" s="270"/>
      <c r="K2233" s="270"/>
      <c r="L2233" s="249"/>
      <c r="M2233" s="249"/>
      <c r="N2233" s="272"/>
      <c r="O2233" s="250"/>
      <c r="P2233" s="273"/>
      <c r="Q2233" s="274"/>
      <c r="R2233" s="273"/>
      <c r="S2233" s="274"/>
      <c r="T2233" s="250"/>
      <c r="U2233" s="274"/>
      <c r="V2233" s="250"/>
      <c r="W2233" s="275"/>
      <c r="X2233" s="276"/>
    </row>
    <row r="2234" spans="2:24" x14ac:dyDescent="0.25">
      <c r="B2234" s="248"/>
      <c r="C2234" s="249"/>
      <c r="D2234" s="269"/>
      <c r="E2234" s="249"/>
      <c r="F2234" s="270"/>
      <c r="G2234" s="270"/>
      <c r="H2234" s="271"/>
      <c r="I2234" s="271"/>
      <c r="J2234" s="270"/>
      <c r="K2234" s="270"/>
      <c r="L2234" s="249"/>
      <c r="M2234" s="249"/>
      <c r="N2234" s="272"/>
      <c r="O2234" s="250"/>
      <c r="P2234" s="273"/>
      <c r="Q2234" s="274"/>
      <c r="R2234" s="273"/>
      <c r="S2234" s="274"/>
      <c r="T2234" s="250"/>
      <c r="U2234" s="274"/>
      <c r="V2234" s="250"/>
      <c r="W2234" s="275"/>
      <c r="X2234" s="276"/>
    </row>
    <row r="2235" spans="2:24" x14ac:dyDescent="0.25">
      <c r="B2235" s="248"/>
      <c r="C2235" s="249"/>
      <c r="D2235" s="269"/>
      <c r="E2235" s="249"/>
      <c r="F2235" s="270"/>
      <c r="G2235" s="270"/>
      <c r="H2235" s="271"/>
      <c r="I2235" s="271"/>
      <c r="J2235" s="270"/>
      <c r="K2235" s="270"/>
      <c r="L2235" s="249"/>
      <c r="M2235" s="249"/>
      <c r="N2235" s="272"/>
      <c r="O2235" s="250"/>
      <c r="P2235" s="273"/>
      <c r="Q2235" s="274"/>
      <c r="R2235" s="273"/>
      <c r="S2235" s="274"/>
      <c r="T2235" s="250"/>
      <c r="U2235" s="274"/>
      <c r="V2235" s="250"/>
      <c r="W2235" s="275"/>
      <c r="X2235" s="276"/>
    </row>
    <row r="2236" spans="2:24" x14ac:dyDescent="0.25">
      <c r="B2236" s="248"/>
      <c r="C2236" s="249"/>
      <c r="D2236" s="269"/>
      <c r="E2236" s="249"/>
      <c r="F2236" s="270"/>
      <c r="G2236" s="270"/>
      <c r="H2236" s="271"/>
      <c r="I2236" s="271"/>
      <c r="J2236" s="270"/>
      <c r="K2236" s="270"/>
      <c r="L2236" s="249"/>
      <c r="M2236" s="249"/>
      <c r="N2236" s="272"/>
      <c r="O2236" s="250"/>
      <c r="P2236" s="273"/>
      <c r="Q2236" s="274"/>
      <c r="R2236" s="273"/>
      <c r="S2236" s="274"/>
      <c r="T2236" s="250"/>
      <c r="U2236" s="274"/>
      <c r="V2236" s="250"/>
      <c r="W2236" s="275"/>
      <c r="X2236" s="276"/>
    </row>
    <row r="2237" spans="2:24" x14ac:dyDescent="0.25">
      <c r="B2237" s="248"/>
      <c r="C2237" s="249"/>
      <c r="D2237" s="269"/>
      <c r="E2237" s="249"/>
      <c r="F2237" s="270"/>
      <c r="G2237" s="270"/>
      <c r="H2237" s="271"/>
      <c r="I2237" s="271"/>
      <c r="J2237" s="270"/>
      <c r="K2237" s="270"/>
      <c r="L2237" s="249"/>
      <c r="M2237" s="249"/>
      <c r="N2237" s="272"/>
      <c r="O2237" s="250"/>
      <c r="P2237" s="273"/>
      <c r="Q2237" s="274"/>
      <c r="R2237" s="273"/>
      <c r="S2237" s="274"/>
      <c r="T2237" s="250"/>
      <c r="U2237" s="274"/>
      <c r="V2237" s="250"/>
      <c r="W2237" s="275"/>
      <c r="X2237" s="276"/>
    </row>
    <row r="2238" spans="2:24" x14ac:dyDescent="0.25">
      <c r="B2238" s="248"/>
      <c r="C2238" s="249"/>
      <c r="D2238" s="269"/>
      <c r="E2238" s="249"/>
      <c r="F2238" s="270"/>
      <c r="G2238" s="270"/>
      <c r="H2238" s="271"/>
      <c r="I2238" s="271"/>
      <c r="J2238" s="270"/>
      <c r="K2238" s="270"/>
      <c r="L2238" s="249"/>
      <c r="M2238" s="249"/>
      <c r="N2238" s="272"/>
      <c r="O2238" s="250"/>
      <c r="P2238" s="273"/>
      <c r="Q2238" s="274"/>
      <c r="R2238" s="273"/>
      <c r="S2238" s="274"/>
      <c r="T2238" s="250"/>
      <c r="U2238" s="274"/>
      <c r="V2238" s="250"/>
      <c r="W2238" s="275"/>
      <c r="X2238" s="276"/>
    </row>
    <row r="2239" spans="2:24" x14ac:dyDescent="0.25">
      <c r="B2239" s="248"/>
      <c r="C2239" s="249"/>
      <c r="D2239" s="269"/>
      <c r="E2239" s="249"/>
      <c r="F2239" s="270"/>
      <c r="G2239" s="270"/>
      <c r="H2239" s="271"/>
      <c r="I2239" s="271"/>
      <c r="J2239" s="270"/>
      <c r="K2239" s="270"/>
      <c r="L2239" s="249"/>
      <c r="M2239" s="249"/>
      <c r="N2239" s="272"/>
      <c r="O2239" s="250"/>
      <c r="P2239" s="273"/>
      <c r="Q2239" s="274"/>
      <c r="R2239" s="273"/>
      <c r="S2239" s="274"/>
      <c r="T2239" s="250"/>
      <c r="U2239" s="274"/>
      <c r="V2239" s="250"/>
      <c r="W2239" s="275"/>
      <c r="X2239" s="276"/>
    </row>
    <row r="2240" spans="2:24" x14ac:dyDescent="0.25">
      <c r="B2240" s="248"/>
      <c r="C2240" s="249"/>
      <c r="D2240" s="269"/>
      <c r="E2240" s="249"/>
      <c r="F2240" s="270"/>
      <c r="G2240" s="270"/>
      <c r="H2240" s="271"/>
      <c r="I2240" s="271"/>
      <c r="J2240" s="270"/>
      <c r="K2240" s="270"/>
      <c r="L2240" s="249"/>
      <c r="M2240" s="249"/>
      <c r="N2240" s="272"/>
      <c r="O2240" s="250"/>
      <c r="P2240" s="273"/>
      <c r="Q2240" s="274"/>
      <c r="R2240" s="273"/>
      <c r="S2240" s="274"/>
      <c r="T2240" s="250"/>
      <c r="U2240" s="274"/>
      <c r="V2240" s="250"/>
      <c r="W2240" s="275"/>
      <c r="X2240" s="276"/>
    </row>
    <row r="2241" spans="2:24" x14ac:dyDescent="0.25">
      <c r="B2241" s="248"/>
      <c r="C2241" s="249"/>
      <c r="D2241" s="269"/>
      <c r="E2241" s="249"/>
      <c r="F2241" s="270"/>
      <c r="G2241" s="270"/>
      <c r="H2241" s="271"/>
      <c r="I2241" s="271"/>
      <c r="J2241" s="270"/>
      <c r="K2241" s="270"/>
      <c r="L2241" s="249"/>
      <c r="M2241" s="249"/>
      <c r="N2241" s="272"/>
      <c r="O2241" s="250"/>
      <c r="P2241" s="273"/>
      <c r="Q2241" s="274"/>
      <c r="R2241" s="273"/>
      <c r="S2241" s="274"/>
      <c r="T2241" s="250"/>
      <c r="U2241" s="274"/>
      <c r="V2241" s="250"/>
      <c r="W2241" s="275"/>
      <c r="X2241" s="276"/>
    </row>
    <row r="2242" spans="2:24" x14ac:dyDescent="0.25">
      <c r="B2242" s="248"/>
      <c r="C2242" s="249"/>
      <c r="D2242" s="269"/>
      <c r="E2242" s="249"/>
      <c r="F2242" s="270"/>
      <c r="G2242" s="270"/>
      <c r="H2242" s="271"/>
      <c r="I2242" s="271"/>
      <c r="J2242" s="270"/>
      <c r="K2242" s="270"/>
      <c r="L2242" s="249"/>
      <c r="M2242" s="249"/>
      <c r="N2242" s="272"/>
      <c r="O2242" s="250"/>
      <c r="P2242" s="273"/>
      <c r="Q2242" s="274"/>
      <c r="R2242" s="273"/>
      <c r="S2242" s="274"/>
      <c r="T2242" s="250"/>
      <c r="U2242" s="274"/>
      <c r="V2242" s="250"/>
      <c r="W2242" s="275"/>
      <c r="X2242" s="276"/>
    </row>
    <row r="2243" spans="2:24" x14ac:dyDescent="0.25">
      <c r="B2243" s="248"/>
      <c r="C2243" s="249"/>
      <c r="D2243" s="269"/>
      <c r="E2243" s="249"/>
      <c r="F2243" s="270"/>
      <c r="G2243" s="270"/>
      <c r="H2243" s="271"/>
      <c r="I2243" s="271"/>
      <c r="J2243" s="270"/>
      <c r="K2243" s="270"/>
      <c r="L2243" s="249"/>
      <c r="M2243" s="249"/>
      <c r="N2243" s="272"/>
      <c r="O2243" s="250"/>
      <c r="P2243" s="273"/>
      <c r="Q2243" s="274"/>
      <c r="R2243" s="273"/>
      <c r="S2243" s="274"/>
      <c r="T2243" s="250"/>
      <c r="U2243" s="274"/>
      <c r="V2243" s="250"/>
      <c r="W2243" s="275"/>
      <c r="X2243" s="276"/>
    </row>
    <row r="2244" spans="2:24" x14ac:dyDescent="0.25">
      <c r="B2244" s="248"/>
      <c r="C2244" s="249"/>
      <c r="D2244" s="269"/>
      <c r="E2244" s="249"/>
      <c r="F2244" s="270"/>
      <c r="G2244" s="270"/>
      <c r="H2244" s="271"/>
      <c r="I2244" s="271"/>
      <c r="J2244" s="270"/>
      <c r="K2244" s="270"/>
      <c r="L2244" s="249"/>
      <c r="M2244" s="249"/>
      <c r="N2244" s="272"/>
      <c r="O2244" s="250"/>
      <c r="P2244" s="273"/>
      <c r="Q2244" s="274"/>
      <c r="R2244" s="273"/>
      <c r="S2244" s="274"/>
      <c r="T2244" s="250"/>
      <c r="U2244" s="274"/>
      <c r="V2244" s="250"/>
      <c r="W2244" s="275"/>
      <c r="X2244" s="276"/>
    </row>
    <row r="2245" spans="2:24" x14ac:dyDescent="0.25">
      <c r="B2245" s="248"/>
      <c r="C2245" s="249"/>
      <c r="D2245" s="269"/>
      <c r="E2245" s="249"/>
      <c r="F2245" s="270"/>
      <c r="G2245" s="270"/>
      <c r="H2245" s="271"/>
      <c r="I2245" s="271"/>
      <c r="J2245" s="270"/>
      <c r="K2245" s="270"/>
      <c r="L2245" s="249"/>
      <c r="M2245" s="249"/>
      <c r="N2245" s="272"/>
      <c r="O2245" s="250"/>
      <c r="P2245" s="273"/>
      <c r="Q2245" s="274"/>
      <c r="R2245" s="273"/>
      <c r="S2245" s="274"/>
      <c r="T2245" s="250"/>
      <c r="U2245" s="274"/>
      <c r="V2245" s="250"/>
      <c r="W2245" s="275"/>
      <c r="X2245" s="276"/>
    </row>
    <row r="2246" spans="2:24" x14ac:dyDescent="0.25">
      <c r="B2246" s="248"/>
      <c r="C2246" s="249"/>
      <c r="D2246" s="269"/>
      <c r="E2246" s="249"/>
      <c r="F2246" s="270"/>
      <c r="G2246" s="270"/>
      <c r="H2246" s="271"/>
      <c r="I2246" s="271"/>
      <c r="J2246" s="270"/>
      <c r="K2246" s="270"/>
      <c r="L2246" s="249"/>
      <c r="M2246" s="249"/>
      <c r="N2246" s="272"/>
      <c r="O2246" s="250"/>
      <c r="P2246" s="273"/>
      <c r="Q2246" s="274"/>
      <c r="R2246" s="273"/>
      <c r="S2246" s="274"/>
      <c r="T2246" s="250"/>
      <c r="U2246" s="274"/>
      <c r="V2246" s="250"/>
      <c r="W2246" s="275"/>
      <c r="X2246" s="276"/>
    </row>
    <row r="2247" spans="2:24" x14ac:dyDescent="0.25">
      <c r="B2247" s="248"/>
      <c r="C2247" s="249"/>
      <c r="D2247" s="269"/>
      <c r="E2247" s="249"/>
      <c r="F2247" s="270"/>
      <c r="G2247" s="270"/>
      <c r="H2247" s="271"/>
      <c r="I2247" s="271"/>
      <c r="J2247" s="270"/>
      <c r="K2247" s="270"/>
      <c r="L2247" s="249"/>
      <c r="M2247" s="249"/>
      <c r="N2247" s="272"/>
      <c r="O2247" s="250"/>
      <c r="P2247" s="273"/>
      <c r="Q2247" s="274"/>
      <c r="R2247" s="273"/>
      <c r="S2247" s="274"/>
      <c r="T2247" s="250"/>
      <c r="U2247" s="274"/>
      <c r="V2247" s="250"/>
      <c r="W2247" s="275"/>
      <c r="X2247" s="276"/>
    </row>
    <row r="2248" spans="2:24" x14ac:dyDescent="0.25">
      <c r="B2248" s="248"/>
      <c r="C2248" s="249"/>
      <c r="D2248" s="269"/>
      <c r="E2248" s="249"/>
      <c r="F2248" s="270"/>
      <c r="G2248" s="270"/>
      <c r="H2248" s="271"/>
      <c r="I2248" s="271"/>
      <c r="J2248" s="270"/>
      <c r="K2248" s="270"/>
      <c r="L2248" s="249"/>
      <c r="M2248" s="249"/>
      <c r="N2248" s="272"/>
      <c r="O2248" s="250"/>
      <c r="P2248" s="273"/>
      <c r="Q2248" s="274"/>
      <c r="R2248" s="273"/>
      <c r="S2248" s="274"/>
      <c r="T2248" s="250"/>
      <c r="U2248" s="274"/>
      <c r="V2248" s="250"/>
      <c r="W2248" s="275"/>
      <c r="X2248" s="276"/>
    </row>
    <row r="2249" spans="2:24" x14ac:dyDescent="0.25">
      <c r="B2249" s="248"/>
      <c r="C2249" s="249"/>
      <c r="D2249" s="269"/>
      <c r="E2249" s="249"/>
      <c r="F2249" s="270"/>
      <c r="G2249" s="270"/>
      <c r="H2249" s="271"/>
      <c r="I2249" s="271"/>
      <c r="J2249" s="270"/>
      <c r="K2249" s="270"/>
      <c r="L2249" s="249"/>
      <c r="M2249" s="249"/>
      <c r="N2249" s="272"/>
      <c r="O2249" s="250"/>
      <c r="P2249" s="273"/>
      <c r="Q2249" s="274"/>
      <c r="R2249" s="273"/>
      <c r="S2249" s="274"/>
      <c r="T2249" s="250"/>
      <c r="U2249" s="274"/>
      <c r="V2249" s="250"/>
      <c r="W2249" s="275"/>
      <c r="X2249" s="276"/>
    </row>
    <row r="2250" spans="2:24" x14ac:dyDescent="0.25">
      <c r="B2250" s="248"/>
      <c r="C2250" s="249"/>
      <c r="D2250" s="269"/>
      <c r="E2250" s="249"/>
      <c r="F2250" s="270"/>
      <c r="G2250" s="270"/>
      <c r="H2250" s="271"/>
      <c r="I2250" s="271"/>
      <c r="J2250" s="270"/>
      <c r="K2250" s="270"/>
      <c r="L2250" s="249"/>
      <c r="M2250" s="249"/>
      <c r="N2250" s="272"/>
      <c r="O2250" s="250"/>
      <c r="P2250" s="273"/>
      <c r="Q2250" s="274"/>
      <c r="R2250" s="273"/>
      <c r="S2250" s="274"/>
      <c r="T2250" s="250"/>
      <c r="U2250" s="274"/>
      <c r="V2250" s="250"/>
      <c r="W2250" s="275"/>
      <c r="X2250" s="276"/>
    </row>
    <row r="2251" spans="2:24" x14ac:dyDescent="0.25">
      <c r="B2251" s="248"/>
      <c r="C2251" s="249"/>
      <c r="D2251" s="269"/>
      <c r="E2251" s="249"/>
      <c r="F2251" s="270"/>
      <c r="G2251" s="270"/>
      <c r="H2251" s="271"/>
      <c r="I2251" s="271"/>
      <c r="J2251" s="270"/>
      <c r="K2251" s="270"/>
      <c r="L2251" s="249"/>
      <c r="M2251" s="249"/>
      <c r="N2251" s="272"/>
      <c r="O2251" s="250"/>
      <c r="P2251" s="273"/>
      <c r="Q2251" s="274"/>
      <c r="R2251" s="273"/>
      <c r="S2251" s="274"/>
      <c r="T2251" s="250"/>
      <c r="U2251" s="274"/>
      <c r="V2251" s="250"/>
      <c r="W2251" s="275"/>
      <c r="X2251" s="276"/>
    </row>
    <row r="2252" spans="2:24" x14ac:dyDescent="0.25">
      <c r="B2252" s="248"/>
      <c r="C2252" s="249"/>
      <c r="D2252" s="269"/>
      <c r="E2252" s="249"/>
      <c r="F2252" s="270"/>
      <c r="G2252" s="270"/>
      <c r="H2252" s="271"/>
      <c r="I2252" s="271"/>
      <c r="J2252" s="270"/>
      <c r="K2252" s="270"/>
      <c r="L2252" s="249"/>
      <c r="M2252" s="249"/>
      <c r="N2252" s="272"/>
      <c r="O2252" s="250"/>
      <c r="P2252" s="273"/>
      <c r="Q2252" s="274"/>
      <c r="R2252" s="273"/>
      <c r="S2252" s="274"/>
      <c r="T2252" s="250"/>
      <c r="U2252" s="274"/>
      <c r="V2252" s="250"/>
      <c r="W2252" s="275"/>
      <c r="X2252" s="276"/>
    </row>
    <row r="2253" spans="2:24" x14ac:dyDescent="0.25">
      <c r="B2253" s="248"/>
      <c r="C2253" s="249"/>
      <c r="D2253" s="269"/>
      <c r="E2253" s="249"/>
      <c r="F2253" s="270"/>
      <c r="G2253" s="270"/>
      <c r="H2253" s="271"/>
      <c r="I2253" s="271"/>
      <c r="J2253" s="270"/>
      <c r="K2253" s="270"/>
      <c r="L2253" s="249"/>
      <c r="M2253" s="249"/>
      <c r="N2253" s="272"/>
      <c r="O2253" s="250"/>
      <c r="P2253" s="273"/>
      <c r="Q2253" s="274"/>
      <c r="R2253" s="273"/>
      <c r="S2253" s="274"/>
      <c r="T2253" s="250"/>
      <c r="U2253" s="274"/>
      <c r="V2253" s="250"/>
      <c r="W2253" s="275"/>
      <c r="X2253" s="276"/>
    </row>
    <row r="2254" spans="2:24" x14ac:dyDescent="0.25">
      <c r="B2254" s="248"/>
      <c r="C2254" s="249"/>
      <c r="D2254" s="269"/>
      <c r="E2254" s="249"/>
      <c r="F2254" s="270"/>
      <c r="G2254" s="270"/>
      <c r="H2254" s="271"/>
      <c r="I2254" s="271"/>
      <c r="J2254" s="270"/>
      <c r="K2254" s="270"/>
      <c r="L2254" s="249"/>
      <c r="M2254" s="249"/>
      <c r="N2254" s="272"/>
      <c r="O2254" s="250"/>
      <c r="P2254" s="273"/>
      <c r="Q2254" s="274"/>
      <c r="R2254" s="273"/>
      <c r="S2254" s="274"/>
      <c r="T2254" s="250"/>
      <c r="U2254" s="274"/>
      <c r="V2254" s="250"/>
      <c r="W2254" s="275"/>
      <c r="X2254" s="276"/>
    </row>
    <row r="2255" spans="2:24" x14ac:dyDescent="0.25">
      <c r="B2255" s="248"/>
      <c r="C2255" s="249"/>
      <c r="D2255" s="269"/>
      <c r="E2255" s="249"/>
      <c r="F2255" s="270"/>
      <c r="G2255" s="270"/>
      <c r="H2255" s="271"/>
      <c r="I2255" s="271"/>
      <c r="J2255" s="270"/>
      <c r="K2255" s="270"/>
      <c r="L2255" s="249"/>
      <c r="M2255" s="249"/>
      <c r="N2255" s="272"/>
      <c r="O2255" s="250"/>
      <c r="P2255" s="273"/>
      <c r="Q2255" s="274"/>
      <c r="R2255" s="273"/>
      <c r="S2255" s="274"/>
      <c r="T2255" s="250"/>
      <c r="U2255" s="274"/>
      <c r="V2255" s="250"/>
      <c r="W2255" s="275"/>
      <c r="X2255" s="276"/>
    </row>
    <row r="2256" spans="2:24" x14ac:dyDescent="0.25">
      <c r="B2256" s="248"/>
      <c r="C2256" s="249"/>
      <c r="D2256" s="269"/>
      <c r="E2256" s="249"/>
      <c r="F2256" s="270"/>
      <c r="G2256" s="270"/>
      <c r="H2256" s="271"/>
      <c r="I2256" s="271"/>
      <c r="J2256" s="270"/>
      <c r="K2256" s="270"/>
      <c r="L2256" s="249"/>
      <c r="M2256" s="249"/>
      <c r="N2256" s="272"/>
      <c r="O2256" s="250"/>
      <c r="P2256" s="273"/>
      <c r="Q2256" s="274"/>
      <c r="R2256" s="273"/>
      <c r="S2256" s="274"/>
      <c r="T2256" s="250"/>
      <c r="U2256" s="274"/>
      <c r="V2256" s="250"/>
      <c r="W2256" s="275"/>
      <c r="X2256" s="276"/>
    </row>
    <row r="2257" spans="2:24" x14ac:dyDescent="0.25">
      <c r="B2257" s="248"/>
      <c r="C2257" s="249"/>
      <c r="D2257" s="269"/>
      <c r="E2257" s="249"/>
      <c r="F2257" s="270"/>
      <c r="G2257" s="270"/>
      <c r="H2257" s="271"/>
      <c r="I2257" s="271"/>
      <c r="J2257" s="270"/>
      <c r="K2257" s="270"/>
      <c r="L2257" s="249"/>
      <c r="M2257" s="249"/>
      <c r="N2257" s="272"/>
      <c r="O2257" s="250"/>
      <c r="P2257" s="273"/>
      <c r="Q2257" s="274"/>
      <c r="R2257" s="273"/>
      <c r="S2257" s="274"/>
      <c r="T2257" s="250"/>
      <c r="U2257" s="274"/>
      <c r="V2257" s="250"/>
      <c r="W2257" s="275"/>
      <c r="X2257" s="276"/>
    </row>
    <row r="2258" spans="2:24" x14ac:dyDescent="0.25">
      <c r="B2258" s="248"/>
      <c r="C2258" s="249"/>
      <c r="D2258" s="269"/>
      <c r="E2258" s="249"/>
      <c r="F2258" s="270"/>
      <c r="G2258" s="270"/>
      <c r="H2258" s="271"/>
      <c r="I2258" s="271"/>
      <c r="J2258" s="270"/>
      <c r="K2258" s="270"/>
      <c r="L2258" s="249"/>
      <c r="M2258" s="249"/>
      <c r="N2258" s="272"/>
      <c r="O2258" s="250"/>
      <c r="P2258" s="273"/>
      <c r="Q2258" s="274"/>
      <c r="R2258" s="273"/>
      <c r="S2258" s="274"/>
      <c r="T2258" s="250"/>
      <c r="U2258" s="274"/>
      <c r="V2258" s="250"/>
      <c r="W2258" s="275"/>
      <c r="X2258" s="276"/>
    </row>
    <row r="2259" spans="2:24" x14ac:dyDescent="0.25">
      <c r="B2259" s="248"/>
      <c r="C2259" s="249"/>
      <c r="D2259" s="269"/>
      <c r="E2259" s="249"/>
      <c r="F2259" s="270"/>
      <c r="G2259" s="270"/>
      <c r="H2259" s="271"/>
      <c r="I2259" s="271"/>
      <c r="J2259" s="270"/>
      <c r="K2259" s="270"/>
      <c r="L2259" s="249"/>
      <c r="M2259" s="249"/>
      <c r="N2259" s="272"/>
      <c r="O2259" s="250"/>
      <c r="P2259" s="273"/>
      <c r="Q2259" s="274"/>
      <c r="R2259" s="273"/>
      <c r="S2259" s="274"/>
      <c r="T2259" s="250"/>
      <c r="U2259" s="274"/>
      <c r="V2259" s="250"/>
      <c r="W2259" s="275"/>
      <c r="X2259" s="276"/>
    </row>
    <row r="2260" spans="2:24" x14ac:dyDescent="0.25">
      <c r="B2260" s="248"/>
      <c r="C2260" s="249"/>
      <c r="D2260" s="269"/>
      <c r="E2260" s="249"/>
      <c r="F2260" s="270"/>
      <c r="G2260" s="270"/>
      <c r="H2260" s="271"/>
      <c r="I2260" s="271"/>
      <c r="J2260" s="270"/>
      <c r="K2260" s="270"/>
      <c r="L2260" s="249"/>
      <c r="M2260" s="249"/>
      <c r="N2260" s="272"/>
      <c r="O2260" s="250"/>
      <c r="P2260" s="273"/>
      <c r="Q2260" s="274"/>
      <c r="R2260" s="273"/>
      <c r="S2260" s="274"/>
      <c r="T2260" s="250"/>
      <c r="U2260" s="274"/>
      <c r="V2260" s="250"/>
      <c r="W2260" s="275"/>
      <c r="X2260" s="276"/>
    </row>
    <row r="2261" spans="2:24" x14ac:dyDescent="0.25">
      <c r="B2261" s="248"/>
      <c r="C2261" s="249"/>
      <c r="D2261" s="269"/>
      <c r="E2261" s="249"/>
      <c r="F2261" s="270"/>
      <c r="G2261" s="270"/>
      <c r="H2261" s="271"/>
      <c r="I2261" s="271"/>
      <c r="J2261" s="270"/>
      <c r="K2261" s="270"/>
      <c r="L2261" s="249"/>
      <c r="M2261" s="249"/>
      <c r="N2261" s="272"/>
      <c r="O2261" s="250"/>
      <c r="P2261" s="273"/>
      <c r="Q2261" s="274"/>
      <c r="R2261" s="273"/>
      <c r="S2261" s="274"/>
      <c r="T2261" s="250"/>
      <c r="U2261" s="274"/>
      <c r="V2261" s="250"/>
      <c r="W2261" s="275"/>
      <c r="X2261" s="276"/>
    </row>
    <row r="2262" spans="2:24" x14ac:dyDescent="0.25">
      <c r="B2262" s="248"/>
      <c r="C2262" s="249"/>
      <c r="D2262" s="269"/>
      <c r="E2262" s="249"/>
      <c r="F2262" s="270"/>
      <c r="G2262" s="270"/>
      <c r="H2262" s="271"/>
      <c r="I2262" s="271"/>
      <c r="J2262" s="270"/>
      <c r="K2262" s="270"/>
      <c r="L2262" s="249"/>
      <c r="M2262" s="249"/>
      <c r="N2262" s="272"/>
      <c r="O2262" s="250"/>
      <c r="P2262" s="273"/>
      <c r="Q2262" s="274"/>
      <c r="R2262" s="273"/>
      <c r="S2262" s="274"/>
      <c r="T2262" s="250"/>
      <c r="U2262" s="274"/>
      <c r="V2262" s="250"/>
      <c r="W2262" s="275"/>
      <c r="X2262" s="276"/>
    </row>
    <row r="2263" spans="2:24" x14ac:dyDescent="0.25">
      <c r="B2263" s="248"/>
      <c r="C2263" s="249"/>
      <c r="D2263" s="269"/>
      <c r="E2263" s="249"/>
      <c r="F2263" s="270"/>
      <c r="G2263" s="270"/>
      <c r="H2263" s="271"/>
      <c r="I2263" s="271"/>
      <c r="J2263" s="270"/>
      <c r="K2263" s="270"/>
      <c r="L2263" s="249"/>
      <c r="M2263" s="249"/>
      <c r="N2263" s="272"/>
      <c r="O2263" s="250"/>
      <c r="P2263" s="273"/>
      <c r="Q2263" s="274"/>
      <c r="R2263" s="273"/>
      <c r="S2263" s="274"/>
      <c r="T2263" s="250"/>
      <c r="U2263" s="274"/>
      <c r="V2263" s="250"/>
      <c r="W2263" s="275"/>
      <c r="X2263" s="276"/>
    </row>
    <row r="2264" spans="2:24" x14ac:dyDescent="0.25">
      <c r="B2264" s="248"/>
      <c r="C2264" s="249"/>
      <c r="D2264" s="269"/>
      <c r="E2264" s="249"/>
      <c r="F2264" s="270"/>
      <c r="G2264" s="270"/>
      <c r="H2264" s="271"/>
      <c r="I2264" s="271"/>
      <c r="J2264" s="270"/>
      <c r="K2264" s="270"/>
      <c r="L2264" s="249"/>
      <c r="M2264" s="249"/>
      <c r="N2264" s="272"/>
      <c r="O2264" s="250"/>
      <c r="P2264" s="273"/>
      <c r="Q2264" s="274"/>
      <c r="R2264" s="273"/>
      <c r="S2264" s="274"/>
      <c r="T2264" s="250"/>
      <c r="U2264" s="274"/>
      <c r="V2264" s="250"/>
      <c r="W2264" s="275"/>
      <c r="X2264" s="276"/>
    </row>
    <row r="2265" spans="2:24" x14ac:dyDescent="0.25">
      <c r="B2265" s="248"/>
      <c r="C2265" s="249"/>
      <c r="D2265" s="269"/>
      <c r="E2265" s="249"/>
      <c r="F2265" s="270"/>
      <c r="G2265" s="270"/>
      <c r="H2265" s="271"/>
      <c r="I2265" s="271"/>
      <c r="J2265" s="270"/>
      <c r="K2265" s="270"/>
      <c r="L2265" s="249"/>
      <c r="M2265" s="249"/>
      <c r="N2265" s="272"/>
      <c r="O2265" s="250"/>
      <c r="P2265" s="273"/>
      <c r="Q2265" s="274"/>
      <c r="R2265" s="273"/>
      <c r="S2265" s="274"/>
      <c r="T2265" s="250"/>
      <c r="U2265" s="274"/>
      <c r="V2265" s="250"/>
      <c r="W2265" s="275"/>
      <c r="X2265" s="276"/>
    </row>
    <row r="2266" spans="2:24" x14ac:dyDescent="0.25">
      <c r="B2266" s="248"/>
      <c r="C2266" s="249"/>
      <c r="D2266" s="269"/>
      <c r="E2266" s="249"/>
      <c r="F2266" s="270"/>
      <c r="G2266" s="270"/>
      <c r="H2266" s="271"/>
      <c r="I2266" s="271"/>
      <c r="J2266" s="270"/>
      <c r="K2266" s="270"/>
      <c r="L2266" s="249"/>
      <c r="M2266" s="249"/>
      <c r="N2266" s="272"/>
      <c r="O2266" s="250"/>
      <c r="P2266" s="273"/>
      <c r="Q2266" s="274"/>
      <c r="R2266" s="273"/>
      <c r="S2266" s="274"/>
      <c r="T2266" s="250"/>
      <c r="U2266" s="274"/>
      <c r="V2266" s="250"/>
      <c r="W2266" s="275"/>
      <c r="X2266" s="276"/>
    </row>
    <row r="2267" spans="2:24" x14ac:dyDescent="0.25">
      <c r="B2267" s="248"/>
      <c r="C2267" s="249"/>
      <c r="D2267" s="269"/>
      <c r="E2267" s="249"/>
      <c r="F2267" s="270"/>
      <c r="G2267" s="270"/>
      <c r="H2267" s="271"/>
      <c r="I2267" s="271"/>
      <c r="J2267" s="270"/>
      <c r="K2267" s="270"/>
      <c r="L2267" s="249"/>
      <c r="M2267" s="249"/>
      <c r="N2267" s="272"/>
      <c r="O2267" s="250"/>
      <c r="P2267" s="273"/>
      <c r="Q2267" s="274"/>
      <c r="R2267" s="273"/>
      <c r="S2267" s="274"/>
      <c r="T2267" s="250"/>
      <c r="U2267" s="274"/>
      <c r="V2267" s="250"/>
      <c r="W2267" s="275"/>
      <c r="X2267" s="276"/>
    </row>
    <row r="2268" spans="2:24" x14ac:dyDescent="0.25">
      <c r="B2268" s="248"/>
      <c r="C2268" s="249"/>
      <c r="D2268" s="269"/>
      <c r="E2268" s="249"/>
      <c r="F2268" s="270"/>
      <c r="G2268" s="270"/>
      <c r="H2268" s="271"/>
      <c r="I2268" s="271"/>
      <c r="J2268" s="270"/>
      <c r="K2268" s="270"/>
      <c r="L2268" s="249"/>
      <c r="M2268" s="249"/>
      <c r="N2268" s="272"/>
      <c r="O2268" s="250"/>
      <c r="P2268" s="273"/>
      <c r="Q2268" s="274"/>
      <c r="R2268" s="273"/>
      <c r="S2268" s="274"/>
      <c r="T2268" s="250"/>
      <c r="U2268" s="274"/>
      <c r="V2268" s="250"/>
      <c r="W2268" s="275"/>
      <c r="X2268" s="276"/>
    </row>
    <row r="2269" spans="2:24" x14ac:dyDescent="0.25">
      <c r="B2269" s="248"/>
      <c r="C2269" s="249"/>
      <c r="D2269" s="269"/>
      <c r="E2269" s="249"/>
      <c r="F2269" s="270"/>
      <c r="G2269" s="270"/>
      <c r="H2269" s="271"/>
      <c r="I2269" s="271"/>
      <c r="J2269" s="270"/>
      <c r="K2269" s="270"/>
      <c r="L2269" s="249"/>
      <c r="M2269" s="249"/>
      <c r="N2269" s="272"/>
      <c r="O2269" s="250"/>
      <c r="P2269" s="273"/>
      <c r="Q2269" s="274"/>
      <c r="R2269" s="273"/>
      <c r="S2269" s="274"/>
      <c r="T2269" s="250"/>
      <c r="U2269" s="274"/>
      <c r="V2269" s="250"/>
      <c r="W2269" s="275"/>
      <c r="X2269" s="276"/>
    </row>
    <row r="2270" spans="2:24" x14ac:dyDescent="0.25">
      <c r="B2270" s="248"/>
      <c r="C2270" s="249"/>
      <c r="D2270" s="269"/>
      <c r="E2270" s="249"/>
      <c r="F2270" s="270"/>
      <c r="G2270" s="270"/>
      <c r="H2270" s="271"/>
      <c r="I2270" s="271"/>
      <c r="J2270" s="270"/>
      <c r="K2270" s="270"/>
      <c r="L2270" s="249"/>
      <c r="M2270" s="249"/>
      <c r="N2270" s="272"/>
      <c r="O2270" s="250"/>
      <c r="P2270" s="273"/>
      <c r="Q2270" s="274"/>
      <c r="R2270" s="273"/>
      <c r="S2270" s="274"/>
      <c r="T2270" s="250"/>
      <c r="U2270" s="274"/>
      <c r="V2270" s="250"/>
      <c r="W2270" s="275"/>
      <c r="X2270" s="276"/>
    </row>
    <row r="2271" spans="2:24" x14ac:dyDescent="0.25">
      <c r="B2271" s="248"/>
      <c r="C2271" s="249"/>
      <c r="D2271" s="269"/>
      <c r="E2271" s="249"/>
      <c r="F2271" s="270"/>
      <c r="G2271" s="270"/>
      <c r="H2271" s="271"/>
      <c r="I2271" s="271"/>
      <c r="J2271" s="270"/>
      <c r="K2271" s="270"/>
      <c r="L2271" s="249"/>
      <c r="M2271" s="249"/>
      <c r="N2271" s="272"/>
      <c r="O2271" s="250"/>
      <c r="P2271" s="273"/>
      <c r="Q2271" s="274"/>
      <c r="R2271" s="273"/>
      <c r="S2271" s="274"/>
      <c r="T2271" s="250"/>
      <c r="U2271" s="274"/>
      <c r="V2271" s="250"/>
      <c r="W2271" s="275"/>
      <c r="X2271" s="276"/>
    </row>
    <row r="2272" spans="2:24" x14ac:dyDescent="0.25">
      <c r="B2272" s="248"/>
      <c r="C2272" s="249"/>
      <c r="D2272" s="269"/>
      <c r="E2272" s="249"/>
      <c r="F2272" s="270"/>
      <c r="G2272" s="270"/>
      <c r="H2272" s="271"/>
      <c r="I2272" s="271"/>
      <c r="J2272" s="270"/>
      <c r="K2272" s="270"/>
      <c r="L2272" s="249"/>
      <c r="M2272" s="249"/>
      <c r="N2272" s="272"/>
      <c r="O2272" s="250"/>
      <c r="P2272" s="273"/>
      <c r="Q2272" s="274"/>
      <c r="R2272" s="273"/>
      <c r="S2272" s="274"/>
      <c r="T2272" s="250"/>
      <c r="U2272" s="274"/>
      <c r="V2272" s="250"/>
      <c r="W2272" s="275"/>
      <c r="X2272" s="276"/>
    </row>
    <row r="2273" spans="2:24" x14ac:dyDescent="0.25">
      <c r="B2273" s="248"/>
      <c r="C2273" s="249"/>
      <c r="D2273" s="269"/>
      <c r="E2273" s="249"/>
      <c r="F2273" s="270"/>
      <c r="G2273" s="270"/>
      <c r="H2273" s="271"/>
      <c r="I2273" s="271"/>
      <c r="J2273" s="270"/>
      <c r="K2273" s="270"/>
      <c r="L2273" s="249"/>
      <c r="M2273" s="249"/>
      <c r="N2273" s="272"/>
      <c r="O2273" s="250"/>
      <c r="P2273" s="273"/>
      <c r="Q2273" s="274"/>
      <c r="R2273" s="273"/>
      <c r="S2273" s="274"/>
      <c r="T2273" s="250"/>
      <c r="U2273" s="274"/>
      <c r="V2273" s="250"/>
      <c r="W2273" s="275"/>
      <c r="X2273" s="276"/>
    </row>
    <row r="2274" spans="2:24" x14ac:dyDescent="0.25">
      <c r="B2274" s="248"/>
      <c r="C2274" s="249"/>
      <c r="D2274" s="269"/>
      <c r="E2274" s="249"/>
      <c r="F2274" s="270"/>
      <c r="G2274" s="270"/>
      <c r="H2274" s="271"/>
      <c r="I2274" s="271"/>
      <c r="J2274" s="270"/>
      <c r="K2274" s="270"/>
      <c r="L2274" s="249"/>
      <c r="M2274" s="249"/>
      <c r="N2274" s="272"/>
      <c r="O2274" s="250"/>
      <c r="P2274" s="273"/>
      <c r="Q2274" s="274"/>
      <c r="R2274" s="273"/>
      <c r="S2274" s="274"/>
      <c r="T2274" s="250"/>
      <c r="U2274" s="274"/>
      <c r="V2274" s="250"/>
      <c r="W2274" s="275"/>
      <c r="X2274" s="276"/>
    </row>
    <row r="2275" spans="2:24" x14ac:dyDescent="0.25">
      <c r="B2275" s="248"/>
      <c r="C2275" s="249"/>
      <c r="D2275" s="269"/>
      <c r="E2275" s="249"/>
      <c r="F2275" s="270"/>
      <c r="G2275" s="270"/>
      <c r="H2275" s="271"/>
      <c r="I2275" s="271"/>
      <c r="J2275" s="270"/>
      <c r="K2275" s="270"/>
      <c r="L2275" s="249"/>
      <c r="M2275" s="249"/>
      <c r="N2275" s="272"/>
      <c r="O2275" s="250"/>
      <c r="P2275" s="273"/>
      <c r="Q2275" s="274"/>
      <c r="R2275" s="273"/>
      <c r="S2275" s="274"/>
      <c r="T2275" s="250"/>
      <c r="U2275" s="274"/>
      <c r="V2275" s="250"/>
      <c r="W2275" s="275"/>
      <c r="X2275" s="276"/>
    </row>
    <row r="2276" spans="2:24" x14ac:dyDescent="0.25">
      <c r="B2276" s="248"/>
      <c r="C2276" s="249"/>
      <c r="D2276" s="269"/>
      <c r="E2276" s="249"/>
      <c r="F2276" s="270"/>
      <c r="G2276" s="270"/>
      <c r="H2276" s="271"/>
      <c r="I2276" s="271"/>
      <c r="J2276" s="270"/>
      <c r="K2276" s="270"/>
      <c r="L2276" s="249"/>
      <c r="M2276" s="249"/>
      <c r="N2276" s="272"/>
      <c r="O2276" s="250"/>
      <c r="P2276" s="273"/>
      <c r="Q2276" s="274"/>
      <c r="R2276" s="273"/>
      <c r="S2276" s="274"/>
      <c r="T2276" s="250"/>
      <c r="U2276" s="274"/>
      <c r="V2276" s="250"/>
      <c r="W2276" s="275"/>
      <c r="X2276" s="276"/>
    </row>
    <row r="2277" spans="2:24" x14ac:dyDescent="0.25">
      <c r="B2277" s="248"/>
      <c r="C2277" s="249"/>
      <c r="D2277" s="269"/>
      <c r="E2277" s="249"/>
      <c r="F2277" s="270"/>
      <c r="G2277" s="270"/>
      <c r="H2277" s="271"/>
      <c r="I2277" s="271"/>
      <c r="J2277" s="270"/>
      <c r="K2277" s="270"/>
      <c r="L2277" s="249"/>
      <c r="M2277" s="249"/>
      <c r="N2277" s="272"/>
      <c r="O2277" s="250"/>
      <c r="P2277" s="273"/>
      <c r="Q2277" s="274"/>
      <c r="R2277" s="273"/>
      <c r="S2277" s="274"/>
      <c r="T2277" s="250"/>
      <c r="U2277" s="274"/>
      <c r="V2277" s="250"/>
      <c r="W2277" s="275"/>
      <c r="X2277" s="276"/>
    </row>
    <row r="2278" spans="2:24" x14ac:dyDescent="0.25">
      <c r="B2278" s="248"/>
      <c r="C2278" s="249"/>
      <c r="D2278" s="269"/>
      <c r="E2278" s="249"/>
      <c r="F2278" s="270"/>
      <c r="G2278" s="270"/>
      <c r="H2278" s="271"/>
      <c r="I2278" s="271"/>
      <c r="J2278" s="270"/>
      <c r="K2278" s="270"/>
      <c r="L2278" s="249"/>
      <c r="M2278" s="249"/>
      <c r="N2278" s="272"/>
      <c r="O2278" s="250"/>
      <c r="P2278" s="273"/>
      <c r="Q2278" s="274"/>
      <c r="R2278" s="273"/>
      <c r="S2278" s="274"/>
      <c r="T2278" s="250"/>
      <c r="U2278" s="274"/>
      <c r="V2278" s="250"/>
      <c r="W2278" s="275"/>
      <c r="X2278" s="276"/>
    </row>
    <row r="2279" spans="2:24" x14ac:dyDescent="0.25">
      <c r="B2279" s="248"/>
      <c r="C2279" s="249"/>
      <c r="D2279" s="269"/>
      <c r="E2279" s="249"/>
      <c r="F2279" s="270"/>
      <c r="G2279" s="270"/>
      <c r="H2279" s="271"/>
      <c r="I2279" s="271"/>
      <c r="J2279" s="270"/>
      <c r="K2279" s="270"/>
      <c r="L2279" s="249"/>
      <c r="M2279" s="249"/>
      <c r="N2279" s="272"/>
      <c r="O2279" s="250"/>
      <c r="P2279" s="273"/>
      <c r="Q2279" s="274"/>
      <c r="R2279" s="273"/>
      <c r="S2279" s="274"/>
      <c r="T2279" s="250"/>
      <c r="U2279" s="274"/>
      <c r="V2279" s="250"/>
      <c r="W2279" s="275"/>
      <c r="X2279" s="276"/>
    </row>
    <row r="2280" spans="2:24" x14ac:dyDescent="0.25">
      <c r="B2280" s="248"/>
      <c r="C2280" s="249"/>
      <c r="D2280" s="269"/>
      <c r="E2280" s="249"/>
      <c r="F2280" s="270"/>
      <c r="G2280" s="270"/>
      <c r="H2280" s="271"/>
      <c r="I2280" s="271"/>
      <c r="J2280" s="270"/>
      <c r="K2280" s="270"/>
      <c r="L2280" s="249"/>
      <c r="M2280" s="249"/>
      <c r="N2280" s="272"/>
      <c r="O2280" s="250"/>
      <c r="P2280" s="273"/>
      <c r="Q2280" s="274"/>
      <c r="R2280" s="273"/>
      <c r="S2280" s="274"/>
      <c r="T2280" s="250"/>
      <c r="U2280" s="274"/>
      <c r="V2280" s="250"/>
      <c r="W2280" s="275"/>
      <c r="X2280" s="276"/>
    </row>
    <row r="2281" spans="2:24" x14ac:dyDescent="0.25">
      <c r="B2281" s="248"/>
      <c r="C2281" s="249"/>
      <c r="D2281" s="269"/>
      <c r="E2281" s="249"/>
      <c r="F2281" s="270"/>
      <c r="G2281" s="270"/>
      <c r="H2281" s="271"/>
      <c r="I2281" s="271"/>
      <c r="J2281" s="270"/>
      <c r="K2281" s="270"/>
      <c r="L2281" s="249"/>
      <c r="M2281" s="249"/>
      <c r="N2281" s="272"/>
      <c r="O2281" s="250"/>
      <c r="P2281" s="273"/>
      <c r="Q2281" s="274"/>
      <c r="R2281" s="273"/>
      <c r="S2281" s="274"/>
      <c r="T2281" s="250"/>
      <c r="U2281" s="274"/>
      <c r="V2281" s="250"/>
      <c r="W2281" s="275"/>
      <c r="X2281" s="276"/>
    </row>
    <row r="2282" spans="2:24" x14ac:dyDescent="0.25">
      <c r="B2282" s="248"/>
      <c r="C2282" s="249"/>
      <c r="D2282" s="269"/>
      <c r="E2282" s="249"/>
      <c r="F2282" s="270"/>
      <c r="G2282" s="270"/>
      <c r="H2282" s="271"/>
      <c r="I2282" s="271"/>
      <c r="J2282" s="270"/>
      <c r="K2282" s="270"/>
      <c r="L2282" s="249"/>
      <c r="M2282" s="249"/>
      <c r="N2282" s="272"/>
      <c r="O2282" s="250"/>
      <c r="P2282" s="273"/>
      <c r="Q2282" s="274"/>
      <c r="R2282" s="273"/>
      <c r="S2282" s="274"/>
      <c r="T2282" s="250"/>
      <c r="U2282" s="274"/>
      <c r="V2282" s="250"/>
      <c r="W2282" s="275"/>
      <c r="X2282" s="276"/>
    </row>
    <row r="2283" spans="2:24" x14ac:dyDescent="0.25">
      <c r="B2283" s="248"/>
      <c r="C2283" s="249"/>
      <c r="D2283" s="269"/>
      <c r="E2283" s="249"/>
      <c r="F2283" s="270"/>
      <c r="G2283" s="270"/>
      <c r="H2283" s="271"/>
      <c r="I2283" s="271"/>
      <c r="J2283" s="270"/>
      <c r="K2283" s="270"/>
      <c r="L2283" s="249"/>
      <c r="M2283" s="249"/>
      <c r="N2283" s="272"/>
      <c r="O2283" s="250"/>
      <c r="P2283" s="273"/>
      <c r="Q2283" s="274"/>
      <c r="R2283" s="273"/>
      <c r="S2283" s="274"/>
      <c r="T2283" s="250"/>
      <c r="U2283" s="274"/>
      <c r="V2283" s="250"/>
      <c r="W2283" s="275"/>
      <c r="X2283" s="276"/>
    </row>
    <row r="2284" spans="2:24" x14ac:dyDescent="0.25">
      <c r="B2284" s="248"/>
      <c r="C2284" s="249"/>
      <c r="D2284" s="269"/>
      <c r="E2284" s="249"/>
      <c r="F2284" s="270"/>
      <c r="G2284" s="270"/>
      <c r="H2284" s="271"/>
      <c r="I2284" s="271"/>
      <c r="J2284" s="270"/>
      <c r="K2284" s="270"/>
      <c r="L2284" s="249"/>
      <c r="M2284" s="249"/>
      <c r="N2284" s="272"/>
      <c r="O2284" s="250"/>
      <c r="P2284" s="273"/>
      <c r="Q2284" s="274"/>
      <c r="R2284" s="273"/>
      <c r="S2284" s="274"/>
      <c r="T2284" s="250"/>
      <c r="U2284" s="274"/>
      <c r="V2284" s="250"/>
      <c r="W2284" s="275"/>
      <c r="X2284" s="276"/>
    </row>
    <row r="2285" spans="2:24" x14ac:dyDescent="0.25">
      <c r="B2285" s="248"/>
      <c r="C2285" s="249"/>
      <c r="D2285" s="269"/>
      <c r="E2285" s="249"/>
      <c r="F2285" s="270"/>
      <c r="G2285" s="270"/>
      <c r="H2285" s="271"/>
      <c r="I2285" s="271"/>
      <c r="J2285" s="270"/>
      <c r="K2285" s="270"/>
      <c r="L2285" s="249"/>
      <c r="M2285" s="249"/>
      <c r="N2285" s="272"/>
      <c r="O2285" s="250"/>
      <c r="P2285" s="273"/>
      <c r="Q2285" s="274"/>
      <c r="R2285" s="273"/>
      <c r="S2285" s="274"/>
      <c r="T2285" s="250"/>
      <c r="U2285" s="274"/>
      <c r="V2285" s="250"/>
      <c r="W2285" s="275"/>
      <c r="X2285" s="276"/>
    </row>
    <row r="2286" spans="2:24" x14ac:dyDescent="0.25">
      <c r="B2286" s="248"/>
      <c r="C2286" s="249"/>
      <c r="D2286" s="269"/>
      <c r="E2286" s="249"/>
      <c r="F2286" s="270"/>
      <c r="G2286" s="270"/>
      <c r="H2286" s="271"/>
      <c r="I2286" s="271"/>
      <c r="J2286" s="270"/>
      <c r="K2286" s="270"/>
      <c r="L2286" s="249"/>
      <c r="M2286" s="249"/>
      <c r="N2286" s="272"/>
      <c r="O2286" s="250"/>
      <c r="P2286" s="273"/>
      <c r="Q2286" s="274"/>
      <c r="R2286" s="273"/>
      <c r="S2286" s="274"/>
      <c r="T2286" s="250"/>
      <c r="U2286" s="274"/>
      <c r="V2286" s="250"/>
      <c r="W2286" s="275"/>
      <c r="X2286" s="276"/>
    </row>
    <row r="2287" spans="2:24" x14ac:dyDescent="0.25">
      <c r="B2287" s="248"/>
      <c r="C2287" s="249"/>
      <c r="D2287" s="269"/>
      <c r="E2287" s="249"/>
      <c r="F2287" s="270"/>
      <c r="G2287" s="270"/>
      <c r="H2287" s="271"/>
      <c r="I2287" s="271"/>
      <c r="J2287" s="270"/>
      <c r="K2287" s="270"/>
      <c r="L2287" s="249"/>
      <c r="M2287" s="249"/>
      <c r="N2287" s="272"/>
      <c r="O2287" s="250"/>
      <c r="P2287" s="273"/>
      <c r="Q2287" s="274"/>
      <c r="R2287" s="273"/>
      <c r="S2287" s="274"/>
      <c r="T2287" s="250"/>
      <c r="U2287" s="274"/>
      <c r="V2287" s="250"/>
      <c r="W2287" s="275"/>
      <c r="X2287" s="276"/>
    </row>
    <row r="2288" spans="2:24" x14ac:dyDescent="0.25">
      <c r="B2288" s="248"/>
      <c r="C2288" s="249"/>
      <c r="D2288" s="269"/>
      <c r="E2288" s="249"/>
      <c r="F2288" s="270"/>
      <c r="G2288" s="270"/>
      <c r="H2288" s="271"/>
      <c r="I2288" s="271"/>
      <c r="J2288" s="270"/>
      <c r="K2288" s="270"/>
      <c r="L2288" s="249"/>
      <c r="M2288" s="249"/>
      <c r="N2288" s="272"/>
      <c r="O2288" s="250"/>
      <c r="P2288" s="273"/>
      <c r="Q2288" s="274"/>
      <c r="R2288" s="273"/>
      <c r="S2288" s="274"/>
      <c r="T2288" s="250"/>
      <c r="U2288" s="274"/>
      <c r="V2288" s="250"/>
      <c r="W2288" s="275"/>
      <c r="X2288" s="276"/>
    </row>
    <row r="2289" spans="2:24" x14ac:dyDescent="0.25">
      <c r="B2289" s="248"/>
      <c r="C2289" s="249"/>
      <c r="D2289" s="269"/>
      <c r="E2289" s="249"/>
      <c r="F2289" s="270"/>
      <c r="G2289" s="270"/>
      <c r="H2289" s="271"/>
      <c r="I2289" s="271"/>
      <c r="J2289" s="270"/>
      <c r="K2289" s="270"/>
      <c r="L2289" s="249"/>
      <c r="M2289" s="249"/>
      <c r="N2289" s="272"/>
      <c r="O2289" s="250"/>
      <c r="P2289" s="273"/>
      <c r="Q2289" s="274"/>
      <c r="R2289" s="273"/>
      <c r="S2289" s="274"/>
      <c r="T2289" s="250"/>
      <c r="U2289" s="274"/>
      <c r="V2289" s="250"/>
      <c r="W2289" s="275"/>
      <c r="X2289" s="276"/>
    </row>
    <row r="2290" spans="2:24" x14ac:dyDescent="0.25">
      <c r="B2290" s="248"/>
      <c r="C2290" s="249"/>
      <c r="D2290" s="269"/>
      <c r="E2290" s="249"/>
      <c r="F2290" s="270"/>
      <c r="G2290" s="270"/>
      <c r="H2290" s="271"/>
      <c r="I2290" s="271"/>
      <c r="J2290" s="270"/>
      <c r="K2290" s="270"/>
      <c r="L2290" s="249"/>
      <c r="M2290" s="249"/>
      <c r="N2290" s="272"/>
      <c r="O2290" s="250"/>
      <c r="P2290" s="273"/>
      <c r="Q2290" s="274"/>
      <c r="R2290" s="273"/>
      <c r="S2290" s="274"/>
      <c r="T2290" s="250"/>
      <c r="U2290" s="274"/>
      <c r="V2290" s="250"/>
      <c r="W2290" s="275"/>
      <c r="X2290" s="276"/>
    </row>
    <row r="2291" spans="2:24" x14ac:dyDescent="0.25">
      <c r="B2291" s="248"/>
      <c r="C2291" s="249"/>
      <c r="D2291" s="269"/>
      <c r="E2291" s="249"/>
      <c r="F2291" s="270"/>
      <c r="G2291" s="270"/>
      <c r="H2291" s="271"/>
      <c r="I2291" s="271"/>
      <c r="J2291" s="270"/>
      <c r="K2291" s="270"/>
      <c r="L2291" s="249"/>
      <c r="M2291" s="249"/>
      <c r="N2291" s="272"/>
      <c r="O2291" s="250"/>
      <c r="P2291" s="273"/>
      <c r="Q2291" s="274"/>
      <c r="R2291" s="273"/>
      <c r="S2291" s="274"/>
      <c r="T2291" s="250"/>
      <c r="U2291" s="274"/>
      <c r="V2291" s="250"/>
      <c r="W2291" s="275"/>
      <c r="X2291" s="276"/>
    </row>
    <row r="2292" spans="2:24" x14ac:dyDescent="0.25">
      <c r="B2292" s="248"/>
      <c r="C2292" s="249"/>
      <c r="D2292" s="269"/>
      <c r="E2292" s="249"/>
      <c r="F2292" s="270"/>
      <c r="G2292" s="270"/>
      <c r="H2292" s="271"/>
      <c r="I2292" s="271"/>
      <c r="J2292" s="270"/>
      <c r="K2292" s="270"/>
      <c r="L2292" s="249"/>
      <c r="M2292" s="249"/>
      <c r="N2292" s="272"/>
      <c r="O2292" s="250"/>
      <c r="P2292" s="273"/>
      <c r="Q2292" s="274"/>
      <c r="R2292" s="273"/>
      <c r="S2292" s="274"/>
      <c r="T2292" s="250"/>
      <c r="U2292" s="274"/>
      <c r="V2292" s="250"/>
      <c r="W2292" s="275"/>
      <c r="X2292" s="276"/>
    </row>
    <row r="2293" spans="2:24" x14ac:dyDescent="0.25">
      <c r="B2293" s="248"/>
      <c r="C2293" s="249"/>
      <c r="D2293" s="269"/>
      <c r="E2293" s="249"/>
      <c r="F2293" s="270"/>
      <c r="G2293" s="270"/>
      <c r="H2293" s="271"/>
      <c r="I2293" s="271"/>
      <c r="J2293" s="270"/>
      <c r="K2293" s="270"/>
      <c r="L2293" s="249"/>
      <c r="M2293" s="249"/>
      <c r="N2293" s="272"/>
      <c r="O2293" s="250"/>
      <c r="P2293" s="273"/>
      <c r="Q2293" s="274"/>
      <c r="R2293" s="273"/>
      <c r="S2293" s="274"/>
      <c r="T2293" s="250"/>
      <c r="U2293" s="274"/>
      <c r="V2293" s="250"/>
      <c r="W2293" s="275"/>
      <c r="X2293" s="276"/>
    </row>
    <row r="2294" spans="2:24" x14ac:dyDescent="0.25">
      <c r="B2294" s="248"/>
      <c r="C2294" s="249"/>
      <c r="D2294" s="269"/>
      <c r="E2294" s="249"/>
      <c r="F2294" s="270"/>
      <c r="G2294" s="270"/>
      <c r="H2294" s="271"/>
      <c r="I2294" s="271"/>
      <c r="J2294" s="270"/>
      <c r="K2294" s="270"/>
      <c r="L2294" s="249"/>
      <c r="M2294" s="249"/>
      <c r="N2294" s="272"/>
      <c r="O2294" s="250"/>
      <c r="P2294" s="273"/>
      <c r="Q2294" s="274"/>
      <c r="R2294" s="273"/>
      <c r="S2294" s="274"/>
      <c r="T2294" s="250"/>
      <c r="U2294" s="274"/>
      <c r="V2294" s="250"/>
      <c r="W2294" s="275"/>
      <c r="X2294" s="276"/>
    </row>
    <row r="2295" spans="2:24" x14ac:dyDescent="0.25">
      <c r="B2295" s="248"/>
      <c r="C2295" s="249"/>
      <c r="D2295" s="269"/>
      <c r="E2295" s="249"/>
      <c r="F2295" s="270"/>
      <c r="G2295" s="270"/>
      <c r="H2295" s="271"/>
      <c r="I2295" s="271"/>
      <c r="J2295" s="270"/>
      <c r="K2295" s="270"/>
      <c r="L2295" s="249"/>
      <c r="M2295" s="249"/>
      <c r="N2295" s="272"/>
      <c r="O2295" s="250"/>
      <c r="P2295" s="273"/>
      <c r="Q2295" s="274"/>
      <c r="R2295" s="273"/>
      <c r="S2295" s="274"/>
      <c r="T2295" s="250"/>
      <c r="U2295" s="274"/>
      <c r="V2295" s="250"/>
      <c r="W2295" s="275"/>
      <c r="X2295" s="276"/>
    </row>
    <row r="2296" spans="2:24" x14ac:dyDescent="0.25">
      <c r="B2296" s="248"/>
      <c r="C2296" s="249"/>
      <c r="D2296" s="269"/>
      <c r="E2296" s="249"/>
      <c r="F2296" s="270"/>
      <c r="G2296" s="270"/>
      <c r="H2296" s="271"/>
      <c r="I2296" s="271"/>
      <c r="J2296" s="270"/>
      <c r="K2296" s="270"/>
      <c r="L2296" s="249"/>
      <c r="M2296" s="249"/>
      <c r="N2296" s="272"/>
      <c r="O2296" s="250"/>
      <c r="P2296" s="273"/>
      <c r="Q2296" s="274"/>
      <c r="R2296" s="273"/>
      <c r="S2296" s="274"/>
      <c r="T2296" s="250"/>
      <c r="U2296" s="274"/>
      <c r="V2296" s="250"/>
      <c r="W2296" s="275"/>
      <c r="X2296" s="276"/>
    </row>
    <row r="2297" spans="2:24" x14ac:dyDescent="0.25">
      <c r="B2297" s="248"/>
      <c r="C2297" s="249"/>
      <c r="D2297" s="269"/>
      <c r="E2297" s="249"/>
      <c r="F2297" s="270"/>
      <c r="G2297" s="270"/>
      <c r="H2297" s="271"/>
      <c r="I2297" s="271"/>
      <c r="J2297" s="270"/>
      <c r="K2297" s="270"/>
      <c r="L2297" s="249"/>
      <c r="M2297" s="249"/>
      <c r="N2297" s="272"/>
      <c r="O2297" s="250"/>
      <c r="P2297" s="273"/>
      <c r="Q2297" s="274"/>
      <c r="R2297" s="273"/>
      <c r="S2297" s="274"/>
      <c r="T2297" s="250"/>
      <c r="U2297" s="274"/>
      <c r="V2297" s="250"/>
      <c r="W2297" s="275"/>
      <c r="X2297" s="276"/>
    </row>
    <row r="2298" spans="2:24" x14ac:dyDescent="0.25">
      <c r="B2298" s="248"/>
      <c r="C2298" s="249"/>
      <c r="D2298" s="269"/>
      <c r="E2298" s="249"/>
      <c r="F2298" s="270"/>
      <c r="G2298" s="270"/>
      <c r="H2298" s="271"/>
      <c r="I2298" s="271"/>
      <c r="J2298" s="270"/>
      <c r="K2298" s="270"/>
      <c r="L2298" s="249"/>
      <c r="M2298" s="249"/>
      <c r="N2298" s="272"/>
      <c r="O2298" s="250"/>
      <c r="P2298" s="273"/>
      <c r="Q2298" s="274"/>
      <c r="R2298" s="273"/>
      <c r="S2298" s="274"/>
      <c r="T2298" s="250"/>
      <c r="U2298" s="274"/>
      <c r="V2298" s="250"/>
      <c r="W2298" s="275"/>
      <c r="X2298" s="276"/>
    </row>
    <row r="2299" spans="2:24" x14ac:dyDescent="0.25">
      <c r="B2299" s="248"/>
      <c r="C2299" s="249"/>
      <c r="D2299" s="269"/>
      <c r="E2299" s="249"/>
      <c r="F2299" s="270"/>
      <c r="G2299" s="270"/>
      <c r="H2299" s="271"/>
      <c r="I2299" s="271"/>
      <c r="J2299" s="270"/>
      <c r="K2299" s="270"/>
      <c r="L2299" s="249"/>
      <c r="M2299" s="249"/>
      <c r="N2299" s="272"/>
      <c r="O2299" s="250"/>
      <c r="P2299" s="273"/>
      <c r="Q2299" s="274"/>
      <c r="R2299" s="273"/>
      <c r="S2299" s="274"/>
      <c r="T2299" s="250"/>
      <c r="U2299" s="274"/>
      <c r="V2299" s="250"/>
      <c r="W2299" s="275"/>
      <c r="X2299" s="276"/>
    </row>
    <row r="2300" spans="2:24" x14ac:dyDescent="0.25">
      <c r="B2300" s="248"/>
      <c r="C2300" s="249"/>
      <c r="D2300" s="269"/>
      <c r="E2300" s="249"/>
      <c r="F2300" s="270"/>
      <c r="G2300" s="270"/>
      <c r="H2300" s="271"/>
      <c r="I2300" s="271"/>
      <c r="J2300" s="270"/>
      <c r="K2300" s="270"/>
      <c r="L2300" s="249"/>
      <c r="M2300" s="249"/>
      <c r="N2300" s="272"/>
      <c r="O2300" s="250"/>
      <c r="P2300" s="273"/>
      <c r="Q2300" s="274"/>
      <c r="R2300" s="273"/>
      <c r="S2300" s="274"/>
      <c r="T2300" s="250"/>
      <c r="U2300" s="274"/>
      <c r="V2300" s="250"/>
      <c r="W2300" s="275"/>
      <c r="X2300" s="276"/>
    </row>
    <row r="2301" spans="2:24" x14ac:dyDescent="0.25">
      <c r="B2301" s="248"/>
      <c r="C2301" s="249"/>
      <c r="D2301" s="269"/>
      <c r="E2301" s="249"/>
      <c r="F2301" s="270"/>
      <c r="G2301" s="270"/>
      <c r="H2301" s="271"/>
      <c r="I2301" s="271"/>
      <c r="J2301" s="270"/>
      <c r="K2301" s="270"/>
      <c r="L2301" s="249"/>
      <c r="M2301" s="249"/>
      <c r="N2301" s="272"/>
      <c r="O2301" s="250"/>
      <c r="P2301" s="273"/>
      <c r="Q2301" s="274"/>
      <c r="R2301" s="273"/>
      <c r="S2301" s="274"/>
      <c r="T2301" s="250"/>
      <c r="U2301" s="274"/>
      <c r="V2301" s="250"/>
      <c r="W2301" s="275"/>
      <c r="X2301" s="276"/>
    </row>
    <row r="2302" spans="2:24" x14ac:dyDescent="0.25">
      <c r="B2302" s="248"/>
      <c r="C2302" s="249"/>
      <c r="D2302" s="269"/>
      <c r="E2302" s="249"/>
      <c r="F2302" s="270"/>
      <c r="G2302" s="270"/>
      <c r="H2302" s="271"/>
      <c r="I2302" s="271"/>
      <c r="J2302" s="270"/>
      <c r="K2302" s="270"/>
      <c r="L2302" s="249"/>
      <c r="M2302" s="249"/>
      <c r="N2302" s="272"/>
      <c r="O2302" s="250"/>
      <c r="P2302" s="273"/>
      <c r="Q2302" s="274"/>
      <c r="R2302" s="273"/>
      <c r="S2302" s="274"/>
      <c r="T2302" s="250"/>
      <c r="U2302" s="274"/>
      <c r="V2302" s="250"/>
      <c r="W2302" s="275"/>
      <c r="X2302" s="276"/>
    </row>
    <row r="2303" spans="2:24" x14ac:dyDescent="0.25">
      <c r="B2303" s="248"/>
      <c r="C2303" s="249"/>
      <c r="D2303" s="269"/>
      <c r="E2303" s="249"/>
      <c r="F2303" s="270"/>
      <c r="G2303" s="270"/>
      <c r="H2303" s="271"/>
      <c r="I2303" s="271"/>
      <c r="J2303" s="270"/>
      <c r="K2303" s="270"/>
      <c r="L2303" s="249"/>
      <c r="M2303" s="249"/>
      <c r="N2303" s="272"/>
      <c r="O2303" s="250"/>
      <c r="P2303" s="273"/>
      <c r="Q2303" s="274"/>
      <c r="R2303" s="273"/>
      <c r="S2303" s="274"/>
      <c r="T2303" s="250"/>
      <c r="U2303" s="274"/>
      <c r="V2303" s="250"/>
      <c r="W2303" s="275"/>
      <c r="X2303" s="276"/>
    </row>
    <row r="2304" spans="2:24" x14ac:dyDescent="0.25">
      <c r="B2304" s="248"/>
      <c r="C2304" s="249"/>
      <c r="D2304" s="269"/>
      <c r="E2304" s="249"/>
      <c r="F2304" s="270"/>
      <c r="G2304" s="270"/>
      <c r="H2304" s="271"/>
      <c r="I2304" s="271"/>
      <c r="J2304" s="270"/>
      <c r="K2304" s="270"/>
      <c r="L2304" s="249"/>
      <c r="M2304" s="249"/>
      <c r="N2304" s="272"/>
      <c r="O2304" s="250"/>
      <c r="P2304" s="273"/>
      <c r="Q2304" s="274"/>
      <c r="R2304" s="273"/>
      <c r="S2304" s="274"/>
      <c r="T2304" s="250"/>
      <c r="U2304" s="274"/>
      <c r="V2304" s="250"/>
      <c r="W2304" s="275"/>
      <c r="X2304" s="276"/>
    </row>
    <row r="2305" spans="2:24" x14ac:dyDescent="0.25">
      <c r="B2305" s="248"/>
      <c r="C2305" s="249"/>
      <c r="D2305" s="269"/>
      <c r="E2305" s="249"/>
      <c r="F2305" s="270"/>
      <c r="G2305" s="270"/>
      <c r="H2305" s="271"/>
      <c r="I2305" s="271"/>
      <c r="J2305" s="270"/>
      <c r="K2305" s="270"/>
      <c r="L2305" s="249"/>
      <c r="M2305" s="249"/>
      <c r="N2305" s="272"/>
      <c r="O2305" s="250"/>
      <c r="P2305" s="273"/>
      <c r="Q2305" s="274"/>
      <c r="R2305" s="273"/>
      <c r="S2305" s="274"/>
      <c r="T2305" s="250"/>
      <c r="U2305" s="274"/>
      <c r="V2305" s="250"/>
      <c r="W2305" s="275"/>
      <c r="X2305" s="276"/>
    </row>
    <row r="2306" spans="2:24" x14ac:dyDescent="0.25">
      <c r="B2306" s="248"/>
      <c r="C2306" s="249"/>
      <c r="D2306" s="269"/>
      <c r="E2306" s="249"/>
      <c r="F2306" s="270"/>
      <c r="G2306" s="270"/>
      <c r="H2306" s="271"/>
      <c r="I2306" s="271"/>
      <c r="J2306" s="270"/>
      <c r="K2306" s="270"/>
      <c r="L2306" s="249"/>
      <c r="M2306" s="249"/>
      <c r="N2306" s="272"/>
      <c r="O2306" s="250"/>
      <c r="P2306" s="273"/>
      <c r="Q2306" s="274"/>
      <c r="R2306" s="273"/>
      <c r="S2306" s="274"/>
      <c r="T2306" s="250"/>
      <c r="U2306" s="274"/>
      <c r="V2306" s="250"/>
      <c r="W2306" s="275"/>
      <c r="X2306" s="276"/>
    </row>
    <row r="2307" spans="2:24" x14ac:dyDescent="0.25">
      <c r="B2307" s="248"/>
      <c r="C2307" s="249"/>
      <c r="D2307" s="269"/>
      <c r="E2307" s="249"/>
      <c r="F2307" s="270"/>
      <c r="G2307" s="270"/>
      <c r="H2307" s="271"/>
      <c r="I2307" s="271"/>
      <c r="J2307" s="270"/>
      <c r="K2307" s="270"/>
      <c r="L2307" s="249"/>
      <c r="M2307" s="249"/>
      <c r="N2307" s="272"/>
      <c r="O2307" s="250"/>
      <c r="P2307" s="273"/>
      <c r="Q2307" s="274"/>
      <c r="R2307" s="273"/>
      <c r="S2307" s="274"/>
      <c r="T2307" s="250"/>
      <c r="U2307" s="274"/>
      <c r="V2307" s="250"/>
      <c r="W2307" s="275"/>
      <c r="X2307" s="276"/>
    </row>
    <row r="2308" spans="2:24" x14ac:dyDescent="0.25">
      <c r="B2308" s="248"/>
      <c r="C2308" s="249"/>
      <c r="D2308" s="269"/>
      <c r="E2308" s="249"/>
      <c r="F2308" s="270"/>
      <c r="G2308" s="270"/>
      <c r="H2308" s="271"/>
      <c r="I2308" s="271"/>
      <c r="J2308" s="270"/>
      <c r="K2308" s="270"/>
      <c r="L2308" s="249"/>
      <c r="M2308" s="249"/>
      <c r="N2308" s="272"/>
      <c r="O2308" s="250"/>
      <c r="P2308" s="273"/>
      <c r="Q2308" s="274"/>
      <c r="R2308" s="273"/>
      <c r="S2308" s="274"/>
      <c r="T2308" s="250"/>
      <c r="U2308" s="274"/>
      <c r="V2308" s="250"/>
      <c r="W2308" s="275"/>
      <c r="X2308" s="276"/>
    </row>
    <row r="2309" spans="2:24" x14ac:dyDescent="0.25">
      <c r="B2309" s="248"/>
      <c r="C2309" s="249"/>
      <c r="D2309" s="269"/>
      <c r="E2309" s="249"/>
      <c r="F2309" s="270"/>
      <c r="G2309" s="270"/>
      <c r="H2309" s="271"/>
      <c r="I2309" s="271"/>
      <c r="J2309" s="270"/>
      <c r="K2309" s="270"/>
      <c r="L2309" s="249"/>
      <c r="M2309" s="249"/>
      <c r="N2309" s="272"/>
      <c r="O2309" s="250"/>
      <c r="P2309" s="273"/>
      <c r="Q2309" s="274"/>
      <c r="R2309" s="273"/>
      <c r="S2309" s="274"/>
      <c r="T2309" s="250"/>
      <c r="U2309" s="274"/>
      <c r="V2309" s="250"/>
      <c r="W2309" s="275"/>
      <c r="X2309" s="276"/>
    </row>
    <row r="2310" spans="2:24" x14ac:dyDescent="0.25">
      <c r="B2310" s="248"/>
      <c r="C2310" s="249"/>
      <c r="D2310" s="269"/>
      <c r="E2310" s="249"/>
      <c r="F2310" s="270"/>
      <c r="G2310" s="270"/>
      <c r="H2310" s="271"/>
      <c r="I2310" s="271"/>
      <c r="J2310" s="270"/>
      <c r="K2310" s="270"/>
      <c r="L2310" s="249"/>
      <c r="M2310" s="249"/>
      <c r="N2310" s="272"/>
      <c r="O2310" s="250"/>
      <c r="P2310" s="273"/>
      <c r="Q2310" s="274"/>
      <c r="R2310" s="273"/>
      <c r="S2310" s="274"/>
      <c r="T2310" s="250"/>
      <c r="U2310" s="274"/>
      <c r="V2310" s="250"/>
      <c r="W2310" s="275"/>
      <c r="X2310" s="276"/>
    </row>
    <row r="2311" spans="2:24" x14ac:dyDescent="0.25">
      <c r="B2311" s="248"/>
      <c r="C2311" s="249"/>
      <c r="D2311" s="269"/>
      <c r="E2311" s="249"/>
      <c r="F2311" s="270"/>
      <c r="G2311" s="270"/>
      <c r="H2311" s="271"/>
      <c r="I2311" s="271"/>
      <c r="J2311" s="270"/>
      <c r="K2311" s="270"/>
      <c r="L2311" s="249"/>
      <c r="M2311" s="249"/>
      <c r="N2311" s="272"/>
      <c r="O2311" s="250"/>
      <c r="P2311" s="273"/>
      <c r="Q2311" s="274"/>
      <c r="R2311" s="273"/>
      <c r="S2311" s="274"/>
      <c r="T2311" s="250"/>
      <c r="U2311" s="274"/>
      <c r="V2311" s="250"/>
      <c r="W2311" s="275"/>
      <c r="X2311" s="276"/>
    </row>
    <row r="2312" spans="2:24" x14ac:dyDescent="0.25">
      <c r="B2312" s="248"/>
      <c r="C2312" s="249"/>
      <c r="D2312" s="269"/>
      <c r="E2312" s="249"/>
      <c r="F2312" s="270"/>
      <c r="G2312" s="270"/>
      <c r="H2312" s="271"/>
      <c r="I2312" s="271"/>
      <c r="J2312" s="270"/>
      <c r="K2312" s="270"/>
      <c r="L2312" s="249"/>
      <c r="M2312" s="249"/>
      <c r="N2312" s="272"/>
      <c r="O2312" s="250"/>
      <c r="P2312" s="273"/>
      <c r="Q2312" s="274"/>
      <c r="R2312" s="273"/>
      <c r="S2312" s="274"/>
      <c r="T2312" s="250"/>
      <c r="U2312" s="274"/>
      <c r="V2312" s="250"/>
      <c r="W2312" s="275"/>
      <c r="X2312" s="276"/>
    </row>
    <row r="2313" spans="2:24" x14ac:dyDescent="0.25">
      <c r="B2313" s="248"/>
      <c r="C2313" s="249"/>
      <c r="D2313" s="269"/>
      <c r="E2313" s="249"/>
      <c r="F2313" s="270"/>
      <c r="G2313" s="270"/>
      <c r="H2313" s="271"/>
      <c r="I2313" s="271"/>
      <c r="J2313" s="270"/>
      <c r="K2313" s="270"/>
      <c r="L2313" s="249"/>
      <c r="M2313" s="249"/>
      <c r="N2313" s="272"/>
      <c r="O2313" s="250"/>
      <c r="P2313" s="273"/>
      <c r="Q2313" s="274"/>
      <c r="R2313" s="273"/>
      <c r="S2313" s="274"/>
      <c r="T2313" s="250"/>
      <c r="U2313" s="274"/>
      <c r="V2313" s="250"/>
      <c r="W2313" s="275"/>
      <c r="X2313" s="276"/>
    </row>
    <row r="2314" spans="2:24" x14ac:dyDescent="0.25">
      <c r="B2314" s="248"/>
      <c r="C2314" s="249"/>
      <c r="D2314" s="269"/>
      <c r="E2314" s="249"/>
      <c r="F2314" s="270"/>
      <c r="G2314" s="270"/>
      <c r="H2314" s="271"/>
      <c r="I2314" s="271"/>
      <c r="J2314" s="270"/>
      <c r="K2314" s="270"/>
      <c r="L2314" s="249"/>
      <c r="M2314" s="249"/>
      <c r="N2314" s="272"/>
      <c r="O2314" s="250"/>
      <c r="P2314" s="273"/>
      <c r="Q2314" s="274"/>
      <c r="R2314" s="273"/>
      <c r="S2314" s="274"/>
      <c r="T2314" s="250"/>
      <c r="U2314" s="274"/>
      <c r="V2314" s="250"/>
      <c r="W2314" s="275"/>
      <c r="X2314" s="276"/>
    </row>
    <row r="2315" spans="2:24" x14ac:dyDescent="0.25">
      <c r="B2315" s="248"/>
      <c r="C2315" s="249"/>
      <c r="D2315" s="269"/>
      <c r="E2315" s="249"/>
      <c r="F2315" s="270"/>
      <c r="G2315" s="270"/>
      <c r="H2315" s="271"/>
      <c r="I2315" s="271"/>
      <c r="J2315" s="270"/>
      <c r="K2315" s="270"/>
      <c r="L2315" s="249"/>
      <c r="M2315" s="249"/>
      <c r="N2315" s="272"/>
      <c r="O2315" s="250"/>
      <c r="P2315" s="273"/>
      <c r="Q2315" s="274"/>
      <c r="R2315" s="273"/>
      <c r="S2315" s="274"/>
      <c r="T2315" s="250"/>
      <c r="U2315" s="274"/>
      <c r="V2315" s="250"/>
      <c r="W2315" s="275"/>
      <c r="X2315" s="276"/>
    </row>
    <row r="2316" spans="2:24" x14ac:dyDescent="0.25">
      <c r="B2316" s="248"/>
      <c r="C2316" s="249"/>
      <c r="D2316" s="269"/>
      <c r="E2316" s="249"/>
      <c r="F2316" s="270"/>
      <c r="G2316" s="270"/>
      <c r="H2316" s="271"/>
      <c r="I2316" s="271"/>
      <c r="J2316" s="270"/>
      <c r="K2316" s="270"/>
      <c r="L2316" s="249"/>
      <c r="M2316" s="249"/>
      <c r="N2316" s="272"/>
      <c r="O2316" s="250"/>
      <c r="P2316" s="273"/>
      <c r="Q2316" s="274"/>
      <c r="R2316" s="273"/>
      <c r="S2316" s="274"/>
      <c r="T2316" s="250"/>
      <c r="U2316" s="274"/>
      <c r="V2316" s="250"/>
      <c r="W2316" s="275"/>
      <c r="X2316" s="276"/>
    </row>
    <row r="2317" spans="2:24" x14ac:dyDescent="0.25">
      <c r="B2317" s="248"/>
      <c r="C2317" s="249"/>
      <c r="D2317" s="269"/>
      <c r="E2317" s="249"/>
      <c r="F2317" s="270"/>
      <c r="G2317" s="270"/>
      <c r="H2317" s="271"/>
      <c r="I2317" s="271"/>
      <c r="J2317" s="270"/>
      <c r="K2317" s="270"/>
      <c r="L2317" s="249"/>
      <c r="M2317" s="249"/>
      <c r="N2317" s="272"/>
      <c r="O2317" s="250"/>
      <c r="P2317" s="273"/>
      <c r="Q2317" s="274"/>
      <c r="R2317" s="273"/>
      <c r="S2317" s="274"/>
      <c r="T2317" s="250"/>
      <c r="U2317" s="274"/>
      <c r="V2317" s="250"/>
      <c r="W2317" s="275"/>
      <c r="X2317" s="276"/>
    </row>
    <row r="2318" spans="2:24" x14ac:dyDescent="0.25">
      <c r="B2318" s="248"/>
      <c r="C2318" s="249"/>
      <c r="D2318" s="269"/>
      <c r="E2318" s="249"/>
      <c r="F2318" s="270"/>
      <c r="G2318" s="270"/>
      <c r="H2318" s="271"/>
      <c r="I2318" s="271"/>
      <c r="J2318" s="270"/>
      <c r="K2318" s="270"/>
      <c r="L2318" s="249"/>
      <c r="M2318" s="249"/>
      <c r="N2318" s="272"/>
      <c r="O2318" s="250"/>
      <c r="P2318" s="273"/>
      <c r="Q2318" s="274"/>
      <c r="R2318" s="273"/>
      <c r="S2318" s="274"/>
      <c r="T2318" s="250"/>
      <c r="U2318" s="274"/>
      <c r="V2318" s="250"/>
      <c r="W2318" s="275"/>
      <c r="X2318" s="276"/>
    </row>
    <row r="2319" spans="2:24" x14ac:dyDescent="0.25">
      <c r="B2319" s="248"/>
      <c r="C2319" s="249"/>
      <c r="D2319" s="269"/>
      <c r="E2319" s="249"/>
      <c r="F2319" s="270"/>
      <c r="G2319" s="270"/>
      <c r="H2319" s="271"/>
      <c r="I2319" s="271"/>
      <c r="J2319" s="270"/>
      <c r="K2319" s="270"/>
      <c r="L2319" s="249"/>
      <c r="M2319" s="249"/>
      <c r="N2319" s="272"/>
      <c r="O2319" s="250"/>
      <c r="P2319" s="273"/>
      <c r="Q2319" s="274"/>
      <c r="R2319" s="273"/>
      <c r="S2319" s="274"/>
      <c r="T2319" s="250"/>
      <c r="U2319" s="274"/>
      <c r="V2319" s="250"/>
      <c r="W2319" s="275"/>
      <c r="X2319" s="276"/>
    </row>
    <row r="2320" spans="2:24" x14ac:dyDescent="0.25">
      <c r="B2320" s="248"/>
      <c r="C2320" s="249"/>
      <c r="D2320" s="269"/>
      <c r="E2320" s="249"/>
      <c r="F2320" s="270"/>
      <c r="G2320" s="270"/>
      <c r="H2320" s="271"/>
      <c r="I2320" s="271"/>
      <c r="J2320" s="270"/>
      <c r="K2320" s="270"/>
      <c r="L2320" s="249"/>
      <c r="M2320" s="249"/>
      <c r="N2320" s="272"/>
      <c r="O2320" s="250"/>
      <c r="P2320" s="273"/>
      <c r="Q2320" s="274"/>
      <c r="R2320" s="273"/>
      <c r="S2320" s="274"/>
      <c r="T2320" s="250"/>
      <c r="U2320" s="274"/>
      <c r="V2320" s="250"/>
      <c r="W2320" s="275"/>
      <c r="X2320" s="276"/>
    </row>
    <row r="2321" spans="2:24" x14ac:dyDescent="0.25">
      <c r="B2321" s="248"/>
      <c r="C2321" s="249"/>
      <c r="D2321" s="269"/>
      <c r="E2321" s="249"/>
      <c r="F2321" s="270"/>
      <c r="G2321" s="270"/>
      <c r="H2321" s="271"/>
      <c r="I2321" s="271"/>
      <c r="J2321" s="270"/>
      <c r="K2321" s="270"/>
      <c r="L2321" s="249"/>
      <c r="M2321" s="249"/>
      <c r="N2321" s="272"/>
      <c r="O2321" s="250"/>
      <c r="P2321" s="273"/>
      <c r="Q2321" s="274"/>
      <c r="R2321" s="273"/>
      <c r="S2321" s="274"/>
      <c r="T2321" s="250"/>
      <c r="U2321" s="274"/>
      <c r="V2321" s="250"/>
      <c r="W2321" s="275"/>
      <c r="X2321" s="276"/>
    </row>
    <row r="2322" spans="2:24" x14ac:dyDescent="0.25">
      <c r="B2322" s="248"/>
      <c r="C2322" s="249"/>
      <c r="D2322" s="269"/>
      <c r="E2322" s="249"/>
      <c r="F2322" s="270"/>
      <c r="G2322" s="270"/>
      <c r="H2322" s="271"/>
      <c r="I2322" s="271"/>
      <c r="J2322" s="270"/>
      <c r="K2322" s="270"/>
      <c r="L2322" s="249"/>
      <c r="M2322" s="249"/>
      <c r="N2322" s="272"/>
      <c r="O2322" s="250"/>
      <c r="P2322" s="273"/>
      <c r="Q2322" s="274"/>
      <c r="R2322" s="273"/>
      <c r="S2322" s="274"/>
      <c r="T2322" s="250"/>
      <c r="U2322" s="274"/>
      <c r="V2322" s="250"/>
      <c r="W2322" s="275"/>
      <c r="X2322" s="276"/>
    </row>
    <row r="2323" spans="2:24" x14ac:dyDescent="0.25">
      <c r="B2323" s="248"/>
      <c r="C2323" s="249"/>
      <c r="D2323" s="269"/>
      <c r="E2323" s="249"/>
      <c r="F2323" s="270"/>
      <c r="G2323" s="270"/>
      <c r="H2323" s="271"/>
      <c r="I2323" s="271"/>
      <c r="J2323" s="270"/>
      <c r="K2323" s="270"/>
      <c r="L2323" s="249"/>
      <c r="M2323" s="249"/>
      <c r="N2323" s="272"/>
      <c r="O2323" s="250"/>
      <c r="P2323" s="273"/>
      <c r="Q2323" s="274"/>
      <c r="R2323" s="273"/>
      <c r="S2323" s="274"/>
      <c r="T2323" s="250"/>
      <c r="U2323" s="274"/>
      <c r="V2323" s="250"/>
      <c r="W2323" s="275"/>
      <c r="X2323" s="276"/>
    </row>
    <row r="2324" spans="2:24" x14ac:dyDescent="0.25">
      <c r="B2324" s="248"/>
      <c r="C2324" s="249"/>
      <c r="D2324" s="269"/>
      <c r="E2324" s="249"/>
      <c r="F2324" s="270"/>
      <c r="G2324" s="270"/>
      <c r="H2324" s="271"/>
      <c r="I2324" s="271"/>
      <c r="J2324" s="270"/>
      <c r="K2324" s="270"/>
      <c r="L2324" s="249"/>
      <c r="M2324" s="249"/>
      <c r="N2324" s="272"/>
      <c r="O2324" s="250"/>
      <c r="P2324" s="273"/>
      <c r="Q2324" s="274"/>
      <c r="R2324" s="273"/>
      <c r="S2324" s="274"/>
      <c r="T2324" s="250"/>
      <c r="U2324" s="274"/>
      <c r="V2324" s="250"/>
      <c r="W2324" s="275"/>
      <c r="X2324" s="276"/>
    </row>
    <row r="2325" spans="2:24" x14ac:dyDescent="0.25">
      <c r="B2325" s="248"/>
      <c r="C2325" s="249"/>
      <c r="D2325" s="269"/>
      <c r="E2325" s="249"/>
      <c r="F2325" s="270"/>
      <c r="G2325" s="270"/>
      <c r="H2325" s="271"/>
      <c r="I2325" s="271"/>
      <c r="J2325" s="270"/>
      <c r="K2325" s="270"/>
      <c r="L2325" s="249"/>
      <c r="M2325" s="249"/>
      <c r="N2325" s="272"/>
      <c r="O2325" s="250"/>
      <c r="P2325" s="273"/>
      <c r="Q2325" s="274"/>
      <c r="R2325" s="273"/>
      <c r="S2325" s="274"/>
      <c r="T2325" s="250"/>
      <c r="U2325" s="274"/>
      <c r="V2325" s="250"/>
      <c r="W2325" s="275"/>
      <c r="X2325" s="276"/>
    </row>
    <row r="2326" spans="2:24" x14ac:dyDescent="0.25">
      <c r="B2326" s="248"/>
      <c r="C2326" s="249"/>
      <c r="D2326" s="269"/>
      <c r="E2326" s="249"/>
      <c r="F2326" s="270"/>
      <c r="G2326" s="270"/>
      <c r="H2326" s="271"/>
      <c r="I2326" s="271"/>
      <c r="J2326" s="270"/>
      <c r="K2326" s="270"/>
      <c r="L2326" s="249"/>
      <c r="M2326" s="249"/>
      <c r="N2326" s="272"/>
      <c r="O2326" s="250"/>
      <c r="P2326" s="273"/>
      <c r="Q2326" s="274"/>
      <c r="R2326" s="273"/>
      <c r="S2326" s="274"/>
      <c r="T2326" s="250"/>
      <c r="U2326" s="274"/>
      <c r="V2326" s="250"/>
      <c r="W2326" s="275"/>
      <c r="X2326" s="276"/>
    </row>
    <row r="2327" spans="2:24" x14ac:dyDescent="0.25">
      <c r="B2327" s="248"/>
      <c r="C2327" s="249"/>
      <c r="D2327" s="269"/>
      <c r="E2327" s="249"/>
      <c r="F2327" s="270"/>
      <c r="G2327" s="270"/>
      <c r="H2327" s="271"/>
      <c r="I2327" s="271"/>
      <c r="J2327" s="270"/>
      <c r="K2327" s="270"/>
      <c r="L2327" s="249"/>
      <c r="M2327" s="249"/>
      <c r="N2327" s="272"/>
      <c r="O2327" s="250"/>
      <c r="P2327" s="273"/>
      <c r="Q2327" s="274"/>
      <c r="R2327" s="273"/>
      <c r="S2327" s="274"/>
      <c r="T2327" s="250"/>
      <c r="U2327" s="274"/>
      <c r="V2327" s="250"/>
      <c r="W2327" s="275"/>
      <c r="X2327" s="276"/>
    </row>
    <row r="2328" spans="2:24" x14ac:dyDescent="0.25">
      <c r="B2328" s="248"/>
      <c r="C2328" s="249"/>
      <c r="D2328" s="269"/>
      <c r="E2328" s="249"/>
      <c r="F2328" s="270"/>
      <c r="G2328" s="270"/>
      <c r="H2328" s="271"/>
      <c r="I2328" s="271"/>
      <c r="J2328" s="270"/>
      <c r="K2328" s="270"/>
      <c r="L2328" s="249"/>
      <c r="M2328" s="249"/>
      <c r="N2328" s="272"/>
      <c r="O2328" s="250"/>
      <c r="P2328" s="273"/>
      <c r="Q2328" s="274"/>
      <c r="R2328" s="273"/>
      <c r="S2328" s="274"/>
      <c r="T2328" s="250"/>
      <c r="U2328" s="274"/>
      <c r="V2328" s="250"/>
      <c r="W2328" s="275"/>
      <c r="X2328" s="276"/>
    </row>
    <row r="2329" spans="2:24" x14ac:dyDescent="0.25">
      <c r="B2329" s="248"/>
      <c r="C2329" s="249"/>
      <c r="D2329" s="269"/>
      <c r="E2329" s="249"/>
      <c r="F2329" s="270"/>
      <c r="G2329" s="270"/>
      <c r="H2329" s="271"/>
      <c r="I2329" s="271"/>
      <c r="J2329" s="270"/>
      <c r="K2329" s="270"/>
      <c r="L2329" s="249"/>
      <c r="M2329" s="249"/>
      <c r="N2329" s="272"/>
      <c r="O2329" s="250"/>
      <c r="P2329" s="273"/>
      <c r="Q2329" s="274"/>
      <c r="R2329" s="273"/>
      <c r="S2329" s="274"/>
      <c r="T2329" s="250"/>
      <c r="U2329" s="274"/>
      <c r="V2329" s="250"/>
      <c r="W2329" s="275"/>
      <c r="X2329" s="276"/>
    </row>
    <row r="2330" spans="2:24" x14ac:dyDescent="0.25">
      <c r="B2330" s="248"/>
      <c r="C2330" s="249"/>
      <c r="D2330" s="269"/>
      <c r="E2330" s="249"/>
      <c r="F2330" s="270"/>
      <c r="G2330" s="270"/>
      <c r="H2330" s="271"/>
      <c r="I2330" s="271"/>
      <c r="J2330" s="270"/>
      <c r="K2330" s="270"/>
      <c r="L2330" s="249"/>
      <c r="M2330" s="249"/>
      <c r="N2330" s="272"/>
      <c r="O2330" s="250"/>
      <c r="P2330" s="273"/>
      <c r="Q2330" s="274"/>
      <c r="R2330" s="273"/>
      <c r="S2330" s="274"/>
      <c r="T2330" s="250"/>
      <c r="U2330" s="274"/>
      <c r="V2330" s="250"/>
      <c r="W2330" s="275"/>
      <c r="X2330" s="276"/>
    </row>
    <row r="2331" spans="2:24" x14ac:dyDescent="0.25">
      <c r="B2331" s="248"/>
      <c r="C2331" s="249"/>
      <c r="D2331" s="269"/>
      <c r="E2331" s="249"/>
      <c r="F2331" s="270"/>
      <c r="G2331" s="270"/>
      <c r="H2331" s="271"/>
      <c r="I2331" s="271"/>
      <c r="J2331" s="270"/>
      <c r="K2331" s="270"/>
      <c r="L2331" s="249"/>
      <c r="M2331" s="249"/>
      <c r="N2331" s="272"/>
      <c r="O2331" s="250"/>
      <c r="P2331" s="273"/>
      <c r="Q2331" s="274"/>
      <c r="R2331" s="273"/>
      <c r="S2331" s="274"/>
      <c r="T2331" s="250"/>
      <c r="U2331" s="274"/>
      <c r="V2331" s="250"/>
      <c r="W2331" s="275"/>
      <c r="X2331" s="276"/>
    </row>
    <row r="2332" spans="2:24" x14ac:dyDescent="0.25">
      <c r="B2332" s="248"/>
      <c r="C2332" s="249"/>
      <c r="D2332" s="269"/>
      <c r="E2332" s="249"/>
      <c r="F2332" s="270"/>
      <c r="G2332" s="270"/>
      <c r="H2332" s="271"/>
      <c r="I2332" s="271"/>
      <c r="J2332" s="270"/>
      <c r="K2332" s="270"/>
      <c r="L2332" s="249"/>
      <c r="M2332" s="249"/>
      <c r="N2332" s="272"/>
      <c r="O2332" s="250"/>
      <c r="P2332" s="273"/>
      <c r="Q2332" s="274"/>
      <c r="R2332" s="273"/>
      <c r="S2332" s="274"/>
      <c r="T2332" s="250"/>
      <c r="U2332" s="274"/>
      <c r="V2332" s="250"/>
      <c r="W2332" s="275"/>
      <c r="X2332" s="276"/>
    </row>
    <row r="2333" spans="2:24" x14ac:dyDescent="0.25">
      <c r="B2333" s="248"/>
      <c r="C2333" s="249"/>
      <c r="D2333" s="269"/>
      <c r="E2333" s="249"/>
      <c r="F2333" s="270"/>
      <c r="G2333" s="270"/>
      <c r="H2333" s="271"/>
      <c r="I2333" s="271"/>
      <c r="J2333" s="270"/>
      <c r="K2333" s="270"/>
      <c r="L2333" s="249"/>
      <c r="M2333" s="249"/>
      <c r="N2333" s="272"/>
      <c r="O2333" s="250"/>
      <c r="P2333" s="273"/>
      <c r="Q2333" s="274"/>
      <c r="R2333" s="273"/>
      <c r="S2333" s="274"/>
      <c r="T2333" s="250"/>
      <c r="U2333" s="274"/>
      <c r="V2333" s="250"/>
      <c r="W2333" s="275"/>
      <c r="X2333" s="276"/>
    </row>
    <row r="2334" spans="2:24" x14ac:dyDescent="0.25">
      <c r="B2334" s="248"/>
      <c r="C2334" s="249"/>
      <c r="D2334" s="269"/>
      <c r="E2334" s="249"/>
      <c r="F2334" s="270"/>
      <c r="G2334" s="270"/>
      <c r="H2334" s="271"/>
      <c r="I2334" s="271"/>
      <c r="J2334" s="270"/>
      <c r="K2334" s="270"/>
      <c r="L2334" s="249"/>
      <c r="M2334" s="249"/>
      <c r="N2334" s="272"/>
      <c r="O2334" s="250"/>
      <c r="P2334" s="273"/>
      <c r="Q2334" s="274"/>
      <c r="R2334" s="273"/>
      <c r="S2334" s="274"/>
      <c r="T2334" s="250"/>
      <c r="U2334" s="274"/>
      <c r="V2334" s="250"/>
      <c r="W2334" s="275"/>
      <c r="X2334" s="276"/>
    </row>
    <row r="2335" spans="2:24" x14ac:dyDescent="0.25">
      <c r="B2335" s="248"/>
      <c r="C2335" s="249"/>
      <c r="D2335" s="269"/>
      <c r="E2335" s="249"/>
      <c r="F2335" s="270"/>
      <c r="G2335" s="270"/>
      <c r="H2335" s="271"/>
      <c r="I2335" s="271"/>
      <c r="J2335" s="270"/>
      <c r="K2335" s="270"/>
      <c r="L2335" s="249"/>
      <c r="M2335" s="249"/>
      <c r="N2335" s="272"/>
      <c r="O2335" s="250"/>
      <c r="P2335" s="273"/>
      <c r="Q2335" s="274"/>
      <c r="R2335" s="273"/>
      <c r="S2335" s="274"/>
      <c r="T2335" s="250"/>
      <c r="U2335" s="274"/>
      <c r="V2335" s="250"/>
      <c r="W2335" s="275"/>
      <c r="X2335" s="276"/>
    </row>
    <row r="2336" spans="2:24" x14ac:dyDescent="0.25">
      <c r="B2336" s="248"/>
      <c r="C2336" s="249"/>
      <c r="D2336" s="269"/>
      <c r="E2336" s="249"/>
      <c r="F2336" s="270"/>
      <c r="G2336" s="270"/>
      <c r="H2336" s="271"/>
      <c r="I2336" s="271"/>
      <c r="J2336" s="270"/>
      <c r="K2336" s="270"/>
      <c r="L2336" s="249"/>
      <c r="M2336" s="249"/>
      <c r="N2336" s="272"/>
      <c r="O2336" s="250"/>
      <c r="P2336" s="273"/>
      <c r="Q2336" s="274"/>
      <c r="R2336" s="273"/>
      <c r="S2336" s="274"/>
      <c r="T2336" s="250"/>
      <c r="U2336" s="274"/>
      <c r="V2336" s="250"/>
      <c r="W2336" s="275"/>
      <c r="X2336" s="276"/>
    </row>
    <row r="2337" spans="2:24" x14ac:dyDescent="0.25">
      <c r="B2337" s="248"/>
      <c r="C2337" s="249"/>
      <c r="D2337" s="269"/>
      <c r="E2337" s="249"/>
      <c r="F2337" s="270"/>
      <c r="G2337" s="270"/>
      <c r="H2337" s="271"/>
      <c r="I2337" s="271"/>
      <c r="J2337" s="270"/>
      <c r="K2337" s="270"/>
      <c r="L2337" s="249"/>
      <c r="M2337" s="249"/>
      <c r="N2337" s="272"/>
      <c r="O2337" s="250"/>
      <c r="P2337" s="273"/>
      <c r="Q2337" s="274"/>
      <c r="R2337" s="273"/>
      <c r="S2337" s="274"/>
      <c r="T2337" s="250"/>
      <c r="U2337" s="274"/>
      <c r="V2337" s="250"/>
      <c r="W2337" s="275"/>
      <c r="X2337" s="276"/>
    </row>
    <row r="2338" spans="2:24" x14ac:dyDescent="0.25">
      <c r="B2338" s="248"/>
      <c r="C2338" s="249"/>
      <c r="D2338" s="269"/>
      <c r="E2338" s="249"/>
      <c r="F2338" s="270"/>
      <c r="G2338" s="270"/>
      <c r="H2338" s="271"/>
      <c r="I2338" s="271"/>
      <c r="J2338" s="270"/>
      <c r="K2338" s="270"/>
      <c r="L2338" s="249"/>
      <c r="M2338" s="249"/>
      <c r="N2338" s="272"/>
      <c r="O2338" s="250"/>
      <c r="P2338" s="273"/>
      <c r="Q2338" s="274"/>
      <c r="R2338" s="273"/>
      <c r="S2338" s="274"/>
      <c r="T2338" s="250"/>
      <c r="U2338" s="274"/>
      <c r="V2338" s="250"/>
      <c r="W2338" s="275"/>
      <c r="X2338" s="276"/>
    </row>
    <row r="2339" spans="2:24" x14ac:dyDescent="0.25">
      <c r="B2339" s="248"/>
      <c r="C2339" s="249"/>
      <c r="D2339" s="269"/>
      <c r="E2339" s="249"/>
      <c r="F2339" s="270"/>
      <c r="G2339" s="270"/>
      <c r="H2339" s="271"/>
      <c r="I2339" s="271"/>
      <c r="J2339" s="270"/>
      <c r="K2339" s="270"/>
      <c r="L2339" s="249"/>
      <c r="M2339" s="249"/>
      <c r="N2339" s="272"/>
      <c r="O2339" s="250"/>
      <c r="P2339" s="273"/>
      <c r="Q2339" s="274"/>
      <c r="R2339" s="273"/>
      <c r="S2339" s="274"/>
      <c r="T2339" s="250"/>
      <c r="U2339" s="274"/>
      <c r="V2339" s="250"/>
      <c r="W2339" s="275"/>
      <c r="X2339" s="276"/>
    </row>
    <row r="2340" spans="2:24" x14ac:dyDescent="0.25">
      <c r="B2340" s="248"/>
      <c r="C2340" s="249"/>
      <c r="D2340" s="269"/>
      <c r="E2340" s="249"/>
      <c r="F2340" s="270"/>
      <c r="G2340" s="270"/>
      <c r="H2340" s="271"/>
      <c r="I2340" s="271"/>
      <c r="J2340" s="270"/>
      <c r="K2340" s="270"/>
      <c r="L2340" s="249"/>
      <c r="M2340" s="249"/>
      <c r="N2340" s="272"/>
      <c r="O2340" s="250"/>
      <c r="P2340" s="273"/>
      <c r="Q2340" s="274"/>
      <c r="R2340" s="273"/>
      <c r="S2340" s="274"/>
      <c r="T2340" s="250"/>
      <c r="U2340" s="274"/>
      <c r="V2340" s="250"/>
      <c r="W2340" s="275"/>
      <c r="X2340" s="276"/>
    </row>
    <row r="2341" spans="2:24" x14ac:dyDescent="0.25">
      <c r="B2341" s="248"/>
      <c r="C2341" s="249"/>
      <c r="D2341" s="269"/>
      <c r="E2341" s="249"/>
      <c r="F2341" s="270"/>
      <c r="G2341" s="270"/>
      <c r="H2341" s="271"/>
      <c r="I2341" s="271"/>
      <c r="J2341" s="270"/>
      <c r="K2341" s="270"/>
      <c r="L2341" s="249"/>
      <c r="M2341" s="249"/>
      <c r="N2341" s="272"/>
      <c r="O2341" s="250"/>
      <c r="P2341" s="273"/>
      <c r="Q2341" s="274"/>
      <c r="R2341" s="273"/>
      <c r="S2341" s="274"/>
      <c r="T2341" s="250"/>
      <c r="U2341" s="274"/>
      <c r="V2341" s="250"/>
      <c r="W2341" s="275"/>
      <c r="X2341" s="276"/>
    </row>
    <row r="2342" spans="2:24" x14ac:dyDescent="0.25">
      <c r="B2342" s="248"/>
      <c r="C2342" s="249"/>
      <c r="D2342" s="269"/>
      <c r="E2342" s="249"/>
      <c r="F2342" s="270"/>
      <c r="G2342" s="270"/>
      <c r="H2342" s="271"/>
      <c r="I2342" s="271"/>
      <c r="J2342" s="270"/>
      <c r="K2342" s="270"/>
      <c r="L2342" s="249"/>
      <c r="M2342" s="249"/>
      <c r="N2342" s="272"/>
      <c r="O2342" s="250"/>
      <c r="P2342" s="273"/>
      <c r="Q2342" s="274"/>
      <c r="R2342" s="273"/>
      <c r="S2342" s="274"/>
      <c r="T2342" s="250"/>
      <c r="U2342" s="274"/>
      <c r="V2342" s="250"/>
      <c r="W2342" s="275"/>
      <c r="X2342" s="276"/>
    </row>
    <row r="2343" spans="2:24" x14ac:dyDescent="0.25">
      <c r="B2343" s="248"/>
      <c r="C2343" s="249"/>
      <c r="D2343" s="269"/>
      <c r="E2343" s="249"/>
      <c r="F2343" s="270"/>
      <c r="G2343" s="270"/>
      <c r="H2343" s="271"/>
      <c r="I2343" s="271"/>
      <c r="J2343" s="270"/>
      <c r="K2343" s="270"/>
      <c r="L2343" s="249"/>
      <c r="M2343" s="249"/>
      <c r="N2343" s="272"/>
      <c r="O2343" s="250"/>
      <c r="P2343" s="273"/>
      <c r="Q2343" s="274"/>
      <c r="R2343" s="273"/>
      <c r="S2343" s="274"/>
      <c r="T2343" s="250"/>
      <c r="U2343" s="274"/>
      <c r="V2343" s="250"/>
      <c r="W2343" s="275"/>
      <c r="X2343" s="276"/>
    </row>
    <row r="2344" spans="2:24" x14ac:dyDescent="0.25">
      <c r="B2344" s="248"/>
      <c r="C2344" s="249"/>
      <c r="D2344" s="269"/>
      <c r="E2344" s="249"/>
      <c r="F2344" s="270"/>
      <c r="G2344" s="270"/>
      <c r="H2344" s="271"/>
      <c r="I2344" s="271"/>
      <c r="J2344" s="270"/>
      <c r="K2344" s="270"/>
      <c r="L2344" s="249"/>
      <c r="M2344" s="249"/>
      <c r="N2344" s="272"/>
      <c r="O2344" s="250"/>
      <c r="P2344" s="273"/>
      <c r="Q2344" s="274"/>
      <c r="R2344" s="273"/>
      <c r="S2344" s="274"/>
      <c r="T2344" s="250"/>
      <c r="U2344" s="274"/>
      <c r="V2344" s="250"/>
      <c r="W2344" s="275"/>
      <c r="X2344" s="276"/>
    </row>
    <row r="2345" spans="2:24" x14ac:dyDescent="0.25">
      <c r="B2345" s="248"/>
      <c r="C2345" s="249"/>
      <c r="D2345" s="269"/>
      <c r="E2345" s="249"/>
      <c r="F2345" s="270"/>
      <c r="G2345" s="270"/>
      <c r="H2345" s="271"/>
      <c r="I2345" s="271"/>
      <c r="J2345" s="270"/>
      <c r="K2345" s="270"/>
      <c r="L2345" s="249"/>
      <c r="M2345" s="249"/>
      <c r="N2345" s="272"/>
      <c r="O2345" s="250"/>
      <c r="P2345" s="273"/>
      <c r="Q2345" s="274"/>
      <c r="R2345" s="273"/>
      <c r="S2345" s="274"/>
      <c r="T2345" s="250"/>
      <c r="U2345" s="274"/>
      <c r="V2345" s="250"/>
      <c r="W2345" s="275"/>
      <c r="X2345" s="276"/>
    </row>
    <row r="2346" spans="2:24" x14ac:dyDescent="0.25">
      <c r="B2346" s="248"/>
      <c r="C2346" s="249"/>
      <c r="D2346" s="269"/>
      <c r="E2346" s="249"/>
      <c r="F2346" s="270"/>
      <c r="G2346" s="270"/>
      <c r="H2346" s="271"/>
      <c r="I2346" s="271"/>
      <c r="J2346" s="270"/>
      <c r="K2346" s="270"/>
      <c r="L2346" s="249"/>
      <c r="M2346" s="249"/>
      <c r="N2346" s="272"/>
      <c r="O2346" s="250"/>
      <c r="P2346" s="273"/>
      <c r="Q2346" s="274"/>
      <c r="R2346" s="273"/>
      <c r="S2346" s="274"/>
      <c r="T2346" s="250"/>
      <c r="U2346" s="274"/>
      <c r="V2346" s="250"/>
      <c r="W2346" s="275"/>
      <c r="X2346" s="276"/>
    </row>
    <row r="2347" spans="2:24" x14ac:dyDescent="0.25">
      <c r="B2347" s="248"/>
      <c r="C2347" s="249"/>
      <c r="D2347" s="269"/>
      <c r="E2347" s="249"/>
      <c r="F2347" s="270"/>
      <c r="G2347" s="270"/>
      <c r="H2347" s="271"/>
      <c r="I2347" s="271"/>
      <c r="J2347" s="270"/>
      <c r="K2347" s="270"/>
      <c r="L2347" s="249"/>
      <c r="M2347" s="249"/>
      <c r="N2347" s="272"/>
      <c r="O2347" s="250"/>
      <c r="P2347" s="273"/>
      <c r="Q2347" s="274"/>
      <c r="R2347" s="273"/>
      <c r="S2347" s="274"/>
      <c r="T2347" s="250"/>
      <c r="U2347" s="274"/>
      <c r="V2347" s="250"/>
      <c r="W2347" s="275"/>
      <c r="X2347" s="276"/>
    </row>
    <row r="2348" spans="2:24" x14ac:dyDescent="0.25">
      <c r="B2348" s="248"/>
      <c r="C2348" s="249"/>
      <c r="D2348" s="269"/>
      <c r="E2348" s="249"/>
      <c r="F2348" s="270"/>
      <c r="G2348" s="270"/>
      <c r="H2348" s="271"/>
      <c r="I2348" s="271"/>
      <c r="J2348" s="270"/>
      <c r="K2348" s="270"/>
      <c r="L2348" s="249"/>
      <c r="M2348" s="249"/>
      <c r="N2348" s="272"/>
      <c r="O2348" s="250"/>
      <c r="P2348" s="273"/>
      <c r="Q2348" s="274"/>
      <c r="R2348" s="273"/>
      <c r="S2348" s="274"/>
      <c r="T2348" s="250"/>
      <c r="U2348" s="274"/>
      <c r="V2348" s="250"/>
      <c r="W2348" s="275"/>
      <c r="X2348" s="276"/>
    </row>
    <row r="2349" spans="2:24" x14ac:dyDescent="0.25">
      <c r="B2349" s="248"/>
      <c r="C2349" s="249"/>
      <c r="D2349" s="269"/>
      <c r="E2349" s="249"/>
      <c r="F2349" s="270"/>
      <c r="G2349" s="270"/>
      <c r="H2349" s="271"/>
      <c r="I2349" s="271"/>
      <c r="J2349" s="270"/>
      <c r="K2349" s="270"/>
      <c r="L2349" s="249"/>
      <c r="M2349" s="249"/>
      <c r="N2349" s="272"/>
      <c r="O2349" s="250"/>
      <c r="P2349" s="273"/>
      <c r="Q2349" s="274"/>
      <c r="R2349" s="273"/>
      <c r="S2349" s="274"/>
      <c r="T2349" s="250"/>
      <c r="U2349" s="274"/>
      <c r="V2349" s="250"/>
      <c r="W2349" s="275"/>
      <c r="X2349" s="276"/>
    </row>
    <row r="2350" spans="2:24" x14ac:dyDescent="0.25">
      <c r="B2350" s="248"/>
      <c r="C2350" s="249"/>
      <c r="D2350" s="269"/>
      <c r="E2350" s="249"/>
      <c r="F2350" s="270"/>
      <c r="G2350" s="270"/>
      <c r="H2350" s="271"/>
      <c r="I2350" s="271"/>
      <c r="J2350" s="270"/>
      <c r="K2350" s="270"/>
      <c r="L2350" s="249"/>
      <c r="M2350" s="249"/>
      <c r="N2350" s="272"/>
      <c r="O2350" s="250"/>
      <c r="P2350" s="273"/>
      <c r="Q2350" s="274"/>
      <c r="R2350" s="273"/>
      <c r="S2350" s="274"/>
      <c r="T2350" s="250"/>
      <c r="U2350" s="274"/>
      <c r="V2350" s="250"/>
      <c r="W2350" s="275"/>
      <c r="X2350" s="276"/>
    </row>
    <row r="2351" spans="2:24" x14ac:dyDescent="0.25">
      <c r="B2351" s="248"/>
      <c r="C2351" s="249"/>
      <c r="D2351" s="269"/>
      <c r="E2351" s="249"/>
      <c r="F2351" s="270"/>
      <c r="G2351" s="270"/>
      <c r="H2351" s="271"/>
      <c r="I2351" s="271"/>
      <c r="J2351" s="270"/>
      <c r="K2351" s="270"/>
      <c r="L2351" s="249"/>
      <c r="M2351" s="249"/>
      <c r="N2351" s="272"/>
      <c r="O2351" s="250"/>
      <c r="P2351" s="273"/>
      <c r="Q2351" s="274"/>
      <c r="R2351" s="273"/>
      <c r="S2351" s="274"/>
      <c r="T2351" s="250"/>
      <c r="U2351" s="274"/>
      <c r="V2351" s="250"/>
      <c r="W2351" s="275"/>
      <c r="X2351" s="276"/>
    </row>
    <row r="2352" spans="2:24" x14ac:dyDescent="0.25">
      <c r="B2352" s="248"/>
      <c r="C2352" s="249"/>
      <c r="D2352" s="269"/>
      <c r="E2352" s="249"/>
      <c r="F2352" s="270"/>
      <c r="G2352" s="270"/>
      <c r="H2352" s="271"/>
      <c r="I2352" s="271"/>
      <c r="J2352" s="270"/>
      <c r="K2352" s="270"/>
      <c r="L2352" s="249"/>
      <c r="M2352" s="249"/>
      <c r="N2352" s="272"/>
      <c r="O2352" s="250"/>
      <c r="P2352" s="273"/>
      <c r="Q2352" s="274"/>
      <c r="R2352" s="273"/>
      <c r="S2352" s="274"/>
      <c r="T2352" s="250"/>
      <c r="U2352" s="274"/>
      <c r="V2352" s="250"/>
      <c r="W2352" s="275"/>
      <c r="X2352" s="276"/>
    </row>
    <row r="2353" spans="2:24" x14ac:dyDescent="0.25">
      <c r="B2353" s="248"/>
      <c r="C2353" s="249"/>
      <c r="D2353" s="269"/>
      <c r="E2353" s="249"/>
      <c r="F2353" s="270"/>
      <c r="G2353" s="270"/>
      <c r="H2353" s="271"/>
      <c r="I2353" s="271"/>
      <c r="J2353" s="270"/>
      <c r="K2353" s="270"/>
      <c r="L2353" s="249"/>
      <c r="M2353" s="249"/>
      <c r="N2353" s="272"/>
      <c r="O2353" s="250"/>
      <c r="P2353" s="273"/>
      <c r="Q2353" s="274"/>
      <c r="R2353" s="273"/>
      <c r="S2353" s="274"/>
      <c r="T2353" s="250"/>
      <c r="U2353" s="274"/>
      <c r="V2353" s="250"/>
      <c r="W2353" s="275"/>
      <c r="X2353" s="276"/>
    </row>
    <row r="2354" spans="2:24" x14ac:dyDescent="0.25">
      <c r="B2354" s="248"/>
      <c r="C2354" s="249"/>
      <c r="D2354" s="269"/>
      <c r="E2354" s="249"/>
      <c r="F2354" s="270"/>
      <c r="G2354" s="270"/>
      <c r="H2354" s="271"/>
      <c r="I2354" s="271"/>
      <c r="J2354" s="270"/>
      <c r="K2354" s="270"/>
      <c r="L2354" s="249"/>
      <c r="M2354" s="249"/>
      <c r="N2354" s="272"/>
      <c r="O2354" s="250"/>
      <c r="P2354" s="273"/>
      <c r="Q2354" s="274"/>
      <c r="R2354" s="273"/>
      <c r="S2354" s="274"/>
      <c r="T2354" s="250"/>
      <c r="U2354" s="274"/>
      <c r="V2354" s="250"/>
      <c r="W2354" s="275"/>
      <c r="X2354" s="276"/>
    </row>
    <row r="2355" spans="2:24" x14ac:dyDescent="0.25">
      <c r="B2355" s="248"/>
      <c r="C2355" s="249"/>
      <c r="D2355" s="269"/>
      <c r="E2355" s="249"/>
      <c r="F2355" s="270"/>
      <c r="G2355" s="270"/>
      <c r="H2355" s="271"/>
      <c r="I2355" s="271"/>
      <c r="J2355" s="270"/>
      <c r="K2355" s="270"/>
      <c r="L2355" s="249"/>
      <c r="M2355" s="249"/>
      <c r="N2355" s="272"/>
      <c r="O2355" s="250"/>
      <c r="P2355" s="273"/>
      <c r="Q2355" s="274"/>
      <c r="R2355" s="273"/>
      <c r="S2355" s="274"/>
      <c r="T2355" s="250"/>
      <c r="U2355" s="274"/>
      <c r="V2355" s="250"/>
      <c r="W2355" s="275"/>
      <c r="X2355" s="276"/>
    </row>
    <row r="2356" spans="2:24" x14ac:dyDescent="0.25">
      <c r="B2356" s="248"/>
      <c r="C2356" s="249"/>
      <c r="D2356" s="269"/>
      <c r="E2356" s="249"/>
      <c r="F2356" s="270"/>
      <c r="G2356" s="270"/>
      <c r="H2356" s="271"/>
      <c r="I2356" s="271"/>
      <c r="J2356" s="270"/>
      <c r="K2356" s="270"/>
      <c r="L2356" s="249"/>
      <c r="M2356" s="249"/>
      <c r="N2356" s="272"/>
      <c r="O2356" s="250"/>
      <c r="P2356" s="273"/>
      <c r="Q2356" s="274"/>
      <c r="R2356" s="273"/>
      <c r="S2356" s="274"/>
      <c r="T2356" s="250"/>
      <c r="U2356" s="274"/>
      <c r="V2356" s="250"/>
      <c r="W2356" s="275"/>
      <c r="X2356" s="276"/>
    </row>
    <row r="2357" spans="2:24" x14ac:dyDescent="0.25">
      <c r="B2357" s="248"/>
      <c r="C2357" s="249"/>
      <c r="D2357" s="269"/>
      <c r="E2357" s="249"/>
      <c r="F2357" s="270"/>
      <c r="G2357" s="270"/>
      <c r="H2357" s="271"/>
      <c r="I2357" s="271"/>
      <c r="J2357" s="270"/>
      <c r="K2357" s="270"/>
      <c r="L2357" s="249"/>
      <c r="M2357" s="249"/>
      <c r="N2357" s="272"/>
      <c r="O2357" s="250"/>
      <c r="P2357" s="273"/>
      <c r="Q2357" s="274"/>
      <c r="R2357" s="273"/>
      <c r="S2357" s="274"/>
      <c r="T2357" s="250"/>
      <c r="U2357" s="274"/>
      <c r="V2357" s="250"/>
      <c r="W2357" s="275"/>
      <c r="X2357" s="276"/>
    </row>
    <row r="2358" spans="2:24" x14ac:dyDescent="0.25">
      <c r="B2358" s="248"/>
      <c r="C2358" s="249"/>
      <c r="D2358" s="269"/>
      <c r="E2358" s="249"/>
      <c r="F2358" s="270"/>
      <c r="G2358" s="270"/>
      <c r="H2358" s="271"/>
      <c r="I2358" s="271"/>
      <c r="J2358" s="270"/>
      <c r="K2358" s="270"/>
      <c r="L2358" s="249"/>
      <c r="M2358" s="249"/>
      <c r="N2358" s="272"/>
      <c r="O2358" s="250"/>
      <c r="P2358" s="273"/>
      <c r="Q2358" s="274"/>
      <c r="R2358" s="273"/>
      <c r="S2358" s="274"/>
      <c r="T2358" s="250"/>
      <c r="U2358" s="274"/>
      <c r="V2358" s="250"/>
      <c r="W2358" s="275"/>
      <c r="X2358" s="276"/>
    </row>
    <row r="2359" spans="2:24" x14ac:dyDescent="0.25">
      <c r="B2359" s="248"/>
      <c r="C2359" s="249"/>
      <c r="D2359" s="269"/>
      <c r="E2359" s="249"/>
      <c r="F2359" s="270"/>
      <c r="G2359" s="270"/>
      <c r="H2359" s="271"/>
      <c r="I2359" s="271"/>
      <c r="J2359" s="270"/>
      <c r="K2359" s="270"/>
      <c r="L2359" s="249"/>
      <c r="M2359" s="249"/>
      <c r="N2359" s="272"/>
      <c r="O2359" s="250"/>
      <c r="P2359" s="273"/>
      <c r="Q2359" s="274"/>
      <c r="R2359" s="273"/>
      <c r="S2359" s="274"/>
      <c r="T2359" s="250"/>
      <c r="U2359" s="274"/>
      <c r="V2359" s="250"/>
      <c r="W2359" s="275"/>
      <c r="X2359" s="276"/>
    </row>
    <row r="2360" spans="2:24" x14ac:dyDescent="0.25">
      <c r="B2360" s="248"/>
      <c r="C2360" s="249"/>
      <c r="D2360" s="269"/>
      <c r="E2360" s="249"/>
      <c r="F2360" s="270"/>
      <c r="G2360" s="270"/>
      <c r="H2360" s="271"/>
      <c r="I2360" s="271"/>
      <c r="J2360" s="270"/>
      <c r="K2360" s="270"/>
      <c r="L2360" s="249"/>
      <c r="M2360" s="249"/>
      <c r="N2360" s="272"/>
      <c r="O2360" s="250"/>
      <c r="P2360" s="273"/>
      <c r="Q2360" s="274"/>
      <c r="R2360" s="273"/>
      <c r="S2360" s="274"/>
      <c r="T2360" s="250"/>
      <c r="U2360" s="274"/>
      <c r="V2360" s="250"/>
      <c r="W2360" s="275"/>
      <c r="X2360" s="276"/>
    </row>
    <row r="2361" spans="2:24" x14ac:dyDescent="0.25">
      <c r="B2361" s="248"/>
      <c r="C2361" s="249"/>
      <c r="D2361" s="269"/>
      <c r="E2361" s="249"/>
      <c r="F2361" s="270"/>
      <c r="G2361" s="270"/>
      <c r="H2361" s="271"/>
      <c r="I2361" s="271"/>
      <c r="J2361" s="270"/>
      <c r="K2361" s="270"/>
      <c r="L2361" s="249"/>
      <c r="M2361" s="249"/>
      <c r="N2361" s="272"/>
      <c r="O2361" s="250"/>
      <c r="P2361" s="273"/>
      <c r="Q2361" s="274"/>
      <c r="R2361" s="273"/>
      <c r="S2361" s="274"/>
      <c r="T2361" s="250"/>
      <c r="U2361" s="274"/>
      <c r="V2361" s="250"/>
      <c r="W2361" s="275"/>
      <c r="X2361" s="276"/>
    </row>
    <row r="2362" spans="2:24" x14ac:dyDescent="0.25">
      <c r="B2362" s="248"/>
      <c r="C2362" s="249"/>
      <c r="D2362" s="269"/>
      <c r="E2362" s="249"/>
      <c r="F2362" s="270"/>
      <c r="G2362" s="270"/>
      <c r="H2362" s="271"/>
      <c r="I2362" s="271"/>
      <c r="J2362" s="270"/>
      <c r="K2362" s="270"/>
      <c r="L2362" s="249"/>
      <c r="M2362" s="249"/>
      <c r="N2362" s="272"/>
      <c r="O2362" s="250"/>
      <c r="P2362" s="273"/>
      <c r="Q2362" s="274"/>
      <c r="R2362" s="273"/>
      <c r="S2362" s="274"/>
      <c r="T2362" s="250"/>
      <c r="U2362" s="274"/>
      <c r="V2362" s="250"/>
      <c r="W2362" s="275"/>
      <c r="X2362" s="276"/>
    </row>
    <row r="2363" spans="2:24" x14ac:dyDescent="0.25">
      <c r="B2363" s="248"/>
      <c r="C2363" s="249"/>
      <c r="D2363" s="269"/>
      <c r="E2363" s="249"/>
      <c r="F2363" s="270"/>
      <c r="G2363" s="270"/>
      <c r="H2363" s="271"/>
      <c r="I2363" s="271"/>
      <c r="J2363" s="270"/>
      <c r="K2363" s="270"/>
      <c r="L2363" s="249"/>
      <c r="M2363" s="249"/>
      <c r="N2363" s="272"/>
      <c r="O2363" s="250"/>
      <c r="P2363" s="273"/>
      <c r="Q2363" s="274"/>
      <c r="R2363" s="273"/>
      <c r="S2363" s="274"/>
      <c r="T2363" s="250"/>
      <c r="U2363" s="274"/>
      <c r="V2363" s="250"/>
      <c r="W2363" s="275"/>
      <c r="X2363" s="276"/>
    </row>
    <row r="2364" spans="2:24" x14ac:dyDescent="0.25">
      <c r="B2364" s="248"/>
      <c r="C2364" s="249"/>
      <c r="D2364" s="269"/>
      <c r="E2364" s="249"/>
      <c r="F2364" s="270"/>
      <c r="G2364" s="270"/>
      <c r="H2364" s="271"/>
      <c r="I2364" s="271"/>
      <c r="J2364" s="270"/>
      <c r="K2364" s="270"/>
      <c r="L2364" s="249"/>
      <c r="M2364" s="249"/>
      <c r="N2364" s="272"/>
      <c r="O2364" s="250"/>
      <c r="P2364" s="273"/>
      <c r="Q2364" s="274"/>
      <c r="R2364" s="273"/>
      <c r="S2364" s="274"/>
      <c r="T2364" s="250"/>
      <c r="U2364" s="274"/>
      <c r="V2364" s="250"/>
      <c r="W2364" s="275"/>
      <c r="X2364" s="276"/>
    </row>
    <row r="2365" spans="2:24" x14ac:dyDescent="0.25">
      <c r="B2365" s="248"/>
      <c r="C2365" s="249"/>
      <c r="D2365" s="269"/>
      <c r="E2365" s="249"/>
      <c r="F2365" s="270"/>
      <c r="G2365" s="270"/>
      <c r="H2365" s="271"/>
      <c r="I2365" s="271"/>
      <c r="J2365" s="270"/>
      <c r="K2365" s="270"/>
      <c r="L2365" s="249"/>
      <c r="M2365" s="249"/>
      <c r="N2365" s="272"/>
      <c r="O2365" s="250"/>
      <c r="P2365" s="273"/>
      <c r="Q2365" s="274"/>
      <c r="R2365" s="273"/>
      <c r="S2365" s="274"/>
      <c r="T2365" s="250"/>
      <c r="U2365" s="274"/>
      <c r="V2365" s="250"/>
      <c r="W2365" s="275"/>
      <c r="X2365" s="276"/>
    </row>
    <row r="2366" spans="2:24" x14ac:dyDescent="0.25">
      <c r="B2366" s="248"/>
      <c r="C2366" s="249"/>
      <c r="D2366" s="269"/>
      <c r="E2366" s="249"/>
      <c r="F2366" s="270"/>
      <c r="G2366" s="270"/>
      <c r="H2366" s="271"/>
      <c r="I2366" s="271"/>
      <c r="J2366" s="270"/>
      <c r="K2366" s="270"/>
      <c r="L2366" s="249"/>
      <c r="M2366" s="249"/>
      <c r="N2366" s="272"/>
      <c r="O2366" s="250"/>
      <c r="P2366" s="273"/>
      <c r="Q2366" s="274"/>
      <c r="R2366" s="273"/>
      <c r="S2366" s="274"/>
      <c r="T2366" s="250"/>
      <c r="U2366" s="274"/>
      <c r="V2366" s="250"/>
      <c r="W2366" s="275"/>
      <c r="X2366" s="276"/>
    </row>
    <row r="2367" spans="2:24" x14ac:dyDescent="0.25">
      <c r="B2367" s="248"/>
      <c r="C2367" s="249"/>
      <c r="D2367" s="269"/>
      <c r="E2367" s="249"/>
      <c r="F2367" s="270"/>
      <c r="G2367" s="270"/>
      <c r="H2367" s="271"/>
      <c r="I2367" s="271"/>
      <c r="J2367" s="270"/>
      <c r="K2367" s="270"/>
      <c r="L2367" s="249"/>
      <c r="M2367" s="249"/>
      <c r="N2367" s="272"/>
      <c r="O2367" s="250"/>
      <c r="P2367" s="273"/>
      <c r="Q2367" s="274"/>
      <c r="R2367" s="273"/>
      <c r="S2367" s="274"/>
      <c r="T2367" s="250"/>
      <c r="U2367" s="274"/>
      <c r="V2367" s="250"/>
      <c r="W2367" s="275"/>
      <c r="X2367" s="276"/>
    </row>
    <row r="2368" spans="2:24" x14ac:dyDescent="0.25">
      <c r="B2368" s="248"/>
      <c r="C2368" s="249"/>
      <c r="D2368" s="269"/>
      <c r="E2368" s="249"/>
      <c r="F2368" s="270"/>
      <c r="G2368" s="270"/>
      <c r="H2368" s="271"/>
      <c r="I2368" s="271"/>
      <c r="J2368" s="270"/>
      <c r="K2368" s="270"/>
      <c r="L2368" s="249"/>
      <c r="M2368" s="249"/>
      <c r="N2368" s="272"/>
      <c r="O2368" s="250"/>
      <c r="P2368" s="273"/>
      <c r="Q2368" s="274"/>
      <c r="R2368" s="273"/>
      <c r="S2368" s="274"/>
      <c r="T2368" s="250"/>
      <c r="U2368" s="274"/>
      <c r="V2368" s="250"/>
      <c r="W2368" s="275"/>
      <c r="X2368" s="276"/>
    </row>
    <row r="2369" spans="2:24" x14ac:dyDescent="0.25">
      <c r="B2369" s="248"/>
      <c r="C2369" s="249"/>
      <c r="D2369" s="269"/>
      <c r="E2369" s="249"/>
      <c r="F2369" s="270"/>
      <c r="G2369" s="270"/>
      <c r="H2369" s="271"/>
      <c r="I2369" s="271"/>
      <c r="J2369" s="270"/>
      <c r="K2369" s="270"/>
      <c r="L2369" s="249"/>
      <c r="M2369" s="249"/>
      <c r="N2369" s="272"/>
      <c r="O2369" s="250"/>
      <c r="P2369" s="273"/>
      <c r="Q2369" s="274"/>
      <c r="R2369" s="273"/>
      <c r="S2369" s="274"/>
      <c r="T2369" s="250"/>
      <c r="U2369" s="274"/>
      <c r="V2369" s="250"/>
      <c r="W2369" s="275"/>
      <c r="X2369" s="276"/>
    </row>
    <row r="2370" spans="2:24" x14ac:dyDescent="0.25">
      <c r="B2370" s="248"/>
      <c r="C2370" s="249"/>
      <c r="D2370" s="269"/>
      <c r="E2370" s="249"/>
      <c r="F2370" s="270"/>
      <c r="G2370" s="270"/>
      <c r="H2370" s="271"/>
      <c r="I2370" s="271"/>
      <c r="J2370" s="270"/>
      <c r="K2370" s="270"/>
      <c r="L2370" s="249"/>
      <c r="M2370" s="249"/>
      <c r="N2370" s="272"/>
      <c r="O2370" s="250"/>
      <c r="P2370" s="273"/>
      <c r="Q2370" s="274"/>
      <c r="R2370" s="273"/>
      <c r="S2370" s="274"/>
      <c r="T2370" s="250"/>
      <c r="U2370" s="274"/>
      <c r="V2370" s="250"/>
      <c r="W2370" s="275"/>
      <c r="X2370" s="276"/>
    </row>
    <row r="2371" spans="2:24" x14ac:dyDescent="0.25">
      <c r="B2371" s="248"/>
      <c r="C2371" s="249"/>
      <c r="D2371" s="269"/>
      <c r="E2371" s="249"/>
      <c r="F2371" s="270"/>
      <c r="G2371" s="270"/>
      <c r="H2371" s="271"/>
      <c r="I2371" s="271"/>
      <c r="J2371" s="270"/>
      <c r="K2371" s="270"/>
      <c r="L2371" s="249"/>
      <c r="M2371" s="249"/>
      <c r="N2371" s="272"/>
      <c r="O2371" s="250"/>
      <c r="P2371" s="273"/>
      <c r="Q2371" s="274"/>
      <c r="R2371" s="273"/>
      <c r="S2371" s="274"/>
      <c r="T2371" s="250"/>
      <c r="U2371" s="274"/>
      <c r="V2371" s="250"/>
      <c r="W2371" s="275"/>
      <c r="X2371" s="276"/>
    </row>
    <row r="2372" spans="2:24" x14ac:dyDescent="0.25">
      <c r="B2372" s="248"/>
      <c r="C2372" s="249"/>
      <c r="D2372" s="269"/>
      <c r="E2372" s="249"/>
      <c r="F2372" s="270"/>
      <c r="G2372" s="270"/>
      <c r="H2372" s="271"/>
      <c r="I2372" s="271"/>
      <c r="J2372" s="270"/>
      <c r="K2372" s="270"/>
      <c r="L2372" s="249"/>
      <c r="M2372" s="249"/>
      <c r="N2372" s="272"/>
      <c r="O2372" s="250"/>
      <c r="P2372" s="273"/>
      <c r="Q2372" s="274"/>
      <c r="R2372" s="273"/>
      <c r="S2372" s="274"/>
      <c r="T2372" s="250"/>
      <c r="U2372" s="274"/>
      <c r="V2372" s="250"/>
      <c r="W2372" s="275"/>
      <c r="X2372" s="276"/>
    </row>
    <row r="2373" spans="2:24" x14ac:dyDescent="0.25">
      <c r="B2373" s="248"/>
      <c r="C2373" s="249"/>
      <c r="D2373" s="269"/>
      <c r="E2373" s="249"/>
      <c r="F2373" s="270"/>
      <c r="G2373" s="270"/>
      <c r="H2373" s="271"/>
      <c r="I2373" s="271"/>
      <c r="J2373" s="270"/>
      <c r="K2373" s="270"/>
      <c r="L2373" s="249"/>
      <c r="M2373" s="249"/>
      <c r="N2373" s="272"/>
      <c r="O2373" s="250"/>
      <c r="P2373" s="273"/>
      <c r="Q2373" s="274"/>
      <c r="R2373" s="273"/>
      <c r="S2373" s="274"/>
      <c r="T2373" s="250"/>
      <c r="U2373" s="274"/>
      <c r="V2373" s="250"/>
      <c r="W2373" s="275"/>
      <c r="X2373" s="276"/>
    </row>
    <row r="2374" spans="2:24" x14ac:dyDescent="0.25">
      <c r="B2374" s="248"/>
      <c r="C2374" s="249"/>
      <c r="D2374" s="269"/>
      <c r="E2374" s="249"/>
      <c r="F2374" s="270"/>
      <c r="G2374" s="270"/>
      <c r="H2374" s="271"/>
      <c r="I2374" s="271"/>
      <c r="J2374" s="270"/>
      <c r="K2374" s="270"/>
      <c r="L2374" s="249"/>
      <c r="M2374" s="249"/>
      <c r="N2374" s="272"/>
      <c r="O2374" s="250"/>
      <c r="P2374" s="273"/>
      <c r="Q2374" s="274"/>
      <c r="R2374" s="273"/>
      <c r="S2374" s="274"/>
      <c r="T2374" s="250"/>
      <c r="U2374" s="274"/>
      <c r="V2374" s="250"/>
      <c r="W2374" s="275"/>
      <c r="X2374" s="276"/>
    </row>
    <row r="2375" spans="2:24" x14ac:dyDescent="0.25">
      <c r="B2375" s="248"/>
      <c r="C2375" s="249"/>
      <c r="D2375" s="269"/>
      <c r="E2375" s="249"/>
      <c r="F2375" s="270"/>
      <c r="G2375" s="270"/>
      <c r="H2375" s="271"/>
      <c r="I2375" s="271"/>
      <c r="J2375" s="270"/>
      <c r="K2375" s="270"/>
      <c r="L2375" s="249"/>
      <c r="M2375" s="249"/>
      <c r="N2375" s="272"/>
      <c r="O2375" s="250"/>
      <c r="P2375" s="273"/>
      <c r="Q2375" s="274"/>
      <c r="R2375" s="273"/>
      <c r="S2375" s="274"/>
      <c r="T2375" s="250"/>
      <c r="U2375" s="274"/>
      <c r="V2375" s="250"/>
      <c r="W2375" s="275"/>
      <c r="X2375" s="276"/>
    </row>
    <row r="2376" spans="2:24" x14ac:dyDescent="0.25">
      <c r="B2376" s="248"/>
      <c r="C2376" s="249"/>
      <c r="D2376" s="269"/>
      <c r="E2376" s="249"/>
      <c r="F2376" s="270"/>
      <c r="G2376" s="270"/>
      <c r="H2376" s="271"/>
      <c r="I2376" s="271"/>
      <c r="J2376" s="270"/>
      <c r="K2376" s="270"/>
      <c r="L2376" s="249"/>
      <c r="M2376" s="249"/>
      <c r="N2376" s="272"/>
      <c r="O2376" s="250"/>
      <c r="P2376" s="273"/>
      <c r="Q2376" s="274"/>
      <c r="R2376" s="273"/>
      <c r="S2376" s="274"/>
      <c r="T2376" s="250"/>
      <c r="U2376" s="274"/>
      <c r="V2376" s="250"/>
      <c r="W2376" s="275"/>
      <c r="X2376" s="276"/>
    </row>
    <row r="2377" spans="2:24" x14ac:dyDescent="0.25">
      <c r="B2377" s="248"/>
      <c r="C2377" s="249"/>
      <c r="D2377" s="269"/>
      <c r="E2377" s="249"/>
      <c r="F2377" s="270"/>
      <c r="G2377" s="270"/>
      <c r="H2377" s="271"/>
      <c r="I2377" s="271"/>
      <c r="J2377" s="270"/>
      <c r="K2377" s="270"/>
      <c r="L2377" s="249"/>
      <c r="M2377" s="249"/>
      <c r="N2377" s="272"/>
      <c r="O2377" s="250"/>
      <c r="P2377" s="273"/>
      <c r="Q2377" s="274"/>
      <c r="R2377" s="273"/>
      <c r="S2377" s="274"/>
      <c r="T2377" s="250"/>
      <c r="U2377" s="274"/>
      <c r="V2377" s="250"/>
      <c r="W2377" s="275"/>
      <c r="X2377" s="276"/>
    </row>
    <row r="2378" spans="2:24" x14ac:dyDescent="0.25">
      <c r="B2378" s="248"/>
      <c r="C2378" s="249"/>
      <c r="D2378" s="269"/>
      <c r="E2378" s="249"/>
      <c r="F2378" s="270"/>
      <c r="G2378" s="270"/>
      <c r="H2378" s="271"/>
      <c r="I2378" s="271"/>
      <c r="J2378" s="270"/>
      <c r="K2378" s="270"/>
      <c r="L2378" s="249"/>
      <c r="M2378" s="249"/>
      <c r="N2378" s="272"/>
      <c r="O2378" s="250"/>
      <c r="P2378" s="273"/>
      <c r="Q2378" s="274"/>
      <c r="R2378" s="273"/>
      <c r="S2378" s="274"/>
      <c r="T2378" s="250"/>
      <c r="U2378" s="274"/>
      <c r="V2378" s="250"/>
      <c r="W2378" s="275"/>
      <c r="X2378" s="276"/>
    </row>
    <row r="2379" spans="2:24" x14ac:dyDescent="0.25">
      <c r="B2379" s="248"/>
      <c r="C2379" s="249"/>
      <c r="D2379" s="269"/>
      <c r="E2379" s="249"/>
      <c r="F2379" s="270"/>
      <c r="G2379" s="270"/>
      <c r="H2379" s="271"/>
      <c r="I2379" s="271"/>
      <c r="J2379" s="270"/>
      <c r="K2379" s="270"/>
      <c r="L2379" s="249"/>
      <c r="M2379" s="249"/>
      <c r="N2379" s="272"/>
      <c r="O2379" s="250"/>
      <c r="P2379" s="273"/>
      <c r="Q2379" s="274"/>
      <c r="R2379" s="273"/>
      <c r="S2379" s="274"/>
      <c r="T2379" s="250"/>
      <c r="U2379" s="274"/>
      <c r="V2379" s="250"/>
      <c r="W2379" s="275"/>
      <c r="X2379" s="276"/>
    </row>
    <row r="2380" spans="2:24" x14ac:dyDescent="0.25">
      <c r="B2380" s="248"/>
      <c r="C2380" s="249"/>
      <c r="D2380" s="269"/>
      <c r="E2380" s="249"/>
      <c r="F2380" s="270"/>
      <c r="G2380" s="270"/>
      <c r="H2380" s="271"/>
      <c r="I2380" s="271"/>
      <c r="J2380" s="270"/>
      <c r="K2380" s="270"/>
      <c r="L2380" s="249"/>
      <c r="M2380" s="249"/>
      <c r="N2380" s="272"/>
      <c r="O2380" s="250"/>
      <c r="P2380" s="273"/>
      <c r="Q2380" s="274"/>
      <c r="R2380" s="273"/>
      <c r="S2380" s="274"/>
      <c r="T2380" s="250"/>
      <c r="U2380" s="274"/>
      <c r="V2380" s="250"/>
      <c r="W2380" s="275"/>
      <c r="X2380" s="276"/>
    </row>
    <row r="2381" spans="2:24" x14ac:dyDescent="0.25">
      <c r="B2381" s="248"/>
      <c r="C2381" s="249"/>
      <c r="D2381" s="269"/>
      <c r="E2381" s="249"/>
      <c r="F2381" s="270"/>
      <c r="G2381" s="270"/>
      <c r="H2381" s="271"/>
      <c r="I2381" s="271"/>
      <c r="J2381" s="270"/>
      <c r="K2381" s="270"/>
      <c r="L2381" s="249"/>
      <c r="M2381" s="249"/>
      <c r="N2381" s="272"/>
      <c r="O2381" s="250"/>
      <c r="P2381" s="273"/>
      <c r="Q2381" s="274"/>
      <c r="R2381" s="273"/>
      <c r="S2381" s="274"/>
      <c r="T2381" s="250"/>
      <c r="U2381" s="274"/>
      <c r="V2381" s="250"/>
      <c r="W2381" s="275"/>
      <c r="X2381" s="276"/>
    </row>
    <row r="2382" spans="2:24" x14ac:dyDescent="0.25">
      <c r="B2382" s="248"/>
      <c r="C2382" s="249"/>
      <c r="D2382" s="269"/>
      <c r="E2382" s="249"/>
      <c r="F2382" s="270"/>
      <c r="G2382" s="270"/>
      <c r="H2382" s="271"/>
      <c r="I2382" s="271"/>
      <c r="J2382" s="270"/>
      <c r="K2382" s="270"/>
      <c r="L2382" s="249"/>
      <c r="M2382" s="249"/>
      <c r="N2382" s="272"/>
      <c r="O2382" s="250"/>
      <c r="P2382" s="273"/>
      <c r="Q2382" s="274"/>
      <c r="R2382" s="273"/>
      <c r="S2382" s="274"/>
      <c r="T2382" s="250"/>
      <c r="U2382" s="274"/>
      <c r="V2382" s="250"/>
      <c r="W2382" s="275"/>
      <c r="X2382" s="276"/>
    </row>
    <row r="2383" spans="2:24" x14ac:dyDescent="0.25">
      <c r="B2383" s="248"/>
      <c r="C2383" s="249"/>
      <c r="D2383" s="269"/>
      <c r="E2383" s="249"/>
      <c r="F2383" s="270"/>
      <c r="G2383" s="270"/>
      <c r="H2383" s="271"/>
      <c r="I2383" s="271"/>
      <c r="J2383" s="270"/>
      <c r="K2383" s="270"/>
      <c r="L2383" s="249"/>
      <c r="M2383" s="249"/>
      <c r="N2383" s="272"/>
      <c r="O2383" s="250"/>
      <c r="P2383" s="273"/>
      <c r="Q2383" s="274"/>
      <c r="R2383" s="273"/>
      <c r="S2383" s="274"/>
      <c r="T2383" s="250"/>
      <c r="U2383" s="274"/>
      <c r="V2383" s="250"/>
      <c r="W2383" s="275"/>
      <c r="X2383" s="276"/>
    </row>
    <row r="2384" spans="2:24" x14ac:dyDescent="0.25">
      <c r="B2384" s="248"/>
      <c r="C2384" s="249"/>
      <c r="D2384" s="269"/>
      <c r="E2384" s="249"/>
      <c r="F2384" s="270"/>
      <c r="G2384" s="270"/>
      <c r="H2384" s="271"/>
      <c r="I2384" s="271"/>
      <c r="J2384" s="270"/>
      <c r="K2384" s="270"/>
      <c r="L2384" s="249"/>
      <c r="M2384" s="249"/>
      <c r="N2384" s="272"/>
      <c r="O2384" s="250"/>
      <c r="P2384" s="273"/>
      <c r="Q2384" s="274"/>
      <c r="R2384" s="273"/>
      <c r="S2384" s="274"/>
      <c r="T2384" s="250"/>
      <c r="U2384" s="274"/>
      <c r="V2384" s="250"/>
      <c r="W2384" s="275"/>
      <c r="X2384" s="276"/>
    </row>
    <row r="2385" spans="2:24" x14ac:dyDescent="0.25">
      <c r="B2385" s="248"/>
      <c r="C2385" s="249"/>
      <c r="D2385" s="269"/>
      <c r="E2385" s="249"/>
      <c r="F2385" s="270"/>
      <c r="G2385" s="270"/>
      <c r="H2385" s="271"/>
      <c r="I2385" s="271"/>
      <c r="J2385" s="270"/>
      <c r="K2385" s="270"/>
      <c r="L2385" s="249"/>
      <c r="M2385" s="249"/>
      <c r="N2385" s="272"/>
      <c r="O2385" s="250"/>
      <c r="P2385" s="273"/>
      <c r="Q2385" s="274"/>
      <c r="R2385" s="273"/>
      <c r="S2385" s="274"/>
      <c r="T2385" s="250"/>
      <c r="U2385" s="274"/>
      <c r="V2385" s="250"/>
      <c r="W2385" s="275"/>
      <c r="X2385" s="276"/>
    </row>
    <row r="2386" spans="2:24" x14ac:dyDescent="0.25">
      <c r="B2386" s="248"/>
      <c r="C2386" s="249"/>
      <c r="D2386" s="269"/>
      <c r="E2386" s="249"/>
      <c r="F2386" s="270"/>
      <c r="G2386" s="270"/>
      <c r="H2386" s="271"/>
      <c r="I2386" s="271"/>
      <c r="J2386" s="270"/>
      <c r="K2386" s="270"/>
      <c r="L2386" s="249"/>
      <c r="M2386" s="249"/>
      <c r="N2386" s="272"/>
      <c r="O2386" s="250"/>
      <c r="P2386" s="273"/>
      <c r="Q2386" s="274"/>
      <c r="R2386" s="273"/>
      <c r="S2386" s="274"/>
      <c r="T2386" s="250"/>
      <c r="U2386" s="274"/>
      <c r="V2386" s="250"/>
      <c r="W2386" s="275"/>
      <c r="X2386" s="276"/>
    </row>
    <row r="2387" spans="2:24" x14ac:dyDescent="0.25">
      <c r="B2387" s="248"/>
      <c r="C2387" s="249"/>
      <c r="D2387" s="269"/>
      <c r="E2387" s="249"/>
      <c r="F2387" s="270"/>
      <c r="G2387" s="270"/>
      <c r="H2387" s="271"/>
      <c r="I2387" s="271"/>
      <c r="J2387" s="270"/>
      <c r="K2387" s="270"/>
      <c r="L2387" s="249"/>
      <c r="M2387" s="249"/>
      <c r="N2387" s="272"/>
      <c r="O2387" s="250"/>
      <c r="P2387" s="273"/>
      <c r="Q2387" s="274"/>
      <c r="R2387" s="273"/>
      <c r="S2387" s="274"/>
      <c r="T2387" s="250"/>
      <c r="U2387" s="274"/>
      <c r="V2387" s="250"/>
      <c r="W2387" s="275"/>
      <c r="X2387" s="276"/>
    </row>
    <row r="2388" spans="2:24" x14ac:dyDescent="0.25">
      <c r="B2388" s="248"/>
      <c r="C2388" s="249"/>
      <c r="D2388" s="269"/>
      <c r="E2388" s="249"/>
      <c r="F2388" s="270"/>
      <c r="G2388" s="270"/>
      <c r="H2388" s="271"/>
      <c r="I2388" s="271"/>
      <c r="J2388" s="270"/>
      <c r="K2388" s="270"/>
      <c r="L2388" s="249"/>
      <c r="M2388" s="249"/>
      <c r="N2388" s="272"/>
      <c r="O2388" s="250"/>
      <c r="P2388" s="273"/>
      <c r="Q2388" s="274"/>
      <c r="R2388" s="273"/>
      <c r="S2388" s="274"/>
      <c r="T2388" s="250"/>
      <c r="U2388" s="274"/>
      <c r="V2388" s="250"/>
      <c r="W2388" s="275"/>
      <c r="X2388" s="276"/>
    </row>
    <row r="2389" spans="2:24" x14ac:dyDescent="0.25">
      <c r="B2389" s="248"/>
      <c r="C2389" s="249"/>
      <c r="D2389" s="269"/>
      <c r="E2389" s="249"/>
      <c r="F2389" s="270"/>
      <c r="G2389" s="270"/>
      <c r="H2389" s="271"/>
      <c r="I2389" s="271"/>
      <c r="J2389" s="270"/>
      <c r="K2389" s="270"/>
      <c r="L2389" s="249"/>
      <c r="M2389" s="249"/>
      <c r="N2389" s="272"/>
      <c r="O2389" s="250"/>
      <c r="P2389" s="273"/>
      <c r="Q2389" s="274"/>
      <c r="R2389" s="273"/>
      <c r="S2389" s="274"/>
      <c r="T2389" s="250"/>
      <c r="U2389" s="274"/>
      <c r="V2389" s="250"/>
      <c r="W2389" s="275"/>
      <c r="X2389" s="276"/>
    </row>
    <row r="2390" spans="2:24" x14ac:dyDescent="0.25">
      <c r="B2390" s="248"/>
      <c r="C2390" s="249"/>
      <c r="D2390" s="269"/>
      <c r="E2390" s="249"/>
      <c r="F2390" s="270"/>
      <c r="G2390" s="270"/>
      <c r="H2390" s="271"/>
      <c r="I2390" s="271"/>
      <c r="J2390" s="270"/>
      <c r="K2390" s="270"/>
      <c r="L2390" s="249"/>
      <c r="M2390" s="249"/>
      <c r="N2390" s="272"/>
      <c r="O2390" s="250"/>
      <c r="P2390" s="273"/>
      <c r="Q2390" s="274"/>
      <c r="R2390" s="273"/>
      <c r="S2390" s="274"/>
      <c r="T2390" s="250"/>
      <c r="U2390" s="274"/>
      <c r="V2390" s="250"/>
      <c r="W2390" s="275"/>
      <c r="X2390" s="276"/>
    </row>
    <row r="2391" spans="2:24" x14ac:dyDescent="0.25">
      <c r="B2391" s="248"/>
      <c r="C2391" s="249"/>
      <c r="D2391" s="269"/>
      <c r="E2391" s="249"/>
      <c r="F2391" s="270"/>
      <c r="G2391" s="270"/>
      <c r="H2391" s="271"/>
      <c r="I2391" s="271"/>
      <c r="J2391" s="270"/>
      <c r="K2391" s="270"/>
      <c r="L2391" s="249"/>
      <c r="M2391" s="249"/>
      <c r="N2391" s="272"/>
      <c r="O2391" s="250"/>
      <c r="P2391" s="273"/>
      <c r="Q2391" s="274"/>
      <c r="R2391" s="273"/>
      <c r="S2391" s="274"/>
      <c r="T2391" s="250"/>
      <c r="U2391" s="274"/>
      <c r="V2391" s="250"/>
      <c r="W2391" s="275"/>
      <c r="X2391" s="276"/>
    </row>
    <row r="2392" spans="2:24" x14ac:dyDescent="0.25">
      <c r="B2392" s="248"/>
      <c r="C2392" s="249"/>
      <c r="D2392" s="269"/>
      <c r="E2392" s="249"/>
      <c r="F2392" s="270"/>
      <c r="G2392" s="270"/>
      <c r="H2392" s="271"/>
      <c r="I2392" s="271"/>
      <c r="J2392" s="270"/>
      <c r="K2392" s="270"/>
      <c r="L2392" s="249"/>
      <c r="M2392" s="249"/>
      <c r="N2392" s="272"/>
      <c r="O2392" s="250"/>
      <c r="P2392" s="273"/>
      <c r="Q2392" s="274"/>
      <c r="R2392" s="273"/>
      <c r="S2392" s="274"/>
      <c r="T2392" s="250"/>
      <c r="U2392" s="274"/>
      <c r="V2392" s="250"/>
      <c r="W2392" s="275"/>
      <c r="X2392" s="276"/>
    </row>
    <row r="2393" spans="2:24" x14ac:dyDescent="0.25">
      <c r="B2393" s="248"/>
      <c r="C2393" s="249"/>
      <c r="D2393" s="269"/>
      <c r="E2393" s="249"/>
      <c r="F2393" s="270"/>
      <c r="G2393" s="270"/>
      <c r="H2393" s="271"/>
      <c r="I2393" s="271"/>
      <c r="J2393" s="270"/>
      <c r="K2393" s="270"/>
      <c r="L2393" s="249"/>
      <c r="M2393" s="249"/>
      <c r="N2393" s="272"/>
      <c r="O2393" s="250"/>
      <c r="P2393" s="273"/>
      <c r="Q2393" s="274"/>
      <c r="R2393" s="273"/>
      <c r="S2393" s="274"/>
      <c r="T2393" s="250"/>
      <c r="U2393" s="274"/>
      <c r="V2393" s="250"/>
      <c r="W2393" s="275"/>
      <c r="X2393" s="276"/>
    </row>
    <row r="2394" spans="2:24" x14ac:dyDescent="0.25">
      <c r="B2394" s="248"/>
      <c r="C2394" s="249"/>
      <c r="D2394" s="269"/>
      <c r="E2394" s="249"/>
      <c r="F2394" s="270"/>
      <c r="G2394" s="270"/>
      <c r="H2394" s="271"/>
      <c r="I2394" s="271"/>
      <c r="J2394" s="270"/>
      <c r="K2394" s="270"/>
      <c r="L2394" s="249"/>
      <c r="M2394" s="249"/>
      <c r="N2394" s="272"/>
      <c r="O2394" s="250"/>
      <c r="P2394" s="273"/>
      <c r="Q2394" s="274"/>
      <c r="R2394" s="273"/>
      <c r="S2394" s="274"/>
      <c r="T2394" s="250"/>
      <c r="U2394" s="274"/>
      <c r="V2394" s="250"/>
      <c r="W2394" s="275"/>
      <c r="X2394" s="276"/>
    </row>
    <row r="2395" spans="2:24" x14ac:dyDescent="0.25">
      <c r="B2395" s="248"/>
      <c r="C2395" s="249"/>
      <c r="D2395" s="269"/>
      <c r="E2395" s="249"/>
      <c r="F2395" s="270"/>
      <c r="G2395" s="270"/>
      <c r="H2395" s="271"/>
      <c r="I2395" s="271"/>
      <c r="J2395" s="270"/>
      <c r="K2395" s="270"/>
      <c r="L2395" s="249"/>
      <c r="M2395" s="249"/>
      <c r="N2395" s="272"/>
      <c r="O2395" s="250"/>
      <c r="P2395" s="273"/>
      <c r="Q2395" s="274"/>
      <c r="R2395" s="273"/>
      <c r="S2395" s="274"/>
      <c r="T2395" s="250"/>
      <c r="U2395" s="274"/>
      <c r="V2395" s="250"/>
      <c r="W2395" s="275"/>
      <c r="X2395" s="276"/>
    </row>
    <row r="2396" spans="2:24" x14ac:dyDescent="0.25">
      <c r="B2396" s="248"/>
      <c r="C2396" s="249"/>
      <c r="D2396" s="269"/>
      <c r="E2396" s="249"/>
      <c r="F2396" s="270"/>
      <c r="G2396" s="270"/>
      <c r="H2396" s="271"/>
      <c r="I2396" s="271"/>
      <c r="J2396" s="270"/>
      <c r="K2396" s="270"/>
      <c r="L2396" s="249"/>
      <c r="M2396" s="249"/>
      <c r="N2396" s="272"/>
      <c r="O2396" s="250"/>
      <c r="P2396" s="273"/>
      <c r="Q2396" s="274"/>
      <c r="R2396" s="273"/>
      <c r="S2396" s="274"/>
      <c r="T2396" s="250"/>
      <c r="U2396" s="274"/>
      <c r="V2396" s="250"/>
      <c r="W2396" s="275"/>
      <c r="X2396" s="276"/>
    </row>
    <row r="2397" spans="2:24" x14ac:dyDescent="0.25">
      <c r="B2397" s="248"/>
      <c r="C2397" s="249"/>
      <c r="D2397" s="269"/>
      <c r="E2397" s="249"/>
      <c r="F2397" s="270"/>
      <c r="G2397" s="270"/>
      <c r="H2397" s="271"/>
      <c r="I2397" s="271"/>
      <c r="J2397" s="270"/>
      <c r="K2397" s="270"/>
      <c r="L2397" s="249"/>
      <c r="M2397" s="249"/>
      <c r="N2397" s="272"/>
      <c r="O2397" s="250"/>
      <c r="P2397" s="273"/>
      <c r="Q2397" s="274"/>
      <c r="R2397" s="273"/>
      <c r="S2397" s="274"/>
      <c r="T2397" s="250"/>
      <c r="U2397" s="274"/>
      <c r="V2397" s="250"/>
      <c r="W2397" s="275"/>
      <c r="X2397" s="276"/>
    </row>
    <row r="2398" spans="2:24" x14ac:dyDescent="0.25">
      <c r="B2398" s="248"/>
      <c r="C2398" s="249"/>
      <c r="D2398" s="269"/>
      <c r="E2398" s="249"/>
      <c r="F2398" s="270"/>
      <c r="G2398" s="270"/>
      <c r="H2398" s="271"/>
      <c r="I2398" s="271"/>
      <c r="J2398" s="270"/>
      <c r="K2398" s="270"/>
      <c r="L2398" s="249"/>
      <c r="M2398" s="249"/>
      <c r="N2398" s="272"/>
      <c r="O2398" s="250"/>
      <c r="P2398" s="273"/>
      <c r="Q2398" s="274"/>
      <c r="R2398" s="273"/>
      <c r="S2398" s="274"/>
      <c r="T2398" s="250"/>
      <c r="U2398" s="274"/>
      <c r="V2398" s="250"/>
      <c r="W2398" s="275"/>
      <c r="X2398" s="276"/>
    </row>
    <row r="2399" spans="2:24" x14ac:dyDescent="0.25">
      <c r="B2399" s="248"/>
      <c r="C2399" s="249"/>
      <c r="D2399" s="269"/>
      <c r="E2399" s="249"/>
      <c r="F2399" s="270"/>
      <c r="G2399" s="270"/>
      <c r="H2399" s="271"/>
      <c r="I2399" s="271"/>
      <c r="J2399" s="270"/>
      <c r="K2399" s="270"/>
      <c r="L2399" s="249"/>
      <c r="M2399" s="249"/>
      <c r="N2399" s="272"/>
      <c r="O2399" s="250"/>
      <c r="P2399" s="273"/>
      <c r="Q2399" s="274"/>
      <c r="R2399" s="273"/>
      <c r="S2399" s="274"/>
      <c r="T2399" s="250"/>
      <c r="U2399" s="274"/>
      <c r="V2399" s="250"/>
      <c r="W2399" s="275"/>
      <c r="X2399" s="276"/>
    </row>
    <row r="2400" spans="2:24" x14ac:dyDescent="0.25">
      <c r="B2400" s="248"/>
      <c r="C2400" s="249"/>
      <c r="D2400" s="269"/>
      <c r="E2400" s="249"/>
      <c r="F2400" s="270"/>
      <c r="G2400" s="270"/>
      <c r="H2400" s="271"/>
      <c r="I2400" s="271"/>
      <c r="J2400" s="270"/>
      <c r="K2400" s="270"/>
      <c r="L2400" s="249"/>
      <c r="M2400" s="249"/>
      <c r="N2400" s="272"/>
      <c r="O2400" s="250"/>
      <c r="P2400" s="273"/>
      <c r="Q2400" s="274"/>
      <c r="R2400" s="273"/>
      <c r="S2400" s="274"/>
      <c r="T2400" s="250"/>
      <c r="U2400" s="274"/>
      <c r="V2400" s="250"/>
      <c r="W2400" s="275"/>
      <c r="X2400" s="276"/>
    </row>
    <row r="2401" spans="2:24" x14ac:dyDescent="0.25">
      <c r="B2401" s="248"/>
      <c r="C2401" s="249"/>
      <c r="D2401" s="269"/>
      <c r="E2401" s="249"/>
      <c r="F2401" s="270"/>
      <c r="G2401" s="270"/>
      <c r="H2401" s="271"/>
      <c r="I2401" s="271"/>
      <c r="J2401" s="270"/>
      <c r="K2401" s="270"/>
      <c r="L2401" s="249"/>
      <c r="M2401" s="249"/>
      <c r="N2401" s="272"/>
      <c r="O2401" s="250"/>
      <c r="P2401" s="273"/>
      <c r="Q2401" s="274"/>
      <c r="R2401" s="273"/>
      <c r="S2401" s="274"/>
      <c r="T2401" s="250"/>
      <c r="U2401" s="274"/>
      <c r="V2401" s="250"/>
      <c r="W2401" s="275"/>
      <c r="X2401" s="276"/>
    </row>
    <row r="2402" spans="2:24" x14ac:dyDescent="0.25">
      <c r="B2402" s="248"/>
      <c r="C2402" s="249"/>
      <c r="D2402" s="269"/>
      <c r="E2402" s="249"/>
      <c r="F2402" s="270"/>
      <c r="G2402" s="270"/>
      <c r="H2402" s="271"/>
      <c r="I2402" s="271"/>
      <c r="J2402" s="270"/>
      <c r="K2402" s="270"/>
      <c r="L2402" s="249"/>
      <c r="M2402" s="249"/>
      <c r="N2402" s="272"/>
      <c r="O2402" s="250"/>
      <c r="P2402" s="273"/>
      <c r="Q2402" s="274"/>
      <c r="R2402" s="273"/>
      <c r="S2402" s="274"/>
      <c r="T2402" s="250"/>
      <c r="U2402" s="274"/>
      <c r="V2402" s="250"/>
      <c r="W2402" s="275"/>
      <c r="X2402" s="276"/>
    </row>
    <row r="2403" spans="2:24" x14ac:dyDescent="0.25">
      <c r="B2403" s="248"/>
      <c r="C2403" s="249"/>
      <c r="D2403" s="269"/>
      <c r="E2403" s="249"/>
      <c r="F2403" s="270"/>
      <c r="G2403" s="270"/>
      <c r="H2403" s="271"/>
      <c r="I2403" s="271"/>
      <c r="J2403" s="270"/>
      <c r="K2403" s="270"/>
      <c r="L2403" s="249"/>
      <c r="M2403" s="249"/>
      <c r="N2403" s="272"/>
      <c r="O2403" s="250"/>
      <c r="P2403" s="273"/>
      <c r="Q2403" s="274"/>
      <c r="R2403" s="273"/>
      <c r="S2403" s="274"/>
      <c r="T2403" s="250"/>
      <c r="U2403" s="274"/>
      <c r="V2403" s="250"/>
      <c r="W2403" s="275"/>
      <c r="X2403" s="276"/>
    </row>
    <row r="2404" spans="2:24" x14ac:dyDescent="0.25">
      <c r="B2404" s="248"/>
      <c r="C2404" s="249"/>
      <c r="D2404" s="269"/>
      <c r="E2404" s="249"/>
      <c r="F2404" s="270"/>
      <c r="G2404" s="270"/>
      <c r="H2404" s="271"/>
      <c r="I2404" s="271"/>
      <c r="J2404" s="270"/>
      <c r="K2404" s="270"/>
      <c r="L2404" s="249"/>
      <c r="M2404" s="249"/>
      <c r="N2404" s="272"/>
      <c r="O2404" s="250"/>
      <c r="P2404" s="273"/>
      <c r="Q2404" s="274"/>
      <c r="R2404" s="273"/>
      <c r="S2404" s="274"/>
      <c r="T2404" s="250"/>
      <c r="U2404" s="274"/>
      <c r="V2404" s="250"/>
      <c r="W2404" s="275"/>
      <c r="X2404" s="276"/>
    </row>
    <row r="2405" spans="2:24" x14ac:dyDescent="0.25">
      <c r="B2405" s="248"/>
      <c r="C2405" s="249"/>
      <c r="D2405" s="269"/>
      <c r="E2405" s="249"/>
      <c r="F2405" s="270"/>
      <c r="G2405" s="270"/>
      <c r="H2405" s="271"/>
      <c r="I2405" s="271"/>
      <c r="J2405" s="270"/>
      <c r="K2405" s="270"/>
      <c r="L2405" s="249"/>
      <c r="M2405" s="249"/>
      <c r="N2405" s="272"/>
      <c r="O2405" s="250"/>
      <c r="P2405" s="273"/>
      <c r="Q2405" s="274"/>
      <c r="R2405" s="273"/>
      <c r="S2405" s="274"/>
      <c r="T2405" s="250"/>
      <c r="U2405" s="274"/>
      <c r="V2405" s="250"/>
      <c r="W2405" s="275"/>
      <c r="X2405" s="276"/>
    </row>
    <row r="2406" spans="2:24" x14ac:dyDescent="0.25">
      <c r="B2406" s="248"/>
      <c r="C2406" s="249"/>
      <c r="D2406" s="269"/>
      <c r="E2406" s="249"/>
      <c r="F2406" s="270"/>
      <c r="G2406" s="270"/>
      <c r="H2406" s="271"/>
      <c r="I2406" s="271"/>
      <c r="J2406" s="270"/>
      <c r="K2406" s="270"/>
      <c r="L2406" s="249"/>
      <c r="M2406" s="249"/>
      <c r="N2406" s="272"/>
      <c r="O2406" s="250"/>
      <c r="P2406" s="273"/>
      <c r="Q2406" s="274"/>
      <c r="R2406" s="273"/>
      <c r="S2406" s="274"/>
      <c r="T2406" s="250"/>
      <c r="U2406" s="274"/>
      <c r="V2406" s="250"/>
      <c r="W2406" s="275"/>
      <c r="X2406" s="276"/>
    </row>
    <row r="2407" spans="2:24" x14ac:dyDescent="0.25">
      <c r="B2407" s="248"/>
      <c r="C2407" s="249"/>
      <c r="D2407" s="269"/>
      <c r="E2407" s="249"/>
      <c r="F2407" s="270"/>
      <c r="G2407" s="270"/>
      <c r="H2407" s="271"/>
      <c r="I2407" s="271"/>
      <c r="J2407" s="270"/>
      <c r="K2407" s="270"/>
      <c r="L2407" s="249"/>
      <c r="M2407" s="249"/>
      <c r="N2407" s="272"/>
      <c r="O2407" s="250"/>
      <c r="P2407" s="273"/>
      <c r="Q2407" s="274"/>
      <c r="R2407" s="273"/>
      <c r="S2407" s="274"/>
      <c r="T2407" s="250"/>
      <c r="U2407" s="274"/>
      <c r="V2407" s="250"/>
      <c r="W2407" s="275"/>
      <c r="X2407" s="276"/>
    </row>
    <row r="2408" spans="2:24" x14ac:dyDescent="0.25">
      <c r="B2408" s="248"/>
      <c r="C2408" s="249"/>
      <c r="D2408" s="269"/>
      <c r="E2408" s="249"/>
      <c r="F2408" s="270"/>
      <c r="G2408" s="270"/>
      <c r="H2408" s="271"/>
      <c r="I2408" s="271"/>
      <c r="J2408" s="270"/>
      <c r="K2408" s="270"/>
      <c r="L2408" s="249"/>
      <c r="M2408" s="249"/>
      <c r="N2408" s="272"/>
      <c r="O2408" s="250"/>
      <c r="P2408" s="273"/>
      <c r="Q2408" s="274"/>
      <c r="R2408" s="273"/>
      <c r="S2408" s="274"/>
      <c r="T2408" s="250"/>
      <c r="U2408" s="274"/>
      <c r="V2408" s="250"/>
      <c r="W2408" s="275"/>
      <c r="X2408" s="276"/>
    </row>
    <row r="2409" spans="2:24" x14ac:dyDescent="0.25">
      <c r="B2409" s="248"/>
      <c r="C2409" s="249"/>
      <c r="D2409" s="269"/>
      <c r="E2409" s="249"/>
      <c r="F2409" s="270"/>
      <c r="G2409" s="270"/>
      <c r="H2409" s="271"/>
      <c r="I2409" s="271"/>
      <c r="J2409" s="270"/>
      <c r="K2409" s="270"/>
      <c r="L2409" s="249"/>
      <c r="M2409" s="249"/>
      <c r="N2409" s="272"/>
      <c r="O2409" s="250"/>
      <c r="P2409" s="273"/>
      <c r="Q2409" s="274"/>
      <c r="R2409" s="273"/>
      <c r="S2409" s="274"/>
      <c r="T2409" s="250"/>
      <c r="U2409" s="274"/>
      <c r="V2409" s="250"/>
      <c r="W2409" s="275"/>
      <c r="X2409" s="276"/>
    </row>
    <row r="2410" spans="2:24" x14ac:dyDescent="0.25">
      <c r="B2410" s="248"/>
      <c r="C2410" s="249"/>
      <c r="D2410" s="269"/>
      <c r="E2410" s="249"/>
      <c r="F2410" s="270"/>
      <c r="G2410" s="270"/>
      <c r="H2410" s="271"/>
      <c r="I2410" s="271"/>
      <c r="J2410" s="270"/>
      <c r="K2410" s="270"/>
      <c r="L2410" s="249"/>
      <c r="M2410" s="249"/>
      <c r="N2410" s="272"/>
      <c r="O2410" s="250"/>
      <c r="P2410" s="273"/>
      <c r="Q2410" s="274"/>
      <c r="R2410" s="273"/>
      <c r="S2410" s="274"/>
      <c r="T2410" s="250"/>
      <c r="U2410" s="274"/>
      <c r="V2410" s="250"/>
      <c r="W2410" s="275"/>
      <c r="X2410" s="276"/>
    </row>
    <row r="2411" spans="2:24" x14ac:dyDescent="0.25">
      <c r="B2411" s="248"/>
      <c r="C2411" s="249"/>
      <c r="D2411" s="269"/>
      <c r="E2411" s="249"/>
      <c r="F2411" s="270"/>
      <c r="G2411" s="270"/>
      <c r="H2411" s="271"/>
      <c r="I2411" s="271"/>
      <c r="J2411" s="270"/>
      <c r="K2411" s="270"/>
      <c r="L2411" s="249"/>
      <c r="M2411" s="249"/>
      <c r="N2411" s="272"/>
      <c r="O2411" s="250"/>
      <c r="P2411" s="273"/>
      <c r="Q2411" s="274"/>
      <c r="R2411" s="273"/>
      <c r="S2411" s="274"/>
      <c r="T2411" s="250"/>
      <c r="U2411" s="274"/>
      <c r="V2411" s="250"/>
      <c r="W2411" s="275"/>
      <c r="X2411" s="276"/>
    </row>
    <row r="2412" spans="2:24" x14ac:dyDescent="0.25">
      <c r="B2412" s="248"/>
      <c r="C2412" s="249"/>
      <c r="D2412" s="269"/>
      <c r="E2412" s="249"/>
      <c r="F2412" s="270"/>
      <c r="G2412" s="270"/>
      <c r="H2412" s="271"/>
      <c r="I2412" s="271"/>
      <c r="J2412" s="270"/>
      <c r="K2412" s="270"/>
      <c r="L2412" s="249"/>
      <c r="M2412" s="249"/>
      <c r="N2412" s="272"/>
      <c r="O2412" s="250"/>
      <c r="P2412" s="273"/>
      <c r="Q2412" s="274"/>
      <c r="R2412" s="273"/>
      <c r="S2412" s="274"/>
      <c r="T2412" s="250"/>
      <c r="U2412" s="274"/>
      <c r="V2412" s="250"/>
      <c r="W2412" s="275"/>
      <c r="X2412" s="276"/>
    </row>
    <row r="2413" spans="2:24" x14ac:dyDescent="0.25">
      <c r="B2413" s="248"/>
      <c r="C2413" s="249"/>
      <c r="D2413" s="269"/>
      <c r="E2413" s="249"/>
      <c r="F2413" s="270"/>
      <c r="G2413" s="270"/>
      <c r="H2413" s="271"/>
      <c r="I2413" s="271"/>
      <c r="J2413" s="270"/>
      <c r="K2413" s="270"/>
      <c r="L2413" s="249"/>
      <c r="M2413" s="249"/>
      <c r="N2413" s="272"/>
      <c r="O2413" s="250"/>
      <c r="P2413" s="273"/>
      <c r="Q2413" s="274"/>
      <c r="R2413" s="273"/>
      <c r="S2413" s="274"/>
      <c r="T2413" s="250"/>
      <c r="U2413" s="274"/>
      <c r="V2413" s="250"/>
      <c r="W2413" s="275"/>
      <c r="X2413" s="276"/>
    </row>
    <row r="2414" spans="2:24" x14ac:dyDescent="0.25">
      <c r="B2414" s="248"/>
      <c r="C2414" s="249"/>
      <c r="D2414" s="269"/>
      <c r="E2414" s="249"/>
      <c r="F2414" s="270"/>
      <c r="G2414" s="270"/>
      <c r="H2414" s="271"/>
      <c r="I2414" s="271"/>
      <c r="J2414" s="270"/>
      <c r="K2414" s="270"/>
      <c r="L2414" s="249"/>
      <c r="M2414" s="249"/>
      <c r="N2414" s="272"/>
      <c r="O2414" s="250"/>
      <c r="P2414" s="273"/>
      <c r="Q2414" s="274"/>
      <c r="R2414" s="273"/>
      <c r="S2414" s="274"/>
      <c r="T2414" s="250"/>
      <c r="U2414" s="274"/>
      <c r="V2414" s="250"/>
      <c r="W2414" s="275"/>
      <c r="X2414" s="276"/>
    </row>
    <row r="2415" spans="2:24" x14ac:dyDescent="0.25">
      <c r="B2415" s="248"/>
      <c r="C2415" s="249"/>
      <c r="D2415" s="269"/>
      <c r="E2415" s="249"/>
      <c r="F2415" s="270"/>
      <c r="G2415" s="270"/>
      <c r="H2415" s="271"/>
      <c r="I2415" s="271"/>
      <c r="J2415" s="270"/>
      <c r="K2415" s="270"/>
      <c r="L2415" s="249"/>
      <c r="M2415" s="249"/>
      <c r="N2415" s="272"/>
      <c r="O2415" s="250"/>
      <c r="P2415" s="273"/>
      <c r="Q2415" s="274"/>
      <c r="R2415" s="273"/>
      <c r="S2415" s="274"/>
      <c r="T2415" s="250"/>
      <c r="U2415" s="274"/>
      <c r="V2415" s="250"/>
      <c r="W2415" s="275"/>
      <c r="X2415" s="276"/>
    </row>
    <row r="2416" spans="2:24" x14ac:dyDescent="0.25">
      <c r="B2416" s="248"/>
      <c r="C2416" s="249"/>
      <c r="D2416" s="269"/>
      <c r="E2416" s="249"/>
      <c r="F2416" s="270"/>
      <c r="G2416" s="270"/>
      <c r="H2416" s="271"/>
      <c r="I2416" s="271"/>
      <c r="J2416" s="270"/>
      <c r="K2416" s="270"/>
      <c r="L2416" s="249"/>
      <c r="M2416" s="249"/>
      <c r="N2416" s="272"/>
      <c r="O2416" s="250"/>
      <c r="P2416" s="273"/>
      <c r="Q2416" s="274"/>
      <c r="R2416" s="273"/>
      <c r="S2416" s="274"/>
      <c r="T2416" s="250"/>
      <c r="U2416" s="274"/>
      <c r="V2416" s="250"/>
      <c r="W2416" s="275"/>
      <c r="X2416" s="276"/>
    </row>
    <row r="2417" spans="2:24" x14ac:dyDescent="0.25">
      <c r="B2417" s="248"/>
      <c r="C2417" s="249"/>
      <c r="D2417" s="269"/>
      <c r="E2417" s="249"/>
      <c r="F2417" s="270"/>
      <c r="G2417" s="270"/>
      <c r="H2417" s="271"/>
      <c r="I2417" s="271"/>
      <c r="J2417" s="270"/>
      <c r="K2417" s="270"/>
      <c r="L2417" s="249"/>
      <c r="M2417" s="249"/>
      <c r="N2417" s="272"/>
      <c r="O2417" s="250"/>
      <c r="P2417" s="273"/>
      <c r="Q2417" s="274"/>
      <c r="R2417" s="273"/>
      <c r="S2417" s="274"/>
      <c r="T2417" s="250"/>
      <c r="U2417" s="274"/>
      <c r="V2417" s="250"/>
      <c r="W2417" s="275"/>
      <c r="X2417" s="276"/>
    </row>
    <row r="2418" spans="2:24" x14ac:dyDescent="0.25">
      <c r="B2418" s="248"/>
      <c r="C2418" s="249"/>
      <c r="D2418" s="269"/>
      <c r="E2418" s="249"/>
      <c r="F2418" s="270"/>
      <c r="G2418" s="270"/>
      <c r="H2418" s="271"/>
      <c r="I2418" s="271"/>
      <c r="J2418" s="270"/>
      <c r="K2418" s="270"/>
      <c r="L2418" s="249"/>
      <c r="M2418" s="249"/>
      <c r="N2418" s="272"/>
      <c r="O2418" s="250"/>
      <c r="P2418" s="273"/>
      <c r="Q2418" s="274"/>
      <c r="R2418" s="273"/>
      <c r="S2418" s="274"/>
      <c r="T2418" s="250"/>
      <c r="U2418" s="274"/>
      <c r="V2418" s="250"/>
      <c r="W2418" s="275"/>
      <c r="X2418" s="276"/>
    </row>
    <row r="2419" spans="2:24" x14ac:dyDescent="0.25">
      <c r="B2419" s="248"/>
      <c r="C2419" s="249"/>
      <c r="D2419" s="269"/>
      <c r="E2419" s="249"/>
      <c r="F2419" s="270"/>
      <c r="G2419" s="270"/>
      <c r="H2419" s="271"/>
      <c r="I2419" s="271"/>
      <c r="J2419" s="270"/>
      <c r="K2419" s="270"/>
      <c r="L2419" s="249"/>
      <c r="M2419" s="249"/>
      <c r="N2419" s="272"/>
      <c r="O2419" s="250"/>
      <c r="P2419" s="273"/>
      <c r="Q2419" s="274"/>
      <c r="R2419" s="273"/>
      <c r="S2419" s="274"/>
      <c r="T2419" s="250"/>
      <c r="U2419" s="274"/>
      <c r="V2419" s="250"/>
      <c r="W2419" s="275"/>
      <c r="X2419" s="276"/>
    </row>
    <row r="2420" spans="2:24" x14ac:dyDescent="0.25">
      <c r="B2420" s="248"/>
      <c r="C2420" s="249"/>
      <c r="D2420" s="269"/>
      <c r="E2420" s="249"/>
      <c r="F2420" s="270"/>
      <c r="G2420" s="270"/>
      <c r="H2420" s="271"/>
      <c r="I2420" s="271"/>
      <c r="J2420" s="270"/>
      <c r="K2420" s="270"/>
      <c r="L2420" s="249"/>
      <c r="M2420" s="249"/>
      <c r="N2420" s="272"/>
      <c r="O2420" s="250"/>
      <c r="P2420" s="273"/>
      <c r="Q2420" s="274"/>
      <c r="R2420" s="273"/>
      <c r="S2420" s="274"/>
      <c r="T2420" s="250"/>
      <c r="U2420" s="274"/>
      <c r="V2420" s="250"/>
      <c r="W2420" s="275"/>
      <c r="X2420" s="276"/>
    </row>
    <row r="2421" spans="2:24" x14ac:dyDescent="0.25">
      <c r="B2421" s="248"/>
      <c r="C2421" s="249"/>
      <c r="D2421" s="269"/>
      <c r="E2421" s="249"/>
      <c r="F2421" s="270"/>
      <c r="G2421" s="270"/>
      <c r="H2421" s="271"/>
      <c r="I2421" s="271"/>
      <c r="J2421" s="270"/>
      <c r="K2421" s="270"/>
      <c r="L2421" s="249"/>
      <c r="M2421" s="249"/>
      <c r="N2421" s="272"/>
      <c r="O2421" s="250"/>
      <c r="P2421" s="273"/>
      <c r="Q2421" s="274"/>
      <c r="R2421" s="273"/>
      <c r="S2421" s="274"/>
      <c r="T2421" s="250"/>
      <c r="U2421" s="274"/>
      <c r="V2421" s="250"/>
      <c r="W2421" s="275"/>
      <c r="X2421" s="276"/>
    </row>
    <row r="2422" spans="2:24" x14ac:dyDescent="0.25">
      <c r="B2422" s="248"/>
      <c r="C2422" s="249"/>
      <c r="D2422" s="269"/>
      <c r="E2422" s="249"/>
      <c r="F2422" s="270"/>
      <c r="G2422" s="270"/>
      <c r="H2422" s="271"/>
      <c r="I2422" s="271"/>
      <c r="J2422" s="270"/>
      <c r="K2422" s="270"/>
      <c r="L2422" s="249"/>
      <c r="M2422" s="249"/>
      <c r="N2422" s="272"/>
      <c r="O2422" s="250"/>
      <c r="P2422" s="273"/>
      <c r="Q2422" s="274"/>
      <c r="R2422" s="273"/>
      <c r="S2422" s="274"/>
      <c r="T2422" s="250"/>
      <c r="U2422" s="274"/>
      <c r="V2422" s="250"/>
      <c r="W2422" s="275"/>
      <c r="X2422" s="276"/>
    </row>
    <row r="2423" spans="2:24" x14ac:dyDescent="0.25">
      <c r="B2423" s="248"/>
      <c r="C2423" s="249"/>
      <c r="D2423" s="269"/>
      <c r="E2423" s="249"/>
      <c r="F2423" s="270"/>
      <c r="G2423" s="270"/>
      <c r="H2423" s="271"/>
      <c r="I2423" s="271"/>
      <c r="J2423" s="270"/>
      <c r="K2423" s="270"/>
      <c r="L2423" s="249"/>
      <c r="M2423" s="249"/>
      <c r="N2423" s="272"/>
      <c r="O2423" s="250"/>
      <c r="P2423" s="273"/>
      <c r="Q2423" s="274"/>
      <c r="R2423" s="273"/>
      <c r="S2423" s="274"/>
      <c r="T2423" s="250"/>
      <c r="U2423" s="274"/>
      <c r="V2423" s="250"/>
      <c r="W2423" s="275"/>
      <c r="X2423" s="276"/>
    </row>
    <row r="2424" spans="2:24" x14ac:dyDescent="0.25">
      <c r="B2424" s="248"/>
      <c r="C2424" s="249"/>
      <c r="D2424" s="269"/>
      <c r="E2424" s="249"/>
      <c r="F2424" s="270"/>
      <c r="G2424" s="270"/>
      <c r="H2424" s="271"/>
      <c r="I2424" s="271"/>
      <c r="J2424" s="270"/>
      <c r="K2424" s="270"/>
      <c r="L2424" s="249"/>
      <c r="M2424" s="249"/>
      <c r="N2424" s="272"/>
      <c r="O2424" s="250"/>
      <c r="P2424" s="273"/>
      <c r="Q2424" s="274"/>
      <c r="R2424" s="273"/>
      <c r="S2424" s="274"/>
      <c r="T2424" s="250"/>
      <c r="U2424" s="274"/>
      <c r="V2424" s="250"/>
      <c r="W2424" s="275"/>
      <c r="X2424" s="276"/>
    </row>
    <row r="2425" spans="2:24" x14ac:dyDescent="0.25">
      <c r="B2425" s="248"/>
      <c r="C2425" s="249"/>
      <c r="D2425" s="269"/>
      <c r="E2425" s="249"/>
      <c r="F2425" s="270"/>
      <c r="G2425" s="270"/>
      <c r="H2425" s="271"/>
      <c r="I2425" s="271"/>
      <c r="J2425" s="270"/>
      <c r="K2425" s="270"/>
      <c r="L2425" s="249"/>
      <c r="M2425" s="249"/>
      <c r="N2425" s="272"/>
      <c r="O2425" s="250"/>
      <c r="P2425" s="273"/>
      <c r="Q2425" s="274"/>
      <c r="R2425" s="273"/>
      <c r="S2425" s="274"/>
      <c r="T2425" s="250"/>
      <c r="U2425" s="274"/>
      <c r="V2425" s="250"/>
      <c r="W2425" s="275"/>
      <c r="X2425" s="276"/>
    </row>
    <row r="2426" spans="2:24" x14ac:dyDescent="0.25">
      <c r="B2426" s="248"/>
      <c r="C2426" s="249"/>
      <c r="D2426" s="269"/>
      <c r="E2426" s="249"/>
      <c r="F2426" s="270"/>
      <c r="G2426" s="270"/>
      <c r="H2426" s="271"/>
      <c r="I2426" s="271"/>
      <c r="J2426" s="270"/>
      <c r="K2426" s="270"/>
      <c r="L2426" s="249"/>
      <c r="M2426" s="249"/>
      <c r="N2426" s="272"/>
      <c r="O2426" s="250"/>
      <c r="P2426" s="273"/>
      <c r="Q2426" s="274"/>
      <c r="R2426" s="273"/>
      <c r="S2426" s="274"/>
      <c r="T2426" s="250"/>
      <c r="U2426" s="274"/>
      <c r="V2426" s="250"/>
      <c r="W2426" s="275"/>
      <c r="X2426" s="276"/>
    </row>
    <row r="2427" spans="2:24" x14ac:dyDescent="0.25">
      <c r="B2427" s="248"/>
      <c r="C2427" s="249"/>
      <c r="D2427" s="269"/>
      <c r="E2427" s="249"/>
      <c r="F2427" s="270"/>
      <c r="G2427" s="270"/>
      <c r="H2427" s="271"/>
      <c r="I2427" s="271"/>
      <c r="J2427" s="270"/>
      <c r="K2427" s="270"/>
      <c r="L2427" s="249"/>
      <c r="M2427" s="249"/>
      <c r="N2427" s="272"/>
      <c r="O2427" s="250"/>
      <c r="P2427" s="273"/>
      <c r="Q2427" s="274"/>
      <c r="R2427" s="273"/>
      <c r="S2427" s="274"/>
      <c r="T2427" s="250"/>
      <c r="U2427" s="274"/>
      <c r="V2427" s="250"/>
      <c r="W2427" s="275"/>
      <c r="X2427" s="276"/>
    </row>
    <row r="2428" spans="2:24" x14ac:dyDescent="0.25">
      <c r="B2428" s="248"/>
      <c r="C2428" s="249"/>
      <c r="D2428" s="269"/>
      <c r="E2428" s="249"/>
      <c r="F2428" s="270"/>
      <c r="G2428" s="270"/>
      <c r="H2428" s="271"/>
      <c r="I2428" s="271"/>
      <c r="J2428" s="270"/>
      <c r="K2428" s="270"/>
      <c r="L2428" s="249"/>
      <c r="M2428" s="249"/>
      <c r="N2428" s="272"/>
      <c r="O2428" s="250"/>
      <c r="P2428" s="273"/>
      <c r="Q2428" s="274"/>
      <c r="R2428" s="273"/>
      <c r="S2428" s="274"/>
      <c r="T2428" s="250"/>
      <c r="U2428" s="274"/>
      <c r="V2428" s="250"/>
      <c r="W2428" s="275"/>
      <c r="X2428" s="276"/>
    </row>
    <row r="2429" spans="2:24" x14ac:dyDescent="0.25">
      <c r="B2429" s="248"/>
      <c r="C2429" s="249"/>
      <c r="D2429" s="269"/>
      <c r="E2429" s="249"/>
      <c r="F2429" s="270"/>
      <c r="G2429" s="270"/>
      <c r="H2429" s="271"/>
      <c r="I2429" s="271"/>
      <c r="J2429" s="270"/>
      <c r="K2429" s="270"/>
      <c r="L2429" s="249"/>
      <c r="M2429" s="249"/>
      <c r="N2429" s="272"/>
      <c r="O2429" s="250"/>
      <c r="P2429" s="273"/>
      <c r="Q2429" s="274"/>
      <c r="R2429" s="273"/>
      <c r="S2429" s="274"/>
      <c r="T2429" s="250"/>
      <c r="U2429" s="274"/>
      <c r="V2429" s="250"/>
      <c r="W2429" s="275"/>
      <c r="X2429" s="276"/>
    </row>
    <row r="2430" spans="2:24" x14ac:dyDescent="0.25">
      <c r="B2430" s="248"/>
      <c r="C2430" s="249"/>
      <c r="D2430" s="269"/>
      <c r="E2430" s="249"/>
      <c r="F2430" s="270"/>
      <c r="G2430" s="270"/>
      <c r="H2430" s="271"/>
      <c r="I2430" s="271"/>
      <c r="J2430" s="270"/>
      <c r="K2430" s="270"/>
      <c r="L2430" s="249"/>
      <c r="M2430" s="249"/>
      <c r="N2430" s="272"/>
      <c r="O2430" s="250"/>
      <c r="P2430" s="273"/>
      <c r="Q2430" s="274"/>
      <c r="R2430" s="273"/>
      <c r="S2430" s="274"/>
      <c r="T2430" s="250"/>
      <c r="U2430" s="274"/>
      <c r="V2430" s="250"/>
      <c r="W2430" s="275"/>
      <c r="X2430" s="276"/>
    </row>
    <row r="2431" spans="2:24" x14ac:dyDescent="0.25">
      <c r="B2431" s="248"/>
      <c r="C2431" s="249"/>
      <c r="D2431" s="269"/>
      <c r="E2431" s="249"/>
      <c r="F2431" s="270"/>
      <c r="G2431" s="270"/>
      <c r="H2431" s="271"/>
      <c r="I2431" s="271"/>
      <c r="J2431" s="270"/>
      <c r="K2431" s="270"/>
      <c r="L2431" s="249"/>
      <c r="M2431" s="249"/>
      <c r="N2431" s="272"/>
      <c r="O2431" s="250"/>
      <c r="P2431" s="273"/>
      <c r="Q2431" s="274"/>
      <c r="R2431" s="273"/>
      <c r="S2431" s="274"/>
      <c r="T2431" s="250"/>
      <c r="U2431" s="274"/>
      <c r="V2431" s="250"/>
      <c r="W2431" s="275"/>
      <c r="X2431" s="276"/>
    </row>
    <row r="2432" spans="2:24" x14ac:dyDescent="0.25">
      <c r="B2432" s="248"/>
      <c r="C2432" s="249"/>
      <c r="D2432" s="269"/>
      <c r="E2432" s="249"/>
      <c r="F2432" s="270"/>
      <c r="G2432" s="270"/>
      <c r="H2432" s="271"/>
      <c r="I2432" s="271"/>
      <c r="J2432" s="270"/>
      <c r="K2432" s="270"/>
      <c r="L2432" s="249"/>
      <c r="M2432" s="249"/>
      <c r="N2432" s="272"/>
      <c r="O2432" s="250"/>
      <c r="P2432" s="273"/>
      <c r="Q2432" s="274"/>
      <c r="R2432" s="273"/>
      <c r="S2432" s="274"/>
      <c r="T2432" s="250"/>
      <c r="U2432" s="274"/>
      <c r="V2432" s="250"/>
      <c r="W2432" s="275"/>
      <c r="X2432" s="276"/>
    </row>
    <row r="2433" spans="2:24" x14ac:dyDescent="0.25">
      <c r="B2433" s="248"/>
      <c r="C2433" s="249"/>
      <c r="D2433" s="269"/>
      <c r="E2433" s="249"/>
      <c r="F2433" s="270"/>
      <c r="G2433" s="270"/>
      <c r="H2433" s="271"/>
      <c r="I2433" s="271"/>
      <c r="J2433" s="270"/>
      <c r="K2433" s="270"/>
      <c r="L2433" s="249"/>
      <c r="M2433" s="249"/>
      <c r="N2433" s="272"/>
      <c r="O2433" s="250"/>
      <c r="P2433" s="273"/>
      <c r="Q2433" s="274"/>
      <c r="R2433" s="273"/>
      <c r="S2433" s="274"/>
      <c r="T2433" s="250"/>
      <c r="U2433" s="274"/>
      <c r="V2433" s="250"/>
      <c r="W2433" s="275"/>
      <c r="X2433" s="276"/>
    </row>
    <row r="2434" spans="2:24" x14ac:dyDescent="0.25">
      <c r="B2434" s="248"/>
      <c r="C2434" s="249"/>
      <c r="D2434" s="269"/>
      <c r="E2434" s="249"/>
      <c r="F2434" s="270"/>
      <c r="G2434" s="270"/>
      <c r="H2434" s="271"/>
      <c r="I2434" s="271"/>
      <c r="J2434" s="270"/>
      <c r="K2434" s="270"/>
      <c r="L2434" s="249"/>
      <c r="M2434" s="249"/>
      <c r="N2434" s="272"/>
      <c r="O2434" s="250"/>
      <c r="P2434" s="273"/>
      <c r="Q2434" s="274"/>
      <c r="R2434" s="273"/>
      <c r="S2434" s="274"/>
      <c r="T2434" s="250"/>
      <c r="U2434" s="274"/>
      <c r="V2434" s="250"/>
      <c r="W2434" s="275"/>
      <c r="X2434" s="276"/>
    </row>
    <row r="2435" spans="2:24" x14ac:dyDescent="0.25">
      <c r="B2435" s="248"/>
      <c r="C2435" s="249"/>
      <c r="D2435" s="269"/>
      <c r="E2435" s="249"/>
      <c r="F2435" s="270"/>
      <c r="G2435" s="270"/>
      <c r="H2435" s="271"/>
      <c r="I2435" s="271"/>
      <c r="J2435" s="270"/>
      <c r="K2435" s="270"/>
      <c r="L2435" s="249"/>
      <c r="M2435" s="249"/>
      <c r="N2435" s="272"/>
      <c r="O2435" s="250"/>
      <c r="P2435" s="273"/>
      <c r="Q2435" s="274"/>
      <c r="R2435" s="273"/>
      <c r="S2435" s="274"/>
      <c r="T2435" s="250"/>
      <c r="U2435" s="274"/>
      <c r="V2435" s="250"/>
      <c r="W2435" s="275"/>
      <c r="X2435" s="276"/>
    </row>
    <row r="2436" spans="2:24" x14ac:dyDescent="0.25">
      <c r="B2436" s="248"/>
      <c r="C2436" s="249"/>
      <c r="D2436" s="269"/>
      <c r="E2436" s="249"/>
      <c r="F2436" s="270"/>
      <c r="G2436" s="270"/>
      <c r="H2436" s="271"/>
      <c r="I2436" s="271"/>
      <c r="J2436" s="270"/>
      <c r="K2436" s="270"/>
      <c r="L2436" s="249"/>
      <c r="M2436" s="249"/>
      <c r="N2436" s="272"/>
      <c r="O2436" s="250"/>
      <c r="P2436" s="273"/>
      <c r="Q2436" s="274"/>
      <c r="R2436" s="273"/>
      <c r="S2436" s="274"/>
      <c r="T2436" s="250"/>
      <c r="U2436" s="274"/>
      <c r="V2436" s="250"/>
      <c r="W2436" s="275"/>
      <c r="X2436" s="276"/>
    </row>
    <row r="2437" spans="2:24" x14ac:dyDescent="0.25">
      <c r="B2437" s="248"/>
      <c r="C2437" s="249"/>
      <c r="D2437" s="269"/>
      <c r="E2437" s="249"/>
      <c r="F2437" s="270"/>
      <c r="G2437" s="270"/>
      <c r="H2437" s="271"/>
      <c r="I2437" s="271"/>
      <c r="J2437" s="270"/>
      <c r="K2437" s="270"/>
      <c r="L2437" s="249"/>
      <c r="M2437" s="249"/>
      <c r="N2437" s="272"/>
      <c r="O2437" s="250"/>
      <c r="P2437" s="273"/>
      <c r="Q2437" s="274"/>
      <c r="R2437" s="273"/>
      <c r="S2437" s="274"/>
      <c r="T2437" s="250"/>
      <c r="U2437" s="274"/>
      <c r="V2437" s="250"/>
      <c r="W2437" s="275"/>
      <c r="X2437" s="276"/>
    </row>
    <row r="2438" spans="2:24" x14ac:dyDescent="0.25">
      <c r="B2438" s="248"/>
      <c r="C2438" s="249"/>
      <c r="D2438" s="269"/>
      <c r="E2438" s="249"/>
      <c r="F2438" s="270"/>
      <c r="G2438" s="270"/>
      <c r="H2438" s="271"/>
      <c r="I2438" s="271"/>
      <c r="J2438" s="270"/>
      <c r="K2438" s="270"/>
      <c r="L2438" s="249"/>
      <c r="M2438" s="249"/>
      <c r="N2438" s="272"/>
      <c r="O2438" s="250"/>
      <c r="P2438" s="273"/>
      <c r="Q2438" s="274"/>
      <c r="R2438" s="273"/>
      <c r="S2438" s="274"/>
      <c r="T2438" s="250"/>
      <c r="U2438" s="274"/>
      <c r="V2438" s="250"/>
      <c r="W2438" s="275"/>
      <c r="X2438" s="276"/>
    </row>
    <row r="2439" spans="2:24" x14ac:dyDescent="0.25">
      <c r="B2439" s="248"/>
      <c r="C2439" s="249"/>
      <c r="D2439" s="269"/>
      <c r="E2439" s="249"/>
      <c r="F2439" s="270"/>
      <c r="G2439" s="270"/>
      <c r="H2439" s="271"/>
      <c r="I2439" s="271"/>
      <c r="J2439" s="270"/>
      <c r="K2439" s="270"/>
      <c r="L2439" s="249"/>
      <c r="M2439" s="249"/>
      <c r="N2439" s="272"/>
      <c r="O2439" s="250"/>
      <c r="P2439" s="273"/>
      <c r="Q2439" s="274"/>
      <c r="R2439" s="273"/>
      <c r="S2439" s="274"/>
      <c r="T2439" s="250"/>
      <c r="U2439" s="274"/>
      <c r="V2439" s="250"/>
      <c r="W2439" s="275"/>
      <c r="X2439" s="276"/>
    </row>
    <row r="2440" spans="2:24" x14ac:dyDescent="0.25">
      <c r="B2440" s="248"/>
      <c r="C2440" s="249"/>
      <c r="D2440" s="269"/>
      <c r="E2440" s="249"/>
      <c r="F2440" s="270"/>
      <c r="G2440" s="270"/>
      <c r="H2440" s="271"/>
      <c r="I2440" s="271"/>
      <c r="J2440" s="270"/>
      <c r="K2440" s="270"/>
      <c r="L2440" s="249"/>
      <c r="M2440" s="249"/>
      <c r="N2440" s="272"/>
      <c r="O2440" s="250"/>
      <c r="P2440" s="273"/>
      <c r="Q2440" s="274"/>
      <c r="R2440" s="273"/>
      <c r="S2440" s="274"/>
      <c r="T2440" s="250"/>
      <c r="U2440" s="274"/>
      <c r="V2440" s="250"/>
      <c r="W2440" s="275"/>
      <c r="X2440" s="276"/>
    </row>
    <row r="2441" spans="2:24" x14ac:dyDescent="0.25">
      <c r="B2441" s="248"/>
      <c r="C2441" s="249"/>
      <c r="D2441" s="269"/>
      <c r="E2441" s="249"/>
      <c r="F2441" s="270"/>
      <c r="G2441" s="270"/>
      <c r="H2441" s="271"/>
      <c r="I2441" s="271"/>
      <c r="J2441" s="270"/>
      <c r="K2441" s="270"/>
      <c r="L2441" s="249"/>
      <c r="M2441" s="249"/>
      <c r="N2441" s="272"/>
      <c r="O2441" s="250"/>
      <c r="P2441" s="273"/>
      <c r="Q2441" s="274"/>
      <c r="R2441" s="273"/>
      <c r="S2441" s="274"/>
      <c r="T2441" s="250"/>
      <c r="U2441" s="274"/>
      <c r="V2441" s="250"/>
      <c r="W2441" s="275"/>
      <c r="X2441" s="276"/>
    </row>
    <row r="2442" spans="2:24" x14ac:dyDescent="0.25">
      <c r="B2442" s="248"/>
      <c r="C2442" s="249"/>
      <c r="D2442" s="269"/>
      <c r="E2442" s="249"/>
      <c r="F2442" s="270"/>
      <c r="G2442" s="270"/>
      <c r="H2442" s="271"/>
      <c r="I2442" s="271"/>
      <c r="J2442" s="270"/>
      <c r="K2442" s="270"/>
      <c r="L2442" s="249"/>
      <c r="M2442" s="249"/>
      <c r="N2442" s="272"/>
      <c r="O2442" s="250"/>
      <c r="P2442" s="273"/>
      <c r="Q2442" s="274"/>
      <c r="R2442" s="273"/>
      <c r="S2442" s="274"/>
      <c r="T2442" s="250"/>
      <c r="U2442" s="274"/>
      <c r="V2442" s="250"/>
      <c r="W2442" s="275"/>
      <c r="X2442" s="276"/>
    </row>
    <row r="2443" spans="2:24" x14ac:dyDescent="0.25">
      <c r="B2443" s="248"/>
      <c r="C2443" s="249"/>
      <c r="D2443" s="269"/>
      <c r="E2443" s="249"/>
      <c r="F2443" s="270"/>
      <c r="G2443" s="270"/>
      <c r="H2443" s="271"/>
      <c r="I2443" s="271"/>
      <c r="J2443" s="270"/>
      <c r="K2443" s="270"/>
      <c r="L2443" s="249"/>
      <c r="M2443" s="249"/>
      <c r="N2443" s="272"/>
      <c r="O2443" s="250"/>
      <c r="P2443" s="273"/>
      <c r="Q2443" s="274"/>
      <c r="R2443" s="273"/>
      <c r="S2443" s="274"/>
      <c r="T2443" s="250"/>
      <c r="U2443" s="274"/>
      <c r="V2443" s="250"/>
      <c r="W2443" s="275"/>
      <c r="X2443" s="276"/>
    </row>
    <row r="2444" spans="2:24" x14ac:dyDescent="0.25">
      <c r="B2444" s="248"/>
      <c r="C2444" s="249"/>
      <c r="D2444" s="269"/>
      <c r="E2444" s="249"/>
      <c r="F2444" s="270"/>
      <c r="G2444" s="270"/>
      <c r="H2444" s="271"/>
      <c r="I2444" s="271"/>
      <c r="J2444" s="270"/>
      <c r="K2444" s="270"/>
      <c r="L2444" s="249"/>
      <c r="M2444" s="249"/>
      <c r="N2444" s="272"/>
      <c r="O2444" s="250"/>
      <c r="P2444" s="273"/>
      <c r="Q2444" s="274"/>
      <c r="R2444" s="273"/>
      <c r="S2444" s="274"/>
      <c r="T2444" s="250"/>
      <c r="U2444" s="274"/>
      <c r="V2444" s="250"/>
      <c r="W2444" s="275"/>
      <c r="X2444" s="276"/>
    </row>
    <row r="2445" spans="2:24" x14ac:dyDescent="0.25">
      <c r="B2445" s="248"/>
      <c r="C2445" s="249"/>
      <c r="D2445" s="269"/>
      <c r="E2445" s="249"/>
      <c r="F2445" s="270"/>
      <c r="G2445" s="270"/>
      <c r="H2445" s="271"/>
      <c r="I2445" s="271"/>
      <c r="J2445" s="270"/>
      <c r="K2445" s="270"/>
      <c r="L2445" s="249"/>
      <c r="M2445" s="249"/>
      <c r="N2445" s="272"/>
      <c r="O2445" s="250"/>
      <c r="P2445" s="273"/>
      <c r="Q2445" s="274"/>
      <c r="R2445" s="273"/>
      <c r="S2445" s="274"/>
      <c r="T2445" s="250"/>
      <c r="U2445" s="274"/>
      <c r="V2445" s="250"/>
      <c r="W2445" s="275"/>
      <c r="X2445" s="276"/>
    </row>
    <row r="2446" spans="2:24" x14ac:dyDescent="0.25">
      <c r="B2446" s="248"/>
      <c r="C2446" s="249"/>
      <c r="D2446" s="269"/>
      <c r="E2446" s="249"/>
      <c r="F2446" s="270"/>
      <c r="G2446" s="270"/>
      <c r="H2446" s="271"/>
      <c r="I2446" s="271"/>
      <c r="J2446" s="270"/>
      <c r="K2446" s="270"/>
      <c r="L2446" s="249"/>
      <c r="M2446" s="249"/>
      <c r="N2446" s="272"/>
      <c r="O2446" s="250"/>
      <c r="P2446" s="273"/>
      <c r="Q2446" s="274"/>
      <c r="R2446" s="273"/>
      <c r="S2446" s="274"/>
      <c r="T2446" s="250"/>
      <c r="U2446" s="274"/>
      <c r="V2446" s="250"/>
      <c r="W2446" s="275"/>
      <c r="X2446" s="276"/>
    </row>
    <row r="2447" spans="2:24" x14ac:dyDescent="0.25">
      <c r="B2447" s="248"/>
      <c r="C2447" s="249"/>
      <c r="D2447" s="269"/>
      <c r="E2447" s="249"/>
      <c r="F2447" s="270"/>
      <c r="G2447" s="270"/>
      <c r="H2447" s="271"/>
      <c r="I2447" s="271"/>
      <c r="J2447" s="270"/>
      <c r="K2447" s="270"/>
      <c r="L2447" s="249"/>
      <c r="M2447" s="249"/>
      <c r="N2447" s="272"/>
      <c r="O2447" s="250"/>
      <c r="P2447" s="273"/>
      <c r="Q2447" s="274"/>
      <c r="R2447" s="273"/>
      <c r="S2447" s="274"/>
      <c r="T2447" s="250"/>
      <c r="U2447" s="274"/>
      <c r="V2447" s="250"/>
      <c r="W2447" s="275"/>
      <c r="X2447" s="276"/>
    </row>
    <row r="2448" spans="2:24" x14ac:dyDescent="0.25">
      <c r="B2448" s="248"/>
      <c r="C2448" s="249"/>
      <c r="D2448" s="269"/>
      <c r="E2448" s="249"/>
      <c r="F2448" s="270"/>
      <c r="G2448" s="270"/>
      <c r="H2448" s="271"/>
      <c r="I2448" s="271"/>
      <c r="J2448" s="270"/>
      <c r="K2448" s="270"/>
      <c r="L2448" s="249"/>
      <c r="M2448" s="249"/>
      <c r="N2448" s="272"/>
      <c r="O2448" s="250"/>
      <c r="P2448" s="273"/>
      <c r="Q2448" s="274"/>
      <c r="R2448" s="273"/>
      <c r="S2448" s="274"/>
      <c r="T2448" s="250"/>
      <c r="U2448" s="274"/>
      <c r="V2448" s="250"/>
      <c r="W2448" s="275"/>
      <c r="X2448" s="276"/>
    </row>
    <row r="2449" spans="2:24" x14ac:dyDescent="0.25">
      <c r="B2449" s="248"/>
      <c r="C2449" s="249"/>
      <c r="D2449" s="269"/>
      <c r="E2449" s="249"/>
      <c r="F2449" s="270"/>
      <c r="G2449" s="270"/>
      <c r="H2449" s="271"/>
      <c r="I2449" s="271"/>
      <c r="J2449" s="270"/>
      <c r="K2449" s="270"/>
      <c r="L2449" s="249"/>
      <c r="M2449" s="249"/>
      <c r="N2449" s="272"/>
      <c r="O2449" s="250"/>
      <c r="P2449" s="273"/>
      <c r="Q2449" s="274"/>
      <c r="R2449" s="273"/>
      <c r="S2449" s="274"/>
      <c r="T2449" s="250"/>
      <c r="U2449" s="274"/>
      <c r="V2449" s="250"/>
      <c r="W2449" s="275"/>
      <c r="X2449" s="276"/>
    </row>
    <row r="2450" spans="2:24" x14ac:dyDescent="0.25">
      <c r="B2450" s="248"/>
      <c r="C2450" s="249"/>
      <c r="D2450" s="269"/>
      <c r="E2450" s="249"/>
      <c r="F2450" s="270"/>
      <c r="G2450" s="270"/>
      <c r="H2450" s="271"/>
      <c r="I2450" s="271"/>
      <c r="J2450" s="270"/>
      <c r="K2450" s="270"/>
      <c r="L2450" s="249"/>
      <c r="M2450" s="249"/>
      <c r="N2450" s="272"/>
      <c r="O2450" s="250"/>
      <c r="P2450" s="273"/>
      <c r="Q2450" s="274"/>
      <c r="R2450" s="273"/>
      <c r="S2450" s="274"/>
      <c r="T2450" s="250"/>
      <c r="U2450" s="274"/>
      <c r="V2450" s="250"/>
      <c r="W2450" s="275"/>
      <c r="X2450" s="276"/>
    </row>
    <row r="2451" spans="2:24" x14ac:dyDescent="0.25">
      <c r="B2451" s="248"/>
      <c r="C2451" s="249"/>
      <c r="D2451" s="269"/>
      <c r="E2451" s="249"/>
      <c r="F2451" s="270"/>
      <c r="G2451" s="270"/>
      <c r="H2451" s="271"/>
      <c r="I2451" s="271"/>
      <c r="J2451" s="270"/>
      <c r="K2451" s="270"/>
      <c r="L2451" s="249"/>
      <c r="M2451" s="249"/>
      <c r="N2451" s="272"/>
      <c r="O2451" s="250"/>
      <c r="P2451" s="273"/>
      <c r="Q2451" s="274"/>
      <c r="R2451" s="273"/>
      <c r="S2451" s="274"/>
      <c r="T2451" s="250"/>
      <c r="U2451" s="274"/>
      <c r="V2451" s="250"/>
      <c r="W2451" s="275"/>
      <c r="X2451" s="276"/>
    </row>
    <row r="2452" spans="2:24" x14ac:dyDescent="0.25">
      <c r="B2452" s="248"/>
      <c r="C2452" s="249"/>
      <c r="D2452" s="269"/>
      <c r="E2452" s="249"/>
      <c r="F2452" s="270"/>
      <c r="G2452" s="270"/>
      <c r="H2452" s="271"/>
      <c r="I2452" s="271"/>
      <c r="J2452" s="270"/>
      <c r="K2452" s="270"/>
      <c r="L2452" s="249"/>
      <c r="M2452" s="249"/>
      <c r="N2452" s="272"/>
      <c r="O2452" s="250"/>
      <c r="P2452" s="273"/>
      <c r="Q2452" s="274"/>
      <c r="R2452" s="273"/>
      <c r="S2452" s="274"/>
      <c r="T2452" s="250"/>
      <c r="U2452" s="274"/>
      <c r="V2452" s="250"/>
      <c r="W2452" s="275"/>
      <c r="X2452" s="276"/>
    </row>
    <row r="2453" spans="2:24" x14ac:dyDescent="0.25">
      <c r="B2453" s="248"/>
      <c r="C2453" s="249"/>
      <c r="D2453" s="269"/>
      <c r="E2453" s="249"/>
      <c r="F2453" s="270"/>
      <c r="G2453" s="270"/>
      <c r="H2453" s="271"/>
      <c r="I2453" s="271"/>
      <c r="J2453" s="270"/>
      <c r="K2453" s="270"/>
      <c r="L2453" s="249"/>
      <c r="M2453" s="249"/>
      <c r="N2453" s="272"/>
      <c r="O2453" s="250"/>
      <c r="P2453" s="273"/>
      <c r="Q2453" s="274"/>
      <c r="R2453" s="273"/>
      <c r="S2453" s="274"/>
      <c r="T2453" s="250"/>
      <c r="U2453" s="274"/>
      <c r="V2453" s="250"/>
      <c r="W2453" s="275"/>
      <c r="X2453" s="276"/>
    </row>
    <row r="2454" spans="2:24" x14ac:dyDescent="0.25">
      <c r="B2454" s="248"/>
      <c r="C2454" s="249"/>
      <c r="D2454" s="269"/>
      <c r="E2454" s="249"/>
      <c r="F2454" s="270"/>
      <c r="G2454" s="270"/>
      <c r="H2454" s="271"/>
      <c r="I2454" s="271"/>
      <c r="J2454" s="270"/>
      <c r="K2454" s="270"/>
      <c r="L2454" s="249"/>
      <c r="M2454" s="249"/>
      <c r="N2454" s="272"/>
      <c r="O2454" s="250"/>
      <c r="P2454" s="273"/>
      <c r="Q2454" s="274"/>
      <c r="R2454" s="273"/>
      <c r="S2454" s="274"/>
      <c r="T2454" s="250"/>
      <c r="U2454" s="274"/>
      <c r="V2454" s="250"/>
      <c r="W2454" s="275"/>
      <c r="X2454" s="276"/>
    </row>
    <row r="2455" spans="2:24" x14ac:dyDescent="0.25">
      <c r="B2455" s="248"/>
      <c r="C2455" s="249"/>
      <c r="D2455" s="269"/>
      <c r="E2455" s="249"/>
      <c r="F2455" s="270"/>
      <c r="G2455" s="270"/>
      <c r="H2455" s="271"/>
      <c r="I2455" s="271"/>
      <c r="J2455" s="270"/>
      <c r="K2455" s="270"/>
      <c r="L2455" s="249"/>
      <c r="M2455" s="249"/>
      <c r="N2455" s="272"/>
      <c r="O2455" s="250"/>
      <c r="P2455" s="273"/>
      <c r="Q2455" s="274"/>
      <c r="R2455" s="273"/>
      <c r="S2455" s="274"/>
      <c r="T2455" s="250"/>
      <c r="U2455" s="274"/>
      <c r="V2455" s="250"/>
      <c r="W2455" s="275"/>
      <c r="X2455" s="276"/>
    </row>
    <row r="2456" spans="2:24" x14ac:dyDescent="0.25">
      <c r="B2456" s="248"/>
      <c r="C2456" s="249"/>
      <c r="D2456" s="269"/>
      <c r="E2456" s="249"/>
      <c r="F2456" s="270"/>
      <c r="G2456" s="270"/>
      <c r="H2456" s="271"/>
      <c r="I2456" s="271"/>
      <c r="J2456" s="270"/>
      <c r="K2456" s="270"/>
      <c r="L2456" s="249"/>
      <c r="M2456" s="249"/>
      <c r="N2456" s="272"/>
      <c r="O2456" s="250"/>
      <c r="P2456" s="273"/>
      <c r="Q2456" s="274"/>
      <c r="R2456" s="273"/>
      <c r="S2456" s="274"/>
      <c r="T2456" s="250"/>
      <c r="U2456" s="274"/>
      <c r="V2456" s="250"/>
      <c r="W2456" s="275"/>
      <c r="X2456" s="276"/>
    </row>
    <row r="2457" spans="2:24" x14ac:dyDescent="0.25">
      <c r="B2457" s="248"/>
      <c r="C2457" s="249"/>
      <c r="D2457" s="269"/>
      <c r="E2457" s="249"/>
      <c r="F2457" s="270"/>
      <c r="G2457" s="270"/>
      <c r="H2457" s="271"/>
      <c r="I2457" s="271"/>
      <c r="J2457" s="270"/>
      <c r="K2457" s="270"/>
      <c r="L2457" s="249"/>
      <c r="M2457" s="249"/>
      <c r="N2457" s="272"/>
      <c r="O2457" s="250"/>
      <c r="P2457" s="273"/>
      <c r="Q2457" s="274"/>
      <c r="R2457" s="273"/>
      <c r="S2457" s="274"/>
      <c r="T2457" s="250"/>
      <c r="U2457" s="274"/>
      <c r="V2457" s="250"/>
      <c r="W2457" s="275"/>
      <c r="X2457" s="276"/>
    </row>
    <row r="2458" spans="2:24" x14ac:dyDescent="0.25">
      <c r="B2458" s="248"/>
      <c r="C2458" s="249"/>
      <c r="D2458" s="269"/>
      <c r="E2458" s="249"/>
      <c r="F2458" s="270"/>
      <c r="G2458" s="270"/>
      <c r="H2458" s="271"/>
      <c r="I2458" s="271"/>
      <c r="J2458" s="270"/>
      <c r="K2458" s="270"/>
      <c r="L2458" s="249"/>
      <c r="M2458" s="249"/>
      <c r="N2458" s="272"/>
      <c r="O2458" s="250"/>
      <c r="P2458" s="273"/>
      <c r="Q2458" s="274"/>
      <c r="R2458" s="273"/>
      <c r="S2458" s="274"/>
      <c r="T2458" s="250"/>
      <c r="U2458" s="274"/>
      <c r="V2458" s="250"/>
      <c r="W2458" s="275"/>
      <c r="X2458" s="276"/>
    </row>
    <row r="2459" spans="2:24" x14ac:dyDescent="0.25">
      <c r="B2459" s="248"/>
      <c r="C2459" s="249"/>
      <c r="D2459" s="269"/>
      <c r="E2459" s="249"/>
      <c r="F2459" s="270"/>
      <c r="G2459" s="270"/>
      <c r="H2459" s="271"/>
      <c r="I2459" s="271"/>
      <c r="J2459" s="270"/>
      <c r="K2459" s="270"/>
      <c r="L2459" s="249"/>
      <c r="M2459" s="249"/>
      <c r="N2459" s="272"/>
      <c r="O2459" s="250"/>
      <c r="P2459" s="273"/>
      <c r="Q2459" s="274"/>
      <c r="R2459" s="273"/>
      <c r="S2459" s="274"/>
      <c r="T2459" s="250"/>
      <c r="U2459" s="274"/>
      <c r="V2459" s="250"/>
      <c r="W2459" s="275"/>
      <c r="X2459" s="276"/>
    </row>
    <row r="2460" spans="2:24" x14ac:dyDescent="0.25">
      <c r="B2460" s="248"/>
      <c r="C2460" s="249"/>
      <c r="D2460" s="269"/>
      <c r="E2460" s="249"/>
      <c r="F2460" s="270"/>
      <c r="G2460" s="270"/>
      <c r="H2460" s="271"/>
      <c r="I2460" s="271"/>
      <c r="J2460" s="270"/>
      <c r="K2460" s="270"/>
      <c r="L2460" s="249"/>
      <c r="M2460" s="249"/>
      <c r="N2460" s="272"/>
      <c r="O2460" s="250"/>
      <c r="P2460" s="273"/>
      <c r="Q2460" s="274"/>
      <c r="R2460" s="273"/>
      <c r="S2460" s="274"/>
      <c r="T2460" s="250"/>
      <c r="U2460" s="274"/>
      <c r="V2460" s="250"/>
      <c r="W2460" s="275"/>
      <c r="X2460" s="276"/>
    </row>
    <row r="2461" spans="2:24" x14ac:dyDescent="0.25">
      <c r="B2461" s="248"/>
      <c r="C2461" s="249"/>
      <c r="D2461" s="269"/>
      <c r="E2461" s="249"/>
      <c r="F2461" s="270"/>
      <c r="G2461" s="270"/>
      <c r="H2461" s="271"/>
      <c r="I2461" s="271"/>
      <c r="J2461" s="270"/>
      <c r="K2461" s="270"/>
      <c r="L2461" s="249"/>
      <c r="M2461" s="249"/>
      <c r="N2461" s="272"/>
      <c r="O2461" s="250"/>
      <c r="P2461" s="273"/>
      <c r="Q2461" s="274"/>
      <c r="R2461" s="273"/>
      <c r="S2461" s="274"/>
      <c r="T2461" s="250"/>
      <c r="U2461" s="274"/>
      <c r="V2461" s="250"/>
      <c r="W2461" s="275"/>
      <c r="X2461" s="276"/>
    </row>
    <row r="2462" spans="2:24" x14ac:dyDescent="0.25">
      <c r="B2462" s="248"/>
      <c r="C2462" s="249"/>
      <c r="D2462" s="269"/>
      <c r="E2462" s="249"/>
      <c r="F2462" s="270"/>
      <c r="G2462" s="270"/>
      <c r="H2462" s="271"/>
      <c r="I2462" s="271"/>
      <c r="J2462" s="270"/>
      <c r="K2462" s="270"/>
      <c r="L2462" s="249"/>
      <c r="M2462" s="249"/>
      <c r="N2462" s="272"/>
      <c r="O2462" s="250"/>
      <c r="P2462" s="273"/>
      <c r="Q2462" s="274"/>
      <c r="R2462" s="273"/>
      <c r="S2462" s="274"/>
      <c r="T2462" s="250"/>
      <c r="U2462" s="274"/>
      <c r="V2462" s="250"/>
      <c r="W2462" s="275"/>
      <c r="X2462" s="276"/>
    </row>
    <row r="2463" spans="2:24" x14ac:dyDescent="0.25">
      <c r="B2463" s="248"/>
      <c r="C2463" s="249"/>
      <c r="D2463" s="269"/>
      <c r="E2463" s="249"/>
      <c r="F2463" s="270"/>
      <c r="G2463" s="270"/>
      <c r="H2463" s="271"/>
      <c r="I2463" s="271"/>
      <c r="J2463" s="270"/>
      <c r="K2463" s="270"/>
      <c r="L2463" s="249"/>
      <c r="M2463" s="249"/>
      <c r="N2463" s="272"/>
      <c r="O2463" s="250"/>
      <c r="P2463" s="273"/>
      <c r="Q2463" s="274"/>
      <c r="R2463" s="273"/>
      <c r="S2463" s="274"/>
      <c r="T2463" s="250"/>
      <c r="U2463" s="274"/>
      <c r="V2463" s="250"/>
      <c r="W2463" s="275"/>
      <c r="X2463" s="276"/>
    </row>
    <row r="2464" spans="2:24" x14ac:dyDescent="0.25">
      <c r="B2464" s="248"/>
      <c r="C2464" s="249"/>
      <c r="D2464" s="269"/>
      <c r="E2464" s="249"/>
      <c r="F2464" s="270"/>
      <c r="G2464" s="270"/>
      <c r="H2464" s="271"/>
      <c r="I2464" s="271"/>
      <c r="J2464" s="270"/>
      <c r="K2464" s="270"/>
      <c r="L2464" s="249"/>
      <c r="M2464" s="249"/>
      <c r="N2464" s="272"/>
      <c r="O2464" s="250"/>
      <c r="P2464" s="273"/>
      <c r="Q2464" s="274"/>
      <c r="R2464" s="273"/>
      <c r="S2464" s="274"/>
      <c r="T2464" s="250"/>
      <c r="U2464" s="274"/>
      <c r="V2464" s="250"/>
      <c r="W2464" s="275"/>
      <c r="X2464" s="276"/>
    </row>
    <row r="2465" spans="2:24" x14ac:dyDescent="0.25">
      <c r="B2465" s="248"/>
      <c r="C2465" s="249"/>
      <c r="D2465" s="269"/>
      <c r="E2465" s="249"/>
      <c r="F2465" s="270"/>
      <c r="G2465" s="270"/>
      <c r="H2465" s="271"/>
      <c r="I2465" s="271"/>
      <c r="J2465" s="270"/>
      <c r="K2465" s="270"/>
      <c r="L2465" s="249"/>
      <c r="M2465" s="249"/>
      <c r="N2465" s="272"/>
      <c r="O2465" s="250"/>
      <c r="P2465" s="273"/>
      <c r="Q2465" s="274"/>
      <c r="R2465" s="273"/>
      <c r="S2465" s="274"/>
      <c r="T2465" s="250"/>
      <c r="U2465" s="274"/>
      <c r="V2465" s="250"/>
      <c r="W2465" s="275"/>
      <c r="X2465" s="276"/>
    </row>
    <row r="2466" spans="2:24" x14ac:dyDescent="0.25">
      <c r="B2466" s="248"/>
      <c r="C2466" s="249"/>
      <c r="D2466" s="269"/>
      <c r="E2466" s="249"/>
      <c r="F2466" s="270"/>
      <c r="G2466" s="270"/>
      <c r="H2466" s="271"/>
      <c r="I2466" s="271"/>
      <c r="J2466" s="270"/>
      <c r="K2466" s="270"/>
      <c r="L2466" s="249"/>
      <c r="M2466" s="249"/>
      <c r="N2466" s="272"/>
      <c r="O2466" s="250"/>
      <c r="P2466" s="273"/>
      <c r="Q2466" s="274"/>
      <c r="R2466" s="273"/>
      <c r="S2466" s="274"/>
      <c r="T2466" s="250"/>
      <c r="U2466" s="274"/>
      <c r="V2466" s="250"/>
      <c r="W2466" s="275"/>
      <c r="X2466" s="276"/>
    </row>
    <row r="2467" spans="2:24" x14ac:dyDescent="0.25">
      <c r="B2467" s="248"/>
      <c r="C2467" s="249"/>
      <c r="D2467" s="269"/>
      <c r="E2467" s="249"/>
      <c r="F2467" s="270"/>
      <c r="G2467" s="270"/>
      <c r="H2467" s="271"/>
      <c r="I2467" s="271"/>
      <c r="J2467" s="270"/>
      <c r="K2467" s="270"/>
      <c r="L2467" s="249"/>
      <c r="M2467" s="249"/>
      <c r="N2467" s="272"/>
      <c r="O2467" s="250"/>
      <c r="P2467" s="273"/>
      <c r="Q2467" s="274"/>
      <c r="R2467" s="273"/>
      <c r="S2467" s="274"/>
      <c r="T2467" s="250"/>
      <c r="U2467" s="274"/>
      <c r="V2467" s="250"/>
      <c r="W2467" s="275"/>
      <c r="X2467" s="276"/>
    </row>
    <row r="2468" spans="2:24" x14ac:dyDescent="0.25">
      <c r="B2468" s="248"/>
      <c r="C2468" s="249"/>
      <c r="D2468" s="269"/>
      <c r="E2468" s="249"/>
      <c r="F2468" s="270"/>
      <c r="G2468" s="270"/>
      <c r="H2468" s="271"/>
      <c r="I2468" s="271"/>
      <c r="J2468" s="270"/>
      <c r="K2468" s="270"/>
      <c r="L2468" s="249"/>
      <c r="M2468" s="249"/>
      <c r="N2468" s="272"/>
      <c r="O2468" s="250"/>
      <c r="P2468" s="273"/>
      <c r="Q2468" s="274"/>
      <c r="R2468" s="273"/>
      <c r="S2468" s="274"/>
      <c r="T2468" s="250"/>
      <c r="U2468" s="274"/>
      <c r="V2468" s="250"/>
      <c r="W2468" s="275"/>
      <c r="X2468" s="276"/>
    </row>
    <row r="2469" spans="2:24" x14ac:dyDescent="0.25">
      <c r="B2469" s="248"/>
      <c r="C2469" s="249"/>
      <c r="D2469" s="269"/>
      <c r="E2469" s="249"/>
      <c r="F2469" s="270"/>
      <c r="G2469" s="270"/>
      <c r="H2469" s="271"/>
      <c r="I2469" s="271"/>
      <c r="J2469" s="270"/>
      <c r="K2469" s="270"/>
      <c r="L2469" s="249"/>
      <c r="M2469" s="249"/>
      <c r="N2469" s="272"/>
      <c r="O2469" s="250"/>
      <c r="P2469" s="273"/>
      <c r="Q2469" s="274"/>
      <c r="R2469" s="273"/>
      <c r="S2469" s="274"/>
      <c r="T2469" s="250"/>
      <c r="U2469" s="274"/>
      <c r="V2469" s="250"/>
      <c r="W2469" s="275"/>
      <c r="X2469" s="276"/>
    </row>
    <row r="2470" spans="2:24" x14ac:dyDescent="0.25">
      <c r="B2470" s="248"/>
      <c r="C2470" s="249"/>
      <c r="D2470" s="269"/>
      <c r="E2470" s="249"/>
      <c r="F2470" s="270"/>
      <c r="G2470" s="270"/>
      <c r="H2470" s="271"/>
      <c r="I2470" s="271"/>
      <c r="J2470" s="270"/>
      <c r="K2470" s="270"/>
      <c r="L2470" s="249"/>
      <c r="M2470" s="249"/>
      <c r="N2470" s="272"/>
      <c r="O2470" s="250"/>
      <c r="P2470" s="273"/>
      <c r="Q2470" s="274"/>
      <c r="R2470" s="273"/>
      <c r="S2470" s="274"/>
      <c r="T2470" s="250"/>
      <c r="U2470" s="274"/>
      <c r="V2470" s="250"/>
      <c r="W2470" s="275"/>
      <c r="X2470" s="276"/>
    </row>
    <row r="2471" spans="2:24" x14ac:dyDescent="0.25">
      <c r="B2471" s="248"/>
      <c r="C2471" s="249"/>
      <c r="D2471" s="269"/>
      <c r="E2471" s="249"/>
      <c r="F2471" s="270"/>
      <c r="G2471" s="270"/>
      <c r="H2471" s="271"/>
      <c r="I2471" s="271"/>
      <c r="J2471" s="270"/>
      <c r="K2471" s="270"/>
      <c r="L2471" s="249"/>
      <c r="M2471" s="249"/>
      <c r="N2471" s="272"/>
      <c r="O2471" s="250"/>
      <c r="P2471" s="273"/>
      <c r="Q2471" s="274"/>
      <c r="R2471" s="273"/>
      <c r="S2471" s="274"/>
      <c r="T2471" s="250"/>
      <c r="U2471" s="274"/>
      <c r="V2471" s="250"/>
      <c r="W2471" s="275"/>
      <c r="X2471" s="276"/>
    </row>
    <row r="2472" spans="2:24" x14ac:dyDescent="0.25">
      <c r="B2472" s="248"/>
      <c r="C2472" s="249"/>
      <c r="D2472" s="269"/>
      <c r="E2472" s="249"/>
      <c r="F2472" s="270"/>
      <c r="G2472" s="270"/>
      <c r="H2472" s="271"/>
      <c r="I2472" s="271"/>
      <c r="J2472" s="270"/>
      <c r="K2472" s="270"/>
      <c r="L2472" s="249"/>
      <c r="M2472" s="249"/>
      <c r="N2472" s="272"/>
      <c r="O2472" s="250"/>
      <c r="P2472" s="273"/>
      <c r="Q2472" s="274"/>
      <c r="R2472" s="273"/>
      <c r="S2472" s="274"/>
      <c r="T2472" s="250"/>
      <c r="U2472" s="274"/>
      <c r="V2472" s="250"/>
      <c r="W2472" s="275"/>
      <c r="X2472" s="276"/>
    </row>
    <row r="2473" spans="2:24" x14ac:dyDescent="0.25">
      <c r="B2473" s="248"/>
      <c r="C2473" s="249"/>
      <c r="D2473" s="269"/>
      <c r="E2473" s="249"/>
      <c r="F2473" s="270"/>
      <c r="G2473" s="270"/>
      <c r="H2473" s="271"/>
      <c r="I2473" s="271"/>
      <c r="J2473" s="270"/>
      <c r="K2473" s="270"/>
      <c r="L2473" s="249"/>
      <c r="M2473" s="249"/>
      <c r="N2473" s="272"/>
      <c r="O2473" s="250"/>
      <c r="P2473" s="273"/>
      <c r="Q2473" s="274"/>
      <c r="R2473" s="273"/>
      <c r="S2473" s="274"/>
      <c r="T2473" s="250"/>
      <c r="U2473" s="274"/>
      <c r="V2473" s="250"/>
      <c r="W2473" s="275"/>
      <c r="X2473" s="276"/>
    </row>
    <row r="2474" spans="2:24" x14ac:dyDescent="0.25">
      <c r="B2474" s="248"/>
      <c r="C2474" s="249"/>
      <c r="D2474" s="269"/>
      <c r="E2474" s="249"/>
      <c r="F2474" s="270"/>
      <c r="G2474" s="270"/>
      <c r="H2474" s="271"/>
      <c r="I2474" s="271"/>
      <c r="J2474" s="270"/>
      <c r="K2474" s="270"/>
      <c r="L2474" s="249"/>
      <c r="M2474" s="249"/>
      <c r="N2474" s="272"/>
      <c r="O2474" s="250"/>
      <c r="P2474" s="273"/>
      <c r="Q2474" s="274"/>
      <c r="R2474" s="273"/>
      <c r="S2474" s="274"/>
      <c r="T2474" s="250"/>
      <c r="U2474" s="274"/>
      <c r="V2474" s="250"/>
      <c r="W2474" s="275"/>
      <c r="X2474" s="276"/>
    </row>
    <row r="2475" spans="2:24" x14ac:dyDescent="0.25">
      <c r="B2475" s="248"/>
      <c r="C2475" s="249"/>
      <c r="D2475" s="269"/>
      <c r="E2475" s="249"/>
      <c r="F2475" s="270"/>
      <c r="G2475" s="270"/>
      <c r="H2475" s="271"/>
      <c r="I2475" s="271"/>
      <c r="J2475" s="270"/>
      <c r="K2475" s="270"/>
      <c r="L2475" s="249"/>
      <c r="M2475" s="249"/>
      <c r="N2475" s="272"/>
      <c r="O2475" s="250"/>
      <c r="P2475" s="273"/>
      <c r="Q2475" s="274"/>
      <c r="R2475" s="273"/>
      <c r="S2475" s="274"/>
      <c r="T2475" s="250"/>
      <c r="U2475" s="274"/>
      <c r="V2475" s="250"/>
      <c r="W2475" s="275"/>
      <c r="X2475" s="276"/>
    </row>
    <row r="2476" spans="2:24" x14ac:dyDescent="0.25">
      <c r="B2476" s="248"/>
      <c r="C2476" s="249"/>
      <c r="D2476" s="269"/>
      <c r="E2476" s="249"/>
      <c r="F2476" s="270"/>
      <c r="G2476" s="270"/>
      <c r="H2476" s="271"/>
      <c r="I2476" s="271"/>
      <c r="J2476" s="270"/>
      <c r="K2476" s="270"/>
      <c r="L2476" s="249"/>
      <c r="M2476" s="249"/>
      <c r="N2476" s="272"/>
      <c r="O2476" s="250"/>
      <c r="P2476" s="273"/>
      <c r="Q2476" s="274"/>
      <c r="R2476" s="273"/>
      <c r="S2476" s="274"/>
      <c r="T2476" s="250"/>
      <c r="U2476" s="274"/>
      <c r="V2476" s="250"/>
      <c r="W2476" s="275"/>
      <c r="X2476" s="276"/>
    </row>
    <row r="2477" spans="2:24" x14ac:dyDescent="0.25">
      <c r="B2477" s="248"/>
      <c r="C2477" s="249"/>
      <c r="D2477" s="269"/>
      <c r="E2477" s="249"/>
      <c r="F2477" s="270"/>
      <c r="G2477" s="270"/>
      <c r="H2477" s="271"/>
      <c r="I2477" s="271"/>
      <c r="J2477" s="270"/>
      <c r="K2477" s="270"/>
      <c r="L2477" s="249"/>
      <c r="M2477" s="249"/>
      <c r="N2477" s="272"/>
      <c r="O2477" s="250"/>
      <c r="P2477" s="273"/>
      <c r="Q2477" s="274"/>
      <c r="R2477" s="273"/>
      <c r="S2477" s="274"/>
      <c r="T2477" s="250"/>
      <c r="U2477" s="274"/>
      <c r="V2477" s="250"/>
      <c r="W2477" s="275"/>
      <c r="X2477" s="276"/>
    </row>
    <row r="2478" spans="2:24" x14ac:dyDescent="0.25">
      <c r="B2478" s="248"/>
      <c r="C2478" s="249"/>
      <c r="D2478" s="269"/>
      <c r="E2478" s="249"/>
      <c r="F2478" s="270"/>
      <c r="G2478" s="270"/>
      <c r="H2478" s="271"/>
      <c r="I2478" s="271"/>
      <c r="J2478" s="270"/>
      <c r="K2478" s="270"/>
      <c r="L2478" s="249"/>
      <c r="M2478" s="249"/>
      <c r="N2478" s="272"/>
      <c r="O2478" s="250"/>
      <c r="P2478" s="273"/>
      <c r="Q2478" s="274"/>
      <c r="R2478" s="273"/>
      <c r="S2478" s="274"/>
      <c r="T2478" s="250"/>
      <c r="U2478" s="274"/>
      <c r="V2478" s="250"/>
      <c r="W2478" s="275"/>
      <c r="X2478" s="276"/>
    </row>
    <row r="2479" spans="2:24" x14ac:dyDescent="0.25">
      <c r="B2479" s="248"/>
      <c r="C2479" s="249"/>
      <c r="D2479" s="269"/>
      <c r="E2479" s="249"/>
      <c r="F2479" s="270"/>
      <c r="G2479" s="270"/>
      <c r="H2479" s="271"/>
      <c r="I2479" s="271"/>
      <c r="J2479" s="270"/>
      <c r="K2479" s="270"/>
      <c r="L2479" s="249"/>
      <c r="M2479" s="249"/>
      <c r="N2479" s="272"/>
      <c r="O2479" s="250"/>
      <c r="P2479" s="273"/>
      <c r="Q2479" s="274"/>
      <c r="R2479" s="273"/>
      <c r="S2479" s="274"/>
      <c r="T2479" s="250"/>
      <c r="U2479" s="274"/>
      <c r="V2479" s="250"/>
      <c r="W2479" s="275"/>
      <c r="X2479" s="276"/>
    </row>
    <row r="2480" spans="2:24" x14ac:dyDescent="0.25">
      <c r="B2480" s="248"/>
      <c r="C2480" s="249"/>
      <c r="D2480" s="269"/>
      <c r="E2480" s="249"/>
      <c r="F2480" s="270"/>
      <c r="G2480" s="270"/>
      <c r="H2480" s="271"/>
      <c r="I2480" s="271"/>
      <c r="J2480" s="270"/>
      <c r="K2480" s="270"/>
      <c r="L2480" s="249"/>
      <c r="M2480" s="249"/>
      <c r="N2480" s="272"/>
      <c r="O2480" s="250"/>
      <c r="P2480" s="273"/>
      <c r="Q2480" s="274"/>
      <c r="R2480" s="273"/>
      <c r="S2480" s="274"/>
      <c r="T2480" s="250"/>
      <c r="U2480" s="274"/>
      <c r="V2480" s="250"/>
      <c r="W2480" s="275"/>
      <c r="X2480" s="276"/>
    </row>
    <row r="2481" spans="2:24" x14ac:dyDescent="0.25">
      <c r="B2481" s="248"/>
      <c r="C2481" s="249"/>
      <c r="D2481" s="269"/>
      <c r="E2481" s="249"/>
      <c r="F2481" s="270"/>
      <c r="G2481" s="270"/>
      <c r="H2481" s="271"/>
      <c r="I2481" s="271"/>
      <c r="J2481" s="270"/>
      <c r="K2481" s="270"/>
      <c r="L2481" s="249"/>
      <c r="M2481" s="249"/>
      <c r="N2481" s="272"/>
      <c r="O2481" s="250"/>
      <c r="P2481" s="273"/>
      <c r="Q2481" s="274"/>
      <c r="R2481" s="273"/>
      <c r="S2481" s="274"/>
      <c r="T2481" s="250"/>
      <c r="U2481" s="274"/>
      <c r="V2481" s="250"/>
      <c r="W2481" s="275"/>
      <c r="X2481" s="276"/>
    </row>
    <row r="2482" spans="2:24" x14ac:dyDescent="0.25">
      <c r="B2482" s="248"/>
      <c r="C2482" s="249"/>
      <c r="D2482" s="269"/>
      <c r="E2482" s="249"/>
      <c r="F2482" s="270"/>
      <c r="G2482" s="270"/>
      <c r="H2482" s="271"/>
      <c r="I2482" s="271"/>
      <c r="J2482" s="270"/>
      <c r="K2482" s="270"/>
      <c r="L2482" s="249"/>
      <c r="M2482" s="249"/>
      <c r="N2482" s="272"/>
      <c r="O2482" s="250"/>
      <c r="P2482" s="273"/>
      <c r="Q2482" s="274"/>
      <c r="R2482" s="273"/>
      <c r="S2482" s="274"/>
      <c r="T2482" s="250"/>
      <c r="U2482" s="274"/>
      <c r="V2482" s="250"/>
      <c r="W2482" s="275"/>
      <c r="X2482" s="276"/>
    </row>
    <row r="2483" spans="2:24" x14ac:dyDescent="0.25">
      <c r="B2483" s="248"/>
      <c r="C2483" s="249"/>
      <c r="D2483" s="269"/>
      <c r="E2483" s="249"/>
      <c r="F2483" s="270"/>
      <c r="G2483" s="270"/>
      <c r="H2483" s="271"/>
      <c r="I2483" s="271"/>
      <c r="J2483" s="270"/>
      <c r="K2483" s="270"/>
      <c r="L2483" s="249"/>
      <c r="M2483" s="249"/>
      <c r="N2483" s="272"/>
      <c r="O2483" s="250"/>
      <c r="P2483" s="273"/>
      <c r="Q2483" s="274"/>
      <c r="R2483" s="273"/>
      <c r="S2483" s="274"/>
      <c r="T2483" s="250"/>
      <c r="U2483" s="274"/>
      <c r="V2483" s="250"/>
      <c r="W2483" s="275"/>
      <c r="X2483" s="276"/>
    </row>
    <row r="2484" spans="2:24" x14ac:dyDescent="0.25">
      <c r="B2484" s="248"/>
      <c r="C2484" s="249"/>
      <c r="D2484" s="269"/>
      <c r="E2484" s="249"/>
      <c r="F2484" s="270"/>
      <c r="G2484" s="270"/>
      <c r="H2484" s="271"/>
      <c r="I2484" s="271"/>
      <c r="J2484" s="270"/>
      <c r="K2484" s="270"/>
      <c r="L2484" s="249"/>
      <c r="M2484" s="249"/>
      <c r="N2484" s="272"/>
      <c r="O2484" s="250"/>
      <c r="P2484" s="273"/>
      <c r="Q2484" s="274"/>
      <c r="R2484" s="273"/>
      <c r="S2484" s="274"/>
      <c r="T2484" s="250"/>
      <c r="U2484" s="274"/>
      <c r="V2484" s="250"/>
      <c r="W2484" s="275"/>
      <c r="X2484" s="276"/>
    </row>
    <row r="2485" spans="2:24" x14ac:dyDescent="0.25">
      <c r="B2485" s="248"/>
      <c r="C2485" s="249"/>
      <c r="D2485" s="269"/>
      <c r="E2485" s="249"/>
      <c r="F2485" s="270"/>
      <c r="G2485" s="270"/>
      <c r="H2485" s="271"/>
      <c r="I2485" s="271"/>
      <c r="J2485" s="270"/>
      <c r="K2485" s="270"/>
      <c r="L2485" s="249"/>
      <c r="M2485" s="249"/>
      <c r="N2485" s="272"/>
      <c r="O2485" s="250"/>
      <c r="P2485" s="273"/>
      <c r="Q2485" s="274"/>
      <c r="R2485" s="273"/>
      <c r="S2485" s="274"/>
      <c r="T2485" s="250"/>
      <c r="U2485" s="274"/>
      <c r="V2485" s="250"/>
      <c r="W2485" s="275"/>
      <c r="X2485" s="276"/>
    </row>
    <row r="2486" spans="2:24" x14ac:dyDescent="0.25">
      <c r="B2486" s="248"/>
      <c r="C2486" s="249"/>
      <c r="D2486" s="269"/>
      <c r="E2486" s="249"/>
      <c r="F2486" s="270"/>
      <c r="G2486" s="270"/>
      <c r="H2486" s="271"/>
      <c r="I2486" s="271"/>
      <c r="J2486" s="270"/>
      <c r="K2486" s="270"/>
      <c r="L2486" s="249"/>
      <c r="M2486" s="249"/>
      <c r="N2486" s="272"/>
      <c r="O2486" s="250"/>
      <c r="P2486" s="273"/>
      <c r="Q2486" s="274"/>
      <c r="R2486" s="273"/>
      <c r="S2486" s="274"/>
      <c r="T2486" s="250"/>
      <c r="U2486" s="274"/>
      <c r="V2486" s="250"/>
      <c r="W2486" s="275"/>
      <c r="X2486" s="276"/>
    </row>
    <row r="2487" spans="2:24" x14ac:dyDescent="0.25">
      <c r="B2487" s="248"/>
      <c r="C2487" s="249"/>
      <c r="D2487" s="269"/>
      <c r="E2487" s="249"/>
      <c r="F2487" s="270"/>
      <c r="G2487" s="270"/>
      <c r="H2487" s="271"/>
      <c r="I2487" s="271"/>
      <c r="J2487" s="270"/>
      <c r="K2487" s="270"/>
      <c r="L2487" s="249"/>
      <c r="M2487" s="249"/>
      <c r="N2487" s="272"/>
      <c r="O2487" s="250"/>
      <c r="P2487" s="273"/>
      <c r="Q2487" s="274"/>
      <c r="R2487" s="273"/>
      <c r="S2487" s="274"/>
      <c r="T2487" s="250"/>
      <c r="U2487" s="274"/>
      <c r="V2487" s="250"/>
      <c r="W2487" s="275"/>
      <c r="X2487" s="276"/>
    </row>
    <row r="2488" spans="2:24" x14ac:dyDescent="0.25">
      <c r="B2488" s="248"/>
      <c r="C2488" s="249"/>
      <c r="D2488" s="269"/>
      <c r="E2488" s="249"/>
      <c r="F2488" s="270"/>
      <c r="G2488" s="270"/>
      <c r="H2488" s="271"/>
      <c r="I2488" s="271"/>
      <c r="J2488" s="270"/>
      <c r="K2488" s="270"/>
      <c r="L2488" s="249"/>
      <c r="M2488" s="249"/>
      <c r="N2488" s="272"/>
      <c r="O2488" s="250"/>
      <c r="P2488" s="273"/>
      <c r="Q2488" s="274"/>
      <c r="R2488" s="273"/>
      <c r="S2488" s="274"/>
      <c r="T2488" s="250"/>
      <c r="U2488" s="274"/>
      <c r="V2488" s="250"/>
      <c r="W2488" s="275"/>
      <c r="X2488" s="276"/>
    </row>
    <row r="2489" spans="2:24" x14ac:dyDescent="0.25">
      <c r="B2489" s="248"/>
      <c r="C2489" s="249"/>
      <c r="D2489" s="269"/>
      <c r="E2489" s="249"/>
      <c r="F2489" s="270"/>
      <c r="G2489" s="270"/>
      <c r="H2489" s="271"/>
      <c r="I2489" s="271"/>
      <c r="J2489" s="270"/>
      <c r="K2489" s="270"/>
      <c r="L2489" s="249"/>
      <c r="M2489" s="249"/>
      <c r="N2489" s="272"/>
      <c r="O2489" s="250"/>
      <c r="P2489" s="273"/>
      <c r="Q2489" s="274"/>
      <c r="R2489" s="273"/>
      <c r="S2489" s="274"/>
      <c r="T2489" s="250"/>
      <c r="U2489" s="274"/>
      <c r="V2489" s="250"/>
      <c r="W2489" s="275"/>
      <c r="X2489" s="276"/>
    </row>
    <row r="2490" spans="2:24" x14ac:dyDescent="0.25">
      <c r="B2490" s="248"/>
      <c r="C2490" s="249"/>
      <c r="D2490" s="269"/>
      <c r="E2490" s="249"/>
      <c r="F2490" s="270"/>
      <c r="G2490" s="270"/>
      <c r="H2490" s="271"/>
      <c r="I2490" s="271"/>
      <c r="J2490" s="270"/>
      <c r="K2490" s="270"/>
      <c r="L2490" s="249"/>
      <c r="M2490" s="249"/>
      <c r="N2490" s="272"/>
      <c r="O2490" s="250"/>
      <c r="P2490" s="273"/>
      <c r="Q2490" s="274"/>
      <c r="R2490" s="273"/>
      <c r="S2490" s="274"/>
      <c r="T2490" s="250"/>
      <c r="U2490" s="274"/>
      <c r="V2490" s="250"/>
      <c r="W2490" s="275"/>
      <c r="X2490" s="276"/>
    </row>
    <row r="2491" spans="2:24" x14ac:dyDescent="0.25">
      <c r="B2491" s="248"/>
      <c r="C2491" s="249"/>
      <c r="D2491" s="269"/>
      <c r="E2491" s="249"/>
      <c r="F2491" s="270"/>
      <c r="G2491" s="270"/>
      <c r="H2491" s="271"/>
      <c r="I2491" s="271"/>
      <c r="J2491" s="270"/>
      <c r="K2491" s="270"/>
      <c r="L2491" s="249"/>
      <c r="M2491" s="249"/>
      <c r="N2491" s="272"/>
      <c r="O2491" s="250"/>
      <c r="P2491" s="273"/>
      <c r="Q2491" s="274"/>
      <c r="R2491" s="273"/>
      <c r="S2491" s="274"/>
      <c r="T2491" s="250"/>
      <c r="U2491" s="274"/>
      <c r="V2491" s="250"/>
      <c r="W2491" s="275"/>
      <c r="X2491" s="276"/>
    </row>
    <row r="2492" spans="2:24" x14ac:dyDescent="0.25">
      <c r="B2492" s="248"/>
      <c r="C2492" s="249"/>
      <c r="D2492" s="269"/>
      <c r="E2492" s="249"/>
      <c r="F2492" s="270"/>
      <c r="G2492" s="270"/>
      <c r="H2492" s="271"/>
      <c r="I2492" s="271"/>
      <c r="J2492" s="270"/>
      <c r="K2492" s="270"/>
      <c r="L2492" s="249"/>
      <c r="M2492" s="249"/>
      <c r="N2492" s="272"/>
      <c r="O2492" s="250"/>
      <c r="P2492" s="273"/>
      <c r="Q2492" s="274"/>
      <c r="R2492" s="273"/>
      <c r="S2492" s="274"/>
      <c r="T2492" s="250"/>
      <c r="U2492" s="274"/>
      <c r="V2492" s="250"/>
      <c r="W2492" s="275"/>
      <c r="X2492" s="276"/>
    </row>
    <row r="2493" spans="2:24" x14ac:dyDescent="0.25">
      <c r="B2493" s="248"/>
      <c r="C2493" s="249"/>
      <c r="D2493" s="269"/>
      <c r="E2493" s="249"/>
      <c r="F2493" s="270"/>
      <c r="G2493" s="270"/>
      <c r="H2493" s="271"/>
      <c r="I2493" s="271"/>
      <c r="J2493" s="270"/>
      <c r="K2493" s="270"/>
      <c r="L2493" s="249"/>
      <c r="M2493" s="249"/>
      <c r="N2493" s="272"/>
      <c r="O2493" s="250"/>
      <c r="P2493" s="273"/>
      <c r="Q2493" s="274"/>
      <c r="R2493" s="273"/>
      <c r="S2493" s="274"/>
      <c r="T2493" s="250"/>
      <c r="U2493" s="274"/>
      <c r="V2493" s="250"/>
      <c r="W2493" s="275"/>
      <c r="X2493" s="276"/>
    </row>
    <row r="2494" spans="2:24" x14ac:dyDescent="0.25">
      <c r="B2494" s="248"/>
      <c r="C2494" s="249"/>
      <c r="D2494" s="269"/>
      <c r="E2494" s="249"/>
      <c r="F2494" s="270"/>
      <c r="G2494" s="270"/>
      <c r="H2494" s="271"/>
      <c r="I2494" s="271"/>
      <c r="J2494" s="270"/>
      <c r="K2494" s="270"/>
      <c r="L2494" s="249"/>
      <c r="M2494" s="249"/>
      <c r="N2494" s="272"/>
      <c r="O2494" s="250"/>
      <c r="P2494" s="273"/>
      <c r="Q2494" s="274"/>
      <c r="R2494" s="273"/>
      <c r="S2494" s="274"/>
      <c r="T2494" s="250"/>
      <c r="U2494" s="274"/>
      <c r="V2494" s="250"/>
      <c r="W2494" s="275"/>
      <c r="X2494" s="276"/>
    </row>
    <row r="2495" spans="2:24" x14ac:dyDescent="0.25">
      <c r="B2495" s="248"/>
      <c r="C2495" s="249"/>
      <c r="D2495" s="269"/>
      <c r="E2495" s="249"/>
      <c r="F2495" s="270"/>
      <c r="G2495" s="270"/>
      <c r="H2495" s="271"/>
      <c r="I2495" s="271"/>
      <c r="J2495" s="270"/>
      <c r="K2495" s="270"/>
      <c r="L2495" s="249"/>
      <c r="M2495" s="249"/>
      <c r="N2495" s="272"/>
      <c r="O2495" s="250"/>
      <c r="P2495" s="273"/>
      <c r="Q2495" s="274"/>
      <c r="R2495" s="273"/>
      <c r="S2495" s="274"/>
      <c r="T2495" s="250"/>
      <c r="U2495" s="274"/>
      <c r="V2495" s="250"/>
      <c r="W2495" s="275"/>
      <c r="X2495" s="276"/>
    </row>
    <row r="2496" spans="2:24" x14ac:dyDescent="0.25">
      <c r="B2496" s="248"/>
      <c r="C2496" s="249"/>
      <c r="D2496" s="269"/>
      <c r="E2496" s="249"/>
      <c r="F2496" s="270"/>
      <c r="G2496" s="270"/>
      <c r="H2496" s="271"/>
      <c r="I2496" s="271"/>
      <c r="J2496" s="270"/>
      <c r="K2496" s="270"/>
      <c r="L2496" s="249"/>
      <c r="M2496" s="249"/>
      <c r="N2496" s="272"/>
      <c r="O2496" s="250"/>
      <c r="P2496" s="273"/>
      <c r="Q2496" s="274"/>
      <c r="R2496" s="273"/>
      <c r="S2496" s="274"/>
      <c r="T2496" s="250"/>
      <c r="U2496" s="274"/>
      <c r="V2496" s="250"/>
      <c r="W2496" s="275"/>
      <c r="X2496" s="276"/>
    </row>
    <row r="2497" spans="2:24" x14ac:dyDescent="0.25">
      <c r="B2497" s="248"/>
      <c r="C2497" s="249"/>
      <c r="D2497" s="269"/>
      <c r="E2497" s="249"/>
      <c r="F2497" s="270"/>
      <c r="G2497" s="270"/>
      <c r="H2497" s="271"/>
      <c r="I2497" s="271"/>
      <c r="J2497" s="270"/>
      <c r="K2497" s="270"/>
      <c r="L2497" s="249"/>
      <c r="M2497" s="249"/>
      <c r="N2497" s="272"/>
      <c r="O2497" s="250"/>
      <c r="P2497" s="273"/>
      <c r="Q2497" s="274"/>
      <c r="R2497" s="273"/>
      <c r="S2497" s="274"/>
      <c r="T2497" s="250"/>
      <c r="U2497" s="274"/>
      <c r="V2497" s="250"/>
      <c r="W2497" s="275"/>
      <c r="X2497" s="276"/>
    </row>
    <row r="2498" spans="2:24" x14ac:dyDescent="0.25">
      <c r="B2498" s="248"/>
      <c r="C2498" s="249"/>
      <c r="D2498" s="269"/>
      <c r="E2498" s="249"/>
      <c r="F2498" s="270"/>
      <c r="G2498" s="270"/>
      <c r="H2498" s="271"/>
      <c r="I2498" s="271"/>
      <c r="J2498" s="270"/>
      <c r="K2498" s="270"/>
      <c r="L2498" s="249"/>
      <c r="M2498" s="249"/>
      <c r="N2498" s="272"/>
      <c r="O2498" s="250"/>
      <c r="P2498" s="273"/>
      <c r="Q2498" s="274"/>
      <c r="R2498" s="273"/>
      <c r="S2498" s="274"/>
      <c r="T2498" s="250"/>
      <c r="U2498" s="274"/>
      <c r="V2498" s="250"/>
      <c r="W2498" s="275"/>
      <c r="X2498" s="276"/>
    </row>
    <row r="2499" spans="2:24" x14ac:dyDescent="0.25">
      <c r="B2499" s="248"/>
      <c r="C2499" s="249"/>
      <c r="D2499" s="269"/>
      <c r="E2499" s="249"/>
      <c r="F2499" s="270"/>
      <c r="G2499" s="270"/>
      <c r="H2499" s="271"/>
      <c r="I2499" s="271"/>
      <c r="J2499" s="270"/>
      <c r="K2499" s="270"/>
      <c r="L2499" s="249"/>
      <c r="M2499" s="249"/>
      <c r="N2499" s="272"/>
      <c r="O2499" s="250"/>
      <c r="P2499" s="273"/>
      <c r="Q2499" s="274"/>
      <c r="R2499" s="273"/>
      <c r="S2499" s="274"/>
      <c r="T2499" s="250"/>
      <c r="U2499" s="274"/>
      <c r="V2499" s="250"/>
      <c r="W2499" s="275"/>
      <c r="X2499" s="276"/>
    </row>
    <row r="2500" spans="2:24" x14ac:dyDescent="0.25">
      <c r="B2500" s="248"/>
      <c r="C2500" s="249"/>
      <c r="D2500" s="269"/>
      <c r="E2500" s="249"/>
      <c r="F2500" s="270"/>
      <c r="G2500" s="270"/>
      <c r="H2500" s="271"/>
      <c r="I2500" s="271"/>
      <c r="J2500" s="270"/>
      <c r="K2500" s="270"/>
      <c r="L2500" s="249"/>
      <c r="M2500" s="249"/>
      <c r="N2500" s="272"/>
      <c r="O2500" s="250"/>
      <c r="P2500" s="273"/>
      <c r="Q2500" s="274"/>
      <c r="R2500" s="273"/>
      <c r="S2500" s="274"/>
      <c r="T2500" s="250"/>
      <c r="U2500" s="274"/>
      <c r="V2500" s="250"/>
      <c r="W2500" s="275"/>
      <c r="X2500" s="276"/>
    </row>
    <row r="2501" spans="2:24" x14ac:dyDescent="0.25">
      <c r="B2501" s="248"/>
      <c r="C2501" s="249"/>
      <c r="D2501" s="269"/>
      <c r="E2501" s="249"/>
      <c r="F2501" s="270"/>
      <c r="G2501" s="270"/>
      <c r="H2501" s="271"/>
      <c r="I2501" s="271"/>
      <c r="J2501" s="270"/>
      <c r="K2501" s="270"/>
      <c r="L2501" s="249"/>
      <c r="M2501" s="249"/>
      <c r="N2501" s="272"/>
      <c r="O2501" s="250"/>
      <c r="P2501" s="273"/>
      <c r="Q2501" s="274"/>
      <c r="R2501" s="273"/>
      <c r="S2501" s="274"/>
      <c r="T2501" s="250"/>
      <c r="U2501" s="274"/>
      <c r="V2501" s="250"/>
      <c r="W2501" s="275"/>
      <c r="X2501" s="276"/>
    </row>
    <row r="2502" spans="2:24" x14ac:dyDescent="0.25">
      <c r="B2502" s="248"/>
      <c r="C2502" s="249"/>
      <c r="D2502" s="269"/>
      <c r="E2502" s="249"/>
      <c r="F2502" s="270"/>
      <c r="G2502" s="270"/>
      <c r="H2502" s="271"/>
      <c r="I2502" s="271"/>
      <c r="J2502" s="270"/>
      <c r="K2502" s="270"/>
      <c r="L2502" s="249"/>
      <c r="M2502" s="249"/>
      <c r="N2502" s="272"/>
      <c r="O2502" s="250"/>
      <c r="P2502" s="273"/>
      <c r="Q2502" s="274"/>
      <c r="R2502" s="273"/>
      <c r="S2502" s="274"/>
      <c r="T2502" s="250"/>
      <c r="U2502" s="274"/>
      <c r="V2502" s="250"/>
      <c r="W2502" s="275"/>
      <c r="X2502" s="276"/>
    </row>
    <row r="2503" spans="2:24" x14ac:dyDescent="0.25">
      <c r="B2503" s="248"/>
      <c r="C2503" s="249"/>
      <c r="D2503" s="269"/>
      <c r="E2503" s="249"/>
      <c r="F2503" s="270"/>
      <c r="G2503" s="270"/>
      <c r="H2503" s="271"/>
      <c r="I2503" s="271"/>
      <c r="J2503" s="270"/>
      <c r="K2503" s="270"/>
      <c r="L2503" s="249"/>
      <c r="M2503" s="249"/>
      <c r="N2503" s="272"/>
      <c r="O2503" s="250"/>
      <c r="P2503" s="273"/>
      <c r="Q2503" s="274"/>
      <c r="R2503" s="273"/>
      <c r="S2503" s="274"/>
      <c r="T2503" s="250"/>
      <c r="U2503" s="274"/>
      <c r="V2503" s="250"/>
      <c r="W2503" s="275"/>
      <c r="X2503" s="276"/>
    </row>
    <row r="2504" spans="2:24" x14ac:dyDescent="0.25">
      <c r="B2504" s="248"/>
      <c r="C2504" s="249"/>
      <c r="D2504" s="269"/>
      <c r="E2504" s="249"/>
      <c r="F2504" s="270"/>
      <c r="G2504" s="270"/>
      <c r="H2504" s="271"/>
      <c r="I2504" s="271"/>
      <c r="J2504" s="270"/>
      <c r="K2504" s="270"/>
      <c r="L2504" s="249"/>
      <c r="M2504" s="249"/>
      <c r="N2504" s="272"/>
      <c r="O2504" s="250"/>
      <c r="P2504" s="273"/>
      <c r="Q2504" s="274"/>
      <c r="R2504" s="273"/>
      <c r="S2504" s="274"/>
      <c r="T2504" s="250"/>
      <c r="U2504" s="274"/>
      <c r="V2504" s="250"/>
      <c r="W2504" s="275"/>
      <c r="X2504" s="276"/>
    </row>
    <row r="2505" spans="2:24" x14ac:dyDescent="0.25">
      <c r="B2505" s="248"/>
      <c r="C2505" s="249"/>
      <c r="D2505" s="269"/>
      <c r="E2505" s="249"/>
      <c r="F2505" s="270"/>
      <c r="G2505" s="270"/>
      <c r="H2505" s="271"/>
      <c r="I2505" s="271"/>
      <c r="J2505" s="270"/>
      <c r="K2505" s="270"/>
      <c r="L2505" s="249"/>
      <c r="M2505" s="249"/>
      <c r="N2505" s="272"/>
      <c r="O2505" s="250"/>
      <c r="P2505" s="273"/>
      <c r="Q2505" s="274"/>
      <c r="R2505" s="273"/>
      <c r="S2505" s="274"/>
      <c r="T2505" s="250"/>
      <c r="U2505" s="274"/>
      <c r="V2505" s="250"/>
      <c r="W2505" s="275"/>
      <c r="X2505" s="276"/>
    </row>
    <row r="2506" spans="2:24" x14ac:dyDescent="0.25">
      <c r="B2506" s="248"/>
      <c r="C2506" s="249"/>
      <c r="D2506" s="269"/>
      <c r="E2506" s="249"/>
      <c r="F2506" s="270"/>
      <c r="G2506" s="270"/>
      <c r="H2506" s="271"/>
      <c r="I2506" s="271"/>
      <c r="J2506" s="270"/>
      <c r="K2506" s="270"/>
      <c r="L2506" s="249"/>
      <c r="M2506" s="249"/>
      <c r="N2506" s="272"/>
      <c r="O2506" s="250"/>
      <c r="P2506" s="273"/>
      <c r="Q2506" s="274"/>
      <c r="R2506" s="273"/>
      <c r="S2506" s="274"/>
      <c r="T2506" s="250"/>
      <c r="U2506" s="274"/>
      <c r="V2506" s="250"/>
      <c r="W2506" s="275"/>
      <c r="X2506" s="276"/>
    </row>
    <row r="2507" spans="2:24" x14ac:dyDescent="0.25">
      <c r="B2507" s="248"/>
      <c r="C2507" s="249"/>
      <c r="D2507" s="269"/>
      <c r="E2507" s="249"/>
      <c r="F2507" s="270"/>
      <c r="G2507" s="270"/>
      <c r="H2507" s="271"/>
      <c r="I2507" s="271"/>
      <c r="J2507" s="270"/>
      <c r="K2507" s="270"/>
      <c r="L2507" s="249"/>
      <c r="M2507" s="249"/>
      <c r="N2507" s="272"/>
      <c r="O2507" s="250"/>
      <c r="P2507" s="273"/>
      <c r="Q2507" s="274"/>
      <c r="R2507" s="273"/>
      <c r="S2507" s="274"/>
      <c r="T2507" s="250"/>
      <c r="U2507" s="274"/>
      <c r="V2507" s="250"/>
      <c r="W2507" s="275"/>
      <c r="X2507" s="276"/>
    </row>
    <row r="2508" spans="2:24" x14ac:dyDescent="0.25">
      <c r="B2508" s="248"/>
      <c r="C2508" s="249"/>
      <c r="D2508" s="269"/>
      <c r="E2508" s="249"/>
      <c r="F2508" s="270"/>
      <c r="G2508" s="270"/>
      <c r="H2508" s="271"/>
      <c r="I2508" s="271"/>
      <c r="J2508" s="270"/>
      <c r="K2508" s="270"/>
      <c r="L2508" s="249"/>
      <c r="M2508" s="249"/>
      <c r="N2508" s="272"/>
      <c r="O2508" s="250"/>
      <c r="P2508" s="273"/>
      <c r="Q2508" s="274"/>
      <c r="R2508" s="273"/>
      <c r="S2508" s="274"/>
      <c r="T2508" s="250"/>
      <c r="U2508" s="274"/>
      <c r="V2508" s="250"/>
      <c r="W2508" s="275"/>
      <c r="X2508" s="276"/>
    </row>
    <row r="2509" spans="2:24" x14ac:dyDescent="0.25">
      <c r="B2509" s="248"/>
      <c r="C2509" s="249"/>
      <c r="D2509" s="269"/>
      <c r="E2509" s="249"/>
      <c r="F2509" s="270"/>
      <c r="G2509" s="270"/>
      <c r="H2509" s="271"/>
      <c r="I2509" s="271"/>
      <c r="J2509" s="270"/>
      <c r="K2509" s="270"/>
      <c r="L2509" s="249"/>
      <c r="M2509" s="249"/>
      <c r="N2509" s="272"/>
      <c r="O2509" s="250"/>
      <c r="P2509" s="273"/>
      <c r="Q2509" s="274"/>
      <c r="R2509" s="273"/>
      <c r="S2509" s="274"/>
      <c r="T2509" s="250"/>
      <c r="U2509" s="274"/>
      <c r="V2509" s="250"/>
      <c r="W2509" s="275"/>
      <c r="X2509" s="276"/>
    </row>
    <row r="2510" spans="2:24" x14ac:dyDescent="0.25">
      <c r="B2510" s="248"/>
      <c r="C2510" s="249"/>
      <c r="D2510" s="269"/>
      <c r="E2510" s="249"/>
      <c r="F2510" s="270"/>
      <c r="G2510" s="270"/>
      <c r="H2510" s="271"/>
      <c r="I2510" s="271"/>
      <c r="J2510" s="270"/>
      <c r="K2510" s="270"/>
      <c r="L2510" s="249"/>
      <c r="M2510" s="249"/>
      <c r="N2510" s="272"/>
      <c r="O2510" s="250"/>
      <c r="P2510" s="273"/>
      <c r="Q2510" s="274"/>
      <c r="R2510" s="273"/>
      <c r="S2510" s="274"/>
      <c r="T2510" s="250"/>
      <c r="U2510" s="274"/>
      <c r="V2510" s="250"/>
      <c r="W2510" s="275"/>
      <c r="X2510" s="276"/>
    </row>
    <row r="2511" spans="2:24" x14ac:dyDescent="0.25">
      <c r="B2511" s="248"/>
      <c r="C2511" s="249"/>
      <c r="D2511" s="269"/>
      <c r="E2511" s="249"/>
      <c r="F2511" s="270"/>
      <c r="G2511" s="270"/>
      <c r="H2511" s="271"/>
      <c r="I2511" s="271"/>
      <c r="J2511" s="270"/>
      <c r="K2511" s="270"/>
      <c r="L2511" s="249"/>
      <c r="M2511" s="249"/>
      <c r="N2511" s="272"/>
      <c r="O2511" s="250"/>
      <c r="P2511" s="273"/>
      <c r="Q2511" s="274"/>
      <c r="R2511" s="273"/>
      <c r="S2511" s="274"/>
      <c r="T2511" s="250"/>
      <c r="U2511" s="274"/>
      <c r="V2511" s="250"/>
      <c r="W2511" s="275"/>
      <c r="X2511" s="276"/>
    </row>
    <row r="2512" spans="2:24" x14ac:dyDescent="0.25">
      <c r="B2512" s="248"/>
      <c r="C2512" s="249"/>
      <c r="D2512" s="269"/>
      <c r="E2512" s="249"/>
      <c r="F2512" s="270"/>
      <c r="G2512" s="270"/>
      <c r="H2512" s="271"/>
      <c r="I2512" s="271"/>
      <c r="J2512" s="270"/>
      <c r="K2512" s="270"/>
      <c r="L2512" s="249"/>
      <c r="M2512" s="249"/>
      <c r="N2512" s="272"/>
      <c r="O2512" s="250"/>
      <c r="P2512" s="273"/>
      <c r="Q2512" s="274"/>
      <c r="R2512" s="273"/>
      <c r="S2512" s="274"/>
      <c r="T2512" s="250"/>
      <c r="U2512" s="274"/>
      <c r="V2512" s="250"/>
      <c r="W2512" s="275"/>
      <c r="X2512" s="276"/>
    </row>
    <row r="2513" spans="2:24" x14ac:dyDescent="0.25">
      <c r="B2513" s="248"/>
      <c r="C2513" s="249"/>
      <c r="D2513" s="269"/>
      <c r="E2513" s="249"/>
      <c r="F2513" s="270"/>
      <c r="G2513" s="270"/>
      <c r="H2513" s="271"/>
      <c r="I2513" s="271"/>
      <c r="J2513" s="270"/>
      <c r="K2513" s="270"/>
      <c r="L2513" s="249"/>
      <c r="M2513" s="249"/>
      <c r="N2513" s="272"/>
      <c r="O2513" s="250"/>
      <c r="P2513" s="273"/>
      <c r="Q2513" s="274"/>
      <c r="R2513" s="273"/>
      <c r="S2513" s="274"/>
      <c r="T2513" s="250"/>
      <c r="U2513" s="274"/>
      <c r="V2513" s="250"/>
      <c r="W2513" s="275"/>
      <c r="X2513" s="276"/>
    </row>
    <row r="2514" spans="2:24" x14ac:dyDescent="0.25">
      <c r="B2514" s="248"/>
      <c r="C2514" s="249"/>
      <c r="D2514" s="269"/>
      <c r="E2514" s="249"/>
      <c r="F2514" s="270"/>
      <c r="G2514" s="270"/>
      <c r="H2514" s="271"/>
      <c r="I2514" s="271"/>
      <c r="J2514" s="270"/>
      <c r="K2514" s="270"/>
      <c r="L2514" s="249"/>
      <c r="M2514" s="249"/>
      <c r="N2514" s="272"/>
      <c r="O2514" s="250"/>
      <c r="P2514" s="273"/>
      <c r="Q2514" s="274"/>
      <c r="R2514" s="273"/>
      <c r="S2514" s="274"/>
      <c r="T2514" s="250"/>
      <c r="U2514" s="274"/>
      <c r="V2514" s="250"/>
      <c r="W2514" s="275"/>
      <c r="X2514" s="276"/>
    </row>
    <row r="2515" spans="2:24" x14ac:dyDescent="0.25">
      <c r="B2515" s="248"/>
      <c r="C2515" s="249"/>
      <c r="D2515" s="269"/>
      <c r="E2515" s="249"/>
      <c r="F2515" s="270"/>
      <c r="G2515" s="270"/>
      <c r="H2515" s="271"/>
      <c r="I2515" s="271"/>
      <c r="J2515" s="270"/>
      <c r="K2515" s="270"/>
      <c r="L2515" s="249"/>
      <c r="M2515" s="249"/>
      <c r="N2515" s="272"/>
      <c r="O2515" s="250"/>
      <c r="P2515" s="273"/>
      <c r="Q2515" s="274"/>
      <c r="R2515" s="273"/>
      <c r="S2515" s="274"/>
      <c r="T2515" s="250"/>
      <c r="U2515" s="274"/>
      <c r="V2515" s="250"/>
      <c r="W2515" s="275"/>
      <c r="X2515" s="276"/>
    </row>
    <row r="2516" spans="2:24" x14ac:dyDescent="0.25">
      <c r="B2516" s="248"/>
      <c r="C2516" s="249"/>
      <c r="D2516" s="269"/>
      <c r="E2516" s="249"/>
      <c r="F2516" s="270"/>
      <c r="G2516" s="270"/>
      <c r="H2516" s="271"/>
      <c r="I2516" s="271"/>
      <c r="J2516" s="270"/>
      <c r="K2516" s="270"/>
      <c r="L2516" s="249"/>
      <c r="M2516" s="249"/>
      <c r="N2516" s="272"/>
      <c r="O2516" s="250"/>
      <c r="P2516" s="273"/>
      <c r="Q2516" s="274"/>
      <c r="R2516" s="273"/>
      <c r="S2516" s="274"/>
      <c r="T2516" s="250"/>
      <c r="U2516" s="274"/>
      <c r="V2516" s="250"/>
      <c r="W2516" s="275"/>
      <c r="X2516" s="276"/>
    </row>
    <row r="2517" spans="2:24" x14ac:dyDescent="0.25">
      <c r="B2517" s="248"/>
      <c r="C2517" s="249"/>
      <c r="D2517" s="269"/>
      <c r="E2517" s="249"/>
      <c r="F2517" s="270"/>
      <c r="G2517" s="270"/>
      <c r="H2517" s="271"/>
      <c r="I2517" s="271"/>
      <c r="J2517" s="270"/>
      <c r="K2517" s="270"/>
      <c r="L2517" s="249"/>
      <c r="M2517" s="249"/>
      <c r="N2517" s="272"/>
      <c r="O2517" s="250"/>
      <c r="P2517" s="273"/>
      <c r="Q2517" s="274"/>
      <c r="R2517" s="273"/>
      <c r="S2517" s="274"/>
      <c r="T2517" s="250"/>
      <c r="U2517" s="274"/>
      <c r="V2517" s="250"/>
      <c r="W2517" s="275"/>
      <c r="X2517" s="276"/>
    </row>
    <row r="2518" spans="2:24" x14ac:dyDescent="0.25">
      <c r="B2518" s="248"/>
      <c r="C2518" s="249"/>
      <c r="D2518" s="269"/>
      <c r="E2518" s="249"/>
      <c r="F2518" s="270"/>
      <c r="G2518" s="270"/>
      <c r="H2518" s="271"/>
      <c r="I2518" s="271"/>
      <c r="J2518" s="270"/>
      <c r="K2518" s="270"/>
      <c r="L2518" s="249"/>
      <c r="M2518" s="249"/>
      <c r="N2518" s="272"/>
      <c r="O2518" s="250"/>
      <c r="P2518" s="273"/>
      <c r="Q2518" s="274"/>
      <c r="R2518" s="273"/>
      <c r="S2518" s="274"/>
      <c r="T2518" s="250"/>
      <c r="U2518" s="274"/>
      <c r="V2518" s="250"/>
      <c r="W2518" s="275"/>
      <c r="X2518" s="276"/>
    </row>
    <row r="2519" spans="2:24" x14ac:dyDescent="0.25">
      <c r="B2519" s="248"/>
      <c r="C2519" s="249"/>
      <c r="D2519" s="269"/>
      <c r="E2519" s="249"/>
      <c r="F2519" s="270"/>
      <c r="G2519" s="270"/>
      <c r="H2519" s="271"/>
      <c r="I2519" s="271"/>
      <c r="J2519" s="270"/>
      <c r="K2519" s="270"/>
      <c r="L2519" s="249"/>
      <c r="M2519" s="249"/>
      <c r="N2519" s="272"/>
      <c r="O2519" s="250"/>
      <c r="P2519" s="273"/>
      <c r="Q2519" s="274"/>
      <c r="R2519" s="273"/>
      <c r="S2519" s="274"/>
      <c r="T2519" s="250"/>
      <c r="U2519" s="274"/>
      <c r="V2519" s="250"/>
      <c r="W2519" s="275"/>
      <c r="X2519" s="276"/>
    </row>
    <row r="2520" spans="2:24" x14ac:dyDescent="0.25">
      <c r="B2520" s="248"/>
      <c r="C2520" s="249"/>
      <c r="D2520" s="269"/>
      <c r="E2520" s="249"/>
      <c r="F2520" s="270"/>
      <c r="G2520" s="270"/>
      <c r="H2520" s="271"/>
      <c r="I2520" s="271"/>
      <c r="J2520" s="270"/>
      <c r="K2520" s="270"/>
      <c r="L2520" s="249"/>
      <c r="M2520" s="249"/>
      <c r="N2520" s="272"/>
      <c r="O2520" s="250"/>
      <c r="P2520" s="273"/>
      <c r="Q2520" s="274"/>
      <c r="R2520" s="273"/>
      <c r="S2520" s="274"/>
      <c r="T2520" s="250"/>
      <c r="U2520" s="274"/>
      <c r="V2520" s="250"/>
      <c r="W2520" s="275"/>
      <c r="X2520" s="276"/>
    </row>
    <row r="2521" spans="2:24" x14ac:dyDescent="0.25">
      <c r="B2521" s="248"/>
      <c r="C2521" s="249"/>
      <c r="D2521" s="269"/>
      <c r="E2521" s="249"/>
      <c r="F2521" s="270"/>
      <c r="G2521" s="270"/>
      <c r="H2521" s="271"/>
      <c r="I2521" s="271"/>
      <c r="J2521" s="270"/>
      <c r="K2521" s="270"/>
      <c r="L2521" s="249"/>
      <c r="M2521" s="249"/>
      <c r="N2521" s="272"/>
      <c r="O2521" s="250"/>
      <c r="P2521" s="273"/>
      <c r="Q2521" s="274"/>
      <c r="R2521" s="273"/>
      <c r="S2521" s="274"/>
      <c r="T2521" s="250"/>
      <c r="U2521" s="274"/>
      <c r="V2521" s="250"/>
      <c r="W2521" s="275"/>
      <c r="X2521" s="276"/>
    </row>
    <row r="2522" spans="2:24" x14ac:dyDescent="0.25">
      <c r="B2522" s="248"/>
      <c r="C2522" s="249"/>
      <c r="D2522" s="269"/>
      <c r="E2522" s="249"/>
      <c r="F2522" s="270"/>
      <c r="G2522" s="270"/>
      <c r="H2522" s="271"/>
      <c r="I2522" s="271"/>
      <c r="J2522" s="270"/>
      <c r="K2522" s="270"/>
      <c r="L2522" s="249"/>
      <c r="M2522" s="249"/>
      <c r="N2522" s="272"/>
      <c r="O2522" s="250"/>
      <c r="P2522" s="273"/>
      <c r="Q2522" s="274"/>
      <c r="R2522" s="273"/>
      <c r="S2522" s="274"/>
      <c r="T2522" s="250"/>
      <c r="U2522" s="274"/>
      <c r="V2522" s="250"/>
      <c r="W2522" s="275"/>
      <c r="X2522" s="276"/>
    </row>
    <row r="2523" spans="2:24" x14ac:dyDescent="0.25">
      <c r="B2523" s="248"/>
      <c r="C2523" s="249"/>
      <c r="D2523" s="269"/>
      <c r="E2523" s="249"/>
      <c r="F2523" s="270"/>
      <c r="G2523" s="270"/>
      <c r="H2523" s="271"/>
      <c r="I2523" s="271"/>
      <c r="J2523" s="270"/>
      <c r="K2523" s="270"/>
      <c r="L2523" s="249"/>
      <c r="M2523" s="249"/>
      <c r="N2523" s="272"/>
      <c r="O2523" s="250"/>
      <c r="P2523" s="273"/>
      <c r="Q2523" s="274"/>
      <c r="R2523" s="273"/>
      <c r="S2523" s="274"/>
      <c r="T2523" s="250"/>
      <c r="U2523" s="274"/>
      <c r="V2523" s="250"/>
      <c r="W2523" s="275"/>
      <c r="X2523" s="276"/>
    </row>
    <row r="2524" spans="2:24" x14ac:dyDescent="0.25">
      <c r="B2524" s="248"/>
      <c r="C2524" s="249"/>
      <c r="D2524" s="269"/>
      <c r="E2524" s="249"/>
      <c r="F2524" s="270"/>
      <c r="G2524" s="270"/>
      <c r="H2524" s="271"/>
      <c r="I2524" s="271"/>
      <c r="J2524" s="270"/>
      <c r="K2524" s="270"/>
      <c r="L2524" s="249"/>
      <c r="M2524" s="249"/>
      <c r="N2524" s="272"/>
      <c r="O2524" s="250"/>
      <c r="P2524" s="273"/>
      <c r="Q2524" s="274"/>
      <c r="R2524" s="273"/>
      <c r="S2524" s="274"/>
      <c r="T2524" s="250"/>
      <c r="U2524" s="274"/>
      <c r="V2524" s="250"/>
      <c r="W2524" s="275"/>
      <c r="X2524" s="276"/>
    </row>
    <row r="2525" spans="2:24" x14ac:dyDescent="0.25">
      <c r="B2525" s="248"/>
      <c r="C2525" s="249"/>
      <c r="D2525" s="269"/>
      <c r="E2525" s="249"/>
      <c r="F2525" s="270"/>
      <c r="G2525" s="270"/>
      <c r="H2525" s="271"/>
      <c r="I2525" s="271"/>
      <c r="J2525" s="270"/>
      <c r="K2525" s="270"/>
      <c r="L2525" s="249"/>
      <c r="M2525" s="249"/>
      <c r="N2525" s="272"/>
      <c r="O2525" s="250"/>
      <c r="P2525" s="273"/>
      <c r="Q2525" s="274"/>
      <c r="R2525" s="273"/>
      <c r="S2525" s="274"/>
      <c r="T2525" s="250"/>
      <c r="U2525" s="274"/>
      <c r="V2525" s="250"/>
      <c r="W2525" s="275"/>
      <c r="X2525" s="276"/>
    </row>
    <row r="2526" spans="2:24" x14ac:dyDescent="0.25">
      <c r="B2526" s="248"/>
      <c r="C2526" s="249"/>
      <c r="D2526" s="269"/>
      <c r="E2526" s="249"/>
      <c r="F2526" s="270"/>
      <c r="G2526" s="270"/>
      <c r="H2526" s="271"/>
      <c r="I2526" s="271"/>
      <c r="J2526" s="270"/>
      <c r="K2526" s="270"/>
      <c r="L2526" s="249"/>
      <c r="M2526" s="249"/>
      <c r="N2526" s="272"/>
      <c r="O2526" s="250"/>
      <c r="P2526" s="273"/>
      <c r="Q2526" s="274"/>
      <c r="R2526" s="273"/>
      <c r="S2526" s="274"/>
      <c r="T2526" s="250"/>
      <c r="U2526" s="274"/>
      <c r="V2526" s="250"/>
      <c r="W2526" s="275"/>
      <c r="X2526" s="276"/>
    </row>
    <row r="2527" spans="2:24" x14ac:dyDescent="0.25">
      <c r="B2527" s="248"/>
      <c r="C2527" s="249"/>
      <c r="D2527" s="269"/>
      <c r="E2527" s="249"/>
      <c r="F2527" s="270"/>
      <c r="G2527" s="270"/>
      <c r="H2527" s="271"/>
      <c r="I2527" s="271"/>
      <c r="J2527" s="270"/>
      <c r="K2527" s="270"/>
      <c r="L2527" s="249"/>
      <c r="M2527" s="249"/>
      <c r="N2527" s="272"/>
      <c r="O2527" s="250"/>
      <c r="P2527" s="273"/>
      <c r="Q2527" s="274"/>
      <c r="R2527" s="273"/>
      <c r="S2527" s="274"/>
      <c r="T2527" s="250"/>
      <c r="U2527" s="274"/>
      <c r="V2527" s="250"/>
      <c r="W2527" s="275"/>
      <c r="X2527" s="276"/>
    </row>
    <row r="2528" spans="2:24" x14ac:dyDescent="0.25">
      <c r="B2528" s="248"/>
      <c r="C2528" s="249"/>
      <c r="D2528" s="269"/>
      <c r="E2528" s="249"/>
      <c r="F2528" s="270"/>
      <c r="G2528" s="270"/>
      <c r="H2528" s="271"/>
      <c r="I2528" s="271"/>
      <c r="J2528" s="270"/>
      <c r="K2528" s="270"/>
      <c r="L2528" s="249"/>
      <c r="M2528" s="249"/>
      <c r="N2528" s="272"/>
      <c r="O2528" s="250"/>
      <c r="P2528" s="273"/>
      <c r="Q2528" s="274"/>
      <c r="R2528" s="273"/>
      <c r="S2528" s="274"/>
      <c r="T2528" s="250"/>
      <c r="U2528" s="274"/>
      <c r="V2528" s="250"/>
      <c r="W2528" s="275"/>
      <c r="X2528" s="276"/>
    </row>
    <row r="2529" spans="2:24" x14ac:dyDescent="0.25">
      <c r="B2529" s="248"/>
      <c r="C2529" s="249"/>
      <c r="D2529" s="269"/>
      <c r="E2529" s="249"/>
      <c r="F2529" s="270"/>
      <c r="G2529" s="270"/>
      <c r="H2529" s="271"/>
      <c r="I2529" s="271"/>
      <c r="J2529" s="270"/>
      <c r="K2529" s="270"/>
      <c r="L2529" s="249"/>
      <c r="M2529" s="249"/>
      <c r="N2529" s="272"/>
      <c r="O2529" s="250"/>
      <c r="P2529" s="273"/>
      <c r="Q2529" s="274"/>
      <c r="R2529" s="273"/>
      <c r="S2529" s="274"/>
      <c r="T2529" s="250"/>
      <c r="U2529" s="274"/>
      <c r="V2529" s="250"/>
      <c r="W2529" s="275"/>
      <c r="X2529" s="276"/>
    </row>
    <row r="2530" spans="2:24" x14ac:dyDescent="0.25">
      <c r="B2530" s="248"/>
      <c r="C2530" s="249"/>
      <c r="D2530" s="269"/>
      <c r="E2530" s="249"/>
      <c r="F2530" s="270"/>
      <c r="G2530" s="270"/>
      <c r="H2530" s="271"/>
      <c r="I2530" s="271"/>
      <c r="J2530" s="270"/>
      <c r="K2530" s="270"/>
      <c r="L2530" s="249"/>
      <c r="M2530" s="249"/>
      <c r="N2530" s="272"/>
      <c r="O2530" s="250"/>
      <c r="P2530" s="273"/>
      <c r="Q2530" s="274"/>
      <c r="R2530" s="273"/>
      <c r="S2530" s="274"/>
      <c r="T2530" s="250"/>
      <c r="U2530" s="274"/>
      <c r="V2530" s="250"/>
      <c r="W2530" s="275"/>
      <c r="X2530" s="276"/>
    </row>
    <row r="2531" spans="2:24" x14ac:dyDescent="0.25">
      <c r="B2531" s="248"/>
      <c r="C2531" s="249"/>
      <c r="D2531" s="269"/>
      <c r="E2531" s="249"/>
      <c r="F2531" s="270"/>
      <c r="G2531" s="270"/>
      <c r="H2531" s="271"/>
      <c r="I2531" s="271"/>
      <c r="J2531" s="270"/>
      <c r="K2531" s="270"/>
      <c r="L2531" s="249"/>
      <c r="M2531" s="249"/>
      <c r="N2531" s="272"/>
      <c r="O2531" s="250"/>
      <c r="P2531" s="273"/>
      <c r="Q2531" s="274"/>
      <c r="R2531" s="273"/>
      <c r="S2531" s="274"/>
      <c r="T2531" s="250"/>
      <c r="U2531" s="274"/>
      <c r="V2531" s="250"/>
      <c r="W2531" s="275"/>
      <c r="X2531" s="276"/>
    </row>
    <row r="2532" spans="2:24" x14ac:dyDescent="0.25">
      <c r="B2532" s="248"/>
      <c r="C2532" s="249"/>
      <c r="D2532" s="269"/>
      <c r="E2532" s="249"/>
      <c r="F2532" s="270"/>
      <c r="G2532" s="270"/>
      <c r="H2532" s="271"/>
      <c r="I2532" s="271"/>
      <c r="J2532" s="270"/>
      <c r="K2532" s="270"/>
      <c r="L2532" s="249"/>
      <c r="M2532" s="249"/>
      <c r="N2532" s="272"/>
      <c r="O2532" s="250"/>
      <c r="P2532" s="273"/>
      <c r="Q2532" s="274"/>
      <c r="R2532" s="273"/>
      <c r="S2532" s="274"/>
      <c r="T2532" s="250"/>
      <c r="U2532" s="274"/>
      <c r="V2532" s="250"/>
      <c r="W2532" s="275"/>
      <c r="X2532" s="276"/>
    </row>
    <row r="2533" spans="2:24" x14ac:dyDescent="0.25">
      <c r="B2533" s="248"/>
      <c r="C2533" s="249"/>
      <c r="D2533" s="269"/>
      <c r="E2533" s="249"/>
      <c r="F2533" s="270"/>
      <c r="G2533" s="270"/>
      <c r="H2533" s="271"/>
      <c r="I2533" s="271"/>
      <c r="J2533" s="270"/>
      <c r="K2533" s="270"/>
      <c r="L2533" s="249"/>
      <c r="M2533" s="249"/>
      <c r="N2533" s="272"/>
      <c r="O2533" s="250"/>
      <c r="P2533" s="273"/>
      <c r="Q2533" s="274"/>
      <c r="R2533" s="273"/>
      <c r="S2533" s="274"/>
      <c r="T2533" s="250"/>
      <c r="U2533" s="274"/>
      <c r="V2533" s="250"/>
      <c r="W2533" s="275"/>
      <c r="X2533" s="276"/>
    </row>
    <row r="2534" spans="2:24" x14ac:dyDescent="0.25">
      <c r="B2534" s="248"/>
      <c r="C2534" s="249"/>
      <c r="D2534" s="269"/>
      <c r="E2534" s="249"/>
      <c r="F2534" s="270"/>
      <c r="G2534" s="270"/>
      <c r="H2534" s="271"/>
      <c r="I2534" s="271"/>
      <c r="J2534" s="270"/>
      <c r="K2534" s="270"/>
      <c r="L2534" s="249"/>
      <c r="M2534" s="249"/>
      <c r="N2534" s="272"/>
      <c r="O2534" s="250"/>
      <c r="P2534" s="273"/>
      <c r="Q2534" s="274"/>
      <c r="R2534" s="273"/>
      <c r="S2534" s="274"/>
      <c r="T2534" s="250"/>
      <c r="U2534" s="274"/>
      <c r="V2534" s="250"/>
      <c r="W2534" s="275"/>
      <c r="X2534" s="276"/>
    </row>
    <row r="2535" spans="2:24" x14ac:dyDescent="0.25">
      <c r="B2535" s="248"/>
      <c r="C2535" s="249"/>
      <c r="D2535" s="269"/>
      <c r="E2535" s="249"/>
      <c r="F2535" s="270"/>
      <c r="G2535" s="270"/>
      <c r="H2535" s="271"/>
      <c r="I2535" s="271"/>
      <c r="J2535" s="270"/>
      <c r="K2535" s="270"/>
      <c r="L2535" s="249"/>
      <c r="M2535" s="249"/>
      <c r="N2535" s="272"/>
      <c r="O2535" s="250"/>
      <c r="P2535" s="273"/>
      <c r="Q2535" s="274"/>
      <c r="R2535" s="273"/>
      <c r="S2535" s="274"/>
      <c r="T2535" s="250"/>
      <c r="U2535" s="274"/>
      <c r="V2535" s="250"/>
      <c r="W2535" s="275"/>
      <c r="X2535" s="276"/>
    </row>
    <row r="2536" spans="2:24" x14ac:dyDescent="0.25">
      <c r="B2536" s="248"/>
      <c r="C2536" s="249"/>
      <c r="D2536" s="269"/>
      <c r="E2536" s="249"/>
      <c r="F2536" s="270"/>
      <c r="G2536" s="270"/>
      <c r="H2536" s="271"/>
      <c r="I2536" s="271"/>
      <c r="J2536" s="270"/>
      <c r="K2536" s="270"/>
      <c r="L2536" s="249"/>
      <c r="M2536" s="249"/>
      <c r="N2536" s="272"/>
      <c r="O2536" s="250"/>
      <c r="P2536" s="273"/>
      <c r="Q2536" s="274"/>
      <c r="R2536" s="273"/>
      <c r="S2536" s="274"/>
      <c r="T2536" s="250"/>
      <c r="U2536" s="274"/>
      <c r="V2536" s="250"/>
      <c r="W2536" s="275"/>
      <c r="X2536" s="276"/>
    </row>
    <row r="2537" spans="2:24" x14ac:dyDescent="0.25">
      <c r="B2537" s="248"/>
      <c r="C2537" s="249"/>
      <c r="D2537" s="269"/>
      <c r="E2537" s="249"/>
      <c r="F2537" s="270"/>
      <c r="G2537" s="270"/>
      <c r="H2537" s="271"/>
      <c r="I2537" s="271"/>
      <c r="J2537" s="270"/>
      <c r="K2537" s="270"/>
      <c r="L2537" s="249"/>
      <c r="M2537" s="249"/>
      <c r="N2537" s="272"/>
      <c r="O2537" s="250"/>
      <c r="P2537" s="273"/>
      <c r="Q2537" s="274"/>
      <c r="R2537" s="273"/>
      <c r="S2537" s="274"/>
      <c r="T2537" s="250"/>
      <c r="U2537" s="274"/>
      <c r="V2537" s="250"/>
      <c r="W2537" s="275"/>
      <c r="X2537" s="276"/>
    </row>
    <row r="2538" spans="2:24" x14ac:dyDescent="0.25">
      <c r="B2538" s="248"/>
      <c r="C2538" s="249"/>
      <c r="D2538" s="269"/>
      <c r="E2538" s="249"/>
      <c r="F2538" s="270"/>
      <c r="G2538" s="270"/>
      <c r="H2538" s="271"/>
      <c r="I2538" s="271"/>
      <c r="J2538" s="270"/>
      <c r="K2538" s="270"/>
      <c r="L2538" s="249"/>
      <c r="M2538" s="249"/>
      <c r="N2538" s="272"/>
      <c r="O2538" s="250"/>
      <c r="P2538" s="273"/>
      <c r="Q2538" s="274"/>
      <c r="R2538" s="273"/>
      <c r="S2538" s="274"/>
      <c r="T2538" s="250"/>
      <c r="U2538" s="274"/>
      <c r="V2538" s="250"/>
      <c r="W2538" s="275"/>
      <c r="X2538" s="276"/>
    </row>
    <row r="2539" spans="2:24" x14ac:dyDescent="0.25">
      <c r="B2539" s="248"/>
      <c r="C2539" s="249"/>
      <c r="D2539" s="269"/>
      <c r="E2539" s="249"/>
      <c r="F2539" s="270"/>
      <c r="G2539" s="270"/>
      <c r="H2539" s="271"/>
      <c r="I2539" s="271"/>
      <c r="J2539" s="270"/>
      <c r="K2539" s="270"/>
      <c r="L2539" s="249"/>
      <c r="M2539" s="249"/>
      <c r="N2539" s="272"/>
      <c r="O2539" s="250"/>
      <c r="P2539" s="273"/>
      <c r="Q2539" s="274"/>
      <c r="R2539" s="273"/>
      <c r="S2539" s="274"/>
      <c r="T2539" s="250"/>
      <c r="U2539" s="274"/>
      <c r="V2539" s="250"/>
      <c r="W2539" s="275"/>
      <c r="X2539" s="276"/>
    </row>
    <row r="2540" spans="2:24" x14ac:dyDescent="0.25">
      <c r="B2540" s="248"/>
      <c r="C2540" s="249"/>
      <c r="D2540" s="269"/>
      <c r="E2540" s="249"/>
      <c r="F2540" s="270"/>
      <c r="G2540" s="270"/>
      <c r="H2540" s="271"/>
      <c r="I2540" s="271"/>
      <c r="J2540" s="270"/>
      <c r="K2540" s="270"/>
      <c r="L2540" s="249"/>
      <c r="M2540" s="249"/>
      <c r="N2540" s="272"/>
      <c r="O2540" s="250"/>
      <c r="P2540" s="273"/>
      <c r="Q2540" s="274"/>
      <c r="R2540" s="273"/>
      <c r="S2540" s="274"/>
      <c r="T2540" s="250"/>
      <c r="U2540" s="274"/>
      <c r="V2540" s="250"/>
      <c r="W2540" s="275"/>
      <c r="X2540" s="276"/>
    </row>
    <row r="2541" spans="2:24" x14ac:dyDescent="0.25">
      <c r="B2541" s="248"/>
      <c r="C2541" s="249"/>
      <c r="D2541" s="269"/>
      <c r="E2541" s="249"/>
      <c r="F2541" s="270"/>
      <c r="G2541" s="270"/>
      <c r="H2541" s="271"/>
      <c r="I2541" s="271"/>
      <c r="J2541" s="270"/>
      <c r="K2541" s="270"/>
      <c r="L2541" s="249"/>
      <c r="M2541" s="249"/>
      <c r="N2541" s="272"/>
      <c r="O2541" s="250"/>
      <c r="P2541" s="273"/>
      <c r="Q2541" s="274"/>
      <c r="R2541" s="273"/>
      <c r="S2541" s="274"/>
      <c r="T2541" s="250"/>
      <c r="U2541" s="274"/>
      <c r="V2541" s="250"/>
      <c r="W2541" s="275"/>
      <c r="X2541" s="276"/>
    </row>
    <row r="2542" spans="2:24" x14ac:dyDescent="0.25">
      <c r="B2542" s="248"/>
      <c r="C2542" s="249"/>
      <c r="D2542" s="269"/>
      <c r="E2542" s="249"/>
      <c r="F2542" s="270"/>
      <c r="G2542" s="270"/>
      <c r="H2542" s="271"/>
      <c r="I2542" s="271"/>
      <c r="J2542" s="270"/>
      <c r="K2542" s="270"/>
      <c r="L2542" s="249"/>
      <c r="M2542" s="249"/>
      <c r="N2542" s="272"/>
      <c r="O2542" s="250"/>
      <c r="P2542" s="273"/>
      <c r="Q2542" s="274"/>
      <c r="R2542" s="273"/>
      <c r="S2542" s="274"/>
      <c r="T2542" s="250"/>
      <c r="U2542" s="274"/>
      <c r="V2542" s="250"/>
      <c r="W2542" s="275"/>
      <c r="X2542" s="276"/>
    </row>
    <row r="2543" spans="2:24" x14ac:dyDescent="0.25">
      <c r="B2543" s="248"/>
      <c r="C2543" s="249"/>
      <c r="D2543" s="269"/>
      <c r="E2543" s="249"/>
      <c r="F2543" s="270"/>
      <c r="G2543" s="270"/>
      <c r="H2543" s="271"/>
      <c r="I2543" s="271"/>
      <c r="J2543" s="270"/>
      <c r="K2543" s="270"/>
      <c r="L2543" s="249"/>
      <c r="M2543" s="249"/>
      <c r="N2543" s="272"/>
      <c r="O2543" s="250"/>
      <c r="P2543" s="273"/>
      <c r="Q2543" s="274"/>
      <c r="R2543" s="273"/>
      <c r="S2543" s="274"/>
      <c r="T2543" s="250"/>
      <c r="U2543" s="274"/>
      <c r="V2543" s="250"/>
      <c r="W2543" s="275"/>
      <c r="X2543" s="276"/>
    </row>
    <row r="2544" spans="2:24" x14ac:dyDescent="0.25">
      <c r="B2544" s="248"/>
      <c r="C2544" s="249"/>
      <c r="D2544" s="269"/>
      <c r="E2544" s="249"/>
      <c r="F2544" s="270"/>
      <c r="G2544" s="270"/>
      <c r="H2544" s="271"/>
      <c r="I2544" s="271"/>
      <c r="J2544" s="270"/>
      <c r="K2544" s="270"/>
      <c r="L2544" s="249"/>
      <c r="M2544" s="249"/>
      <c r="N2544" s="272"/>
      <c r="O2544" s="250"/>
      <c r="P2544" s="273"/>
      <c r="Q2544" s="274"/>
      <c r="R2544" s="273"/>
      <c r="S2544" s="274"/>
      <c r="T2544" s="250"/>
      <c r="U2544" s="274"/>
      <c r="V2544" s="250"/>
      <c r="W2544" s="275"/>
      <c r="X2544" s="276"/>
    </row>
    <row r="2545" spans="2:24" x14ac:dyDescent="0.25">
      <c r="B2545" s="248"/>
      <c r="C2545" s="249"/>
      <c r="D2545" s="269"/>
      <c r="E2545" s="249"/>
      <c r="F2545" s="270"/>
      <c r="G2545" s="270"/>
      <c r="H2545" s="271"/>
      <c r="I2545" s="271"/>
      <c r="J2545" s="270"/>
      <c r="K2545" s="270"/>
      <c r="L2545" s="249"/>
      <c r="M2545" s="249"/>
      <c r="N2545" s="272"/>
      <c r="O2545" s="250"/>
      <c r="P2545" s="273"/>
      <c r="Q2545" s="274"/>
      <c r="R2545" s="273"/>
      <c r="S2545" s="274"/>
      <c r="T2545" s="250"/>
      <c r="U2545" s="274"/>
      <c r="V2545" s="250"/>
      <c r="W2545" s="275"/>
      <c r="X2545" s="276"/>
    </row>
    <row r="2546" spans="2:24" x14ac:dyDescent="0.25">
      <c r="B2546" s="248"/>
      <c r="C2546" s="249"/>
      <c r="D2546" s="269"/>
      <c r="E2546" s="249"/>
      <c r="F2546" s="270"/>
      <c r="G2546" s="270"/>
      <c r="H2546" s="271"/>
      <c r="I2546" s="271"/>
      <c r="J2546" s="270"/>
      <c r="K2546" s="270"/>
      <c r="L2546" s="249"/>
      <c r="M2546" s="249"/>
      <c r="N2546" s="272"/>
      <c r="O2546" s="250"/>
      <c r="P2546" s="273"/>
      <c r="Q2546" s="274"/>
      <c r="R2546" s="273"/>
      <c r="S2546" s="274"/>
      <c r="T2546" s="250"/>
      <c r="U2546" s="274"/>
      <c r="V2546" s="250"/>
      <c r="W2546" s="275"/>
      <c r="X2546" s="276"/>
    </row>
    <row r="2547" spans="2:24" x14ac:dyDescent="0.25">
      <c r="B2547" s="248"/>
      <c r="C2547" s="249"/>
      <c r="D2547" s="269"/>
      <c r="E2547" s="249"/>
      <c r="F2547" s="270"/>
      <c r="G2547" s="270"/>
      <c r="H2547" s="271"/>
      <c r="I2547" s="271"/>
      <c r="J2547" s="270"/>
      <c r="K2547" s="270"/>
      <c r="L2547" s="249"/>
      <c r="M2547" s="249"/>
      <c r="N2547" s="272"/>
      <c r="O2547" s="250"/>
      <c r="P2547" s="273"/>
      <c r="Q2547" s="274"/>
      <c r="R2547" s="273"/>
      <c r="S2547" s="274"/>
      <c r="T2547" s="250"/>
      <c r="U2547" s="274"/>
      <c r="V2547" s="250"/>
      <c r="W2547" s="275"/>
      <c r="X2547" s="276"/>
    </row>
    <row r="2548" spans="2:24" x14ac:dyDescent="0.25">
      <c r="B2548" s="248"/>
      <c r="C2548" s="249"/>
      <c r="D2548" s="269"/>
      <c r="E2548" s="249"/>
      <c r="F2548" s="270"/>
      <c r="G2548" s="270"/>
      <c r="H2548" s="271"/>
      <c r="I2548" s="271"/>
      <c r="J2548" s="270"/>
      <c r="K2548" s="270"/>
      <c r="L2548" s="249"/>
      <c r="M2548" s="249"/>
      <c r="N2548" s="272"/>
      <c r="O2548" s="250"/>
      <c r="P2548" s="273"/>
      <c r="Q2548" s="274"/>
      <c r="R2548" s="273"/>
      <c r="S2548" s="274"/>
      <c r="T2548" s="250"/>
      <c r="U2548" s="274"/>
      <c r="V2548" s="250"/>
      <c r="W2548" s="275"/>
      <c r="X2548" s="276"/>
    </row>
    <row r="2549" spans="2:24" x14ac:dyDescent="0.25">
      <c r="B2549" s="248"/>
      <c r="C2549" s="249"/>
      <c r="D2549" s="269"/>
      <c r="E2549" s="249"/>
      <c r="F2549" s="270"/>
      <c r="G2549" s="270"/>
      <c r="H2549" s="271"/>
      <c r="I2549" s="271"/>
      <c r="J2549" s="270"/>
      <c r="K2549" s="270"/>
      <c r="L2549" s="249"/>
      <c r="M2549" s="249"/>
      <c r="N2549" s="272"/>
      <c r="O2549" s="250"/>
      <c r="P2549" s="273"/>
      <c r="Q2549" s="274"/>
      <c r="R2549" s="273"/>
      <c r="S2549" s="274"/>
      <c r="T2549" s="250"/>
      <c r="U2549" s="274"/>
      <c r="V2549" s="250"/>
      <c r="W2549" s="275"/>
      <c r="X2549" s="276"/>
    </row>
    <row r="2550" spans="2:24" x14ac:dyDescent="0.25">
      <c r="B2550" s="248"/>
      <c r="C2550" s="249"/>
      <c r="D2550" s="269"/>
      <c r="E2550" s="249"/>
      <c r="F2550" s="270"/>
      <c r="G2550" s="270"/>
      <c r="H2550" s="271"/>
      <c r="I2550" s="271"/>
      <c r="J2550" s="270"/>
      <c r="K2550" s="270"/>
      <c r="L2550" s="249"/>
      <c r="M2550" s="249"/>
      <c r="N2550" s="272"/>
      <c r="O2550" s="250"/>
      <c r="P2550" s="273"/>
      <c r="Q2550" s="274"/>
      <c r="R2550" s="273"/>
      <c r="S2550" s="274"/>
      <c r="T2550" s="250"/>
      <c r="U2550" s="274"/>
      <c r="V2550" s="250"/>
      <c r="W2550" s="275"/>
      <c r="X2550" s="276"/>
    </row>
    <row r="2551" spans="2:24" x14ac:dyDescent="0.25">
      <c r="B2551" s="248"/>
      <c r="C2551" s="249"/>
      <c r="D2551" s="269"/>
      <c r="E2551" s="249"/>
      <c r="F2551" s="270"/>
      <c r="G2551" s="270"/>
      <c r="H2551" s="271"/>
      <c r="I2551" s="271"/>
      <c r="J2551" s="270"/>
      <c r="K2551" s="270"/>
      <c r="L2551" s="249"/>
      <c r="M2551" s="249"/>
      <c r="N2551" s="272"/>
      <c r="O2551" s="250"/>
      <c r="P2551" s="273"/>
      <c r="Q2551" s="274"/>
      <c r="R2551" s="273"/>
      <c r="S2551" s="274"/>
      <c r="T2551" s="250"/>
      <c r="U2551" s="274"/>
      <c r="V2551" s="250"/>
      <c r="W2551" s="275"/>
      <c r="X2551" s="276"/>
    </row>
    <row r="2552" spans="2:24" x14ac:dyDescent="0.25">
      <c r="B2552" s="248"/>
      <c r="C2552" s="249"/>
      <c r="D2552" s="269"/>
      <c r="E2552" s="249"/>
      <c r="F2552" s="270"/>
      <c r="G2552" s="270"/>
      <c r="H2552" s="271"/>
      <c r="I2552" s="271"/>
      <c r="J2552" s="270"/>
      <c r="K2552" s="270"/>
      <c r="L2552" s="249"/>
      <c r="M2552" s="249"/>
      <c r="N2552" s="272"/>
      <c r="O2552" s="250"/>
      <c r="P2552" s="273"/>
      <c r="Q2552" s="274"/>
      <c r="R2552" s="273"/>
      <c r="S2552" s="274"/>
      <c r="T2552" s="250"/>
      <c r="U2552" s="274"/>
      <c r="V2552" s="250"/>
      <c r="W2552" s="275"/>
      <c r="X2552" s="276"/>
    </row>
    <row r="2553" spans="2:24" x14ac:dyDescent="0.25">
      <c r="B2553" s="248"/>
      <c r="C2553" s="249"/>
      <c r="D2553" s="269"/>
      <c r="E2553" s="249"/>
      <c r="F2553" s="270"/>
      <c r="G2553" s="270"/>
      <c r="H2553" s="271"/>
      <c r="I2553" s="271"/>
      <c r="J2553" s="270"/>
      <c r="K2553" s="270"/>
      <c r="L2553" s="249"/>
      <c r="M2553" s="249"/>
      <c r="N2553" s="272"/>
      <c r="O2553" s="250"/>
      <c r="P2553" s="273"/>
      <c r="Q2553" s="274"/>
      <c r="R2553" s="273"/>
      <c r="S2553" s="274"/>
      <c r="T2553" s="250"/>
      <c r="U2553" s="274"/>
      <c r="V2553" s="250"/>
      <c r="W2553" s="275"/>
      <c r="X2553" s="276"/>
    </row>
    <row r="2554" spans="2:24" x14ac:dyDescent="0.25">
      <c r="B2554" s="248"/>
      <c r="C2554" s="249"/>
      <c r="D2554" s="269"/>
      <c r="E2554" s="249"/>
      <c r="F2554" s="270"/>
      <c r="G2554" s="270"/>
      <c r="H2554" s="271"/>
      <c r="I2554" s="271"/>
      <c r="J2554" s="270"/>
      <c r="K2554" s="270"/>
      <c r="L2554" s="249"/>
      <c r="M2554" s="249"/>
      <c r="N2554" s="272"/>
      <c r="O2554" s="250"/>
      <c r="P2554" s="273"/>
      <c r="Q2554" s="274"/>
      <c r="R2554" s="273"/>
      <c r="S2554" s="274"/>
      <c r="T2554" s="250"/>
      <c r="U2554" s="274"/>
      <c r="V2554" s="250"/>
      <c r="W2554" s="275"/>
      <c r="X2554" s="276"/>
    </row>
    <row r="2555" spans="2:24" x14ac:dyDescent="0.25">
      <c r="B2555" s="248"/>
      <c r="C2555" s="249"/>
      <c r="D2555" s="269"/>
      <c r="E2555" s="249"/>
      <c r="F2555" s="270"/>
      <c r="G2555" s="270"/>
      <c r="H2555" s="271"/>
      <c r="I2555" s="271"/>
      <c r="J2555" s="270"/>
      <c r="K2555" s="270"/>
      <c r="L2555" s="249"/>
      <c r="M2555" s="249"/>
      <c r="N2555" s="272"/>
      <c r="O2555" s="250"/>
      <c r="P2555" s="273"/>
      <c r="Q2555" s="274"/>
      <c r="R2555" s="273"/>
      <c r="S2555" s="274"/>
      <c r="T2555" s="250"/>
      <c r="U2555" s="274"/>
      <c r="V2555" s="250"/>
      <c r="W2555" s="275"/>
      <c r="X2555" s="276"/>
    </row>
    <row r="2556" spans="2:24" x14ac:dyDescent="0.25">
      <c r="B2556" s="248"/>
      <c r="C2556" s="249"/>
      <c r="D2556" s="269"/>
      <c r="E2556" s="249"/>
      <c r="F2556" s="270"/>
      <c r="G2556" s="270"/>
      <c r="H2556" s="271"/>
      <c r="I2556" s="271"/>
      <c r="J2556" s="270"/>
      <c r="K2556" s="270"/>
      <c r="L2556" s="249"/>
      <c r="M2556" s="249"/>
      <c r="N2556" s="272"/>
      <c r="O2556" s="250"/>
      <c r="P2556" s="273"/>
      <c r="Q2556" s="274"/>
      <c r="R2556" s="273"/>
      <c r="S2556" s="274"/>
      <c r="T2556" s="250"/>
      <c r="U2556" s="274"/>
      <c r="V2556" s="250"/>
      <c r="W2556" s="275"/>
      <c r="X2556" s="276"/>
    </row>
    <row r="2557" spans="2:24" x14ac:dyDescent="0.25">
      <c r="B2557" s="248"/>
      <c r="C2557" s="249"/>
      <c r="D2557" s="269"/>
      <c r="E2557" s="249"/>
      <c r="F2557" s="270"/>
      <c r="G2557" s="270"/>
      <c r="H2557" s="271"/>
      <c r="I2557" s="271"/>
      <c r="J2557" s="270"/>
      <c r="K2557" s="270"/>
      <c r="L2557" s="249"/>
      <c r="M2557" s="249"/>
      <c r="N2557" s="272"/>
      <c r="O2557" s="250"/>
      <c r="P2557" s="273"/>
      <c r="Q2557" s="274"/>
      <c r="R2557" s="273"/>
      <c r="S2557" s="274"/>
      <c r="T2557" s="250"/>
      <c r="U2557" s="274"/>
      <c r="V2557" s="250"/>
      <c r="W2557" s="275"/>
      <c r="X2557" s="276"/>
    </row>
    <row r="2558" spans="2:24" x14ac:dyDescent="0.25">
      <c r="B2558" s="248"/>
      <c r="C2558" s="249"/>
      <c r="D2558" s="269"/>
      <c r="E2558" s="249"/>
      <c r="F2558" s="270"/>
      <c r="G2558" s="270"/>
      <c r="H2558" s="271"/>
      <c r="I2558" s="271"/>
      <c r="J2558" s="270"/>
      <c r="K2558" s="270"/>
      <c r="L2558" s="249"/>
      <c r="M2558" s="249"/>
      <c r="N2558" s="272"/>
      <c r="O2558" s="250"/>
      <c r="P2558" s="273"/>
      <c r="Q2558" s="274"/>
      <c r="R2558" s="273"/>
      <c r="S2558" s="274"/>
      <c r="T2558" s="250"/>
      <c r="U2558" s="274"/>
      <c r="V2558" s="250"/>
      <c r="W2558" s="275"/>
      <c r="X2558" s="276"/>
    </row>
    <row r="2559" spans="2:24" x14ac:dyDescent="0.25">
      <c r="B2559" s="248"/>
      <c r="C2559" s="249"/>
      <c r="D2559" s="269"/>
      <c r="E2559" s="249"/>
      <c r="F2559" s="270"/>
      <c r="G2559" s="270"/>
      <c r="H2559" s="271"/>
      <c r="I2559" s="271"/>
      <c r="J2559" s="270"/>
      <c r="K2559" s="270"/>
      <c r="L2559" s="249"/>
      <c r="M2559" s="249"/>
      <c r="N2559" s="272"/>
      <c r="O2559" s="250"/>
      <c r="P2559" s="273"/>
      <c r="Q2559" s="274"/>
      <c r="R2559" s="273"/>
      <c r="S2559" s="274"/>
      <c r="T2559" s="250"/>
      <c r="U2559" s="274"/>
      <c r="V2559" s="250"/>
      <c r="W2559" s="275"/>
      <c r="X2559" s="276"/>
    </row>
    <row r="2560" spans="2:24" x14ac:dyDescent="0.25">
      <c r="B2560" s="248"/>
      <c r="C2560" s="249"/>
      <c r="D2560" s="269"/>
      <c r="E2560" s="249"/>
      <c r="F2560" s="270"/>
      <c r="G2560" s="270"/>
      <c r="H2560" s="271"/>
      <c r="I2560" s="271"/>
      <c r="J2560" s="270"/>
      <c r="K2560" s="270"/>
      <c r="L2560" s="249"/>
      <c r="M2560" s="249"/>
      <c r="N2560" s="272"/>
      <c r="O2560" s="250"/>
      <c r="P2560" s="273"/>
      <c r="Q2560" s="274"/>
      <c r="R2560" s="273"/>
      <c r="S2560" s="274"/>
      <c r="T2560" s="250"/>
      <c r="U2560" s="274"/>
      <c r="V2560" s="250"/>
      <c r="W2560" s="275"/>
      <c r="X2560" s="276"/>
    </row>
    <row r="2561" spans="2:24" x14ac:dyDescent="0.25">
      <c r="B2561" s="248"/>
      <c r="C2561" s="249"/>
      <c r="D2561" s="269"/>
      <c r="E2561" s="249"/>
      <c r="F2561" s="270"/>
      <c r="G2561" s="270"/>
      <c r="H2561" s="271"/>
      <c r="I2561" s="271"/>
      <c r="J2561" s="270"/>
      <c r="K2561" s="270"/>
      <c r="L2561" s="249"/>
      <c r="M2561" s="249"/>
      <c r="N2561" s="272"/>
      <c r="O2561" s="250"/>
      <c r="P2561" s="273"/>
      <c r="Q2561" s="274"/>
      <c r="R2561" s="273"/>
      <c r="S2561" s="274"/>
      <c r="T2561" s="250"/>
      <c r="U2561" s="274"/>
      <c r="V2561" s="250"/>
      <c r="W2561" s="275"/>
      <c r="X2561" s="276"/>
    </row>
    <row r="2562" spans="2:24" x14ac:dyDescent="0.25">
      <c r="B2562" s="248"/>
      <c r="C2562" s="249"/>
      <c r="D2562" s="269"/>
      <c r="E2562" s="249"/>
      <c r="F2562" s="270"/>
      <c r="G2562" s="270"/>
      <c r="H2562" s="271"/>
      <c r="I2562" s="271"/>
      <c r="J2562" s="270"/>
      <c r="K2562" s="270"/>
      <c r="L2562" s="249"/>
      <c r="M2562" s="249"/>
      <c r="N2562" s="272"/>
      <c r="O2562" s="250"/>
      <c r="P2562" s="273"/>
      <c r="Q2562" s="274"/>
      <c r="R2562" s="273"/>
      <c r="S2562" s="274"/>
      <c r="T2562" s="250"/>
      <c r="U2562" s="274"/>
      <c r="V2562" s="250"/>
      <c r="W2562" s="275"/>
      <c r="X2562" s="276"/>
    </row>
    <row r="2563" spans="2:24" x14ac:dyDescent="0.25">
      <c r="B2563" s="248"/>
      <c r="C2563" s="249"/>
      <c r="D2563" s="269"/>
      <c r="E2563" s="249"/>
      <c r="F2563" s="270"/>
      <c r="G2563" s="270"/>
      <c r="H2563" s="271"/>
      <c r="I2563" s="271"/>
      <c r="J2563" s="270"/>
      <c r="K2563" s="270"/>
      <c r="L2563" s="249"/>
      <c r="M2563" s="249"/>
      <c r="N2563" s="272"/>
      <c r="O2563" s="250"/>
      <c r="P2563" s="273"/>
      <c r="Q2563" s="274"/>
      <c r="R2563" s="273"/>
      <c r="S2563" s="274"/>
      <c r="T2563" s="250"/>
      <c r="U2563" s="274"/>
      <c r="V2563" s="250"/>
      <c r="W2563" s="275"/>
      <c r="X2563" s="276"/>
    </row>
    <row r="2564" spans="2:24" x14ac:dyDescent="0.25">
      <c r="B2564" s="248"/>
      <c r="C2564" s="249"/>
      <c r="D2564" s="269"/>
      <c r="E2564" s="249"/>
      <c r="F2564" s="270"/>
      <c r="G2564" s="270"/>
      <c r="H2564" s="271"/>
      <c r="I2564" s="271"/>
      <c r="J2564" s="270"/>
      <c r="K2564" s="270"/>
      <c r="L2564" s="249"/>
      <c r="M2564" s="249"/>
      <c r="N2564" s="272"/>
      <c r="O2564" s="250"/>
      <c r="P2564" s="273"/>
      <c r="Q2564" s="274"/>
      <c r="R2564" s="273"/>
      <c r="S2564" s="274"/>
      <c r="T2564" s="250"/>
      <c r="U2564" s="274"/>
      <c r="V2564" s="250"/>
      <c r="W2564" s="275"/>
      <c r="X2564" s="276"/>
    </row>
    <row r="2565" spans="2:24" x14ac:dyDescent="0.25">
      <c r="B2565" s="248"/>
      <c r="C2565" s="249"/>
      <c r="D2565" s="269"/>
      <c r="E2565" s="249"/>
      <c r="F2565" s="270"/>
      <c r="G2565" s="270"/>
      <c r="H2565" s="271"/>
      <c r="I2565" s="271"/>
      <c r="J2565" s="270"/>
      <c r="K2565" s="270"/>
      <c r="L2565" s="249"/>
      <c r="M2565" s="249"/>
      <c r="N2565" s="272"/>
      <c r="O2565" s="250"/>
      <c r="P2565" s="273"/>
      <c r="Q2565" s="274"/>
      <c r="R2565" s="273"/>
      <c r="S2565" s="274"/>
      <c r="T2565" s="250"/>
      <c r="U2565" s="274"/>
      <c r="V2565" s="250"/>
      <c r="W2565" s="275"/>
      <c r="X2565" s="276"/>
    </row>
    <row r="2566" spans="2:24" x14ac:dyDescent="0.25">
      <c r="B2566" s="248"/>
      <c r="C2566" s="249"/>
      <c r="D2566" s="269"/>
      <c r="E2566" s="249"/>
      <c r="F2566" s="270"/>
      <c r="G2566" s="270"/>
      <c r="H2566" s="271"/>
      <c r="I2566" s="271"/>
      <c r="J2566" s="270"/>
      <c r="K2566" s="270"/>
      <c r="L2566" s="249"/>
      <c r="M2566" s="249"/>
      <c r="N2566" s="272"/>
      <c r="O2566" s="250"/>
      <c r="P2566" s="273"/>
      <c r="Q2566" s="274"/>
      <c r="R2566" s="273"/>
      <c r="S2566" s="274"/>
      <c r="T2566" s="250"/>
      <c r="U2566" s="274"/>
      <c r="V2566" s="250"/>
      <c r="W2566" s="275"/>
      <c r="X2566" s="276"/>
    </row>
    <row r="2567" spans="2:24" x14ac:dyDescent="0.25">
      <c r="B2567" s="248"/>
      <c r="C2567" s="249"/>
      <c r="D2567" s="269"/>
      <c r="E2567" s="249"/>
      <c r="F2567" s="270"/>
      <c r="G2567" s="270"/>
      <c r="H2567" s="271"/>
      <c r="I2567" s="271"/>
      <c r="J2567" s="270"/>
      <c r="K2567" s="270"/>
      <c r="L2567" s="249"/>
      <c r="M2567" s="249"/>
      <c r="N2567" s="272"/>
      <c r="O2567" s="250"/>
      <c r="P2567" s="273"/>
      <c r="Q2567" s="274"/>
      <c r="R2567" s="273"/>
      <c r="S2567" s="274"/>
      <c r="T2567" s="250"/>
      <c r="U2567" s="274"/>
      <c r="V2567" s="250"/>
      <c r="W2567" s="275"/>
      <c r="X2567" s="276"/>
    </row>
    <row r="2568" spans="2:24" x14ac:dyDescent="0.25">
      <c r="B2568" s="248"/>
      <c r="C2568" s="249"/>
      <c r="D2568" s="269"/>
      <c r="E2568" s="249"/>
      <c r="F2568" s="270"/>
      <c r="G2568" s="270"/>
      <c r="H2568" s="271"/>
      <c r="I2568" s="271"/>
      <c r="J2568" s="270"/>
      <c r="K2568" s="270"/>
      <c r="L2568" s="249"/>
      <c r="M2568" s="249"/>
      <c r="N2568" s="272"/>
      <c r="O2568" s="250"/>
      <c r="P2568" s="273"/>
      <c r="Q2568" s="274"/>
      <c r="R2568" s="273"/>
      <c r="S2568" s="274"/>
      <c r="T2568" s="250"/>
      <c r="U2568" s="274"/>
      <c r="V2568" s="250"/>
      <c r="W2568" s="275"/>
      <c r="X2568" s="276"/>
    </row>
    <row r="2569" spans="2:24" x14ac:dyDescent="0.25">
      <c r="B2569" s="248"/>
      <c r="C2569" s="249"/>
      <c r="D2569" s="269"/>
      <c r="E2569" s="249"/>
      <c r="F2569" s="270"/>
      <c r="G2569" s="270"/>
      <c r="H2569" s="271"/>
      <c r="I2569" s="271"/>
      <c r="J2569" s="270"/>
      <c r="K2569" s="270"/>
      <c r="L2569" s="249"/>
      <c r="M2569" s="249"/>
      <c r="N2569" s="272"/>
      <c r="O2569" s="250"/>
      <c r="P2569" s="273"/>
      <c r="Q2569" s="274"/>
      <c r="R2569" s="273"/>
      <c r="S2569" s="274"/>
      <c r="T2569" s="250"/>
      <c r="U2569" s="274"/>
      <c r="V2569" s="250"/>
      <c r="W2569" s="275"/>
      <c r="X2569" s="276"/>
    </row>
    <row r="2570" spans="2:24" x14ac:dyDescent="0.25">
      <c r="B2570" s="248"/>
      <c r="C2570" s="249"/>
      <c r="D2570" s="269"/>
      <c r="E2570" s="249"/>
      <c r="F2570" s="270"/>
      <c r="G2570" s="270"/>
      <c r="H2570" s="271"/>
      <c r="I2570" s="271"/>
      <c r="J2570" s="270"/>
      <c r="K2570" s="270"/>
      <c r="L2570" s="249"/>
      <c r="M2570" s="249"/>
      <c r="N2570" s="272"/>
      <c r="O2570" s="250"/>
      <c r="P2570" s="273"/>
      <c r="Q2570" s="274"/>
      <c r="R2570" s="273"/>
      <c r="S2570" s="274"/>
      <c r="T2570" s="250"/>
      <c r="U2570" s="274"/>
      <c r="V2570" s="250"/>
      <c r="W2570" s="275"/>
      <c r="X2570" s="276"/>
    </row>
    <row r="2571" spans="2:24" x14ac:dyDescent="0.25">
      <c r="B2571" s="248"/>
      <c r="C2571" s="249"/>
      <c r="D2571" s="269"/>
      <c r="E2571" s="249"/>
      <c r="F2571" s="270"/>
      <c r="G2571" s="270"/>
      <c r="H2571" s="271"/>
      <c r="I2571" s="271"/>
      <c r="J2571" s="270"/>
      <c r="K2571" s="270"/>
      <c r="L2571" s="249"/>
      <c r="M2571" s="249"/>
      <c r="N2571" s="272"/>
      <c r="O2571" s="250"/>
      <c r="P2571" s="273"/>
      <c r="Q2571" s="274"/>
      <c r="R2571" s="273"/>
      <c r="S2571" s="274"/>
      <c r="T2571" s="250"/>
      <c r="U2571" s="274"/>
      <c r="V2571" s="250"/>
      <c r="W2571" s="275"/>
      <c r="X2571" s="276"/>
    </row>
    <row r="2572" spans="2:24" x14ac:dyDescent="0.25">
      <c r="B2572" s="248"/>
      <c r="C2572" s="249"/>
      <c r="D2572" s="269"/>
      <c r="E2572" s="249"/>
      <c r="F2572" s="270"/>
      <c r="G2572" s="270"/>
      <c r="H2572" s="271"/>
      <c r="I2572" s="271"/>
      <c r="J2572" s="270"/>
      <c r="K2572" s="270"/>
      <c r="L2572" s="249"/>
      <c r="M2572" s="249"/>
      <c r="N2572" s="272"/>
      <c r="O2572" s="250"/>
      <c r="P2572" s="273"/>
      <c r="Q2572" s="274"/>
      <c r="R2572" s="273"/>
      <c r="S2572" s="274"/>
      <c r="T2572" s="250"/>
      <c r="U2572" s="274"/>
      <c r="V2572" s="250"/>
      <c r="W2572" s="275"/>
      <c r="X2572" s="276"/>
    </row>
    <row r="2573" spans="2:24" x14ac:dyDescent="0.25">
      <c r="B2573" s="248"/>
      <c r="C2573" s="249"/>
      <c r="D2573" s="269"/>
      <c r="E2573" s="249"/>
      <c r="F2573" s="270"/>
      <c r="G2573" s="270"/>
      <c r="H2573" s="271"/>
      <c r="I2573" s="271"/>
      <c r="J2573" s="270"/>
      <c r="K2573" s="270"/>
      <c r="L2573" s="249"/>
      <c r="M2573" s="249"/>
      <c r="N2573" s="272"/>
      <c r="O2573" s="250"/>
      <c r="P2573" s="273"/>
      <c r="Q2573" s="274"/>
      <c r="R2573" s="273"/>
      <c r="S2573" s="274"/>
      <c r="T2573" s="250"/>
      <c r="U2573" s="274"/>
      <c r="V2573" s="250"/>
      <c r="W2573" s="275"/>
      <c r="X2573" s="276"/>
    </row>
    <row r="2574" spans="2:24" x14ac:dyDescent="0.25">
      <c r="B2574" s="248"/>
      <c r="C2574" s="249"/>
      <c r="D2574" s="269"/>
      <c r="E2574" s="249"/>
      <c r="F2574" s="270"/>
      <c r="G2574" s="270"/>
      <c r="H2574" s="271"/>
      <c r="I2574" s="271"/>
      <c r="J2574" s="270"/>
      <c r="K2574" s="270"/>
      <c r="L2574" s="249"/>
      <c r="M2574" s="249"/>
      <c r="N2574" s="272"/>
      <c r="O2574" s="250"/>
      <c r="P2574" s="273"/>
      <c r="Q2574" s="274"/>
      <c r="R2574" s="273"/>
      <c r="S2574" s="274"/>
      <c r="T2574" s="250"/>
      <c r="U2574" s="274"/>
      <c r="V2574" s="250"/>
      <c r="W2574" s="275"/>
      <c r="X2574" s="276"/>
    </row>
    <row r="2575" spans="2:24" x14ac:dyDescent="0.25">
      <c r="B2575" s="248"/>
      <c r="C2575" s="249"/>
      <c r="D2575" s="269"/>
      <c r="E2575" s="249"/>
      <c r="F2575" s="270"/>
      <c r="G2575" s="270"/>
      <c r="H2575" s="271"/>
      <c r="I2575" s="271"/>
      <c r="J2575" s="270"/>
      <c r="K2575" s="270"/>
      <c r="L2575" s="249"/>
      <c r="M2575" s="249"/>
      <c r="N2575" s="272"/>
      <c r="O2575" s="250"/>
      <c r="P2575" s="273"/>
      <c r="Q2575" s="274"/>
      <c r="R2575" s="273"/>
      <c r="S2575" s="274"/>
      <c r="T2575" s="250"/>
      <c r="U2575" s="274"/>
      <c r="V2575" s="250"/>
      <c r="W2575" s="275"/>
      <c r="X2575" s="276"/>
    </row>
    <row r="2576" spans="2:24" x14ac:dyDescent="0.25">
      <c r="B2576" s="248"/>
      <c r="C2576" s="249"/>
      <c r="D2576" s="269"/>
      <c r="E2576" s="249"/>
      <c r="F2576" s="270"/>
      <c r="G2576" s="270"/>
      <c r="H2576" s="271"/>
      <c r="I2576" s="271"/>
      <c r="J2576" s="270"/>
      <c r="K2576" s="270"/>
      <c r="L2576" s="249"/>
      <c r="M2576" s="249"/>
      <c r="N2576" s="272"/>
      <c r="O2576" s="250"/>
      <c r="P2576" s="273"/>
      <c r="Q2576" s="274"/>
      <c r="R2576" s="273"/>
      <c r="S2576" s="274"/>
      <c r="T2576" s="250"/>
      <c r="U2576" s="274"/>
      <c r="V2576" s="250"/>
      <c r="W2576" s="275"/>
      <c r="X2576" s="276"/>
    </row>
    <row r="2577" spans="2:24" x14ac:dyDescent="0.25">
      <c r="B2577" s="248"/>
      <c r="C2577" s="249"/>
      <c r="D2577" s="269"/>
      <c r="E2577" s="249"/>
      <c r="F2577" s="270"/>
      <c r="G2577" s="270"/>
      <c r="H2577" s="271"/>
      <c r="I2577" s="271"/>
      <c r="J2577" s="270"/>
      <c r="K2577" s="270"/>
      <c r="L2577" s="249"/>
      <c r="M2577" s="249"/>
      <c r="N2577" s="272"/>
      <c r="O2577" s="250"/>
      <c r="P2577" s="273"/>
      <c r="Q2577" s="274"/>
      <c r="R2577" s="273"/>
      <c r="S2577" s="274"/>
      <c r="T2577" s="250"/>
      <c r="U2577" s="274"/>
      <c r="V2577" s="250"/>
      <c r="W2577" s="275"/>
      <c r="X2577" s="276"/>
    </row>
    <row r="2578" spans="2:24" x14ac:dyDescent="0.25">
      <c r="B2578" s="248"/>
      <c r="C2578" s="249"/>
      <c r="D2578" s="269"/>
      <c r="E2578" s="249"/>
      <c r="F2578" s="270"/>
      <c r="G2578" s="270"/>
      <c r="H2578" s="271"/>
      <c r="I2578" s="271"/>
      <c r="J2578" s="270"/>
      <c r="K2578" s="270"/>
      <c r="L2578" s="249"/>
      <c r="M2578" s="249"/>
      <c r="N2578" s="272"/>
      <c r="O2578" s="250"/>
      <c r="P2578" s="273"/>
      <c r="Q2578" s="274"/>
      <c r="R2578" s="273"/>
      <c r="S2578" s="274"/>
      <c r="T2578" s="250"/>
      <c r="U2578" s="274"/>
      <c r="V2578" s="250"/>
      <c r="W2578" s="275"/>
      <c r="X2578" s="276"/>
    </row>
    <row r="2579" spans="2:24" x14ac:dyDescent="0.25">
      <c r="B2579" s="248"/>
      <c r="C2579" s="249"/>
      <c r="D2579" s="269"/>
      <c r="E2579" s="249"/>
      <c r="F2579" s="270"/>
      <c r="G2579" s="270"/>
      <c r="H2579" s="271"/>
      <c r="I2579" s="271"/>
      <c r="J2579" s="270"/>
      <c r="K2579" s="270"/>
      <c r="L2579" s="249"/>
      <c r="M2579" s="249"/>
      <c r="N2579" s="272"/>
      <c r="O2579" s="250"/>
      <c r="P2579" s="273"/>
      <c r="Q2579" s="274"/>
      <c r="R2579" s="273"/>
      <c r="S2579" s="274"/>
      <c r="T2579" s="250"/>
      <c r="U2579" s="274"/>
      <c r="V2579" s="250"/>
      <c r="W2579" s="275"/>
      <c r="X2579" s="276"/>
    </row>
    <row r="2580" spans="2:24" x14ac:dyDescent="0.25">
      <c r="B2580" s="248"/>
      <c r="C2580" s="249"/>
      <c r="D2580" s="269"/>
      <c r="E2580" s="249"/>
      <c r="F2580" s="270"/>
      <c r="G2580" s="270"/>
      <c r="H2580" s="271"/>
      <c r="I2580" s="271"/>
      <c r="J2580" s="270"/>
      <c r="K2580" s="270"/>
      <c r="L2580" s="249"/>
      <c r="M2580" s="249"/>
      <c r="N2580" s="272"/>
      <c r="O2580" s="250"/>
      <c r="P2580" s="273"/>
      <c r="Q2580" s="274"/>
      <c r="R2580" s="273"/>
      <c r="S2580" s="274"/>
      <c r="T2580" s="250"/>
      <c r="U2580" s="274"/>
      <c r="V2580" s="250"/>
      <c r="W2580" s="275"/>
      <c r="X2580" s="276"/>
    </row>
    <row r="2581" spans="2:24" x14ac:dyDescent="0.25">
      <c r="B2581" s="248"/>
      <c r="C2581" s="249"/>
      <c r="D2581" s="269"/>
      <c r="E2581" s="249"/>
      <c r="F2581" s="270"/>
      <c r="G2581" s="270"/>
      <c r="H2581" s="271"/>
      <c r="I2581" s="271"/>
      <c r="J2581" s="270"/>
      <c r="K2581" s="270"/>
      <c r="L2581" s="249"/>
      <c r="M2581" s="249"/>
      <c r="N2581" s="272"/>
      <c r="O2581" s="250"/>
      <c r="P2581" s="273"/>
      <c r="Q2581" s="274"/>
      <c r="R2581" s="273"/>
      <c r="S2581" s="274"/>
      <c r="T2581" s="250"/>
      <c r="U2581" s="274"/>
      <c r="V2581" s="250"/>
      <c r="W2581" s="275"/>
      <c r="X2581" s="276"/>
    </row>
    <row r="2582" spans="2:24" x14ac:dyDescent="0.25">
      <c r="B2582" s="248"/>
      <c r="C2582" s="249"/>
      <c r="D2582" s="269"/>
      <c r="E2582" s="249"/>
      <c r="F2582" s="270"/>
      <c r="G2582" s="270"/>
      <c r="H2582" s="271"/>
      <c r="I2582" s="271"/>
      <c r="J2582" s="270"/>
      <c r="K2582" s="270"/>
      <c r="L2582" s="249"/>
      <c r="M2582" s="249"/>
      <c r="N2582" s="272"/>
      <c r="O2582" s="250"/>
      <c r="P2582" s="273"/>
      <c r="Q2582" s="274"/>
      <c r="R2582" s="273"/>
      <c r="S2582" s="274"/>
      <c r="T2582" s="250"/>
      <c r="U2582" s="274"/>
      <c r="V2582" s="250"/>
      <c r="W2582" s="275"/>
      <c r="X2582" s="276"/>
    </row>
    <row r="2583" spans="2:24" x14ac:dyDescent="0.25">
      <c r="B2583" s="248"/>
      <c r="C2583" s="249"/>
      <c r="D2583" s="269"/>
      <c r="E2583" s="249"/>
      <c r="F2583" s="270"/>
      <c r="G2583" s="270"/>
      <c r="H2583" s="271"/>
      <c r="I2583" s="271"/>
      <c r="J2583" s="270"/>
      <c r="K2583" s="270"/>
      <c r="L2583" s="249"/>
      <c r="M2583" s="249"/>
      <c r="N2583" s="272"/>
      <c r="O2583" s="250"/>
      <c r="P2583" s="273"/>
      <c r="Q2583" s="274"/>
      <c r="R2583" s="273"/>
      <c r="S2583" s="274"/>
      <c r="T2583" s="250"/>
      <c r="U2583" s="274"/>
      <c r="V2583" s="250"/>
      <c r="W2583" s="275"/>
      <c r="X2583" s="276"/>
    </row>
    <row r="2584" spans="2:24" x14ac:dyDescent="0.25">
      <c r="B2584" s="248"/>
      <c r="C2584" s="249"/>
      <c r="D2584" s="269"/>
      <c r="E2584" s="249"/>
      <c r="F2584" s="270"/>
      <c r="G2584" s="270"/>
      <c r="H2584" s="271"/>
      <c r="I2584" s="271"/>
      <c r="J2584" s="270"/>
      <c r="K2584" s="270"/>
      <c r="L2584" s="249"/>
      <c r="M2584" s="249"/>
      <c r="N2584" s="272"/>
      <c r="O2584" s="250"/>
      <c r="P2584" s="273"/>
      <c r="Q2584" s="274"/>
      <c r="R2584" s="273"/>
      <c r="S2584" s="274"/>
      <c r="T2584" s="250"/>
      <c r="U2584" s="274"/>
      <c r="V2584" s="250"/>
      <c r="W2584" s="275"/>
      <c r="X2584" s="276"/>
    </row>
    <row r="2585" spans="2:24" x14ac:dyDescent="0.25">
      <c r="B2585" s="248"/>
      <c r="C2585" s="249"/>
      <c r="D2585" s="269"/>
      <c r="E2585" s="249"/>
      <c r="F2585" s="270"/>
      <c r="G2585" s="270"/>
      <c r="H2585" s="271"/>
      <c r="I2585" s="271"/>
      <c r="J2585" s="270"/>
      <c r="K2585" s="270"/>
      <c r="L2585" s="249"/>
      <c r="M2585" s="249"/>
      <c r="N2585" s="272"/>
      <c r="O2585" s="250"/>
      <c r="P2585" s="273"/>
      <c r="Q2585" s="274"/>
      <c r="R2585" s="273"/>
      <c r="S2585" s="274"/>
      <c r="T2585" s="250"/>
      <c r="U2585" s="274"/>
      <c r="V2585" s="250"/>
      <c r="W2585" s="275"/>
      <c r="X2585" s="276"/>
    </row>
    <row r="2586" spans="2:24" x14ac:dyDescent="0.25">
      <c r="B2586" s="248"/>
      <c r="C2586" s="249"/>
      <c r="D2586" s="269"/>
      <c r="E2586" s="249"/>
      <c r="F2586" s="270"/>
      <c r="G2586" s="270"/>
      <c r="H2586" s="271"/>
      <c r="I2586" s="271"/>
      <c r="J2586" s="270"/>
      <c r="K2586" s="270"/>
      <c r="L2586" s="249"/>
      <c r="M2586" s="249"/>
      <c r="N2586" s="272"/>
      <c r="O2586" s="250"/>
      <c r="P2586" s="273"/>
      <c r="Q2586" s="274"/>
      <c r="R2586" s="273"/>
      <c r="S2586" s="274"/>
      <c r="T2586" s="250"/>
      <c r="U2586" s="274"/>
      <c r="V2586" s="250"/>
      <c r="W2586" s="275"/>
      <c r="X2586" s="276"/>
    </row>
    <row r="2587" spans="2:24" x14ac:dyDescent="0.25">
      <c r="B2587" s="248"/>
      <c r="C2587" s="249"/>
      <c r="D2587" s="269"/>
      <c r="E2587" s="249"/>
      <c r="F2587" s="270"/>
      <c r="G2587" s="270"/>
      <c r="H2587" s="271"/>
      <c r="I2587" s="271"/>
      <c r="J2587" s="270"/>
      <c r="K2587" s="270"/>
      <c r="L2587" s="249"/>
      <c r="M2587" s="249"/>
      <c r="N2587" s="272"/>
      <c r="O2587" s="250"/>
      <c r="P2587" s="273"/>
      <c r="Q2587" s="274"/>
      <c r="R2587" s="273"/>
      <c r="S2587" s="274"/>
      <c r="T2587" s="250"/>
      <c r="U2587" s="274"/>
      <c r="V2587" s="250"/>
      <c r="W2587" s="275"/>
      <c r="X2587" s="276"/>
    </row>
    <row r="2588" spans="2:24" x14ac:dyDescent="0.25">
      <c r="B2588" s="248"/>
      <c r="C2588" s="249"/>
      <c r="D2588" s="269"/>
      <c r="E2588" s="249"/>
      <c r="F2588" s="270"/>
      <c r="G2588" s="270"/>
      <c r="H2588" s="271"/>
      <c r="I2588" s="271"/>
      <c r="J2588" s="270"/>
      <c r="K2588" s="270"/>
      <c r="L2588" s="249"/>
      <c r="M2588" s="249"/>
      <c r="N2588" s="272"/>
      <c r="O2588" s="250"/>
      <c r="P2588" s="273"/>
      <c r="Q2588" s="274"/>
      <c r="R2588" s="273"/>
      <c r="S2588" s="274"/>
      <c r="T2588" s="250"/>
      <c r="U2588" s="274"/>
      <c r="V2588" s="250"/>
      <c r="W2588" s="275"/>
      <c r="X2588" s="276"/>
    </row>
    <row r="2589" spans="2:24" x14ac:dyDescent="0.25">
      <c r="B2589" s="248"/>
      <c r="C2589" s="249"/>
      <c r="D2589" s="269"/>
      <c r="E2589" s="249"/>
      <c r="F2589" s="270"/>
      <c r="G2589" s="270"/>
      <c r="H2589" s="271"/>
      <c r="I2589" s="271"/>
      <c r="J2589" s="270"/>
      <c r="K2589" s="270"/>
      <c r="L2589" s="249"/>
      <c r="M2589" s="249"/>
      <c r="N2589" s="272"/>
      <c r="O2589" s="250"/>
      <c r="P2589" s="273"/>
      <c r="Q2589" s="274"/>
      <c r="R2589" s="273"/>
      <c r="S2589" s="274"/>
      <c r="T2589" s="250"/>
      <c r="U2589" s="274"/>
      <c r="V2589" s="250"/>
      <c r="W2589" s="275"/>
      <c r="X2589" s="276"/>
    </row>
    <row r="2590" spans="2:24" x14ac:dyDescent="0.25">
      <c r="B2590" s="248"/>
      <c r="C2590" s="249"/>
      <c r="D2590" s="269"/>
      <c r="E2590" s="249"/>
      <c r="F2590" s="270"/>
      <c r="G2590" s="270"/>
      <c r="H2590" s="271"/>
      <c r="I2590" s="271"/>
      <c r="J2590" s="270"/>
      <c r="K2590" s="270"/>
      <c r="L2590" s="249"/>
      <c r="M2590" s="249"/>
      <c r="N2590" s="272"/>
      <c r="O2590" s="250"/>
      <c r="P2590" s="273"/>
      <c r="Q2590" s="274"/>
      <c r="R2590" s="273"/>
      <c r="S2590" s="274"/>
      <c r="T2590" s="250"/>
      <c r="U2590" s="274"/>
      <c r="V2590" s="250"/>
      <c r="W2590" s="275"/>
      <c r="X2590" s="276"/>
    </row>
    <row r="2591" spans="2:24" x14ac:dyDescent="0.25">
      <c r="B2591" s="248"/>
      <c r="C2591" s="249"/>
      <c r="D2591" s="269"/>
      <c r="E2591" s="249"/>
      <c r="F2591" s="270"/>
      <c r="G2591" s="270"/>
      <c r="H2591" s="271"/>
      <c r="I2591" s="271"/>
      <c r="J2591" s="270"/>
      <c r="K2591" s="270"/>
      <c r="L2591" s="249"/>
      <c r="M2591" s="249"/>
      <c r="N2591" s="272"/>
      <c r="O2591" s="250"/>
      <c r="P2591" s="273"/>
      <c r="Q2591" s="274"/>
      <c r="R2591" s="273"/>
      <c r="S2591" s="274"/>
      <c r="T2591" s="250"/>
      <c r="U2591" s="274"/>
      <c r="V2591" s="250"/>
      <c r="W2591" s="275"/>
      <c r="X2591" s="276"/>
    </row>
    <row r="2592" spans="2:24" x14ac:dyDescent="0.25">
      <c r="B2592" s="248"/>
      <c r="C2592" s="249"/>
      <c r="D2592" s="269"/>
      <c r="E2592" s="249"/>
      <c r="F2592" s="270"/>
      <c r="G2592" s="270"/>
      <c r="H2592" s="271"/>
      <c r="I2592" s="271"/>
      <c r="J2592" s="270"/>
      <c r="K2592" s="270"/>
      <c r="L2592" s="249"/>
      <c r="M2592" s="249"/>
      <c r="N2592" s="272"/>
      <c r="O2592" s="250"/>
      <c r="P2592" s="273"/>
      <c r="Q2592" s="274"/>
      <c r="R2592" s="273"/>
      <c r="S2592" s="274"/>
      <c r="T2592" s="250"/>
      <c r="U2592" s="274"/>
      <c r="V2592" s="250"/>
      <c r="W2592" s="275"/>
      <c r="X2592" s="276"/>
    </row>
    <row r="2593" spans="2:24" x14ac:dyDescent="0.25">
      <c r="B2593" s="248"/>
      <c r="C2593" s="249"/>
      <c r="D2593" s="269"/>
      <c r="E2593" s="249"/>
      <c r="F2593" s="270"/>
      <c r="G2593" s="270"/>
      <c r="H2593" s="271"/>
      <c r="I2593" s="271"/>
      <c r="J2593" s="270"/>
      <c r="K2593" s="270"/>
      <c r="L2593" s="249"/>
      <c r="M2593" s="249"/>
      <c r="N2593" s="272"/>
      <c r="O2593" s="250"/>
      <c r="P2593" s="273"/>
      <c r="Q2593" s="274"/>
      <c r="R2593" s="273"/>
      <c r="S2593" s="274"/>
      <c r="T2593" s="250"/>
      <c r="U2593" s="274"/>
      <c r="V2593" s="250"/>
      <c r="W2593" s="275"/>
      <c r="X2593" s="276"/>
    </row>
    <row r="2594" spans="2:24" x14ac:dyDescent="0.25">
      <c r="B2594" s="248"/>
      <c r="C2594" s="249"/>
      <c r="D2594" s="269"/>
      <c r="E2594" s="249"/>
      <c r="F2594" s="270"/>
      <c r="G2594" s="270"/>
      <c r="H2594" s="271"/>
      <c r="I2594" s="271"/>
      <c r="J2594" s="270"/>
      <c r="K2594" s="270"/>
      <c r="L2594" s="249"/>
      <c r="M2594" s="249"/>
      <c r="N2594" s="272"/>
      <c r="O2594" s="250"/>
      <c r="P2594" s="273"/>
      <c r="Q2594" s="274"/>
      <c r="R2594" s="273"/>
      <c r="S2594" s="274"/>
      <c r="T2594" s="250"/>
      <c r="U2594" s="274"/>
      <c r="V2594" s="250"/>
      <c r="W2594" s="275"/>
      <c r="X2594" s="276"/>
    </row>
    <row r="2595" spans="2:24" x14ac:dyDescent="0.25">
      <c r="B2595" s="248"/>
      <c r="C2595" s="249"/>
      <c r="D2595" s="269"/>
      <c r="E2595" s="249"/>
      <c r="F2595" s="270"/>
      <c r="G2595" s="270"/>
      <c r="H2595" s="271"/>
      <c r="I2595" s="271"/>
      <c r="J2595" s="270"/>
      <c r="K2595" s="270"/>
      <c r="L2595" s="249"/>
      <c r="M2595" s="249"/>
      <c r="N2595" s="272"/>
      <c r="O2595" s="250"/>
      <c r="P2595" s="273"/>
      <c r="Q2595" s="274"/>
      <c r="R2595" s="273"/>
      <c r="S2595" s="274"/>
      <c r="T2595" s="250"/>
      <c r="U2595" s="274"/>
      <c r="V2595" s="250"/>
      <c r="W2595" s="275"/>
      <c r="X2595" s="276"/>
    </row>
    <row r="2596" spans="2:24" x14ac:dyDescent="0.25">
      <c r="B2596" s="248"/>
      <c r="C2596" s="249"/>
      <c r="D2596" s="269"/>
      <c r="E2596" s="249"/>
      <c r="F2596" s="270"/>
      <c r="G2596" s="270"/>
      <c r="H2596" s="271"/>
      <c r="I2596" s="271"/>
      <c r="J2596" s="270"/>
      <c r="K2596" s="270"/>
      <c r="L2596" s="249"/>
      <c r="M2596" s="249"/>
      <c r="N2596" s="272"/>
      <c r="O2596" s="250"/>
      <c r="P2596" s="273"/>
      <c r="Q2596" s="274"/>
      <c r="R2596" s="273"/>
      <c r="S2596" s="274"/>
      <c r="T2596" s="250"/>
      <c r="U2596" s="274"/>
      <c r="V2596" s="250"/>
      <c r="W2596" s="275"/>
      <c r="X2596" s="276"/>
    </row>
    <row r="2597" spans="2:24" x14ac:dyDescent="0.25">
      <c r="B2597" s="248"/>
      <c r="C2597" s="249"/>
      <c r="D2597" s="269"/>
      <c r="E2597" s="249"/>
      <c r="F2597" s="270"/>
      <c r="G2597" s="270"/>
      <c r="H2597" s="271"/>
      <c r="I2597" s="271"/>
      <c r="J2597" s="270"/>
      <c r="K2597" s="270"/>
      <c r="L2597" s="249"/>
      <c r="M2597" s="249"/>
      <c r="N2597" s="272"/>
      <c r="O2597" s="250"/>
      <c r="P2597" s="273"/>
      <c r="Q2597" s="274"/>
      <c r="R2597" s="273"/>
      <c r="S2597" s="274"/>
      <c r="T2597" s="250"/>
      <c r="U2597" s="274"/>
      <c r="V2597" s="250"/>
      <c r="W2597" s="275"/>
      <c r="X2597" s="276"/>
    </row>
    <row r="2598" spans="2:24" x14ac:dyDescent="0.25">
      <c r="B2598" s="248"/>
      <c r="C2598" s="249"/>
      <c r="D2598" s="269"/>
      <c r="E2598" s="249"/>
      <c r="F2598" s="270"/>
      <c r="G2598" s="270"/>
      <c r="H2598" s="271"/>
      <c r="I2598" s="271"/>
      <c r="J2598" s="270"/>
      <c r="K2598" s="270"/>
      <c r="L2598" s="249"/>
      <c r="M2598" s="249"/>
      <c r="N2598" s="272"/>
      <c r="O2598" s="250"/>
      <c r="P2598" s="273"/>
      <c r="Q2598" s="274"/>
      <c r="R2598" s="273"/>
      <c r="S2598" s="274"/>
      <c r="T2598" s="250"/>
      <c r="U2598" s="274"/>
      <c r="V2598" s="250"/>
      <c r="W2598" s="275"/>
      <c r="X2598" s="276"/>
    </row>
    <row r="2599" spans="2:24" x14ac:dyDescent="0.25">
      <c r="B2599" s="248"/>
      <c r="C2599" s="249"/>
      <c r="D2599" s="269"/>
      <c r="E2599" s="249"/>
      <c r="F2599" s="270"/>
      <c r="G2599" s="270"/>
      <c r="H2599" s="271"/>
      <c r="I2599" s="271"/>
      <c r="J2599" s="270"/>
      <c r="K2599" s="270"/>
      <c r="L2599" s="249"/>
      <c r="M2599" s="249"/>
      <c r="N2599" s="272"/>
      <c r="O2599" s="250"/>
      <c r="P2599" s="273"/>
      <c r="Q2599" s="274"/>
      <c r="R2599" s="273"/>
      <c r="S2599" s="274"/>
      <c r="T2599" s="250"/>
      <c r="U2599" s="274"/>
      <c r="V2599" s="250"/>
      <c r="W2599" s="275"/>
      <c r="X2599" s="276"/>
    </row>
    <row r="2600" spans="2:24" x14ac:dyDescent="0.25">
      <c r="B2600" s="248"/>
      <c r="C2600" s="249"/>
      <c r="D2600" s="269"/>
      <c r="E2600" s="249"/>
      <c r="F2600" s="270"/>
      <c r="G2600" s="270"/>
      <c r="H2600" s="271"/>
      <c r="I2600" s="271"/>
      <c r="J2600" s="270"/>
      <c r="K2600" s="270"/>
      <c r="L2600" s="249"/>
      <c r="M2600" s="249"/>
      <c r="N2600" s="272"/>
      <c r="O2600" s="250"/>
      <c r="P2600" s="273"/>
      <c r="Q2600" s="274"/>
      <c r="R2600" s="273"/>
      <c r="S2600" s="274"/>
      <c r="T2600" s="250"/>
      <c r="U2600" s="274"/>
      <c r="V2600" s="250"/>
      <c r="W2600" s="275"/>
      <c r="X2600" s="276"/>
    </row>
    <row r="2601" spans="2:24" x14ac:dyDescent="0.25">
      <c r="B2601" s="248"/>
      <c r="C2601" s="249"/>
      <c r="D2601" s="269"/>
      <c r="E2601" s="249"/>
      <c r="F2601" s="270"/>
      <c r="G2601" s="270"/>
      <c r="H2601" s="271"/>
      <c r="I2601" s="271"/>
      <c r="J2601" s="270"/>
      <c r="K2601" s="270"/>
      <c r="L2601" s="249"/>
      <c r="M2601" s="249"/>
      <c r="N2601" s="272"/>
      <c r="O2601" s="250"/>
      <c r="P2601" s="273"/>
      <c r="Q2601" s="274"/>
      <c r="R2601" s="273"/>
      <c r="S2601" s="274"/>
      <c r="T2601" s="250"/>
      <c r="U2601" s="274"/>
      <c r="V2601" s="250"/>
      <c r="W2601" s="275"/>
      <c r="X2601" s="276"/>
    </row>
    <row r="2602" spans="2:24" x14ac:dyDescent="0.25">
      <c r="B2602" s="248"/>
      <c r="C2602" s="249"/>
      <c r="D2602" s="269"/>
      <c r="E2602" s="249"/>
      <c r="F2602" s="270"/>
      <c r="G2602" s="270"/>
      <c r="H2602" s="271"/>
      <c r="I2602" s="271"/>
      <c r="J2602" s="270"/>
      <c r="K2602" s="270"/>
      <c r="L2602" s="249"/>
      <c r="M2602" s="249"/>
      <c r="N2602" s="272"/>
      <c r="O2602" s="250"/>
      <c r="P2602" s="273"/>
      <c r="Q2602" s="274"/>
      <c r="R2602" s="273"/>
      <c r="S2602" s="274"/>
      <c r="T2602" s="250"/>
      <c r="U2602" s="274"/>
      <c r="V2602" s="250"/>
      <c r="W2602" s="275"/>
      <c r="X2602" s="276"/>
    </row>
    <row r="2603" spans="2:24" x14ac:dyDescent="0.25">
      <c r="B2603" s="248"/>
      <c r="C2603" s="249"/>
      <c r="D2603" s="269"/>
      <c r="E2603" s="249"/>
      <c r="F2603" s="270"/>
      <c r="G2603" s="270"/>
      <c r="H2603" s="271"/>
      <c r="I2603" s="271"/>
      <c r="J2603" s="270"/>
      <c r="K2603" s="270"/>
      <c r="L2603" s="249"/>
      <c r="M2603" s="249"/>
      <c r="N2603" s="272"/>
      <c r="O2603" s="250"/>
      <c r="P2603" s="273"/>
      <c r="Q2603" s="274"/>
      <c r="R2603" s="273"/>
      <c r="S2603" s="274"/>
      <c r="T2603" s="250"/>
      <c r="U2603" s="274"/>
      <c r="V2603" s="250"/>
      <c r="W2603" s="275"/>
      <c r="X2603" s="276"/>
    </row>
    <row r="2604" spans="2:24" x14ac:dyDescent="0.25">
      <c r="B2604" s="248"/>
      <c r="C2604" s="249"/>
      <c r="D2604" s="269"/>
      <c r="E2604" s="249"/>
      <c r="F2604" s="270"/>
      <c r="G2604" s="270"/>
      <c r="H2604" s="271"/>
      <c r="I2604" s="271"/>
      <c r="J2604" s="270"/>
      <c r="K2604" s="270"/>
      <c r="L2604" s="249"/>
      <c r="M2604" s="249"/>
      <c r="N2604" s="272"/>
      <c r="O2604" s="250"/>
      <c r="P2604" s="273"/>
      <c r="Q2604" s="274"/>
      <c r="R2604" s="273"/>
      <c r="S2604" s="274"/>
      <c r="T2604" s="250"/>
      <c r="U2604" s="274"/>
      <c r="V2604" s="250"/>
      <c r="W2604" s="275"/>
      <c r="X2604" s="276"/>
    </row>
    <row r="2605" spans="2:24" x14ac:dyDescent="0.25">
      <c r="B2605" s="248"/>
      <c r="C2605" s="249"/>
      <c r="D2605" s="269"/>
      <c r="E2605" s="249"/>
      <c r="F2605" s="270"/>
      <c r="G2605" s="270"/>
      <c r="H2605" s="271"/>
      <c r="I2605" s="271"/>
      <c r="J2605" s="270"/>
      <c r="K2605" s="270"/>
      <c r="L2605" s="249"/>
      <c r="M2605" s="249"/>
      <c r="N2605" s="272"/>
      <c r="O2605" s="250"/>
      <c r="P2605" s="273"/>
      <c r="Q2605" s="274"/>
      <c r="R2605" s="273"/>
      <c r="S2605" s="274"/>
      <c r="T2605" s="250"/>
      <c r="U2605" s="274"/>
      <c r="V2605" s="250"/>
      <c r="W2605" s="275"/>
      <c r="X2605" s="276"/>
    </row>
    <row r="2606" spans="2:24" x14ac:dyDescent="0.25">
      <c r="B2606" s="248"/>
      <c r="C2606" s="249"/>
      <c r="D2606" s="269"/>
      <c r="E2606" s="249"/>
      <c r="F2606" s="270"/>
      <c r="G2606" s="270"/>
      <c r="H2606" s="271"/>
      <c r="I2606" s="271"/>
      <c r="J2606" s="270"/>
      <c r="K2606" s="270"/>
      <c r="L2606" s="249"/>
      <c r="M2606" s="249"/>
      <c r="N2606" s="272"/>
      <c r="O2606" s="250"/>
      <c r="P2606" s="273"/>
      <c r="Q2606" s="274"/>
      <c r="R2606" s="273"/>
      <c r="S2606" s="274"/>
      <c r="T2606" s="250"/>
      <c r="U2606" s="274"/>
      <c r="V2606" s="250"/>
      <c r="W2606" s="275"/>
      <c r="X2606" s="276"/>
    </row>
    <row r="2607" spans="2:24" x14ac:dyDescent="0.25">
      <c r="B2607" s="248"/>
      <c r="C2607" s="249"/>
      <c r="D2607" s="269"/>
      <c r="E2607" s="249"/>
      <c r="F2607" s="270"/>
      <c r="G2607" s="270"/>
      <c r="H2607" s="271"/>
      <c r="I2607" s="271"/>
      <c r="J2607" s="270"/>
      <c r="K2607" s="270"/>
      <c r="L2607" s="249"/>
      <c r="M2607" s="249"/>
      <c r="N2607" s="272"/>
      <c r="O2607" s="250"/>
      <c r="P2607" s="273"/>
      <c r="Q2607" s="274"/>
      <c r="R2607" s="273"/>
      <c r="S2607" s="274"/>
      <c r="T2607" s="250"/>
      <c r="U2607" s="274"/>
      <c r="V2607" s="250"/>
      <c r="W2607" s="275"/>
      <c r="X2607" s="276"/>
    </row>
    <row r="2608" spans="2:24" x14ac:dyDescent="0.25">
      <c r="B2608" s="248"/>
      <c r="C2608" s="249"/>
      <c r="D2608" s="269"/>
      <c r="E2608" s="249"/>
      <c r="F2608" s="270"/>
      <c r="G2608" s="270"/>
      <c r="H2608" s="271"/>
      <c r="I2608" s="271"/>
      <c r="J2608" s="270"/>
      <c r="K2608" s="270"/>
      <c r="L2608" s="249"/>
      <c r="M2608" s="249"/>
      <c r="N2608" s="272"/>
      <c r="O2608" s="250"/>
      <c r="P2608" s="273"/>
      <c r="Q2608" s="274"/>
      <c r="R2608" s="273"/>
      <c r="S2608" s="274"/>
      <c r="T2608" s="250"/>
      <c r="U2608" s="274"/>
      <c r="V2608" s="250"/>
      <c r="W2608" s="275"/>
      <c r="X2608" s="276"/>
    </row>
    <row r="2609" spans="2:24" x14ac:dyDescent="0.25">
      <c r="B2609" s="248"/>
      <c r="C2609" s="249"/>
      <c r="D2609" s="269"/>
      <c r="E2609" s="249"/>
      <c r="F2609" s="270"/>
      <c r="G2609" s="270"/>
      <c r="H2609" s="271"/>
      <c r="I2609" s="271"/>
      <c r="J2609" s="270"/>
      <c r="K2609" s="270"/>
      <c r="L2609" s="249"/>
      <c r="M2609" s="249"/>
      <c r="N2609" s="272"/>
      <c r="O2609" s="250"/>
      <c r="P2609" s="273"/>
      <c r="Q2609" s="274"/>
      <c r="R2609" s="273"/>
      <c r="S2609" s="274"/>
      <c r="T2609" s="250"/>
      <c r="U2609" s="274"/>
      <c r="V2609" s="250"/>
      <c r="W2609" s="275"/>
      <c r="X2609" s="276"/>
    </row>
    <row r="2610" spans="2:24" x14ac:dyDescent="0.25">
      <c r="B2610" s="248"/>
      <c r="C2610" s="249"/>
      <c r="D2610" s="269"/>
      <c r="E2610" s="249"/>
      <c r="F2610" s="270"/>
      <c r="G2610" s="270"/>
      <c r="H2610" s="271"/>
      <c r="I2610" s="271"/>
      <c r="J2610" s="270"/>
      <c r="K2610" s="270"/>
      <c r="L2610" s="249"/>
      <c r="M2610" s="249"/>
      <c r="N2610" s="272"/>
      <c r="O2610" s="250"/>
      <c r="P2610" s="273"/>
      <c r="Q2610" s="274"/>
      <c r="R2610" s="273"/>
      <c r="S2610" s="274"/>
      <c r="T2610" s="250"/>
      <c r="U2610" s="274"/>
      <c r="V2610" s="250"/>
      <c r="W2610" s="275"/>
      <c r="X2610" s="276"/>
    </row>
    <row r="2611" spans="2:24" x14ac:dyDescent="0.25">
      <c r="B2611" s="248"/>
      <c r="C2611" s="249"/>
      <c r="D2611" s="269"/>
      <c r="E2611" s="249"/>
      <c r="F2611" s="270"/>
      <c r="G2611" s="270"/>
      <c r="H2611" s="271"/>
      <c r="I2611" s="271"/>
      <c r="J2611" s="270"/>
      <c r="K2611" s="270"/>
      <c r="L2611" s="249"/>
      <c r="M2611" s="249"/>
      <c r="N2611" s="272"/>
      <c r="O2611" s="250"/>
      <c r="P2611" s="273"/>
      <c r="Q2611" s="274"/>
      <c r="R2611" s="273"/>
      <c r="S2611" s="274"/>
      <c r="T2611" s="250"/>
      <c r="U2611" s="274"/>
      <c r="V2611" s="250"/>
      <c r="W2611" s="275"/>
      <c r="X2611" s="276"/>
    </row>
    <row r="2612" spans="2:24" x14ac:dyDescent="0.25">
      <c r="B2612" s="248"/>
      <c r="C2612" s="249"/>
      <c r="D2612" s="269"/>
      <c r="E2612" s="249"/>
      <c r="F2612" s="270"/>
      <c r="G2612" s="270"/>
      <c r="H2612" s="271"/>
      <c r="I2612" s="271"/>
      <c r="J2612" s="270"/>
      <c r="K2612" s="270"/>
      <c r="L2612" s="249"/>
      <c r="M2612" s="249"/>
      <c r="N2612" s="272"/>
      <c r="O2612" s="250"/>
      <c r="P2612" s="273"/>
      <c r="Q2612" s="274"/>
      <c r="R2612" s="273"/>
      <c r="S2612" s="274"/>
      <c r="T2612" s="250"/>
      <c r="U2612" s="274"/>
      <c r="V2612" s="250"/>
      <c r="W2612" s="275"/>
      <c r="X2612" s="276"/>
    </row>
    <row r="2613" spans="2:24" x14ac:dyDescent="0.25">
      <c r="B2613" s="248"/>
      <c r="C2613" s="249"/>
      <c r="D2613" s="269"/>
      <c r="E2613" s="249"/>
      <c r="F2613" s="270"/>
      <c r="G2613" s="270"/>
      <c r="H2613" s="271"/>
      <c r="I2613" s="271"/>
      <c r="J2613" s="270"/>
      <c r="K2613" s="270"/>
      <c r="L2613" s="249"/>
      <c r="M2613" s="249"/>
      <c r="N2613" s="272"/>
      <c r="O2613" s="250"/>
      <c r="P2613" s="273"/>
      <c r="Q2613" s="274"/>
      <c r="R2613" s="273"/>
      <c r="S2613" s="274"/>
      <c r="T2613" s="250"/>
      <c r="U2613" s="274"/>
      <c r="V2613" s="250"/>
      <c r="W2613" s="275"/>
      <c r="X2613" s="276"/>
    </row>
    <row r="2614" spans="2:24" x14ac:dyDescent="0.25">
      <c r="B2614" s="248"/>
      <c r="C2614" s="249"/>
      <c r="D2614" s="269"/>
      <c r="E2614" s="249"/>
      <c r="F2614" s="270"/>
      <c r="G2614" s="270"/>
      <c r="H2614" s="271"/>
      <c r="I2614" s="271"/>
      <c r="J2614" s="270"/>
      <c r="K2614" s="270"/>
      <c r="L2614" s="249"/>
      <c r="M2614" s="249"/>
      <c r="N2614" s="272"/>
      <c r="O2614" s="250"/>
      <c r="P2614" s="273"/>
      <c r="Q2614" s="274"/>
      <c r="R2614" s="273"/>
      <c r="S2614" s="274"/>
      <c r="T2614" s="250"/>
      <c r="U2614" s="274"/>
      <c r="V2614" s="250"/>
      <c r="W2614" s="275"/>
      <c r="X2614" s="276"/>
    </row>
    <row r="2615" spans="2:24" x14ac:dyDescent="0.25">
      <c r="B2615" s="248"/>
      <c r="C2615" s="249"/>
      <c r="D2615" s="269"/>
      <c r="E2615" s="249"/>
      <c r="F2615" s="270"/>
      <c r="G2615" s="270"/>
      <c r="H2615" s="271"/>
      <c r="I2615" s="271"/>
      <c r="J2615" s="270"/>
      <c r="K2615" s="270"/>
      <c r="L2615" s="249"/>
      <c r="M2615" s="249"/>
      <c r="N2615" s="272"/>
      <c r="O2615" s="250"/>
      <c r="P2615" s="273"/>
      <c r="Q2615" s="274"/>
      <c r="R2615" s="273"/>
      <c r="S2615" s="274"/>
      <c r="T2615" s="250"/>
      <c r="U2615" s="274"/>
      <c r="V2615" s="250"/>
      <c r="W2615" s="275"/>
      <c r="X2615" s="276"/>
    </row>
    <row r="2616" spans="2:24" x14ac:dyDescent="0.25">
      <c r="B2616" s="248"/>
      <c r="C2616" s="249"/>
      <c r="D2616" s="269"/>
      <c r="E2616" s="249"/>
      <c r="F2616" s="270"/>
      <c r="G2616" s="270"/>
      <c r="H2616" s="271"/>
      <c r="I2616" s="271"/>
      <c r="J2616" s="270"/>
      <c r="K2616" s="270"/>
      <c r="L2616" s="249"/>
      <c r="M2616" s="249"/>
      <c r="N2616" s="272"/>
      <c r="O2616" s="250"/>
      <c r="P2616" s="273"/>
      <c r="Q2616" s="274"/>
      <c r="R2616" s="273"/>
      <c r="S2616" s="274"/>
      <c r="T2616" s="250"/>
      <c r="U2616" s="274"/>
      <c r="V2616" s="250"/>
      <c r="W2616" s="275"/>
      <c r="X2616" s="276"/>
    </row>
    <row r="2617" spans="2:24" x14ac:dyDescent="0.25">
      <c r="B2617" s="248"/>
      <c r="C2617" s="249"/>
      <c r="D2617" s="269"/>
      <c r="E2617" s="249"/>
      <c r="F2617" s="270"/>
      <c r="G2617" s="270"/>
      <c r="H2617" s="271"/>
      <c r="I2617" s="271"/>
      <c r="J2617" s="270"/>
      <c r="K2617" s="270"/>
      <c r="L2617" s="249"/>
      <c r="M2617" s="249"/>
      <c r="N2617" s="272"/>
      <c r="O2617" s="250"/>
      <c r="P2617" s="273"/>
      <c r="Q2617" s="274"/>
      <c r="R2617" s="273"/>
      <c r="S2617" s="274"/>
      <c r="T2617" s="250"/>
      <c r="U2617" s="274"/>
      <c r="V2617" s="250"/>
      <c r="W2617" s="275"/>
      <c r="X2617" s="276"/>
    </row>
    <row r="2618" spans="2:24" x14ac:dyDescent="0.25">
      <c r="B2618" s="248"/>
      <c r="C2618" s="249"/>
      <c r="D2618" s="269"/>
      <c r="E2618" s="249"/>
      <c r="F2618" s="270"/>
      <c r="G2618" s="270"/>
      <c r="H2618" s="271"/>
      <c r="I2618" s="271"/>
      <c r="J2618" s="270"/>
      <c r="K2618" s="270"/>
      <c r="L2618" s="249"/>
      <c r="M2618" s="249"/>
      <c r="N2618" s="272"/>
      <c r="O2618" s="250"/>
      <c r="P2618" s="273"/>
      <c r="Q2618" s="274"/>
      <c r="R2618" s="273"/>
      <c r="S2618" s="274"/>
      <c r="T2618" s="250"/>
      <c r="U2618" s="274"/>
      <c r="V2618" s="250"/>
      <c r="W2618" s="275"/>
      <c r="X2618" s="276"/>
    </row>
    <row r="2619" spans="2:24" x14ac:dyDescent="0.25">
      <c r="B2619" s="248"/>
      <c r="C2619" s="249"/>
      <c r="D2619" s="269"/>
      <c r="E2619" s="249"/>
      <c r="F2619" s="270"/>
      <c r="G2619" s="270"/>
      <c r="H2619" s="271"/>
      <c r="I2619" s="271"/>
      <c r="J2619" s="270"/>
      <c r="K2619" s="270"/>
      <c r="L2619" s="249"/>
      <c r="M2619" s="249"/>
      <c r="N2619" s="272"/>
      <c r="O2619" s="250"/>
      <c r="P2619" s="273"/>
      <c r="Q2619" s="274"/>
      <c r="R2619" s="273"/>
      <c r="S2619" s="274"/>
      <c r="T2619" s="250"/>
      <c r="U2619" s="274"/>
      <c r="V2619" s="250"/>
      <c r="W2619" s="275"/>
      <c r="X2619" s="276"/>
    </row>
    <row r="2620" spans="2:24" x14ac:dyDescent="0.25">
      <c r="B2620" s="248"/>
      <c r="C2620" s="249"/>
      <c r="D2620" s="269"/>
      <c r="E2620" s="249"/>
      <c r="F2620" s="270"/>
      <c r="G2620" s="270"/>
      <c r="H2620" s="271"/>
      <c r="I2620" s="271"/>
      <c r="J2620" s="270"/>
      <c r="K2620" s="270"/>
      <c r="L2620" s="249"/>
      <c r="M2620" s="249"/>
      <c r="N2620" s="272"/>
      <c r="O2620" s="250"/>
      <c r="P2620" s="273"/>
      <c r="Q2620" s="274"/>
      <c r="R2620" s="273"/>
      <c r="S2620" s="274"/>
      <c r="T2620" s="250"/>
      <c r="U2620" s="274"/>
      <c r="V2620" s="250"/>
      <c r="W2620" s="275"/>
      <c r="X2620" s="276"/>
    </row>
    <row r="2621" spans="2:24" x14ac:dyDescent="0.25">
      <c r="B2621" s="248"/>
      <c r="C2621" s="249"/>
      <c r="D2621" s="269"/>
      <c r="E2621" s="249"/>
      <c r="F2621" s="270"/>
      <c r="G2621" s="270"/>
      <c r="H2621" s="271"/>
      <c r="I2621" s="271"/>
      <c r="J2621" s="270"/>
      <c r="K2621" s="270"/>
      <c r="L2621" s="249"/>
      <c r="M2621" s="249"/>
      <c r="N2621" s="272"/>
      <c r="O2621" s="250"/>
      <c r="P2621" s="273"/>
      <c r="Q2621" s="274"/>
      <c r="R2621" s="273"/>
      <c r="S2621" s="274"/>
      <c r="T2621" s="250"/>
      <c r="U2621" s="274"/>
      <c r="V2621" s="250"/>
      <c r="W2621" s="275"/>
      <c r="X2621" s="276"/>
    </row>
    <row r="2622" spans="2:24" x14ac:dyDescent="0.25">
      <c r="B2622" s="248"/>
      <c r="C2622" s="249"/>
      <c r="D2622" s="269"/>
      <c r="E2622" s="249"/>
      <c r="F2622" s="270"/>
      <c r="G2622" s="270"/>
      <c r="H2622" s="271"/>
      <c r="I2622" s="271"/>
      <c r="J2622" s="270"/>
      <c r="K2622" s="270"/>
      <c r="L2622" s="249"/>
      <c r="M2622" s="249"/>
      <c r="N2622" s="272"/>
      <c r="O2622" s="250"/>
      <c r="P2622" s="273"/>
      <c r="Q2622" s="274"/>
      <c r="R2622" s="273"/>
      <c r="S2622" s="274"/>
      <c r="T2622" s="250"/>
      <c r="U2622" s="274"/>
      <c r="V2622" s="250"/>
      <c r="W2622" s="275"/>
      <c r="X2622" s="276"/>
    </row>
    <row r="2623" spans="2:24" x14ac:dyDescent="0.25">
      <c r="B2623" s="248"/>
      <c r="C2623" s="249"/>
      <c r="D2623" s="269"/>
      <c r="E2623" s="249"/>
      <c r="F2623" s="270"/>
      <c r="G2623" s="270"/>
      <c r="H2623" s="271"/>
      <c r="I2623" s="271"/>
      <c r="J2623" s="270"/>
      <c r="K2623" s="270"/>
      <c r="L2623" s="249"/>
      <c r="M2623" s="249"/>
      <c r="N2623" s="272"/>
      <c r="O2623" s="250"/>
      <c r="P2623" s="273"/>
      <c r="Q2623" s="274"/>
      <c r="R2623" s="273"/>
      <c r="S2623" s="274"/>
      <c r="T2623" s="250"/>
      <c r="U2623" s="274"/>
      <c r="V2623" s="250"/>
      <c r="W2623" s="275"/>
      <c r="X2623" s="276"/>
    </row>
    <row r="2624" spans="2:24" x14ac:dyDescent="0.25">
      <c r="B2624" s="248"/>
      <c r="C2624" s="249"/>
      <c r="D2624" s="269"/>
      <c r="E2624" s="249"/>
      <c r="F2624" s="270"/>
      <c r="G2624" s="270"/>
      <c r="H2624" s="271"/>
      <c r="I2624" s="271"/>
      <c r="J2624" s="270"/>
      <c r="K2624" s="270"/>
      <c r="L2624" s="249"/>
      <c r="M2624" s="249"/>
      <c r="N2624" s="272"/>
      <c r="O2624" s="250"/>
      <c r="P2624" s="273"/>
      <c r="Q2624" s="274"/>
      <c r="R2624" s="273"/>
      <c r="S2624" s="274"/>
      <c r="T2624" s="250"/>
      <c r="U2624" s="274"/>
      <c r="V2624" s="250"/>
      <c r="W2624" s="275"/>
      <c r="X2624" s="276"/>
    </row>
    <row r="2625" spans="2:24" x14ac:dyDescent="0.25">
      <c r="B2625" s="248"/>
      <c r="C2625" s="249"/>
      <c r="D2625" s="269"/>
      <c r="E2625" s="249"/>
      <c r="F2625" s="270"/>
      <c r="G2625" s="270"/>
      <c r="H2625" s="271"/>
      <c r="I2625" s="271"/>
      <c r="J2625" s="270"/>
      <c r="K2625" s="270"/>
      <c r="L2625" s="249"/>
      <c r="M2625" s="249"/>
      <c r="N2625" s="272"/>
      <c r="O2625" s="250"/>
      <c r="P2625" s="273"/>
      <c r="Q2625" s="274"/>
      <c r="R2625" s="273"/>
      <c r="S2625" s="274"/>
      <c r="T2625" s="250"/>
      <c r="U2625" s="274"/>
      <c r="V2625" s="250"/>
      <c r="W2625" s="275"/>
      <c r="X2625" s="276"/>
    </row>
    <row r="2626" spans="2:24" x14ac:dyDescent="0.25">
      <c r="B2626" s="248"/>
      <c r="C2626" s="249"/>
      <c r="D2626" s="269"/>
      <c r="E2626" s="249"/>
      <c r="F2626" s="270"/>
      <c r="G2626" s="270"/>
      <c r="H2626" s="271"/>
      <c r="I2626" s="271"/>
      <c r="J2626" s="270"/>
      <c r="K2626" s="270"/>
      <c r="L2626" s="249"/>
      <c r="M2626" s="249"/>
      <c r="N2626" s="272"/>
      <c r="O2626" s="250"/>
      <c r="P2626" s="273"/>
      <c r="Q2626" s="274"/>
      <c r="R2626" s="273"/>
      <c r="S2626" s="274"/>
      <c r="T2626" s="250"/>
      <c r="U2626" s="274"/>
      <c r="V2626" s="250"/>
      <c r="W2626" s="275"/>
      <c r="X2626" s="276"/>
    </row>
    <row r="2627" spans="2:24" x14ac:dyDescent="0.25">
      <c r="B2627" s="248"/>
      <c r="C2627" s="249"/>
      <c r="D2627" s="269"/>
      <c r="E2627" s="249"/>
      <c r="F2627" s="270"/>
      <c r="G2627" s="270"/>
      <c r="H2627" s="271"/>
      <c r="I2627" s="271"/>
      <c r="J2627" s="270"/>
      <c r="K2627" s="270"/>
      <c r="L2627" s="249"/>
      <c r="M2627" s="249"/>
      <c r="N2627" s="272"/>
      <c r="O2627" s="250"/>
      <c r="P2627" s="273"/>
      <c r="Q2627" s="274"/>
      <c r="R2627" s="273"/>
      <c r="S2627" s="274"/>
      <c r="T2627" s="250"/>
      <c r="U2627" s="274"/>
      <c r="V2627" s="250"/>
      <c r="W2627" s="275"/>
      <c r="X2627" s="276"/>
    </row>
    <row r="2628" spans="2:24" x14ac:dyDescent="0.25">
      <c r="B2628" s="248"/>
      <c r="C2628" s="249"/>
      <c r="D2628" s="269"/>
      <c r="E2628" s="249"/>
      <c r="F2628" s="270"/>
      <c r="G2628" s="270"/>
      <c r="H2628" s="271"/>
      <c r="I2628" s="271"/>
      <c r="J2628" s="270"/>
      <c r="K2628" s="270"/>
      <c r="L2628" s="249"/>
      <c r="M2628" s="249"/>
      <c r="N2628" s="272"/>
      <c r="O2628" s="250"/>
      <c r="P2628" s="273"/>
      <c r="Q2628" s="274"/>
      <c r="R2628" s="273"/>
      <c r="S2628" s="274"/>
      <c r="T2628" s="250"/>
      <c r="U2628" s="274"/>
      <c r="V2628" s="250"/>
      <c r="W2628" s="275"/>
      <c r="X2628" s="276"/>
    </row>
    <row r="2629" spans="2:24" x14ac:dyDescent="0.25">
      <c r="B2629" s="248"/>
      <c r="C2629" s="249"/>
      <c r="D2629" s="269"/>
      <c r="E2629" s="249"/>
      <c r="F2629" s="270"/>
      <c r="G2629" s="270"/>
      <c r="H2629" s="271"/>
      <c r="I2629" s="271"/>
      <c r="J2629" s="270"/>
      <c r="K2629" s="270"/>
      <c r="L2629" s="249"/>
      <c r="M2629" s="249"/>
      <c r="N2629" s="272"/>
      <c r="O2629" s="250"/>
      <c r="P2629" s="273"/>
      <c r="Q2629" s="274"/>
      <c r="R2629" s="273"/>
      <c r="S2629" s="274"/>
      <c r="T2629" s="250"/>
      <c r="U2629" s="274"/>
      <c r="V2629" s="250"/>
      <c r="W2629" s="275"/>
      <c r="X2629" s="276"/>
    </row>
    <row r="2630" spans="2:24" x14ac:dyDescent="0.25">
      <c r="B2630" s="248"/>
      <c r="C2630" s="249"/>
      <c r="D2630" s="269"/>
      <c r="E2630" s="249"/>
      <c r="F2630" s="270"/>
      <c r="G2630" s="270"/>
      <c r="H2630" s="271"/>
      <c r="I2630" s="271"/>
      <c r="J2630" s="270"/>
      <c r="K2630" s="270"/>
      <c r="L2630" s="249"/>
      <c r="M2630" s="249"/>
      <c r="N2630" s="272"/>
      <c r="O2630" s="250"/>
      <c r="P2630" s="273"/>
      <c r="Q2630" s="274"/>
      <c r="R2630" s="273"/>
      <c r="S2630" s="274"/>
      <c r="T2630" s="250"/>
      <c r="U2630" s="274"/>
      <c r="V2630" s="250"/>
      <c r="W2630" s="275"/>
      <c r="X2630" s="276"/>
    </row>
    <row r="2631" spans="2:24" x14ac:dyDescent="0.25">
      <c r="B2631" s="248"/>
      <c r="C2631" s="249"/>
      <c r="D2631" s="269"/>
      <c r="E2631" s="249"/>
      <c r="F2631" s="270"/>
      <c r="G2631" s="270"/>
      <c r="H2631" s="271"/>
      <c r="I2631" s="271"/>
      <c r="J2631" s="270"/>
      <c r="K2631" s="270"/>
      <c r="L2631" s="249"/>
      <c r="M2631" s="249"/>
      <c r="N2631" s="272"/>
      <c r="O2631" s="250"/>
      <c r="P2631" s="273"/>
      <c r="Q2631" s="274"/>
      <c r="R2631" s="273"/>
      <c r="S2631" s="274"/>
      <c r="T2631" s="250"/>
      <c r="U2631" s="274"/>
      <c r="V2631" s="250"/>
      <c r="W2631" s="275"/>
      <c r="X2631" s="276"/>
    </row>
    <row r="2632" spans="2:24" x14ac:dyDescent="0.25">
      <c r="B2632" s="248"/>
      <c r="C2632" s="249"/>
      <c r="D2632" s="269"/>
      <c r="E2632" s="249"/>
      <c r="F2632" s="270"/>
      <c r="G2632" s="270"/>
      <c r="H2632" s="271"/>
      <c r="I2632" s="271"/>
      <c r="J2632" s="270"/>
      <c r="K2632" s="270"/>
      <c r="L2632" s="249"/>
      <c r="M2632" s="249"/>
      <c r="N2632" s="272"/>
      <c r="O2632" s="250"/>
      <c r="P2632" s="273"/>
      <c r="Q2632" s="274"/>
      <c r="R2632" s="273"/>
      <c r="S2632" s="274"/>
      <c r="T2632" s="250"/>
      <c r="U2632" s="274"/>
      <c r="V2632" s="250"/>
      <c r="W2632" s="275"/>
      <c r="X2632" s="276"/>
    </row>
    <row r="2633" spans="2:24" x14ac:dyDescent="0.25">
      <c r="B2633" s="248"/>
      <c r="C2633" s="249"/>
      <c r="D2633" s="269"/>
      <c r="E2633" s="249"/>
      <c r="F2633" s="270"/>
      <c r="G2633" s="270"/>
      <c r="H2633" s="271"/>
      <c r="I2633" s="271"/>
      <c r="J2633" s="270"/>
      <c r="K2633" s="270"/>
      <c r="L2633" s="249"/>
      <c r="M2633" s="249"/>
      <c r="N2633" s="272"/>
      <c r="O2633" s="250"/>
      <c r="P2633" s="273"/>
      <c r="Q2633" s="274"/>
      <c r="R2633" s="273"/>
      <c r="S2633" s="274"/>
      <c r="T2633" s="250"/>
      <c r="U2633" s="274"/>
      <c r="V2633" s="250"/>
      <c r="W2633" s="275"/>
      <c r="X2633" s="276"/>
    </row>
    <row r="2634" spans="2:24" x14ac:dyDescent="0.25">
      <c r="B2634" s="248"/>
      <c r="C2634" s="249"/>
      <c r="D2634" s="269"/>
      <c r="E2634" s="249"/>
      <c r="F2634" s="270"/>
      <c r="G2634" s="270"/>
      <c r="H2634" s="271"/>
      <c r="I2634" s="271"/>
      <c r="J2634" s="270"/>
      <c r="K2634" s="270"/>
      <c r="L2634" s="249"/>
      <c r="M2634" s="249"/>
      <c r="N2634" s="272"/>
      <c r="O2634" s="250"/>
      <c r="P2634" s="273"/>
      <c r="Q2634" s="274"/>
      <c r="R2634" s="273"/>
      <c r="S2634" s="274"/>
      <c r="T2634" s="250"/>
      <c r="U2634" s="274"/>
      <c r="V2634" s="250"/>
      <c r="W2634" s="275"/>
      <c r="X2634" s="276"/>
    </row>
    <row r="2635" spans="2:24" x14ac:dyDescent="0.25">
      <c r="B2635" s="248"/>
      <c r="C2635" s="249"/>
      <c r="D2635" s="269"/>
      <c r="E2635" s="249"/>
      <c r="F2635" s="270"/>
      <c r="G2635" s="270"/>
      <c r="H2635" s="271"/>
      <c r="I2635" s="271"/>
      <c r="J2635" s="270"/>
      <c r="K2635" s="270"/>
      <c r="L2635" s="249"/>
      <c r="M2635" s="249"/>
      <c r="N2635" s="272"/>
      <c r="O2635" s="250"/>
      <c r="P2635" s="273"/>
      <c r="Q2635" s="274"/>
      <c r="R2635" s="273"/>
      <c r="S2635" s="274"/>
      <c r="T2635" s="250"/>
      <c r="U2635" s="274"/>
      <c r="V2635" s="250"/>
      <c r="W2635" s="275"/>
      <c r="X2635" s="276"/>
    </row>
    <row r="2636" spans="2:24" x14ac:dyDescent="0.25">
      <c r="B2636" s="248"/>
      <c r="C2636" s="249"/>
      <c r="D2636" s="269"/>
      <c r="E2636" s="249"/>
      <c r="F2636" s="270"/>
      <c r="G2636" s="270"/>
      <c r="H2636" s="271"/>
      <c r="I2636" s="271"/>
      <c r="J2636" s="270"/>
      <c r="K2636" s="270"/>
      <c r="L2636" s="249"/>
      <c r="M2636" s="249"/>
      <c r="N2636" s="272"/>
      <c r="O2636" s="250"/>
      <c r="P2636" s="273"/>
      <c r="Q2636" s="274"/>
      <c r="R2636" s="273"/>
      <c r="S2636" s="274"/>
      <c r="T2636" s="250"/>
      <c r="U2636" s="274"/>
      <c r="V2636" s="250"/>
      <c r="W2636" s="275"/>
      <c r="X2636" s="276"/>
    </row>
    <row r="2637" spans="2:24" x14ac:dyDescent="0.25">
      <c r="B2637" s="248"/>
      <c r="C2637" s="249"/>
      <c r="D2637" s="269"/>
      <c r="E2637" s="249"/>
      <c r="F2637" s="270"/>
      <c r="G2637" s="270"/>
      <c r="H2637" s="271"/>
      <c r="I2637" s="271"/>
      <c r="J2637" s="270"/>
      <c r="K2637" s="270"/>
      <c r="L2637" s="249"/>
      <c r="M2637" s="249"/>
      <c r="N2637" s="272"/>
      <c r="O2637" s="250"/>
      <c r="P2637" s="273"/>
      <c r="Q2637" s="274"/>
      <c r="R2637" s="273"/>
      <c r="S2637" s="274"/>
      <c r="T2637" s="250"/>
      <c r="U2637" s="274"/>
      <c r="V2637" s="250"/>
      <c r="W2637" s="275"/>
      <c r="X2637" s="276"/>
    </row>
    <row r="2638" spans="2:24" x14ac:dyDescent="0.25">
      <c r="B2638" s="248"/>
      <c r="C2638" s="249"/>
      <c r="D2638" s="269"/>
      <c r="E2638" s="249"/>
      <c r="F2638" s="270"/>
      <c r="G2638" s="270"/>
      <c r="H2638" s="271"/>
      <c r="I2638" s="271"/>
      <c r="J2638" s="270"/>
      <c r="K2638" s="270"/>
      <c r="L2638" s="249"/>
      <c r="M2638" s="249"/>
      <c r="N2638" s="272"/>
      <c r="O2638" s="250"/>
      <c r="P2638" s="273"/>
      <c r="Q2638" s="274"/>
      <c r="R2638" s="273"/>
      <c r="S2638" s="274"/>
      <c r="T2638" s="250"/>
      <c r="U2638" s="274"/>
      <c r="V2638" s="250"/>
      <c r="W2638" s="275"/>
      <c r="X2638" s="276"/>
    </row>
    <row r="2639" spans="2:24" x14ac:dyDescent="0.25">
      <c r="B2639" s="248"/>
      <c r="C2639" s="249"/>
      <c r="D2639" s="269"/>
      <c r="E2639" s="249"/>
      <c r="F2639" s="270"/>
      <c r="G2639" s="270"/>
      <c r="H2639" s="271"/>
      <c r="I2639" s="271"/>
      <c r="J2639" s="270"/>
      <c r="K2639" s="270"/>
      <c r="L2639" s="249"/>
      <c r="M2639" s="249"/>
      <c r="N2639" s="272"/>
      <c r="O2639" s="250"/>
      <c r="P2639" s="273"/>
      <c r="Q2639" s="274"/>
      <c r="R2639" s="273"/>
      <c r="S2639" s="274"/>
      <c r="T2639" s="250"/>
      <c r="U2639" s="274"/>
      <c r="V2639" s="250"/>
      <c r="W2639" s="275"/>
      <c r="X2639" s="276"/>
    </row>
    <row r="2640" spans="2:24" x14ac:dyDescent="0.25">
      <c r="B2640" s="248"/>
      <c r="C2640" s="249"/>
      <c r="D2640" s="269"/>
      <c r="E2640" s="249"/>
      <c r="F2640" s="270"/>
      <c r="G2640" s="270"/>
      <c r="H2640" s="271"/>
      <c r="I2640" s="271"/>
      <c r="J2640" s="270"/>
      <c r="K2640" s="270"/>
      <c r="L2640" s="249"/>
      <c r="M2640" s="249"/>
      <c r="N2640" s="272"/>
      <c r="O2640" s="250"/>
      <c r="P2640" s="273"/>
      <c r="Q2640" s="274"/>
      <c r="R2640" s="273"/>
      <c r="S2640" s="274"/>
      <c r="T2640" s="250"/>
      <c r="U2640" s="274"/>
      <c r="V2640" s="250"/>
      <c r="W2640" s="275"/>
      <c r="X2640" s="276"/>
    </row>
    <row r="2641" spans="2:24" x14ac:dyDescent="0.25">
      <c r="B2641" s="248"/>
      <c r="C2641" s="249"/>
      <c r="D2641" s="269"/>
      <c r="E2641" s="249"/>
      <c r="F2641" s="270"/>
      <c r="G2641" s="270"/>
      <c r="H2641" s="271"/>
      <c r="I2641" s="271"/>
      <c r="J2641" s="270"/>
      <c r="K2641" s="270"/>
      <c r="L2641" s="249"/>
      <c r="M2641" s="249"/>
      <c r="N2641" s="272"/>
      <c r="O2641" s="250"/>
      <c r="P2641" s="273"/>
      <c r="Q2641" s="274"/>
      <c r="R2641" s="273"/>
      <c r="S2641" s="274"/>
      <c r="T2641" s="250"/>
      <c r="U2641" s="274"/>
      <c r="V2641" s="250"/>
      <c r="W2641" s="275"/>
      <c r="X2641" s="276"/>
    </row>
    <row r="2642" spans="2:24" x14ac:dyDescent="0.25">
      <c r="B2642" s="248"/>
      <c r="C2642" s="249"/>
      <c r="D2642" s="269"/>
      <c r="E2642" s="249"/>
      <c r="F2642" s="270"/>
      <c r="G2642" s="270"/>
      <c r="H2642" s="271"/>
      <c r="I2642" s="271"/>
      <c r="J2642" s="270"/>
      <c r="K2642" s="270"/>
      <c r="L2642" s="249"/>
      <c r="M2642" s="249"/>
      <c r="N2642" s="272"/>
      <c r="O2642" s="250"/>
      <c r="P2642" s="273"/>
      <c r="Q2642" s="274"/>
      <c r="R2642" s="273"/>
      <c r="S2642" s="274"/>
      <c r="T2642" s="250"/>
      <c r="U2642" s="274"/>
      <c r="V2642" s="250"/>
      <c r="W2642" s="275"/>
      <c r="X2642" s="276"/>
    </row>
    <row r="2643" spans="2:24" x14ac:dyDescent="0.25">
      <c r="B2643" s="248"/>
      <c r="C2643" s="249"/>
      <c r="D2643" s="269"/>
      <c r="E2643" s="249"/>
      <c r="F2643" s="270"/>
      <c r="G2643" s="270"/>
      <c r="H2643" s="271"/>
      <c r="I2643" s="271"/>
      <c r="J2643" s="270"/>
      <c r="K2643" s="270"/>
      <c r="L2643" s="249"/>
      <c r="M2643" s="249"/>
      <c r="N2643" s="272"/>
      <c r="O2643" s="250"/>
      <c r="P2643" s="273"/>
      <c r="Q2643" s="274"/>
      <c r="R2643" s="273"/>
      <c r="S2643" s="274"/>
      <c r="T2643" s="250"/>
      <c r="U2643" s="274"/>
      <c r="V2643" s="250"/>
      <c r="W2643" s="275"/>
      <c r="X2643" s="276"/>
    </row>
    <row r="2644" spans="2:24" x14ac:dyDescent="0.25">
      <c r="B2644" s="248"/>
      <c r="C2644" s="249"/>
      <c r="D2644" s="269"/>
      <c r="E2644" s="249"/>
      <c r="F2644" s="270"/>
      <c r="G2644" s="270"/>
      <c r="H2644" s="271"/>
      <c r="I2644" s="271"/>
      <c r="J2644" s="270"/>
      <c r="K2644" s="270"/>
      <c r="L2644" s="249"/>
      <c r="M2644" s="249"/>
      <c r="N2644" s="272"/>
      <c r="O2644" s="250"/>
      <c r="P2644" s="273"/>
      <c r="Q2644" s="274"/>
      <c r="R2644" s="273"/>
      <c r="S2644" s="274"/>
      <c r="T2644" s="250"/>
      <c r="U2644" s="274"/>
      <c r="V2644" s="250"/>
      <c r="W2644" s="275"/>
      <c r="X2644" s="276"/>
    </row>
    <row r="2645" spans="2:24" x14ac:dyDescent="0.25">
      <c r="B2645" s="248"/>
      <c r="C2645" s="249"/>
      <c r="D2645" s="269"/>
      <c r="E2645" s="249"/>
      <c r="F2645" s="270"/>
      <c r="G2645" s="270"/>
      <c r="H2645" s="271"/>
      <c r="I2645" s="271"/>
      <c r="J2645" s="270"/>
      <c r="K2645" s="270"/>
      <c r="L2645" s="249"/>
      <c r="M2645" s="249"/>
      <c r="N2645" s="272"/>
      <c r="O2645" s="250"/>
      <c r="P2645" s="273"/>
      <c r="Q2645" s="274"/>
      <c r="R2645" s="273"/>
      <c r="S2645" s="274"/>
      <c r="T2645" s="250"/>
      <c r="U2645" s="274"/>
      <c r="V2645" s="250"/>
      <c r="W2645" s="275"/>
      <c r="X2645" s="276"/>
    </row>
    <row r="2646" spans="2:24" x14ac:dyDescent="0.25">
      <c r="B2646" s="248"/>
      <c r="C2646" s="249"/>
      <c r="D2646" s="269"/>
      <c r="E2646" s="249"/>
      <c r="F2646" s="270"/>
      <c r="G2646" s="270"/>
      <c r="H2646" s="271"/>
      <c r="I2646" s="271"/>
      <c r="J2646" s="270"/>
      <c r="K2646" s="270"/>
      <c r="L2646" s="249"/>
      <c r="M2646" s="249"/>
      <c r="N2646" s="272"/>
      <c r="O2646" s="250"/>
      <c r="P2646" s="273"/>
      <c r="Q2646" s="274"/>
      <c r="R2646" s="273"/>
      <c r="S2646" s="274"/>
      <c r="T2646" s="250"/>
      <c r="U2646" s="274"/>
      <c r="V2646" s="250"/>
      <c r="W2646" s="275"/>
      <c r="X2646" s="276"/>
    </row>
    <row r="2647" spans="2:24" x14ac:dyDescent="0.25">
      <c r="B2647" s="248"/>
      <c r="C2647" s="249"/>
      <c r="D2647" s="269"/>
      <c r="E2647" s="249"/>
      <c r="F2647" s="270"/>
      <c r="G2647" s="270"/>
      <c r="H2647" s="271"/>
      <c r="I2647" s="271"/>
      <c r="J2647" s="270"/>
      <c r="K2647" s="270"/>
      <c r="L2647" s="249"/>
      <c r="M2647" s="249"/>
      <c r="N2647" s="272"/>
      <c r="O2647" s="250"/>
      <c r="P2647" s="273"/>
      <c r="Q2647" s="274"/>
      <c r="R2647" s="273"/>
      <c r="S2647" s="274"/>
      <c r="T2647" s="250"/>
      <c r="U2647" s="274"/>
      <c r="V2647" s="250"/>
      <c r="W2647" s="275"/>
      <c r="X2647" s="276"/>
    </row>
    <row r="2648" spans="2:24" x14ac:dyDescent="0.25">
      <c r="B2648" s="248"/>
      <c r="C2648" s="249"/>
      <c r="D2648" s="269"/>
      <c r="E2648" s="249"/>
      <c r="F2648" s="270"/>
      <c r="G2648" s="270"/>
      <c r="H2648" s="271"/>
      <c r="I2648" s="271"/>
      <c r="J2648" s="270"/>
      <c r="K2648" s="270"/>
      <c r="L2648" s="249"/>
      <c r="M2648" s="249"/>
      <c r="N2648" s="272"/>
      <c r="O2648" s="250"/>
      <c r="P2648" s="273"/>
      <c r="Q2648" s="274"/>
      <c r="R2648" s="273"/>
      <c r="S2648" s="274"/>
      <c r="T2648" s="250"/>
      <c r="U2648" s="274"/>
      <c r="V2648" s="250"/>
      <c r="W2648" s="275"/>
      <c r="X2648" s="276"/>
    </row>
    <row r="2649" spans="2:24" x14ac:dyDescent="0.25">
      <c r="B2649" s="248"/>
      <c r="C2649" s="249"/>
      <c r="D2649" s="269"/>
      <c r="E2649" s="249"/>
      <c r="F2649" s="270"/>
      <c r="G2649" s="270"/>
      <c r="H2649" s="271"/>
      <c r="I2649" s="271"/>
      <c r="J2649" s="270"/>
      <c r="K2649" s="270"/>
      <c r="L2649" s="249"/>
      <c r="M2649" s="249"/>
      <c r="N2649" s="272"/>
      <c r="O2649" s="250"/>
      <c r="P2649" s="273"/>
      <c r="Q2649" s="274"/>
      <c r="R2649" s="273"/>
      <c r="S2649" s="274"/>
      <c r="T2649" s="250"/>
      <c r="U2649" s="274"/>
      <c r="V2649" s="250"/>
      <c r="W2649" s="275"/>
      <c r="X2649" s="276"/>
    </row>
    <row r="2650" spans="2:24" x14ac:dyDescent="0.25">
      <c r="B2650" s="248"/>
      <c r="C2650" s="249"/>
      <c r="D2650" s="269"/>
      <c r="E2650" s="249"/>
      <c r="F2650" s="270"/>
      <c r="G2650" s="270"/>
      <c r="H2650" s="271"/>
      <c r="I2650" s="271"/>
      <c r="J2650" s="270"/>
      <c r="K2650" s="270"/>
      <c r="L2650" s="249"/>
      <c r="M2650" s="249"/>
      <c r="N2650" s="272"/>
      <c r="O2650" s="250"/>
      <c r="P2650" s="273"/>
      <c r="Q2650" s="274"/>
      <c r="R2650" s="273"/>
      <c r="S2650" s="274"/>
      <c r="T2650" s="250"/>
      <c r="U2650" s="274"/>
      <c r="V2650" s="250"/>
      <c r="W2650" s="275"/>
      <c r="X2650" s="276"/>
    </row>
    <row r="2651" spans="2:24" x14ac:dyDescent="0.25">
      <c r="B2651" s="248"/>
      <c r="C2651" s="249"/>
      <c r="D2651" s="269"/>
      <c r="E2651" s="249"/>
      <c r="F2651" s="270"/>
      <c r="G2651" s="270"/>
      <c r="H2651" s="271"/>
      <c r="I2651" s="271"/>
      <c r="J2651" s="270"/>
      <c r="K2651" s="270"/>
      <c r="L2651" s="249"/>
      <c r="M2651" s="249"/>
      <c r="N2651" s="272"/>
      <c r="O2651" s="250"/>
      <c r="P2651" s="273"/>
      <c r="Q2651" s="274"/>
      <c r="R2651" s="273"/>
      <c r="S2651" s="274"/>
      <c r="T2651" s="250"/>
      <c r="U2651" s="274"/>
      <c r="V2651" s="250"/>
      <c r="W2651" s="275"/>
      <c r="X2651" s="276"/>
    </row>
    <row r="2652" spans="2:24" x14ac:dyDescent="0.25">
      <c r="B2652" s="248"/>
      <c r="C2652" s="249"/>
      <c r="D2652" s="269"/>
      <c r="E2652" s="249"/>
      <c r="F2652" s="270"/>
      <c r="G2652" s="270"/>
      <c r="H2652" s="271"/>
      <c r="I2652" s="271"/>
      <c r="J2652" s="270"/>
      <c r="K2652" s="270"/>
      <c r="L2652" s="249"/>
      <c r="M2652" s="249"/>
      <c r="N2652" s="272"/>
      <c r="O2652" s="250"/>
      <c r="P2652" s="273"/>
      <c r="Q2652" s="274"/>
      <c r="R2652" s="273"/>
      <c r="S2652" s="274"/>
      <c r="T2652" s="250"/>
      <c r="U2652" s="274"/>
      <c r="V2652" s="250"/>
      <c r="W2652" s="275"/>
      <c r="X2652" s="276"/>
    </row>
    <row r="2653" spans="2:24" x14ac:dyDescent="0.25">
      <c r="B2653" s="248"/>
      <c r="C2653" s="249"/>
      <c r="D2653" s="269"/>
      <c r="E2653" s="249"/>
      <c r="F2653" s="270"/>
      <c r="G2653" s="270"/>
      <c r="H2653" s="271"/>
      <c r="I2653" s="271"/>
      <c r="J2653" s="270"/>
      <c r="K2653" s="270"/>
      <c r="L2653" s="249"/>
      <c r="M2653" s="249"/>
      <c r="N2653" s="272"/>
      <c r="O2653" s="250"/>
      <c r="P2653" s="273"/>
      <c r="Q2653" s="274"/>
      <c r="R2653" s="273"/>
      <c r="S2653" s="274"/>
      <c r="T2653" s="250"/>
      <c r="U2653" s="274"/>
      <c r="V2653" s="250"/>
      <c r="W2653" s="275"/>
      <c r="X2653" s="276"/>
    </row>
    <row r="2654" spans="2:24" x14ac:dyDescent="0.25">
      <c r="B2654" s="248"/>
      <c r="C2654" s="249"/>
      <c r="D2654" s="269"/>
      <c r="E2654" s="249"/>
      <c r="F2654" s="270"/>
      <c r="G2654" s="270"/>
      <c r="H2654" s="271"/>
      <c r="I2654" s="271"/>
      <c r="J2654" s="270"/>
      <c r="K2654" s="270"/>
      <c r="L2654" s="249"/>
      <c r="M2654" s="249"/>
      <c r="N2654" s="272"/>
      <c r="O2654" s="250"/>
      <c r="P2654" s="273"/>
      <c r="Q2654" s="274"/>
      <c r="R2654" s="273"/>
      <c r="S2654" s="274"/>
      <c r="T2654" s="250"/>
      <c r="U2654" s="274"/>
      <c r="V2654" s="250"/>
      <c r="W2654" s="275"/>
      <c r="X2654" s="276"/>
    </row>
    <row r="2655" spans="2:24" x14ac:dyDescent="0.25">
      <c r="B2655" s="248"/>
      <c r="C2655" s="249"/>
      <c r="D2655" s="269"/>
      <c r="E2655" s="249"/>
      <c r="F2655" s="270"/>
      <c r="G2655" s="270"/>
      <c r="H2655" s="271"/>
      <c r="I2655" s="271"/>
      <c r="J2655" s="270"/>
      <c r="K2655" s="270"/>
      <c r="L2655" s="249"/>
      <c r="M2655" s="249"/>
      <c r="N2655" s="272"/>
      <c r="O2655" s="250"/>
      <c r="P2655" s="273"/>
      <c r="Q2655" s="274"/>
      <c r="R2655" s="273"/>
      <c r="S2655" s="274"/>
      <c r="T2655" s="250"/>
      <c r="U2655" s="274"/>
      <c r="V2655" s="250"/>
      <c r="W2655" s="275"/>
      <c r="X2655" s="276"/>
    </row>
    <row r="2656" spans="2:24" x14ac:dyDescent="0.25">
      <c r="B2656" s="248"/>
      <c r="C2656" s="249"/>
      <c r="D2656" s="269"/>
      <c r="E2656" s="249"/>
      <c r="F2656" s="270"/>
      <c r="G2656" s="270"/>
      <c r="H2656" s="271"/>
      <c r="I2656" s="271"/>
      <c r="J2656" s="270"/>
      <c r="K2656" s="270"/>
      <c r="L2656" s="249"/>
      <c r="M2656" s="249"/>
      <c r="N2656" s="272"/>
      <c r="O2656" s="250"/>
      <c r="P2656" s="273"/>
      <c r="Q2656" s="274"/>
      <c r="R2656" s="273"/>
      <c r="S2656" s="274"/>
      <c r="T2656" s="250"/>
      <c r="U2656" s="274"/>
      <c r="V2656" s="250"/>
      <c r="W2656" s="275"/>
      <c r="X2656" s="276"/>
    </row>
    <row r="2657" spans="2:24" x14ac:dyDescent="0.25">
      <c r="B2657" s="248"/>
      <c r="C2657" s="249"/>
      <c r="D2657" s="269"/>
      <c r="E2657" s="249"/>
      <c r="F2657" s="270"/>
      <c r="G2657" s="270"/>
      <c r="H2657" s="271"/>
      <c r="I2657" s="271"/>
      <c r="J2657" s="270"/>
      <c r="K2657" s="270"/>
      <c r="L2657" s="249"/>
      <c r="M2657" s="249"/>
      <c r="N2657" s="272"/>
      <c r="O2657" s="250"/>
      <c r="P2657" s="273"/>
      <c r="Q2657" s="274"/>
      <c r="R2657" s="273"/>
      <c r="S2657" s="274"/>
      <c r="T2657" s="250"/>
      <c r="U2657" s="274"/>
      <c r="V2657" s="250"/>
      <c r="W2657" s="275"/>
      <c r="X2657" s="276"/>
    </row>
    <row r="2658" spans="2:24" x14ac:dyDescent="0.25">
      <c r="B2658" s="248"/>
      <c r="C2658" s="249"/>
      <c r="D2658" s="269"/>
      <c r="E2658" s="249"/>
      <c r="F2658" s="270"/>
      <c r="G2658" s="270"/>
      <c r="H2658" s="271"/>
      <c r="I2658" s="271"/>
      <c r="J2658" s="270"/>
      <c r="K2658" s="270"/>
      <c r="L2658" s="249"/>
      <c r="M2658" s="249"/>
      <c r="N2658" s="272"/>
      <c r="O2658" s="250"/>
      <c r="P2658" s="273"/>
      <c r="Q2658" s="274"/>
      <c r="R2658" s="273"/>
      <c r="S2658" s="274"/>
      <c r="T2658" s="250"/>
      <c r="U2658" s="274"/>
      <c r="V2658" s="250"/>
      <c r="W2658" s="275"/>
      <c r="X2658" s="276"/>
    </row>
    <row r="2659" spans="2:24" x14ac:dyDescent="0.25">
      <c r="B2659" s="248"/>
      <c r="C2659" s="249"/>
      <c r="D2659" s="269"/>
      <c r="E2659" s="249"/>
      <c r="F2659" s="270"/>
      <c r="G2659" s="270"/>
      <c r="H2659" s="271"/>
      <c r="I2659" s="271"/>
      <c r="J2659" s="270"/>
      <c r="K2659" s="270"/>
      <c r="L2659" s="249"/>
      <c r="M2659" s="249"/>
      <c r="N2659" s="272"/>
      <c r="O2659" s="250"/>
      <c r="P2659" s="273"/>
      <c r="Q2659" s="274"/>
      <c r="R2659" s="273"/>
      <c r="S2659" s="274"/>
      <c r="T2659" s="250"/>
      <c r="U2659" s="274"/>
      <c r="V2659" s="250"/>
      <c r="W2659" s="275"/>
      <c r="X2659" s="276"/>
    </row>
    <row r="2660" spans="2:24" x14ac:dyDescent="0.25">
      <c r="B2660" s="248"/>
      <c r="C2660" s="249"/>
      <c r="D2660" s="269"/>
      <c r="E2660" s="249"/>
      <c r="F2660" s="270"/>
      <c r="G2660" s="270"/>
      <c r="H2660" s="271"/>
      <c r="I2660" s="271"/>
      <c r="J2660" s="270"/>
      <c r="K2660" s="270"/>
      <c r="L2660" s="249"/>
      <c r="M2660" s="249"/>
      <c r="N2660" s="272"/>
      <c r="O2660" s="250"/>
      <c r="P2660" s="273"/>
      <c r="Q2660" s="274"/>
      <c r="R2660" s="273"/>
      <c r="S2660" s="274"/>
      <c r="T2660" s="250"/>
      <c r="U2660" s="274"/>
      <c r="V2660" s="250"/>
      <c r="W2660" s="275"/>
      <c r="X2660" s="276"/>
    </row>
    <row r="2661" spans="2:24" x14ac:dyDescent="0.25">
      <c r="B2661" s="248"/>
      <c r="C2661" s="249"/>
      <c r="D2661" s="269"/>
      <c r="E2661" s="249"/>
      <c r="F2661" s="270"/>
      <c r="G2661" s="270"/>
      <c r="H2661" s="271"/>
      <c r="I2661" s="271"/>
      <c r="J2661" s="270"/>
      <c r="K2661" s="270"/>
      <c r="L2661" s="249"/>
      <c r="M2661" s="249"/>
      <c r="N2661" s="272"/>
      <c r="O2661" s="250"/>
      <c r="P2661" s="273"/>
      <c r="Q2661" s="274"/>
      <c r="R2661" s="273"/>
      <c r="S2661" s="274"/>
      <c r="T2661" s="250"/>
      <c r="U2661" s="274"/>
      <c r="V2661" s="250"/>
      <c r="W2661" s="275"/>
      <c r="X2661" s="276"/>
    </row>
    <row r="2662" spans="2:24" x14ac:dyDescent="0.25">
      <c r="B2662" s="248"/>
      <c r="C2662" s="249"/>
      <c r="D2662" s="269"/>
      <c r="E2662" s="249"/>
      <c r="F2662" s="270"/>
      <c r="G2662" s="270"/>
      <c r="H2662" s="271"/>
      <c r="I2662" s="271"/>
      <c r="J2662" s="270"/>
      <c r="K2662" s="270"/>
      <c r="L2662" s="249"/>
      <c r="M2662" s="249"/>
      <c r="N2662" s="272"/>
      <c r="O2662" s="250"/>
      <c r="P2662" s="273"/>
      <c r="Q2662" s="274"/>
      <c r="R2662" s="273"/>
      <c r="S2662" s="274"/>
      <c r="T2662" s="250"/>
      <c r="U2662" s="274"/>
      <c r="V2662" s="250"/>
      <c r="W2662" s="275"/>
      <c r="X2662" s="276"/>
    </row>
    <row r="2663" spans="2:24" x14ac:dyDescent="0.25">
      <c r="B2663" s="248"/>
      <c r="C2663" s="249"/>
      <c r="D2663" s="269"/>
      <c r="E2663" s="249"/>
      <c r="F2663" s="270"/>
      <c r="G2663" s="270"/>
      <c r="H2663" s="271"/>
      <c r="I2663" s="271"/>
      <c r="J2663" s="270"/>
      <c r="K2663" s="270"/>
      <c r="L2663" s="249"/>
      <c r="M2663" s="249"/>
      <c r="N2663" s="272"/>
      <c r="O2663" s="250"/>
      <c r="P2663" s="273"/>
      <c r="Q2663" s="274"/>
      <c r="R2663" s="273"/>
      <c r="S2663" s="274"/>
      <c r="T2663" s="250"/>
      <c r="U2663" s="274"/>
      <c r="V2663" s="250"/>
      <c r="W2663" s="275"/>
      <c r="X2663" s="276"/>
    </row>
    <row r="2664" spans="2:24" x14ac:dyDescent="0.25">
      <c r="B2664" s="248"/>
      <c r="C2664" s="249"/>
      <c r="D2664" s="269"/>
      <c r="E2664" s="249"/>
      <c r="F2664" s="270"/>
      <c r="G2664" s="270"/>
      <c r="H2664" s="271"/>
      <c r="I2664" s="271"/>
      <c r="J2664" s="270"/>
      <c r="K2664" s="270"/>
      <c r="L2664" s="249"/>
      <c r="M2664" s="249"/>
      <c r="N2664" s="272"/>
      <c r="O2664" s="250"/>
      <c r="P2664" s="273"/>
      <c r="Q2664" s="274"/>
      <c r="R2664" s="273"/>
      <c r="S2664" s="274"/>
      <c r="T2664" s="250"/>
      <c r="U2664" s="274"/>
      <c r="V2664" s="250"/>
      <c r="W2664" s="275"/>
      <c r="X2664" s="276"/>
    </row>
    <row r="2665" spans="2:24" x14ac:dyDescent="0.25">
      <c r="B2665" s="248"/>
      <c r="C2665" s="249"/>
      <c r="D2665" s="269"/>
      <c r="E2665" s="249"/>
      <c r="F2665" s="270"/>
      <c r="G2665" s="270"/>
      <c r="H2665" s="271"/>
      <c r="I2665" s="271"/>
      <c r="J2665" s="270"/>
      <c r="K2665" s="270"/>
      <c r="L2665" s="249"/>
      <c r="M2665" s="249"/>
      <c r="N2665" s="272"/>
      <c r="O2665" s="250"/>
      <c r="P2665" s="273"/>
      <c r="Q2665" s="274"/>
      <c r="R2665" s="273"/>
      <c r="S2665" s="274"/>
      <c r="T2665" s="250"/>
      <c r="U2665" s="274"/>
      <c r="V2665" s="250"/>
      <c r="W2665" s="275"/>
      <c r="X2665" s="276"/>
    </row>
    <row r="2666" spans="2:24" x14ac:dyDescent="0.25">
      <c r="B2666" s="248"/>
      <c r="C2666" s="249"/>
      <c r="D2666" s="269"/>
      <c r="E2666" s="249"/>
      <c r="F2666" s="270"/>
      <c r="G2666" s="270"/>
      <c r="H2666" s="271"/>
      <c r="I2666" s="271"/>
      <c r="J2666" s="270"/>
      <c r="K2666" s="270"/>
      <c r="L2666" s="249"/>
      <c r="M2666" s="249"/>
      <c r="N2666" s="272"/>
      <c r="O2666" s="250"/>
      <c r="P2666" s="273"/>
      <c r="Q2666" s="274"/>
      <c r="R2666" s="273"/>
      <c r="S2666" s="274"/>
      <c r="T2666" s="250"/>
      <c r="U2666" s="274"/>
      <c r="V2666" s="250"/>
      <c r="W2666" s="275"/>
      <c r="X2666" s="276"/>
    </row>
    <row r="2667" spans="2:24" x14ac:dyDescent="0.25">
      <c r="B2667" s="248"/>
      <c r="C2667" s="249"/>
      <c r="D2667" s="269"/>
      <c r="E2667" s="249"/>
      <c r="F2667" s="270"/>
      <c r="G2667" s="270"/>
      <c r="H2667" s="271"/>
      <c r="I2667" s="271"/>
      <c r="J2667" s="270"/>
      <c r="K2667" s="270"/>
      <c r="L2667" s="249"/>
      <c r="M2667" s="249"/>
      <c r="N2667" s="272"/>
      <c r="O2667" s="250"/>
      <c r="P2667" s="273"/>
      <c r="Q2667" s="274"/>
      <c r="R2667" s="273"/>
      <c r="S2667" s="274"/>
      <c r="T2667" s="250"/>
      <c r="U2667" s="274"/>
      <c r="V2667" s="250"/>
      <c r="W2667" s="275"/>
      <c r="X2667" s="276"/>
    </row>
    <row r="2668" spans="2:24" x14ac:dyDescent="0.25">
      <c r="B2668" s="248"/>
      <c r="C2668" s="249"/>
      <c r="D2668" s="269"/>
      <c r="E2668" s="249"/>
      <c r="F2668" s="270"/>
      <c r="G2668" s="270"/>
      <c r="H2668" s="271"/>
      <c r="I2668" s="271"/>
      <c r="J2668" s="270"/>
      <c r="K2668" s="270"/>
      <c r="L2668" s="249"/>
      <c r="M2668" s="249"/>
      <c r="N2668" s="272"/>
      <c r="O2668" s="250"/>
      <c r="P2668" s="273"/>
      <c r="Q2668" s="274"/>
      <c r="R2668" s="273"/>
      <c r="S2668" s="274"/>
      <c r="T2668" s="250"/>
      <c r="U2668" s="274"/>
      <c r="V2668" s="250"/>
      <c r="W2668" s="275"/>
      <c r="X2668" s="276"/>
    </row>
    <row r="2669" spans="2:24" x14ac:dyDescent="0.25">
      <c r="B2669" s="248"/>
      <c r="C2669" s="249"/>
      <c r="D2669" s="269"/>
      <c r="E2669" s="249"/>
      <c r="F2669" s="270"/>
      <c r="G2669" s="270"/>
      <c r="H2669" s="271"/>
      <c r="I2669" s="271"/>
      <c r="J2669" s="270"/>
      <c r="K2669" s="270"/>
      <c r="L2669" s="249"/>
      <c r="M2669" s="249"/>
      <c r="N2669" s="272"/>
      <c r="O2669" s="250"/>
      <c r="P2669" s="273"/>
      <c r="Q2669" s="274"/>
      <c r="R2669" s="273"/>
      <c r="S2669" s="274"/>
      <c r="T2669" s="250"/>
      <c r="U2669" s="274"/>
      <c r="V2669" s="250"/>
      <c r="W2669" s="275"/>
      <c r="X2669" s="276"/>
    </row>
    <row r="2670" spans="2:24" x14ac:dyDescent="0.25">
      <c r="B2670" s="248"/>
      <c r="C2670" s="249"/>
      <c r="D2670" s="269"/>
      <c r="E2670" s="249"/>
      <c r="F2670" s="270"/>
      <c r="G2670" s="270"/>
      <c r="H2670" s="271"/>
      <c r="I2670" s="271"/>
      <c r="J2670" s="270"/>
      <c r="K2670" s="270"/>
      <c r="L2670" s="249"/>
      <c r="M2670" s="249"/>
      <c r="N2670" s="272"/>
      <c r="O2670" s="250"/>
      <c r="P2670" s="273"/>
      <c r="Q2670" s="274"/>
      <c r="R2670" s="273"/>
      <c r="S2670" s="274"/>
      <c r="T2670" s="250"/>
      <c r="U2670" s="274"/>
      <c r="V2670" s="250"/>
      <c r="W2670" s="275"/>
      <c r="X2670" s="276"/>
    </row>
    <row r="2671" spans="2:24" x14ac:dyDescent="0.25">
      <c r="B2671" s="248"/>
      <c r="C2671" s="249"/>
      <c r="D2671" s="269"/>
      <c r="E2671" s="249"/>
      <c r="F2671" s="270"/>
      <c r="G2671" s="270"/>
      <c r="H2671" s="271"/>
      <c r="I2671" s="271"/>
      <c r="J2671" s="270"/>
      <c r="K2671" s="270"/>
      <c r="L2671" s="249"/>
      <c r="M2671" s="249"/>
      <c r="N2671" s="272"/>
      <c r="O2671" s="250"/>
      <c r="P2671" s="273"/>
      <c r="Q2671" s="274"/>
      <c r="R2671" s="273"/>
      <c r="S2671" s="274"/>
      <c r="T2671" s="250"/>
      <c r="U2671" s="274"/>
      <c r="V2671" s="250"/>
      <c r="W2671" s="275"/>
      <c r="X2671" s="276"/>
    </row>
    <row r="2672" spans="2:24" x14ac:dyDescent="0.25">
      <c r="B2672" s="248"/>
      <c r="C2672" s="249"/>
      <c r="D2672" s="269"/>
      <c r="E2672" s="249"/>
      <c r="F2672" s="270"/>
      <c r="G2672" s="270"/>
      <c r="H2672" s="271"/>
      <c r="I2672" s="271"/>
      <c r="J2672" s="270"/>
      <c r="K2672" s="270"/>
      <c r="L2672" s="249"/>
      <c r="M2672" s="249"/>
      <c r="N2672" s="272"/>
      <c r="O2672" s="250"/>
      <c r="P2672" s="273"/>
      <c r="Q2672" s="274"/>
      <c r="R2672" s="273"/>
      <c r="S2672" s="274"/>
      <c r="T2672" s="250"/>
      <c r="U2672" s="274"/>
      <c r="V2672" s="250"/>
      <c r="W2672" s="275"/>
      <c r="X2672" s="276"/>
    </row>
    <row r="2673" spans="2:24" x14ac:dyDescent="0.25">
      <c r="B2673" s="248"/>
      <c r="C2673" s="249"/>
      <c r="D2673" s="269"/>
      <c r="E2673" s="249"/>
      <c r="F2673" s="270"/>
      <c r="G2673" s="270"/>
      <c r="H2673" s="271"/>
      <c r="I2673" s="271"/>
      <c r="J2673" s="270"/>
      <c r="K2673" s="270"/>
      <c r="L2673" s="249"/>
      <c r="M2673" s="249"/>
      <c r="N2673" s="272"/>
      <c r="O2673" s="250"/>
      <c r="P2673" s="273"/>
      <c r="Q2673" s="274"/>
      <c r="R2673" s="273"/>
      <c r="S2673" s="274"/>
      <c r="T2673" s="250"/>
      <c r="U2673" s="274"/>
      <c r="V2673" s="250"/>
      <c r="W2673" s="275"/>
      <c r="X2673" s="276"/>
    </row>
    <row r="2674" spans="2:24" x14ac:dyDescent="0.25">
      <c r="B2674" s="248"/>
      <c r="C2674" s="249"/>
      <c r="D2674" s="269"/>
      <c r="E2674" s="249"/>
      <c r="F2674" s="270"/>
      <c r="G2674" s="270"/>
      <c r="H2674" s="271"/>
      <c r="I2674" s="271"/>
      <c r="J2674" s="270"/>
      <c r="K2674" s="270"/>
      <c r="L2674" s="249"/>
      <c r="M2674" s="249"/>
      <c r="N2674" s="272"/>
      <c r="O2674" s="250"/>
      <c r="P2674" s="273"/>
      <c r="Q2674" s="274"/>
      <c r="R2674" s="273"/>
      <c r="S2674" s="274"/>
      <c r="T2674" s="250"/>
      <c r="U2674" s="274"/>
      <c r="V2674" s="250"/>
      <c r="W2674" s="275"/>
      <c r="X2674" s="276"/>
    </row>
    <row r="2675" spans="2:24" x14ac:dyDescent="0.25">
      <c r="B2675" s="248"/>
      <c r="C2675" s="249"/>
      <c r="D2675" s="269"/>
      <c r="E2675" s="249"/>
      <c r="F2675" s="270"/>
      <c r="G2675" s="270"/>
      <c r="H2675" s="271"/>
      <c r="I2675" s="271"/>
      <c r="J2675" s="270"/>
      <c r="K2675" s="270"/>
      <c r="L2675" s="249"/>
      <c r="M2675" s="249"/>
      <c r="N2675" s="272"/>
      <c r="O2675" s="250"/>
      <c r="P2675" s="273"/>
      <c r="Q2675" s="274"/>
      <c r="R2675" s="273"/>
      <c r="S2675" s="274"/>
      <c r="T2675" s="250"/>
      <c r="U2675" s="274"/>
      <c r="V2675" s="250"/>
      <c r="W2675" s="275"/>
      <c r="X2675" s="276"/>
    </row>
    <row r="2676" spans="2:24" x14ac:dyDescent="0.25">
      <c r="B2676" s="248"/>
      <c r="C2676" s="249"/>
      <c r="D2676" s="269"/>
      <c r="E2676" s="249"/>
      <c r="F2676" s="270"/>
      <c r="G2676" s="270"/>
      <c r="H2676" s="271"/>
      <c r="I2676" s="271"/>
      <c r="J2676" s="270"/>
      <c r="K2676" s="270"/>
      <c r="L2676" s="249"/>
      <c r="M2676" s="249"/>
      <c r="N2676" s="272"/>
      <c r="O2676" s="250"/>
      <c r="P2676" s="273"/>
      <c r="Q2676" s="274"/>
      <c r="R2676" s="273"/>
      <c r="S2676" s="274"/>
      <c r="T2676" s="250"/>
      <c r="U2676" s="274"/>
      <c r="V2676" s="250"/>
      <c r="W2676" s="275"/>
      <c r="X2676" s="276"/>
    </row>
    <row r="2677" spans="2:24" x14ac:dyDescent="0.25">
      <c r="B2677" s="248"/>
      <c r="C2677" s="249"/>
      <c r="D2677" s="269"/>
      <c r="E2677" s="249"/>
      <c r="F2677" s="270"/>
      <c r="G2677" s="270"/>
      <c r="H2677" s="271"/>
      <c r="I2677" s="271"/>
      <c r="J2677" s="270"/>
      <c r="K2677" s="270"/>
      <c r="L2677" s="249"/>
      <c r="M2677" s="249"/>
      <c r="N2677" s="272"/>
      <c r="O2677" s="250"/>
      <c r="P2677" s="273"/>
      <c r="Q2677" s="274"/>
      <c r="R2677" s="273"/>
      <c r="S2677" s="274"/>
      <c r="T2677" s="250"/>
      <c r="U2677" s="274"/>
      <c r="V2677" s="250"/>
      <c r="W2677" s="275"/>
      <c r="X2677" s="276"/>
    </row>
    <row r="2678" spans="2:24" x14ac:dyDescent="0.25">
      <c r="B2678" s="248"/>
      <c r="C2678" s="249"/>
      <c r="D2678" s="269"/>
      <c r="E2678" s="249"/>
      <c r="F2678" s="270"/>
      <c r="G2678" s="270"/>
      <c r="H2678" s="271"/>
      <c r="I2678" s="271"/>
      <c r="J2678" s="270"/>
      <c r="K2678" s="270"/>
      <c r="L2678" s="249"/>
      <c r="M2678" s="249"/>
      <c r="N2678" s="272"/>
      <c r="O2678" s="250"/>
      <c r="P2678" s="273"/>
      <c r="Q2678" s="274"/>
      <c r="R2678" s="273"/>
      <c r="S2678" s="274"/>
      <c r="T2678" s="250"/>
      <c r="U2678" s="274"/>
      <c r="V2678" s="250"/>
      <c r="W2678" s="275"/>
      <c r="X2678" s="276"/>
    </row>
    <row r="2679" spans="2:24" x14ac:dyDescent="0.25">
      <c r="B2679" s="248"/>
      <c r="C2679" s="249"/>
      <c r="D2679" s="269"/>
      <c r="E2679" s="249"/>
      <c r="F2679" s="270"/>
      <c r="G2679" s="270"/>
      <c r="H2679" s="271"/>
      <c r="I2679" s="271"/>
      <c r="J2679" s="270"/>
      <c r="K2679" s="270"/>
      <c r="L2679" s="249"/>
      <c r="M2679" s="249"/>
      <c r="N2679" s="272"/>
      <c r="O2679" s="250"/>
      <c r="P2679" s="273"/>
      <c r="Q2679" s="274"/>
      <c r="R2679" s="273"/>
      <c r="S2679" s="274"/>
      <c r="T2679" s="250"/>
      <c r="U2679" s="274"/>
      <c r="V2679" s="250"/>
      <c r="W2679" s="275"/>
      <c r="X2679" s="276"/>
    </row>
    <row r="2680" spans="2:24" x14ac:dyDescent="0.25">
      <c r="B2680" s="248"/>
      <c r="C2680" s="249"/>
      <c r="D2680" s="269"/>
      <c r="E2680" s="249"/>
      <c r="F2680" s="270"/>
      <c r="G2680" s="270"/>
      <c r="H2680" s="271"/>
      <c r="I2680" s="271"/>
      <c r="J2680" s="270"/>
      <c r="K2680" s="270"/>
      <c r="L2680" s="249"/>
      <c r="M2680" s="249"/>
      <c r="N2680" s="272"/>
      <c r="O2680" s="250"/>
      <c r="P2680" s="273"/>
      <c r="Q2680" s="274"/>
      <c r="R2680" s="273"/>
      <c r="S2680" s="274"/>
      <c r="T2680" s="250"/>
      <c r="U2680" s="274"/>
      <c r="V2680" s="250"/>
      <c r="W2680" s="275"/>
      <c r="X2680" s="276"/>
    </row>
    <row r="2681" spans="2:24" x14ac:dyDescent="0.25">
      <c r="B2681" s="248"/>
      <c r="C2681" s="249"/>
      <c r="D2681" s="269"/>
      <c r="E2681" s="249"/>
      <c r="F2681" s="270"/>
      <c r="G2681" s="270"/>
      <c r="H2681" s="271"/>
      <c r="I2681" s="271"/>
      <c r="J2681" s="270"/>
      <c r="K2681" s="270"/>
      <c r="L2681" s="249"/>
      <c r="M2681" s="249"/>
      <c r="N2681" s="272"/>
      <c r="O2681" s="250"/>
      <c r="P2681" s="273"/>
      <c r="Q2681" s="274"/>
      <c r="R2681" s="273"/>
      <c r="S2681" s="274"/>
      <c r="T2681" s="250"/>
      <c r="U2681" s="274"/>
      <c r="V2681" s="250"/>
      <c r="W2681" s="275"/>
      <c r="X2681" s="276"/>
    </row>
    <row r="2682" spans="2:24" x14ac:dyDescent="0.25">
      <c r="B2682" s="248"/>
      <c r="C2682" s="249"/>
      <c r="D2682" s="269"/>
      <c r="E2682" s="249"/>
      <c r="F2682" s="270"/>
      <c r="G2682" s="270"/>
      <c r="H2682" s="271"/>
      <c r="I2682" s="271"/>
      <c r="J2682" s="270"/>
      <c r="K2682" s="270"/>
      <c r="L2682" s="249"/>
      <c r="M2682" s="249"/>
      <c r="N2682" s="272"/>
      <c r="O2682" s="250"/>
      <c r="P2682" s="273"/>
      <c r="Q2682" s="274"/>
      <c r="R2682" s="273"/>
      <c r="S2682" s="274"/>
      <c r="T2682" s="250"/>
      <c r="U2682" s="274"/>
      <c r="V2682" s="250"/>
      <c r="W2682" s="275"/>
      <c r="X2682" s="276"/>
    </row>
    <row r="2683" spans="2:24" x14ac:dyDescent="0.25">
      <c r="B2683" s="248"/>
      <c r="C2683" s="249"/>
      <c r="D2683" s="269"/>
      <c r="E2683" s="249"/>
      <c r="F2683" s="270"/>
      <c r="G2683" s="270"/>
      <c r="H2683" s="271"/>
      <c r="I2683" s="271"/>
      <c r="J2683" s="270"/>
      <c r="K2683" s="270"/>
      <c r="L2683" s="249"/>
      <c r="M2683" s="249"/>
      <c r="N2683" s="272"/>
      <c r="O2683" s="250"/>
      <c r="P2683" s="273"/>
      <c r="Q2683" s="274"/>
      <c r="R2683" s="273"/>
      <c r="S2683" s="274"/>
      <c r="T2683" s="250"/>
      <c r="U2683" s="274"/>
      <c r="V2683" s="250"/>
      <c r="W2683" s="275"/>
      <c r="X2683" s="276"/>
    </row>
    <row r="2684" spans="2:24" x14ac:dyDescent="0.25">
      <c r="B2684" s="248"/>
      <c r="C2684" s="249"/>
      <c r="D2684" s="269"/>
      <c r="E2684" s="249"/>
      <c r="F2684" s="270"/>
      <c r="G2684" s="270"/>
      <c r="H2684" s="271"/>
      <c r="I2684" s="271"/>
      <c r="J2684" s="270"/>
      <c r="K2684" s="270"/>
      <c r="L2684" s="249"/>
      <c r="M2684" s="249"/>
      <c r="N2684" s="272"/>
      <c r="O2684" s="250"/>
      <c r="P2684" s="273"/>
      <c r="Q2684" s="274"/>
      <c r="R2684" s="273"/>
      <c r="S2684" s="274"/>
      <c r="T2684" s="250"/>
      <c r="U2684" s="274"/>
      <c r="V2684" s="250"/>
      <c r="W2684" s="275"/>
      <c r="X2684" s="276"/>
    </row>
    <row r="2685" spans="2:24" x14ac:dyDescent="0.25">
      <c r="B2685" s="248"/>
      <c r="C2685" s="249"/>
      <c r="D2685" s="269"/>
      <c r="E2685" s="249"/>
      <c r="F2685" s="270"/>
      <c r="G2685" s="270"/>
      <c r="H2685" s="271"/>
      <c r="I2685" s="271"/>
      <c r="J2685" s="270"/>
      <c r="K2685" s="270"/>
      <c r="L2685" s="249"/>
      <c r="M2685" s="249"/>
      <c r="N2685" s="272"/>
      <c r="O2685" s="250"/>
      <c r="P2685" s="273"/>
      <c r="Q2685" s="274"/>
      <c r="R2685" s="273"/>
      <c r="S2685" s="274"/>
      <c r="T2685" s="250"/>
      <c r="U2685" s="274"/>
      <c r="V2685" s="250"/>
      <c r="W2685" s="275"/>
      <c r="X2685" s="276"/>
    </row>
    <row r="2686" spans="2:24" x14ac:dyDescent="0.25">
      <c r="B2686" s="248"/>
      <c r="C2686" s="249"/>
      <c r="D2686" s="269"/>
      <c r="E2686" s="249"/>
      <c r="F2686" s="270"/>
      <c r="G2686" s="270"/>
      <c r="H2686" s="271"/>
      <c r="I2686" s="271"/>
      <c r="J2686" s="270"/>
      <c r="K2686" s="270"/>
      <c r="L2686" s="249"/>
      <c r="M2686" s="249"/>
      <c r="N2686" s="272"/>
      <c r="O2686" s="250"/>
      <c r="P2686" s="273"/>
      <c r="Q2686" s="274"/>
      <c r="R2686" s="273"/>
      <c r="S2686" s="274"/>
      <c r="T2686" s="250"/>
      <c r="U2686" s="274"/>
      <c r="V2686" s="250"/>
      <c r="W2686" s="275"/>
      <c r="X2686" s="276"/>
    </row>
    <row r="2687" spans="2:24" x14ac:dyDescent="0.25">
      <c r="B2687" s="248"/>
      <c r="C2687" s="249"/>
      <c r="D2687" s="269"/>
      <c r="E2687" s="249"/>
      <c r="F2687" s="270"/>
      <c r="G2687" s="270"/>
      <c r="H2687" s="271"/>
      <c r="I2687" s="271"/>
      <c r="J2687" s="270"/>
      <c r="K2687" s="270"/>
      <c r="L2687" s="249"/>
      <c r="M2687" s="249"/>
      <c r="N2687" s="272"/>
      <c r="O2687" s="250"/>
      <c r="P2687" s="273"/>
      <c r="Q2687" s="274"/>
      <c r="R2687" s="273"/>
      <c r="S2687" s="274"/>
      <c r="T2687" s="250"/>
      <c r="U2687" s="274"/>
      <c r="V2687" s="250"/>
      <c r="W2687" s="275"/>
      <c r="X2687" s="276"/>
    </row>
    <row r="2688" spans="2:24" x14ac:dyDescent="0.25">
      <c r="B2688" s="248"/>
      <c r="C2688" s="249"/>
      <c r="D2688" s="269"/>
      <c r="E2688" s="249"/>
      <c r="F2688" s="270"/>
      <c r="G2688" s="270"/>
      <c r="H2688" s="271"/>
      <c r="I2688" s="271"/>
      <c r="J2688" s="270"/>
      <c r="K2688" s="270"/>
      <c r="L2688" s="249"/>
      <c r="M2688" s="249"/>
      <c r="N2688" s="272"/>
      <c r="O2688" s="250"/>
      <c r="P2688" s="273"/>
      <c r="Q2688" s="274"/>
      <c r="R2688" s="273"/>
      <c r="S2688" s="274"/>
      <c r="T2688" s="250"/>
      <c r="U2688" s="274"/>
      <c r="V2688" s="250"/>
      <c r="W2688" s="275"/>
      <c r="X2688" s="276"/>
    </row>
    <row r="2689" spans="2:24" x14ac:dyDescent="0.25">
      <c r="B2689" s="248"/>
      <c r="C2689" s="249"/>
      <c r="D2689" s="269"/>
      <c r="E2689" s="249"/>
      <c r="F2689" s="270"/>
      <c r="G2689" s="270"/>
      <c r="H2689" s="271"/>
      <c r="I2689" s="271"/>
      <c r="J2689" s="270"/>
      <c r="K2689" s="270"/>
      <c r="L2689" s="249"/>
      <c r="M2689" s="249"/>
      <c r="N2689" s="272"/>
      <c r="O2689" s="250"/>
      <c r="P2689" s="273"/>
      <c r="Q2689" s="274"/>
      <c r="R2689" s="273"/>
      <c r="S2689" s="274"/>
      <c r="T2689" s="250"/>
      <c r="U2689" s="274"/>
      <c r="V2689" s="250"/>
      <c r="W2689" s="275"/>
      <c r="X2689" s="276"/>
    </row>
    <row r="2690" spans="2:24" x14ac:dyDescent="0.25">
      <c r="B2690" s="248"/>
      <c r="C2690" s="249"/>
      <c r="D2690" s="269"/>
      <c r="E2690" s="249"/>
      <c r="F2690" s="270"/>
      <c r="G2690" s="270"/>
      <c r="H2690" s="271"/>
      <c r="I2690" s="271"/>
      <c r="J2690" s="270"/>
      <c r="K2690" s="270"/>
      <c r="L2690" s="249"/>
      <c r="M2690" s="249"/>
      <c r="N2690" s="272"/>
      <c r="O2690" s="250"/>
      <c r="P2690" s="273"/>
      <c r="Q2690" s="274"/>
      <c r="R2690" s="273"/>
      <c r="S2690" s="274"/>
      <c r="T2690" s="250"/>
      <c r="U2690" s="274"/>
      <c r="V2690" s="250"/>
      <c r="W2690" s="275"/>
      <c r="X2690" s="276"/>
    </row>
    <row r="2691" spans="2:24" x14ac:dyDescent="0.25">
      <c r="B2691" s="248"/>
      <c r="C2691" s="249"/>
      <c r="D2691" s="269"/>
      <c r="E2691" s="249"/>
      <c r="F2691" s="270"/>
      <c r="G2691" s="270"/>
      <c r="H2691" s="271"/>
      <c r="I2691" s="271"/>
      <c r="J2691" s="270"/>
      <c r="K2691" s="270"/>
      <c r="L2691" s="249"/>
      <c r="M2691" s="249"/>
      <c r="N2691" s="272"/>
      <c r="O2691" s="250"/>
      <c r="P2691" s="273"/>
      <c r="Q2691" s="274"/>
      <c r="R2691" s="273"/>
      <c r="S2691" s="274"/>
      <c r="T2691" s="250"/>
      <c r="U2691" s="274"/>
      <c r="V2691" s="250"/>
      <c r="W2691" s="275"/>
      <c r="X2691" s="276"/>
    </row>
    <row r="2692" spans="2:24" x14ac:dyDescent="0.25">
      <c r="B2692" s="248"/>
      <c r="C2692" s="249"/>
      <c r="D2692" s="269"/>
      <c r="E2692" s="249"/>
      <c r="F2692" s="270"/>
      <c r="G2692" s="270"/>
      <c r="H2692" s="271"/>
      <c r="I2692" s="271"/>
      <c r="J2692" s="270"/>
      <c r="K2692" s="270"/>
      <c r="L2692" s="249"/>
      <c r="M2692" s="249"/>
      <c r="N2692" s="272"/>
      <c r="O2692" s="250"/>
      <c r="P2692" s="273"/>
      <c r="Q2692" s="274"/>
      <c r="R2692" s="273"/>
      <c r="S2692" s="274"/>
      <c r="T2692" s="250"/>
      <c r="U2692" s="274"/>
      <c r="V2692" s="250"/>
      <c r="W2692" s="275"/>
      <c r="X2692" s="276"/>
    </row>
    <row r="2693" spans="2:24" x14ac:dyDescent="0.25">
      <c r="B2693" s="248"/>
      <c r="C2693" s="249"/>
      <c r="D2693" s="269"/>
      <c r="E2693" s="249"/>
      <c r="F2693" s="270"/>
      <c r="G2693" s="270"/>
      <c r="H2693" s="271"/>
      <c r="I2693" s="271"/>
      <c r="J2693" s="270"/>
      <c r="K2693" s="270"/>
      <c r="L2693" s="249"/>
      <c r="M2693" s="249"/>
      <c r="N2693" s="272"/>
      <c r="O2693" s="250"/>
      <c r="P2693" s="273"/>
      <c r="Q2693" s="274"/>
      <c r="R2693" s="273"/>
      <c r="S2693" s="274"/>
      <c r="T2693" s="250"/>
      <c r="U2693" s="274"/>
      <c r="V2693" s="250"/>
      <c r="W2693" s="275"/>
      <c r="X2693" s="276"/>
    </row>
    <row r="2694" spans="2:24" x14ac:dyDescent="0.25">
      <c r="B2694" s="248"/>
      <c r="C2694" s="249"/>
      <c r="D2694" s="269"/>
      <c r="E2694" s="249"/>
      <c r="F2694" s="270"/>
      <c r="G2694" s="270"/>
      <c r="H2694" s="271"/>
      <c r="I2694" s="271"/>
      <c r="J2694" s="270"/>
      <c r="K2694" s="270"/>
      <c r="L2694" s="249"/>
      <c r="M2694" s="249"/>
      <c r="N2694" s="272"/>
      <c r="O2694" s="250"/>
      <c r="P2694" s="273"/>
      <c r="Q2694" s="274"/>
      <c r="R2694" s="273"/>
      <c r="S2694" s="274"/>
      <c r="T2694" s="250"/>
      <c r="U2694" s="274"/>
      <c r="V2694" s="250"/>
      <c r="W2694" s="275"/>
      <c r="X2694" s="276"/>
    </row>
    <row r="2695" spans="2:24" x14ac:dyDescent="0.25">
      <c r="B2695" s="248"/>
      <c r="C2695" s="249"/>
      <c r="D2695" s="269"/>
      <c r="E2695" s="249"/>
      <c r="F2695" s="270"/>
      <c r="G2695" s="270"/>
      <c r="H2695" s="271"/>
      <c r="I2695" s="271"/>
      <c r="J2695" s="270"/>
      <c r="K2695" s="270"/>
      <c r="L2695" s="249"/>
      <c r="M2695" s="249"/>
      <c r="N2695" s="272"/>
      <c r="O2695" s="250"/>
      <c r="P2695" s="273"/>
      <c r="Q2695" s="274"/>
      <c r="R2695" s="273"/>
      <c r="S2695" s="274"/>
      <c r="T2695" s="250"/>
      <c r="U2695" s="274"/>
      <c r="V2695" s="250"/>
      <c r="W2695" s="275"/>
      <c r="X2695" s="276"/>
    </row>
    <row r="2696" spans="2:24" x14ac:dyDescent="0.25">
      <c r="B2696" s="248"/>
      <c r="C2696" s="249"/>
      <c r="D2696" s="269"/>
      <c r="E2696" s="249"/>
      <c r="F2696" s="270"/>
      <c r="G2696" s="270"/>
      <c r="H2696" s="271"/>
      <c r="I2696" s="271"/>
      <c r="J2696" s="270"/>
      <c r="K2696" s="270"/>
      <c r="L2696" s="249"/>
      <c r="M2696" s="249"/>
      <c r="N2696" s="272"/>
      <c r="O2696" s="250"/>
      <c r="P2696" s="273"/>
      <c r="Q2696" s="274"/>
      <c r="R2696" s="273"/>
      <c r="S2696" s="274"/>
      <c r="T2696" s="250"/>
      <c r="U2696" s="274"/>
      <c r="V2696" s="250"/>
      <c r="W2696" s="275"/>
      <c r="X2696" s="276"/>
    </row>
    <row r="2697" spans="2:24" x14ac:dyDescent="0.25">
      <c r="B2697" s="248"/>
      <c r="C2697" s="249"/>
      <c r="D2697" s="269"/>
      <c r="E2697" s="249"/>
      <c r="F2697" s="270"/>
      <c r="G2697" s="270"/>
      <c r="H2697" s="271"/>
      <c r="I2697" s="271"/>
      <c r="J2697" s="270"/>
      <c r="K2697" s="270"/>
      <c r="L2697" s="249"/>
      <c r="M2697" s="249"/>
      <c r="N2697" s="272"/>
      <c r="O2697" s="250"/>
      <c r="P2697" s="273"/>
      <c r="Q2697" s="274"/>
      <c r="R2697" s="273"/>
      <c r="S2697" s="274"/>
      <c r="T2697" s="250"/>
      <c r="U2697" s="274"/>
      <c r="V2697" s="250"/>
      <c r="W2697" s="275"/>
      <c r="X2697" s="276"/>
    </row>
    <row r="2698" spans="2:24" x14ac:dyDescent="0.25">
      <c r="B2698" s="248"/>
      <c r="C2698" s="249"/>
      <c r="D2698" s="269"/>
      <c r="E2698" s="249"/>
      <c r="F2698" s="270"/>
      <c r="G2698" s="270"/>
      <c r="H2698" s="271"/>
      <c r="I2698" s="271"/>
      <c r="J2698" s="270"/>
      <c r="K2698" s="270"/>
      <c r="L2698" s="249"/>
      <c r="M2698" s="249"/>
      <c r="N2698" s="272"/>
      <c r="O2698" s="250"/>
      <c r="P2698" s="273"/>
      <c r="Q2698" s="274"/>
      <c r="R2698" s="273"/>
      <c r="S2698" s="274"/>
      <c r="T2698" s="250"/>
      <c r="U2698" s="274"/>
      <c r="V2698" s="250"/>
      <c r="W2698" s="275"/>
      <c r="X2698" s="276"/>
    </row>
    <row r="2699" spans="2:24" x14ac:dyDescent="0.25">
      <c r="B2699" s="248"/>
      <c r="C2699" s="249"/>
      <c r="D2699" s="269"/>
      <c r="E2699" s="249"/>
      <c r="F2699" s="270"/>
      <c r="G2699" s="270"/>
      <c r="H2699" s="271"/>
      <c r="I2699" s="271"/>
      <c r="J2699" s="270"/>
      <c r="K2699" s="270"/>
      <c r="L2699" s="249"/>
      <c r="M2699" s="249"/>
      <c r="N2699" s="272"/>
      <c r="O2699" s="250"/>
      <c r="P2699" s="273"/>
      <c r="Q2699" s="274"/>
      <c r="R2699" s="273"/>
      <c r="S2699" s="274"/>
      <c r="T2699" s="250"/>
      <c r="U2699" s="274"/>
      <c r="V2699" s="250"/>
      <c r="W2699" s="275"/>
      <c r="X2699" s="276"/>
    </row>
    <row r="2700" spans="2:24" x14ac:dyDescent="0.25">
      <c r="B2700" s="248"/>
      <c r="C2700" s="249"/>
      <c r="D2700" s="269"/>
      <c r="E2700" s="249"/>
      <c r="F2700" s="270"/>
      <c r="G2700" s="270"/>
      <c r="H2700" s="271"/>
      <c r="I2700" s="271"/>
      <c r="J2700" s="270"/>
      <c r="K2700" s="270"/>
      <c r="L2700" s="249"/>
      <c r="M2700" s="249"/>
      <c r="N2700" s="272"/>
      <c r="O2700" s="250"/>
      <c r="P2700" s="273"/>
      <c r="Q2700" s="274"/>
      <c r="R2700" s="273"/>
      <c r="S2700" s="274"/>
      <c r="T2700" s="250"/>
      <c r="U2700" s="274"/>
      <c r="V2700" s="250"/>
      <c r="W2700" s="275"/>
      <c r="X2700" s="276"/>
    </row>
    <row r="2701" spans="2:24" x14ac:dyDescent="0.25">
      <c r="B2701" s="248"/>
      <c r="C2701" s="249"/>
      <c r="D2701" s="269"/>
      <c r="E2701" s="249"/>
      <c r="F2701" s="270"/>
      <c r="G2701" s="270"/>
      <c r="H2701" s="271"/>
      <c r="I2701" s="271"/>
      <c r="J2701" s="270"/>
      <c r="K2701" s="270"/>
      <c r="L2701" s="249"/>
      <c r="M2701" s="249"/>
      <c r="N2701" s="272"/>
      <c r="O2701" s="250"/>
      <c r="P2701" s="273"/>
      <c r="Q2701" s="274"/>
      <c r="R2701" s="273"/>
      <c r="S2701" s="274"/>
      <c r="T2701" s="250"/>
      <c r="U2701" s="274"/>
      <c r="V2701" s="250"/>
      <c r="W2701" s="275"/>
      <c r="X2701" s="276"/>
    </row>
    <row r="2702" spans="2:24" x14ac:dyDescent="0.25">
      <c r="B2702" s="248"/>
      <c r="C2702" s="249"/>
      <c r="D2702" s="269"/>
      <c r="E2702" s="249"/>
      <c r="F2702" s="270"/>
      <c r="G2702" s="270"/>
      <c r="H2702" s="271"/>
      <c r="I2702" s="271"/>
      <c r="J2702" s="270"/>
      <c r="K2702" s="270"/>
      <c r="L2702" s="249"/>
      <c r="M2702" s="249"/>
      <c r="N2702" s="272"/>
      <c r="O2702" s="250"/>
      <c r="P2702" s="273"/>
      <c r="Q2702" s="274"/>
      <c r="R2702" s="273"/>
      <c r="S2702" s="274"/>
      <c r="T2702" s="250"/>
      <c r="U2702" s="274"/>
      <c r="V2702" s="250"/>
      <c r="W2702" s="275"/>
      <c r="X2702" s="276"/>
    </row>
    <row r="2703" spans="2:24" x14ac:dyDescent="0.25">
      <c r="B2703" s="248"/>
      <c r="C2703" s="249"/>
      <c r="D2703" s="269"/>
      <c r="E2703" s="249"/>
      <c r="F2703" s="270"/>
      <c r="G2703" s="270"/>
      <c r="H2703" s="271"/>
      <c r="I2703" s="271"/>
      <c r="J2703" s="270"/>
      <c r="K2703" s="270"/>
      <c r="L2703" s="249"/>
      <c r="M2703" s="249"/>
      <c r="N2703" s="272"/>
      <c r="O2703" s="250"/>
      <c r="P2703" s="273"/>
      <c r="Q2703" s="274"/>
      <c r="R2703" s="273"/>
      <c r="S2703" s="274"/>
      <c r="T2703" s="250"/>
      <c r="U2703" s="274"/>
      <c r="V2703" s="250"/>
      <c r="W2703" s="275"/>
      <c r="X2703" s="276"/>
    </row>
    <row r="2704" spans="2:24" x14ac:dyDescent="0.25">
      <c r="B2704" s="248"/>
      <c r="C2704" s="249"/>
      <c r="D2704" s="269"/>
      <c r="E2704" s="249"/>
      <c r="F2704" s="270"/>
      <c r="G2704" s="270"/>
      <c r="H2704" s="271"/>
      <c r="I2704" s="271"/>
      <c r="J2704" s="270"/>
      <c r="K2704" s="270"/>
      <c r="L2704" s="249"/>
      <c r="M2704" s="249"/>
      <c r="N2704" s="272"/>
      <c r="O2704" s="250"/>
      <c r="P2704" s="273"/>
      <c r="Q2704" s="274"/>
      <c r="R2704" s="273"/>
      <c r="S2704" s="274"/>
      <c r="T2704" s="250"/>
      <c r="U2704" s="274"/>
      <c r="V2704" s="250"/>
      <c r="W2704" s="275"/>
      <c r="X2704" s="276"/>
    </row>
    <row r="2705" spans="2:24" x14ac:dyDescent="0.25">
      <c r="B2705" s="248"/>
      <c r="C2705" s="249"/>
      <c r="D2705" s="269"/>
      <c r="E2705" s="249"/>
      <c r="F2705" s="270"/>
      <c r="G2705" s="270"/>
      <c r="H2705" s="271"/>
      <c r="I2705" s="271"/>
      <c r="J2705" s="270"/>
      <c r="K2705" s="270"/>
      <c r="L2705" s="249"/>
      <c r="M2705" s="249"/>
      <c r="N2705" s="272"/>
      <c r="O2705" s="250"/>
      <c r="P2705" s="273"/>
      <c r="Q2705" s="274"/>
      <c r="R2705" s="273"/>
      <c r="S2705" s="274"/>
      <c r="T2705" s="250"/>
      <c r="U2705" s="274"/>
      <c r="V2705" s="250"/>
      <c r="W2705" s="275"/>
      <c r="X2705" s="276"/>
    </row>
    <row r="2706" spans="2:24" x14ac:dyDescent="0.25">
      <c r="B2706" s="248"/>
      <c r="C2706" s="249"/>
      <c r="D2706" s="269"/>
      <c r="E2706" s="249"/>
      <c r="F2706" s="270"/>
      <c r="G2706" s="270"/>
      <c r="H2706" s="271"/>
      <c r="I2706" s="271"/>
      <c r="J2706" s="270"/>
      <c r="K2706" s="270"/>
      <c r="L2706" s="249"/>
      <c r="M2706" s="249"/>
      <c r="N2706" s="272"/>
      <c r="O2706" s="250"/>
      <c r="P2706" s="273"/>
      <c r="Q2706" s="274"/>
      <c r="R2706" s="273"/>
      <c r="S2706" s="274"/>
      <c r="T2706" s="250"/>
      <c r="U2706" s="274"/>
      <c r="V2706" s="250"/>
      <c r="W2706" s="275"/>
      <c r="X2706" s="276"/>
    </row>
    <row r="2707" spans="2:24" x14ac:dyDescent="0.25">
      <c r="B2707" s="248"/>
      <c r="C2707" s="249"/>
      <c r="D2707" s="269"/>
      <c r="E2707" s="249"/>
      <c r="F2707" s="270"/>
      <c r="G2707" s="270"/>
      <c r="H2707" s="271"/>
      <c r="I2707" s="271"/>
      <c r="J2707" s="270"/>
      <c r="K2707" s="270"/>
      <c r="L2707" s="249"/>
      <c r="M2707" s="249"/>
      <c r="N2707" s="272"/>
      <c r="O2707" s="250"/>
      <c r="P2707" s="273"/>
      <c r="Q2707" s="274"/>
      <c r="R2707" s="273"/>
      <c r="S2707" s="274"/>
      <c r="T2707" s="250"/>
      <c r="U2707" s="274"/>
      <c r="V2707" s="250"/>
      <c r="W2707" s="275"/>
      <c r="X2707" s="276"/>
    </row>
    <row r="2708" spans="2:24" x14ac:dyDescent="0.25">
      <c r="B2708" s="248"/>
      <c r="C2708" s="249"/>
      <c r="D2708" s="269"/>
      <c r="E2708" s="249"/>
      <c r="F2708" s="270"/>
      <c r="G2708" s="270"/>
      <c r="H2708" s="271"/>
      <c r="I2708" s="271"/>
      <c r="J2708" s="270"/>
      <c r="K2708" s="270"/>
      <c r="L2708" s="249"/>
      <c r="M2708" s="249"/>
      <c r="N2708" s="272"/>
      <c r="O2708" s="250"/>
      <c r="P2708" s="273"/>
      <c r="Q2708" s="274"/>
      <c r="R2708" s="273"/>
      <c r="S2708" s="274"/>
      <c r="T2708" s="250"/>
      <c r="U2708" s="274"/>
      <c r="V2708" s="250"/>
      <c r="W2708" s="275"/>
      <c r="X2708" s="276"/>
    </row>
    <row r="2709" spans="2:24" x14ac:dyDescent="0.25">
      <c r="B2709" s="248"/>
      <c r="C2709" s="249"/>
      <c r="D2709" s="269"/>
      <c r="E2709" s="249"/>
      <c r="F2709" s="270"/>
      <c r="G2709" s="270"/>
      <c r="H2709" s="271"/>
      <c r="I2709" s="271"/>
      <c r="J2709" s="270"/>
      <c r="K2709" s="270"/>
      <c r="L2709" s="249"/>
      <c r="M2709" s="249"/>
      <c r="N2709" s="272"/>
      <c r="O2709" s="250"/>
      <c r="P2709" s="273"/>
      <c r="Q2709" s="274"/>
      <c r="R2709" s="273"/>
      <c r="S2709" s="274"/>
      <c r="T2709" s="250"/>
      <c r="U2709" s="274"/>
      <c r="V2709" s="250"/>
      <c r="W2709" s="275"/>
      <c r="X2709" s="276"/>
    </row>
    <row r="2710" spans="2:24" x14ac:dyDescent="0.25">
      <c r="B2710" s="248"/>
      <c r="C2710" s="249"/>
      <c r="D2710" s="269"/>
      <c r="E2710" s="249"/>
      <c r="F2710" s="270"/>
      <c r="G2710" s="270"/>
      <c r="H2710" s="271"/>
      <c r="I2710" s="271"/>
      <c r="J2710" s="270"/>
      <c r="K2710" s="270"/>
      <c r="L2710" s="249"/>
      <c r="M2710" s="249"/>
      <c r="N2710" s="272"/>
      <c r="O2710" s="250"/>
      <c r="P2710" s="273"/>
      <c r="Q2710" s="274"/>
      <c r="R2710" s="273"/>
      <c r="S2710" s="274"/>
      <c r="T2710" s="250"/>
      <c r="U2710" s="274"/>
      <c r="V2710" s="250"/>
      <c r="W2710" s="275"/>
      <c r="X2710" s="276"/>
    </row>
    <row r="2711" spans="2:24" x14ac:dyDescent="0.25">
      <c r="B2711" s="248"/>
      <c r="C2711" s="249"/>
      <c r="D2711" s="269"/>
      <c r="E2711" s="249"/>
      <c r="F2711" s="270"/>
      <c r="G2711" s="270"/>
      <c r="H2711" s="271"/>
      <c r="I2711" s="271"/>
      <c r="J2711" s="270"/>
      <c r="K2711" s="270"/>
      <c r="L2711" s="249"/>
      <c r="M2711" s="249"/>
      <c r="N2711" s="272"/>
      <c r="O2711" s="250"/>
      <c r="P2711" s="273"/>
      <c r="Q2711" s="274"/>
      <c r="R2711" s="273"/>
      <c r="S2711" s="274"/>
      <c r="T2711" s="250"/>
      <c r="U2711" s="274"/>
      <c r="V2711" s="250"/>
      <c r="W2711" s="275"/>
      <c r="X2711" s="276"/>
    </row>
    <row r="2712" spans="2:24" x14ac:dyDescent="0.25">
      <c r="B2712" s="248"/>
      <c r="C2712" s="249"/>
      <c r="D2712" s="269"/>
      <c r="E2712" s="249"/>
      <c r="F2712" s="270"/>
      <c r="G2712" s="270"/>
      <c r="H2712" s="271"/>
      <c r="I2712" s="271"/>
      <c r="J2712" s="270"/>
      <c r="K2712" s="270"/>
      <c r="L2712" s="249"/>
      <c r="M2712" s="249"/>
      <c r="N2712" s="272"/>
      <c r="O2712" s="250"/>
      <c r="P2712" s="273"/>
      <c r="Q2712" s="274"/>
      <c r="R2712" s="273"/>
      <c r="S2712" s="274"/>
      <c r="T2712" s="250"/>
      <c r="U2712" s="274"/>
      <c r="V2712" s="250"/>
      <c r="W2712" s="275"/>
      <c r="X2712" s="276"/>
    </row>
    <row r="2713" spans="2:24" x14ac:dyDescent="0.25">
      <c r="B2713" s="248"/>
      <c r="C2713" s="249"/>
      <c r="D2713" s="269"/>
      <c r="E2713" s="249"/>
      <c r="F2713" s="270"/>
      <c r="G2713" s="270"/>
      <c r="H2713" s="271"/>
      <c r="I2713" s="271"/>
      <c r="J2713" s="270"/>
      <c r="K2713" s="270"/>
      <c r="L2713" s="249"/>
      <c r="M2713" s="249"/>
      <c r="N2713" s="272"/>
      <c r="O2713" s="250"/>
      <c r="P2713" s="273"/>
      <c r="Q2713" s="274"/>
      <c r="R2713" s="273"/>
      <c r="S2713" s="274"/>
      <c r="T2713" s="250"/>
      <c r="U2713" s="274"/>
      <c r="V2713" s="250"/>
      <c r="W2713" s="275"/>
      <c r="X2713" s="276"/>
    </row>
    <row r="2714" spans="2:24" x14ac:dyDescent="0.25">
      <c r="B2714" s="248"/>
      <c r="C2714" s="249"/>
      <c r="D2714" s="269"/>
      <c r="E2714" s="249"/>
      <c r="F2714" s="270"/>
      <c r="G2714" s="270"/>
      <c r="H2714" s="271"/>
      <c r="I2714" s="271"/>
      <c r="J2714" s="270"/>
      <c r="K2714" s="270"/>
      <c r="L2714" s="249"/>
      <c r="M2714" s="249"/>
      <c r="N2714" s="272"/>
      <c r="O2714" s="250"/>
      <c r="P2714" s="273"/>
      <c r="Q2714" s="274"/>
      <c r="R2714" s="273"/>
      <c r="S2714" s="274"/>
      <c r="T2714" s="250"/>
      <c r="U2714" s="274"/>
      <c r="V2714" s="250"/>
      <c r="W2714" s="275"/>
      <c r="X2714" s="276"/>
    </row>
    <row r="2715" spans="2:24" x14ac:dyDescent="0.25">
      <c r="B2715" s="248"/>
      <c r="C2715" s="249"/>
      <c r="D2715" s="269"/>
      <c r="E2715" s="249"/>
      <c r="F2715" s="270"/>
      <c r="G2715" s="270"/>
      <c r="H2715" s="271"/>
      <c r="I2715" s="271"/>
      <c r="J2715" s="270"/>
      <c r="K2715" s="270"/>
      <c r="L2715" s="249"/>
      <c r="M2715" s="249"/>
      <c r="N2715" s="272"/>
      <c r="O2715" s="250"/>
      <c r="P2715" s="273"/>
      <c r="Q2715" s="274"/>
      <c r="R2715" s="273"/>
      <c r="S2715" s="274"/>
      <c r="T2715" s="250"/>
      <c r="U2715" s="274"/>
      <c r="V2715" s="250"/>
      <c r="W2715" s="275"/>
      <c r="X2715" s="276"/>
    </row>
    <row r="2716" spans="2:24" x14ac:dyDescent="0.25">
      <c r="B2716" s="248"/>
      <c r="C2716" s="249"/>
      <c r="D2716" s="269"/>
      <c r="E2716" s="249"/>
      <c r="F2716" s="270"/>
      <c r="G2716" s="270"/>
      <c r="H2716" s="271"/>
      <c r="I2716" s="271"/>
      <c r="J2716" s="270"/>
      <c r="K2716" s="270"/>
      <c r="L2716" s="249"/>
      <c r="M2716" s="249"/>
      <c r="N2716" s="272"/>
      <c r="O2716" s="250"/>
      <c r="P2716" s="273"/>
      <c r="Q2716" s="274"/>
      <c r="R2716" s="273"/>
      <c r="S2716" s="274"/>
      <c r="T2716" s="250"/>
      <c r="U2716" s="274"/>
      <c r="V2716" s="250"/>
      <c r="W2716" s="275"/>
      <c r="X2716" s="276"/>
    </row>
    <row r="2717" spans="2:24" x14ac:dyDescent="0.25">
      <c r="B2717" s="248"/>
      <c r="C2717" s="249"/>
      <c r="D2717" s="269"/>
      <c r="E2717" s="249"/>
      <c r="F2717" s="270"/>
      <c r="G2717" s="270"/>
      <c r="H2717" s="271"/>
      <c r="I2717" s="271"/>
      <c r="J2717" s="270"/>
      <c r="K2717" s="270"/>
      <c r="L2717" s="249"/>
      <c r="M2717" s="249"/>
      <c r="N2717" s="272"/>
      <c r="O2717" s="250"/>
      <c r="P2717" s="273"/>
      <c r="Q2717" s="274"/>
      <c r="R2717" s="273"/>
      <c r="S2717" s="274"/>
      <c r="T2717" s="250"/>
      <c r="U2717" s="274"/>
      <c r="V2717" s="250"/>
      <c r="W2717" s="275"/>
      <c r="X2717" s="276"/>
    </row>
    <row r="2718" spans="2:24" x14ac:dyDescent="0.25">
      <c r="B2718" s="248"/>
      <c r="C2718" s="249"/>
      <c r="D2718" s="269"/>
      <c r="E2718" s="249"/>
      <c r="F2718" s="270"/>
      <c r="G2718" s="270"/>
      <c r="H2718" s="271"/>
      <c r="I2718" s="271"/>
      <c r="J2718" s="270"/>
      <c r="K2718" s="270"/>
      <c r="L2718" s="249"/>
      <c r="M2718" s="249"/>
      <c r="N2718" s="272"/>
      <c r="O2718" s="250"/>
      <c r="P2718" s="273"/>
      <c r="Q2718" s="274"/>
      <c r="R2718" s="273"/>
      <c r="S2718" s="274"/>
      <c r="T2718" s="250"/>
      <c r="U2718" s="274"/>
      <c r="V2718" s="250"/>
      <c r="W2718" s="275"/>
      <c r="X2718" s="276"/>
    </row>
    <row r="2719" spans="2:24" x14ac:dyDescent="0.25">
      <c r="B2719" s="248"/>
      <c r="C2719" s="249"/>
      <c r="D2719" s="269"/>
      <c r="E2719" s="249"/>
      <c r="F2719" s="270"/>
      <c r="G2719" s="270"/>
      <c r="H2719" s="271"/>
      <c r="I2719" s="271"/>
      <c r="J2719" s="270"/>
      <c r="K2719" s="270"/>
      <c r="L2719" s="249"/>
      <c r="M2719" s="249"/>
      <c r="N2719" s="272"/>
      <c r="O2719" s="250"/>
      <c r="P2719" s="273"/>
      <c r="Q2719" s="274"/>
      <c r="R2719" s="273"/>
      <c r="S2719" s="274"/>
      <c r="T2719" s="250"/>
      <c r="U2719" s="274"/>
      <c r="V2719" s="250"/>
      <c r="W2719" s="275"/>
      <c r="X2719" s="276"/>
    </row>
    <row r="2720" spans="2:24" x14ac:dyDescent="0.25">
      <c r="B2720" s="248"/>
      <c r="C2720" s="249"/>
      <c r="D2720" s="269"/>
      <c r="E2720" s="249"/>
      <c r="F2720" s="270"/>
      <c r="G2720" s="270"/>
      <c r="H2720" s="271"/>
      <c r="I2720" s="271"/>
      <c r="J2720" s="270"/>
      <c r="K2720" s="270"/>
      <c r="L2720" s="249"/>
      <c r="M2720" s="249"/>
      <c r="N2720" s="272"/>
      <c r="O2720" s="250"/>
      <c r="P2720" s="273"/>
      <c r="Q2720" s="274"/>
      <c r="R2720" s="273"/>
      <c r="S2720" s="274"/>
      <c r="T2720" s="250"/>
      <c r="U2720" s="274"/>
      <c r="V2720" s="250"/>
      <c r="W2720" s="275"/>
      <c r="X2720" s="276"/>
    </row>
    <row r="2721" spans="2:24" x14ac:dyDescent="0.25">
      <c r="B2721" s="248"/>
      <c r="C2721" s="249"/>
      <c r="D2721" s="269"/>
      <c r="E2721" s="249"/>
      <c r="F2721" s="270"/>
      <c r="G2721" s="270"/>
      <c r="H2721" s="271"/>
      <c r="I2721" s="271"/>
      <c r="J2721" s="270"/>
      <c r="K2721" s="270"/>
      <c r="L2721" s="249"/>
      <c r="M2721" s="249"/>
      <c r="N2721" s="272"/>
      <c r="O2721" s="250"/>
      <c r="P2721" s="273"/>
      <c r="Q2721" s="274"/>
      <c r="R2721" s="273"/>
      <c r="S2721" s="274"/>
      <c r="T2721" s="250"/>
      <c r="U2721" s="274"/>
      <c r="V2721" s="250"/>
      <c r="W2721" s="275"/>
      <c r="X2721" s="276"/>
    </row>
    <row r="2722" spans="2:24" x14ac:dyDescent="0.25">
      <c r="B2722" s="248"/>
      <c r="C2722" s="249"/>
      <c r="D2722" s="269"/>
      <c r="E2722" s="249"/>
      <c r="F2722" s="270"/>
      <c r="G2722" s="270"/>
      <c r="H2722" s="271"/>
      <c r="I2722" s="271"/>
      <c r="J2722" s="270"/>
      <c r="K2722" s="270"/>
      <c r="L2722" s="249"/>
      <c r="M2722" s="249"/>
      <c r="N2722" s="272"/>
      <c r="O2722" s="250"/>
      <c r="P2722" s="273"/>
      <c r="Q2722" s="274"/>
      <c r="R2722" s="273"/>
      <c r="S2722" s="274"/>
      <c r="T2722" s="250"/>
      <c r="U2722" s="274"/>
      <c r="V2722" s="250"/>
      <c r="W2722" s="275"/>
      <c r="X2722" s="276"/>
    </row>
    <row r="2723" spans="2:24" x14ac:dyDescent="0.25">
      <c r="B2723" s="248"/>
      <c r="C2723" s="249"/>
      <c r="D2723" s="269"/>
      <c r="E2723" s="249"/>
      <c r="F2723" s="270"/>
      <c r="G2723" s="270"/>
      <c r="H2723" s="271"/>
      <c r="I2723" s="271"/>
      <c r="J2723" s="270"/>
      <c r="K2723" s="270"/>
      <c r="L2723" s="249"/>
      <c r="M2723" s="249"/>
      <c r="N2723" s="272"/>
      <c r="O2723" s="250"/>
      <c r="P2723" s="273"/>
      <c r="Q2723" s="274"/>
      <c r="R2723" s="273"/>
      <c r="S2723" s="274"/>
      <c r="T2723" s="250"/>
      <c r="U2723" s="274"/>
      <c r="V2723" s="250"/>
      <c r="W2723" s="275"/>
      <c r="X2723" s="276"/>
    </row>
    <row r="2724" spans="2:24" x14ac:dyDescent="0.25">
      <c r="B2724" s="248"/>
      <c r="C2724" s="249"/>
      <c r="D2724" s="269"/>
      <c r="E2724" s="249"/>
      <c r="F2724" s="270"/>
      <c r="G2724" s="270"/>
      <c r="H2724" s="271"/>
      <c r="I2724" s="271"/>
      <c r="J2724" s="270"/>
      <c r="K2724" s="270"/>
      <c r="L2724" s="249"/>
      <c r="M2724" s="249"/>
      <c r="N2724" s="272"/>
      <c r="O2724" s="250"/>
      <c r="P2724" s="273"/>
      <c r="Q2724" s="274"/>
      <c r="R2724" s="273"/>
      <c r="S2724" s="274"/>
      <c r="T2724" s="250"/>
      <c r="U2724" s="274"/>
      <c r="V2724" s="250"/>
      <c r="W2724" s="275"/>
      <c r="X2724" s="276"/>
    </row>
    <row r="2725" spans="2:24" x14ac:dyDescent="0.25">
      <c r="B2725" s="248"/>
      <c r="C2725" s="249"/>
      <c r="D2725" s="269"/>
      <c r="E2725" s="249"/>
      <c r="F2725" s="270"/>
      <c r="G2725" s="270"/>
      <c r="H2725" s="271"/>
      <c r="I2725" s="271"/>
      <c r="J2725" s="270"/>
      <c r="K2725" s="270"/>
      <c r="L2725" s="249"/>
      <c r="M2725" s="249"/>
      <c r="N2725" s="272"/>
      <c r="O2725" s="250"/>
      <c r="P2725" s="273"/>
      <c r="Q2725" s="274"/>
      <c r="R2725" s="273"/>
      <c r="S2725" s="274"/>
      <c r="T2725" s="250"/>
      <c r="U2725" s="274"/>
      <c r="V2725" s="250"/>
      <c r="W2725" s="275"/>
      <c r="X2725" s="276"/>
    </row>
    <row r="2726" spans="2:24" x14ac:dyDescent="0.25">
      <c r="B2726" s="248"/>
      <c r="C2726" s="249"/>
      <c r="D2726" s="269"/>
      <c r="E2726" s="249"/>
      <c r="F2726" s="270"/>
      <c r="G2726" s="270"/>
      <c r="H2726" s="271"/>
      <c r="I2726" s="271"/>
      <c r="J2726" s="270"/>
      <c r="K2726" s="270"/>
      <c r="L2726" s="249"/>
      <c r="M2726" s="249"/>
      <c r="N2726" s="272"/>
      <c r="O2726" s="250"/>
      <c r="P2726" s="273"/>
      <c r="Q2726" s="274"/>
      <c r="R2726" s="273"/>
      <c r="S2726" s="274"/>
      <c r="T2726" s="250"/>
      <c r="U2726" s="274"/>
      <c r="V2726" s="250"/>
      <c r="W2726" s="275"/>
      <c r="X2726" s="276"/>
    </row>
    <row r="2727" spans="2:24" x14ac:dyDescent="0.25">
      <c r="B2727" s="248"/>
      <c r="C2727" s="249"/>
      <c r="D2727" s="269"/>
      <c r="E2727" s="249"/>
      <c r="F2727" s="270"/>
      <c r="G2727" s="270"/>
      <c r="H2727" s="271"/>
      <c r="I2727" s="271"/>
      <c r="J2727" s="270"/>
      <c r="K2727" s="270"/>
      <c r="L2727" s="249"/>
      <c r="M2727" s="249"/>
      <c r="N2727" s="272"/>
      <c r="O2727" s="250"/>
      <c r="P2727" s="273"/>
      <c r="Q2727" s="274"/>
      <c r="R2727" s="273"/>
      <c r="S2727" s="274"/>
      <c r="T2727" s="250"/>
      <c r="U2727" s="274"/>
      <c r="V2727" s="250"/>
      <c r="W2727" s="275"/>
      <c r="X2727" s="276"/>
    </row>
    <row r="2728" spans="2:24" x14ac:dyDescent="0.25">
      <c r="B2728" s="248"/>
      <c r="C2728" s="249"/>
      <c r="D2728" s="269"/>
      <c r="E2728" s="249"/>
      <c r="F2728" s="270"/>
      <c r="G2728" s="270"/>
      <c r="H2728" s="271"/>
      <c r="I2728" s="271"/>
      <c r="J2728" s="270"/>
      <c r="K2728" s="270"/>
      <c r="L2728" s="249"/>
      <c r="M2728" s="249"/>
      <c r="N2728" s="272"/>
      <c r="O2728" s="250"/>
      <c r="P2728" s="273"/>
      <c r="Q2728" s="274"/>
      <c r="R2728" s="273"/>
      <c r="S2728" s="274"/>
      <c r="T2728" s="250"/>
      <c r="U2728" s="274"/>
      <c r="V2728" s="250"/>
      <c r="W2728" s="275"/>
      <c r="X2728" s="276"/>
    </row>
    <row r="2729" spans="2:24" x14ac:dyDescent="0.25">
      <c r="B2729" s="248"/>
      <c r="C2729" s="249"/>
      <c r="D2729" s="269"/>
      <c r="E2729" s="249"/>
      <c r="F2729" s="270"/>
      <c r="G2729" s="270"/>
      <c r="H2729" s="271"/>
      <c r="I2729" s="271"/>
      <c r="J2729" s="270"/>
      <c r="K2729" s="270"/>
      <c r="L2729" s="249"/>
      <c r="M2729" s="249"/>
      <c r="N2729" s="272"/>
      <c r="O2729" s="250"/>
      <c r="P2729" s="273"/>
      <c r="Q2729" s="274"/>
      <c r="R2729" s="273"/>
      <c r="S2729" s="274"/>
      <c r="T2729" s="250"/>
      <c r="U2729" s="274"/>
      <c r="V2729" s="250"/>
      <c r="W2729" s="275"/>
      <c r="X2729" s="276"/>
    </row>
    <row r="2730" spans="2:24" x14ac:dyDescent="0.25">
      <c r="B2730" s="248"/>
      <c r="C2730" s="249"/>
      <c r="D2730" s="269"/>
      <c r="E2730" s="249"/>
      <c r="F2730" s="270"/>
      <c r="G2730" s="270"/>
      <c r="H2730" s="271"/>
      <c r="I2730" s="271"/>
      <c r="J2730" s="270"/>
      <c r="K2730" s="270"/>
      <c r="L2730" s="249"/>
      <c r="M2730" s="249"/>
      <c r="N2730" s="272"/>
      <c r="O2730" s="250"/>
      <c r="P2730" s="273"/>
      <c r="Q2730" s="274"/>
      <c r="R2730" s="273"/>
      <c r="S2730" s="274"/>
      <c r="T2730" s="250"/>
      <c r="U2730" s="274"/>
      <c r="V2730" s="250"/>
      <c r="W2730" s="275"/>
      <c r="X2730" s="276"/>
    </row>
    <row r="2731" spans="2:24" x14ac:dyDescent="0.25">
      <c r="B2731" s="248"/>
      <c r="C2731" s="249"/>
      <c r="D2731" s="269"/>
      <c r="E2731" s="249"/>
      <c r="F2731" s="270"/>
      <c r="G2731" s="270"/>
      <c r="H2731" s="271"/>
      <c r="I2731" s="271"/>
      <c r="J2731" s="270"/>
      <c r="K2731" s="270"/>
      <c r="L2731" s="249"/>
      <c r="M2731" s="249"/>
      <c r="N2731" s="272"/>
      <c r="O2731" s="250"/>
      <c r="P2731" s="273"/>
      <c r="Q2731" s="274"/>
      <c r="R2731" s="273"/>
      <c r="S2731" s="274"/>
      <c r="T2731" s="250"/>
      <c r="U2731" s="274"/>
      <c r="V2731" s="250"/>
      <c r="W2731" s="275"/>
      <c r="X2731" s="276"/>
    </row>
    <row r="2732" spans="2:24" x14ac:dyDescent="0.25">
      <c r="B2732" s="248"/>
      <c r="C2732" s="249"/>
      <c r="D2732" s="269"/>
      <c r="E2732" s="249"/>
      <c r="F2732" s="270"/>
      <c r="G2732" s="270"/>
      <c r="H2732" s="271"/>
      <c r="I2732" s="271"/>
      <c r="J2732" s="270"/>
      <c r="K2732" s="270"/>
      <c r="L2732" s="249"/>
      <c r="M2732" s="249"/>
      <c r="N2732" s="272"/>
      <c r="O2732" s="250"/>
      <c r="P2732" s="273"/>
      <c r="Q2732" s="274"/>
      <c r="R2732" s="273"/>
      <c r="S2732" s="274"/>
      <c r="T2732" s="250"/>
      <c r="U2732" s="274"/>
      <c r="V2732" s="250"/>
      <c r="W2732" s="275"/>
      <c r="X2732" s="276"/>
    </row>
    <row r="2733" spans="2:24" x14ac:dyDescent="0.25">
      <c r="B2733" s="248"/>
      <c r="C2733" s="249"/>
      <c r="D2733" s="269"/>
      <c r="E2733" s="249"/>
      <c r="F2733" s="270"/>
      <c r="G2733" s="270"/>
      <c r="H2733" s="271"/>
      <c r="I2733" s="271"/>
      <c r="J2733" s="270"/>
      <c r="K2733" s="270"/>
      <c r="L2733" s="249"/>
      <c r="M2733" s="249"/>
      <c r="N2733" s="272"/>
      <c r="O2733" s="250"/>
      <c r="P2733" s="273"/>
      <c r="Q2733" s="274"/>
      <c r="R2733" s="273"/>
      <c r="S2733" s="274"/>
      <c r="T2733" s="250"/>
      <c r="U2733" s="274"/>
      <c r="V2733" s="250"/>
      <c r="W2733" s="275"/>
      <c r="X2733" s="276"/>
    </row>
    <row r="2734" spans="2:24" x14ac:dyDescent="0.25">
      <c r="B2734" s="248"/>
      <c r="C2734" s="249"/>
      <c r="D2734" s="269"/>
      <c r="E2734" s="249"/>
      <c r="F2734" s="270"/>
      <c r="G2734" s="270"/>
      <c r="H2734" s="271"/>
      <c r="I2734" s="271"/>
      <c r="J2734" s="270"/>
      <c r="K2734" s="270"/>
      <c r="L2734" s="249"/>
      <c r="M2734" s="249"/>
      <c r="N2734" s="272"/>
      <c r="O2734" s="250"/>
      <c r="P2734" s="273"/>
      <c r="Q2734" s="274"/>
      <c r="R2734" s="273"/>
      <c r="S2734" s="274"/>
      <c r="T2734" s="250"/>
      <c r="U2734" s="274"/>
      <c r="V2734" s="250"/>
      <c r="W2734" s="275"/>
      <c r="X2734" s="276"/>
    </row>
    <row r="2735" spans="2:24" x14ac:dyDescent="0.25">
      <c r="B2735" s="248"/>
      <c r="C2735" s="249"/>
      <c r="D2735" s="269"/>
      <c r="E2735" s="249"/>
      <c r="F2735" s="270"/>
      <c r="G2735" s="270"/>
      <c r="H2735" s="271"/>
      <c r="I2735" s="271"/>
      <c r="J2735" s="270"/>
      <c r="K2735" s="270"/>
      <c r="L2735" s="249"/>
      <c r="M2735" s="249"/>
      <c r="N2735" s="272"/>
      <c r="O2735" s="250"/>
      <c r="P2735" s="273"/>
      <c r="Q2735" s="274"/>
      <c r="R2735" s="273"/>
      <c r="S2735" s="274"/>
      <c r="T2735" s="250"/>
      <c r="U2735" s="274"/>
      <c r="V2735" s="250"/>
      <c r="W2735" s="275"/>
      <c r="X2735" s="276"/>
    </row>
    <row r="2736" spans="2:24" x14ac:dyDescent="0.25">
      <c r="B2736" s="248"/>
      <c r="C2736" s="249"/>
      <c r="D2736" s="269"/>
      <c r="E2736" s="249"/>
      <c r="F2736" s="270"/>
      <c r="G2736" s="270"/>
      <c r="H2736" s="271"/>
      <c r="I2736" s="271"/>
      <c r="J2736" s="270"/>
      <c r="K2736" s="270"/>
      <c r="L2736" s="249"/>
      <c r="M2736" s="249"/>
      <c r="N2736" s="272"/>
      <c r="O2736" s="250"/>
      <c r="P2736" s="273"/>
      <c r="Q2736" s="274"/>
      <c r="R2736" s="273"/>
      <c r="S2736" s="274"/>
      <c r="T2736" s="250"/>
      <c r="U2736" s="274"/>
      <c r="V2736" s="250"/>
      <c r="W2736" s="275"/>
      <c r="X2736" s="276"/>
    </row>
    <row r="2737" spans="2:24" x14ac:dyDescent="0.25">
      <c r="B2737" s="248"/>
      <c r="C2737" s="249"/>
      <c r="D2737" s="269"/>
      <c r="E2737" s="249"/>
      <c r="F2737" s="270"/>
      <c r="G2737" s="270"/>
      <c r="H2737" s="271"/>
      <c r="I2737" s="271"/>
      <c r="J2737" s="270"/>
      <c r="K2737" s="270"/>
      <c r="L2737" s="249"/>
      <c r="M2737" s="249"/>
      <c r="N2737" s="272"/>
      <c r="O2737" s="250"/>
      <c r="P2737" s="273"/>
      <c r="Q2737" s="274"/>
      <c r="R2737" s="273"/>
      <c r="S2737" s="274"/>
      <c r="T2737" s="250"/>
      <c r="U2737" s="274"/>
      <c r="V2737" s="250"/>
      <c r="W2737" s="275"/>
      <c r="X2737" s="276"/>
    </row>
    <row r="2738" spans="2:24" x14ac:dyDescent="0.25">
      <c r="B2738" s="248"/>
      <c r="C2738" s="249"/>
      <c r="D2738" s="269"/>
      <c r="E2738" s="249"/>
      <c r="F2738" s="270"/>
      <c r="G2738" s="270"/>
      <c r="H2738" s="271"/>
      <c r="I2738" s="271"/>
      <c r="J2738" s="270"/>
      <c r="K2738" s="270"/>
      <c r="L2738" s="249"/>
      <c r="M2738" s="249"/>
      <c r="N2738" s="272"/>
      <c r="O2738" s="250"/>
      <c r="P2738" s="273"/>
      <c r="Q2738" s="274"/>
      <c r="R2738" s="273"/>
      <c r="S2738" s="274"/>
      <c r="T2738" s="250"/>
      <c r="U2738" s="274"/>
      <c r="V2738" s="250"/>
      <c r="W2738" s="275"/>
      <c r="X2738" s="276"/>
    </row>
    <row r="2739" spans="2:24" x14ac:dyDescent="0.25">
      <c r="B2739" s="248"/>
      <c r="C2739" s="249"/>
      <c r="D2739" s="269"/>
      <c r="E2739" s="249"/>
      <c r="F2739" s="270"/>
      <c r="G2739" s="270"/>
      <c r="H2739" s="271"/>
      <c r="I2739" s="271"/>
      <c r="J2739" s="270"/>
      <c r="K2739" s="270"/>
      <c r="L2739" s="249"/>
      <c r="M2739" s="249"/>
      <c r="N2739" s="272"/>
      <c r="O2739" s="250"/>
      <c r="P2739" s="273"/>
      <c r="Q2739" s="274"/>
      <c r="R2739" s="273"/>
      <c r="S2739" s="274"/>
      <c r="T2739" s="250"/>
      <c r="U2739" s="274"/>
      <c r="V2739" s="250"/>
      <c r="W2739" s="275"/>
      <c r="X2739" s="276"/>
    </row>
    <row r="2740" spans="2:24" x14ac:dyDescent="0.25">
      <c r="B2740" s="248"/>
      <c r="C2740" s="249"/>
      <c r="D2740" s="269"/>
      <c r="E2740" s="249"/>
      <c r="F2740" s="270"/>
      <c r="G2740" s="270"/>
      <c r="H2740" s="271"/>
      <c r="I2740" s="271"/>
      <c r="J2740" s="270"/>
      <c r="K2740" s="270"/>
      <c r="L2740" s="249"/>
      <c r="M2740" s="249"/>
      <c r="N2740" s="272"/>
      <c r="O2740" s="250"/>
      <c r="P2740" s="273"/>
      <c r="Q2740" s="274"/>
      <c r="R2740" s="273"/>
      <c r="S2740" s="274"/>
      <c r="T2740" s="250"/>
      <c r="U2740" s="274"/>
      <c r="V2740" s="250"/>
      <c r="W2740" s="275"/>
      <c r="X2740" s="276"/>
    </row>
    <row r="2741" spans="2:24" x14ac:dyDescent="0.25">
      <c r="B2741" s="248"/>
      <c r="C2741" s="249"/>
      <c r="D2741" s="269"/>
      <c r="E2741" s="249"/>
      <c r="F2741" s="270"/>
      <c r="G2741" s="270"/>
      <c r="H2741" s="271"/>
      <c r="I2741" s="271"/>
      <c r="J2741" s="270"/>
      <c r="K2741" s="270"/>
      <c r="L2741" s="249"/>
      <c r="M2741" s="249"/>
      <c r="N2741" s="272"/>
      <c r="O2741" s="250"/>
      <c r="P2741" s="273"/>
      <c r="Q2741" s="274"/>
      <c r="R2741" s="273"/>
      <c r="S2741" s="274"/>
      <c r="T2741" s="250"/>
      <c r="U2741" s="274"/>
      <c r="V2741" s="250"/>
      <c r="W2741" s="275"/>
      <c r="X2741" s="276"/>
    </row>
    <row r="2742" spans="2:24" x14ac:dyDescent="0.25">
      <c r="B2742" s="248"/>
      <c r="C2742" s="249"/>
      <c r="D2742" s="269"/>
      <c r="E2742" s="249"/>
      <c r="F2742" s="270"/>
      <c r="G2742" s="270"/>
      <c r="H2742" s="271"/>
      <c r="I2742" s="271"/>
      <c r="J2742" s="270"/>
      <c r="K2742" s="270"/>
      <c r="L2742" s="249"/>
      <c r="M2742" s="249"/>
      <c r="N2742" s="272"/>
      <c r="O2742" s="250"/>
      <c r="P2742" s="273"/>
      <c r="Q2742" s="274"/>
      <c r="R2742" s="273"/>
      <c r="S2742" s="274"/>
      <c r="T2742" s="250"/>
      <c r="U2742" s="274"/>
      <c r="V2742" s="250"/>
      <c r="W2742" s="275"/>
      <c r="X2742" s="276"/>
    </row>
    <row r="2743" spans="2:24" x14ac:dyDescent="0.25">
      <c r="B2743" s="248"/>
      <c r="C2743" s="249"/>
      <c r="D2743" s="269"/>
      <c r="E2743" s="249"/>
      <c r="F2743" s="270"/>
      <c r="G2743" s="270"/>
      <c r="H2743" s="271"/>
      <c r="I2743" s="271"/>
      <c r="J2743" s="270"/>
      <c r="K2743" s="270"/>
      <c r="L2743" s="249"/>
      <c r="M2743" s="249"/>
      <c r="N2743" s="272"/>
      <c r="O2743" s="250"/>
      <c r="P2743" s="273"/>
      <c r="Q2743" s="274"/>
      <c r="R2743" s="273"/>
      <c r="S2743" s="274"/>
      <c r="T2743" s="250"/>
      <c r="U2743" s="274"/>
      <c r="V2743" s="250"/>
      <c r="W2743" s="275"/>
      <c r="X2743" s="276"/>
    </row>
    <row r="2744" spans="2:24" x14ac:dyDescent="0.25">
      <c r="B2744" s="248"/>
      <c r="C2744" s="249"/>
      <c r="D2744" s="269"/>
      <c r="E2744" s="249"/>
      <c r="F2744" s="270"/>
      <c r="G2744" s="270"/>
      <c r="H2744" s="271"/>
      <c r="I2744" s="271"/>
      <c r="J2744" s="270"/>
      <c r="K2744" s="270"/>
      <c r="L2744" s="249"/>
      <c r="M2744" s="249"/>
      <c r="N2744" s="272"/>
      <c r="O2744" s="250"/>
      <c r="P2744" s="273"/>
      <c r="Q2744" s="274"/>
      <c r="R2744" s="273"/>
      <c r="S2744" s="274"/>
      <c r="T2744" s="250"/>
      <c r="U2744" s="274"/>
      <c r="V2744" s="250"/>
      <c r="W2744" s="275"/>
      <c r="X2744" s="276"/>
    </row>
    <row r="2745" spans="2:24" x14ac:dyDescent="0.25">
      <c r="B2745" s="248"/>
      <c r="C2745" s="249"/>
      <c r="D2745" s="269"/>
      <c r="E2745" s="249"/>
      <c r="F2745" s="270"/>
      <c r="G2745" s="270"/>
      <c r="H2745" s="271"/>
      <c r="I2745" s="271"/>
      <c r="J2745" s="270"/>
      <c r="K2745" s="270"/>
      <c r="L2745" s="249"/>
      <c r="M2745" s="249"/>
      <c r="N2745" s="272"/>
      <c r="O2745" s="250"/>
      <c r="P2745" s="273"/>
      <c r="Q2745" s="274"/>
      <c r="R2745" s="273"/>
      <c r="S2745" s="274"/>
      <c r="T2745" s="250"/>
      <c r="U2745" s="274"/>
      <c r="V2745" s="250"/>
      <c r="W2745" s="275"/>
      <c r="X2745" s="276"/>
    </row>
    <row r="2746" spans="2:24" x14ac:dyDescent="0.25">
      <c r="B2746" s="248"/>
      <c r="C2746" s="249"/>
      <c r="D2746" s="269"/>
      <c r="E2746" s="249"/>
      <c r="F2746" s="270"/>
      <c r="G2746" s="270"/>
      <c r="H2746" s="271"/>
      <c r="I2746" s="271"/>
      <c r="J2746" s="270"/>
      <c r="K2746" s="270"/>
      <c r="L2746" s="249"/>
      <c r="M2746" s="249"/>
      <c r="N2746" s="272"/>
      <c r="O2746" s="250"/>
      <c r="P2746" s="273"/>
      <c r="Q2746" s="274"/>
      <c r="R2746" s="273"/>
      <c r="S2746" s="274"/>
      <c r="T2746" s="250"/>
      <c r="U2746" s="274"/>
      <c r="V2746" s="250"/>
      <c r="W2746" s="275"/>
      <c r="X2746" s="276"/>
    </row>
    <row r="2747" spans="2:24" x14ac:dyDescent="0.25">
      <c r="B2747" s="248"/>
      <c r="C2747" s="249"/>
      <c r="D2747" s="269"/>
      <c r="E2747" s="249"/>
      <c r="F2747" s="270"/>
      <c r="G2747" s="270"/>
      <c r="H2747" s="271"/>
      <c r="I2747" s="271"/>
      <c r="J2747" s="270"/>
      <c r="K2747" s="270"/>
      <c r="L2747" s="249"/>
      <c r="M2747" s="249"/>
      <c r="N2747" s="272"/>
      <c r="O2747" s="250"/>
      <c r="P2747" s="273"/>
      <c r="Q2747" s="274"/>
      <c r="R2747" s="273"/>
      <c r="S2747" s="274"/>
      <c r="T2747" s="250"/>
      <c r="U2747" s="274"/>
      <c r="V2747" s="250"/>
      <c r="W2747" s="275"/>
      <c r="X2747" s="276"/>
    </row>
    <row r="2748" spans="2:24" x14ac:dyDescent="0.25">
      <c r="B2748" s="248"/>
      <c r="C2748" s="249"/>
      <c r="D2748" s="269"/>
      <c r="E2748" s="249"/>
      <c r="F2748" s="270"/>
      <c r="G2748" s="270"/>
      <c r="H2748" s="271"/>
      <c r="I2748" s="271"/>
      <c r="J2748" s="270"/>
      <c r="K2748" s="270"/>
      <c r="L2748" s="249"/>
      <c r="M2748" s="249"/>
      <c r="N2748" s="272"/>
      <c r="O2748" s="250"/>
      <c r="P2748" s="273"/>
      <c r="Q2748" s="274"/>
      <c r="R2748" s="273"/>
      <c r="S2748" s="274"/>
      <c r="T2748" s="250"/>
      <c r="U2748" s="274"/>
      <c r="V2748" s="250"/>
      <c r="W2748" s="275"/>
      <c r="X2748" s="276"/>
    </row>
    <row r="2749" spans="2:24" x14ac:dyDescent="0.25">
      <c r="B2749" s="248"/>
      <c r="C2749" s="249"/>
      <c r="D2749" s="269"/>
      <c r="E2749" s="249"/>
      <c r="F2749" s="270"/>
      <c r="G2749" s="270"/>
      <c r="H2749" s="271"/>
      <c r="I2749" s="271"/>
      <c r="J2749" s="270"/>
      <c r="K2749" s="270"/>
      <c r="L2749" s="249"/>
      <c r="M2749" s="249"/>
      <c r="N2749" s="272"/>
      <c r="O2749" s="250"/>
      <c r="P2749" s="273"/>
      <c r="Q2749" s="274"/>
      <c r="R2749" s="273"/>
      <c r="S2749" s="274"/>
      <c r="T2749" s="250"/>
      <c r="U2749" s="274"/>
      <c r="V2749" s="250"/>
      <c r="W2749" s="275"/>
      <c r="X2749" s="276"/>
    </row>
    <row r="2750" spans="2:24" x14ac:dyDescent="0.25">
      <c r="B2750" s="248"/>
      <c r="C2750" s="249"/>
      <c r="D2750" s="269"/>
      <c r="E2750" s="249"/>
      <c r="F2750" s="270"/>
      <c r="G2750" s="270"/>
      <c r="H2750" s="271"/>
      <c r="I2750" s="271"/>
      <c r="J2750" s="270"/>
      <c r="K2750" s="270"/>
      <c r="L2750" s="249"/>
      <c r="M2750" s="249"/>
      <c r="N2750" s="272"/>
      <c r="O2750" s="250"/>
      <c r="P2750" s="273"/>
      <c r="Q2750" s="274"/>
      <c r="R2750" s="273"/>
      <c r="S2750" s="274"/>
      <c r="T2750" s="250"/>
      <c r="U2750" s="274"/>
      <c r="V2750" s="250"/>
      <c r="W2750" s="275"/>
      <c r="X2750" s="276"/>
    </row>
    <row r="2751" spans="2:24" x14ac:dyDescent="0.25">
      <c r="B2751" s="248"/>
      <c r="C2751" s="249"/>
      <c r="D2751" s="269"/>
      <c r="E2751" s="249"/>
      <c r="F2751" s="270"/>
      <c r="G2751" s="270"/>
      <c r="H2751" s="271"/>
      <c r="I2751" s="271"/>
      <c r="J2751" s="270"/>
      <c r="K2751" s="270"/>
      <c r="L2751" s="249"/>
      <c r="M2751" s="249"/>
      <c r="N2751" s="272"/>
      <c r="O2751" s="250"/>
      <c r="P2751" s="273"/>
      <c r="Q2751" s="274"/>
      <c r="R2751" s="273"/>
      <c r="S2751" s="274"/>
      <c r="T2751" s="250"/>
      <c r="U2751" s="274"/>
      <c r="V2751" s="250"/>
      <c r="W2751" s="275"/>
      <c r="X2751" s="276"/>
    </row>
    <row r="2752" spans="2:24" x14ac:dyDescent="0.25">
      <c r="B2752" s="248"/>
      <c r="C2752" s="249"/>
      <c r="D2752" s="269"/>
      <c r="E2752" s="249"/>
      <c r="F2752" s="270"/>
      <c r="G2752" s="270"/>
      <c r="H2752" s="271"/>
      <c r="I2752" s="271"/>
      <c r="J2752" s="270"/>
      <c r="K2752" s="270"/>
      <c r="L2752" s="249"/>
      <c r="M2752" s="249"/>
      <c r="N2752" s="272"/>
      <c r="O2752" s="250"/>
      <c r="P2752" s="273"/>
      <c r="Q2752" s="274"/>
      <c r="R2752" s="273"/>
      <c r="S2752" s="274"/>
      <c r="T2752" s="250"/>
      <c r="U2752" s="274"/>
      <c r="V2752" s="250"/>
      <c r="W2752" s="275"/>
      <c r="X2752" s="276"/>
    </row>
    <row r="2753" spans="2:24" x14ac:dyDescent="0.25">
      <c r="B2753" s="248"/>
      <c r="C2753" s="249"/>
      <c r="D2753" s="269"/>
      <c r="E2753" s="249"/>
      <c r="F2753" s="270"/>
      <c r="G2753" s="270"/>
      <c r="H2753" s="271"/>
      <c r="I2753" s="271"/>
      <c r="J2753" s="270"/>
      <c r="K2753" s="270"/>
      <c r="L2753" s="249"/>
      <c r="M2753" s="249"/>
      <c r="N2753" s="272"/>
      <c r="O2753" s="250"/>
      <c r="P2753" s="273"/>
      <c r="Q2753" s="274"/>
      <c r="R2753" s="273"/>
      <c r="S2753" s="274"/>
      <c r="T2753" s="250"/>
      <c r="U2753" s="274"/>
      <c r="V2753" s="250"/>
      <c r="W2753" s="275"/>
      <c r="X2753" s="276"/>
    </row>
    <row r="2754" spans="2:24" x14ac:dyDescent="0.25">
      <c r="B2754" s="248"/>
      <c r="C2754" s="249"/>
      <c r="D2754" s="269"/>
      <c r="E2754" s="249"/>
      <c r="F2754" s="270"/>
      <c r="G2754" s="270"/>
      <c r="H2754" s="271"/>
      <c r="I2754" s="271"/>
      <c r="J2754" s="270"/>
      <c r="K2754" s="270"/>
      <c r="L2754" s="249"/>
      <c r="M2754" s="249"/>
      <c r="N2754" s="272"/>
      <c r="O2754" s="250"/>
      <c r="P2754" s="273"/>
      <c r="Q2754" s="274"/>
      <c r="R2754" s="273"/>
      <c r="S2754" s="274"/>
      <c r="T2754" s="250"/>
      <c r="U2754" s="274"/>
      <c r="V2754" s="250"/>
      <c r="W2754" s="275"/>
      <c r="X2754" s="276"/>
    </row>
    <row r="2755" spans="2:24" x14ac:dyDescent="0.25">
      <c r="B2755" s="248"/>
      <c r="C2755" s="249"/>
      <c r="D2755" s="269"/>
      <c r="E2755" s="249"/>
      <c r="F2755" s="270"/>
      <c r="G2755" s="270"/>
      <c r="H2755" s="271"/>
      <c r="I2755" s="271"/>
      <c r="J2755" s="270"/>
      <c r="K2755" s="270"/>
      <c r="L2755" s="249"/>
      <c r="M2755" s="249"/>
      <c r="N2755" s="272"/>
      <c r="O2755" s="250"/>
      <c r="P2755" s="273"/>
      <c r="Q2755" s="274"/>
      <c r="R2755" s="273"/>
      <c r="S2755" s="274"/>
      <c r="T2755" s="250"/>
      <c r="U2755" s="274"/>
      <c r="V2755" s="250"/>
      <c r="W2755" s="275"/>
      <c r="X2755" s="276"/>
    </row>
    <row r="2756" spans="2:24" x14ac:dyDescent="0.25">
      <c r="B2756" s="248"/>
      <c r="C2756" s="249"/>
      <c r="D2756" s="269"/>
      <c r="E2756" s="249"/>
      <c r="F2756" s="270"/>
      <c r="G2756" s="270"/>
      <c r="H2756" s="271"/>
      <c r="I2756" s="271"/>
      <c r="J2756" s="270"/>
      <c r="K2756" s="270"/>
      <c r="L2756" s="249"/>
      <c r="M2756" s="249"/>
      <c r="N2756" s="272"/>
      <c r="O2756" s="250"/>
      <c r="P2756" s="273"/>
      <c r="Q2756" s="274"/>
      <c r="R2756" s="273"/>
      <c r="S2756" s="274"/>
      <c r="T2756" s="250"/>
      <c r="U2756" s="274"/>
      <c r="V2756" s="250"/>
      <c r="W2756" s="275"/>
      <c r="X2756" s="276"/>
    </row>
    <row r="2757" spans="2:24" x14ac:dyDescent="0.25">
      <c r="B2757" s="248"/>
      <c r="C2757" s="249"/>
      <c r="D2757" s="269"/>
      <c r="E2757" s="249"/>
      <c r="F2757" s="270"/>
      <c r="G2757" s="270"/>
      <c r="H2757" s="271"/>
      <c r="I2757" s="271"/>
      <c r="J2757" s="270"/>
      <c r="K2757" s="270"/>
      <c r="L2757" s="249"/>
      <c r="M2757" s="249"/>
      <c r="N2757" s="272"/>
      <c r="O2757" s="250"/>
      <c r="P2757" s="273"/>
      <c r="Q2757" s="274"/>
      <c r="R2757" s="273"/>
      <c r="S2757" s="274"/>
      <c r="T2757" s="250"/>
      <c r="U2757" s="274"/>
      <c r="V2757" s="250"/>
      <c r="W2757" s="275"/>
      <c r="X2757" s="276"/>
    </row>
    <row r="2758" spans="2:24" x14ac:dyDescent="0.25">
      <c r="B2758" s="248"/>
      <c r="C2758" s="249"/>
      <c r="D2758" s="269"/>
      <c r="E2758" s="249"/>
      <c r="F2758" s="270"/>
      <c r="G2758" s="270"/>
      <c r="H2758" s="271"/>
      <c r="I2758" s="271"/>
      <c r="J2758" s="270"/>
      <c r="K2758" s="270"/>
      <c r="L2758" s="249"/>
      <c r="M2758" s="249"/>
      <c r="N2758" s="272"/>
      <c r="O2758" s="250"/>
      <c r="P2758" s="273"/>
      <c r="Q2758" s="274"/>
      <c r="R2758" s="273"/>
      <c r="S2758" s="274"/>
      <c r="T2758" s="250"/>
      <c r="U2758" s="274"/>
      <c r="V2758" s="250"/>
      <c r="W2758" s="275"/>
      <c r="X2758" s="276"/>
    </row>
    <row r="2759" spans="2:24" x14ac:dyDescent="0.25">
      <c r="B2759" s="248"/>
      <c r="C2759" s="249"/>
      <c r="D2759" s="269"/>
      <c r="E2759" s="249"/>
      <c r="F2759" s="270"/>
      <c r="G2759" s="270"/>
      <c r="H2759" s="271"/>
      <c r="I2759" s="271"/>
      <c r="J2759" s="270"/>
      <c r="K2759" s="270"/>
      <c r="L2759" s="249"/>
      <c r="M2759" s="249"/>
      <c r="N2759" s="272"/>
      <c r="O2759" s="250"/>
      <c r="P2759" s="273"/>
      <c r="Q2759" s="274"/>
      <c r="R2759" s="273"/>
      <c r="S2759" s="274"/>
      <c r="T2759" s="250"/>
      <c r="U2759" s="274"/>
      <c r="V2759" s="250"/>
      <c r="W2759" s="275"/>
      <c r="X2759" s="276"/>
    </row>
    <row r="2760" spans="2:24" x14ac:dyDescent="0.25">
      <c r="B2760" s="248"/>
      <c r="C2760" s="249"/>
      <c r="D2760" s="269"/>
      <c r="E2760" s="249"/>
      <c r="F2760" s="270"/>
      <c r="G2760" s="270"/>
      <c r="H2760" s="271"/>
      <c r="I2760" s="271"/>
      <c r="J2760" s="270"/>
      <c r="K2760" s="270"/>
      <c r="L2760" s="249"/>
      <c r="M2760" s="249"/>
      <c r="N2760" s="272"/>
      <c r="O2760" s="250"/>
      <c r="P2760" s="273"/>
      <c r="Q2760" s="274"/>
      <c r="R2760" s="273"/>
      <c r="S2760" s="274"/>
      <c r="T2760" s="250"/>
      <c r="U2760" s="274"/>
      <c r="V2760" s="250"/>
      <c r="W2760" s="275"/>
      <c r="X2760" s="276"/>
    </row>
    <row r="2761" spans="2:24" x14ac:dyDescent="0.25">
      <c r="B2761" s="248"/>
      <c r="C2761" s="249"/>
      <c r="D2761" s="269"/>
      <c r="E2761" s="249"/>
      <c r="F2761" s="270"/>
      <c r="G2761" s="270"/>
      <c r="H2761" s="271"/>
      <c r="I2761" s="271"/>
      <c r="J2761" s="270"/>
      <c r="K2761" s="270"/>
      <c r="L2761" s="249"/>
      <c r="M2761" s="249"/>
      <c r="N2761" s="272"/>
      <c r="O2761" s="250"/>
      <c r="P2761" s="273"/>
      <c r="Q2761" s="274"/>
      <c r="R2761" s="273"/>
      <c r="S2761" s="274"/>
      <c r="T2761" s="250"/>
      <c r="U2761" s="274"/>
      <c r="V2761" s="250"/>
      <c r="W2761" s="275"/>
      <c r="X2761" s="276"/>
    </row>
    <row r="2762" spans="2:24" x14ac:dyDescent="0.25">
      <c r="B2762" s="248"/>
      <c r="C2762" s="249"/>
      <c r="D2762" s="269"/>
      <c r="E2762" s="249"/>
      <c r="F2762" s="270"/>
      <c r="G2762" s="270"/>
      <c r="H2762" s="271"/>
      <c r="I2762" s="271"/>
      <c r="J2762" s="270"/>
      <c r="K2762" s="270"/>
      <c r="L2762" s="249"/>
      <c r="M2762" s="249"/>
      <c r="N2762" s="272"/>
      <c r="O2762" s="250"/>
      <c r="P2762" s="273"/>
      <c r="Q2762" s="274"/>
      <c r="R2762" s="273"/>
      <c r="S2762" s="274"/>
      <c r="T2762" s="250"/>
      <c r="U2762" s="274"/>
      <c r="V2762" s="250"/>
      <c r="W2762" s="275"/>
      <c r="X2762" s="276"/>
    </row>
    <row r="2763" spans="2:24" x14ac:dyDescent="0.25">
      <c r="B2763" s="248"/>
      <c r="C2763" s="249"/>
      <c r="D2763" s="269"/>
      <c r="E2763" s="249"/>
      <c r="F2763" s="270"/>
      <c r="G2763" s="270"/>
      <c r="H2763" s="271"/>
      <c r="I2763" s="271"/>
      <c r="J2763" s="270"/>
      <c r="K2763" s="270"/>
      <c r="L2763" s="249"/>
      <c r="M2763" s="249"/>
      <c r="N2763" s="272"/>
      <c r="O2763" s="250"/>
      <c r="P2763" s="273"/>
      <c r="Q2763" s="274"/>
      <c r="R2763" s="273"/>
      <c r="S2763" s="274"/>
      <c r="T2763" s="250"/>
      <c r="U2763" s="274"/>
      <c r="V2763" s="250"/>
      <c r="W2763" s="275"/>
      <c r="X2763" s="276"/>
    </row>
    <row r="2764" spans="2:24" x14ac:dyDescent="0.25">
      <c r="B2764" s="248"/>
      <c r="C2764" s="249"/>
      <c r="D2764" s="269"/>
      <c r="E2764" s="249"/>
      <c r="F2764" s="270"/>
      <c r="G2764" s="270"/>
      <c r="H2764" s="271"/>
      <c r="I2764" s="271"/>
      <c r="J2764" s="270"/>
      <c r="K2764" s="270"/>
      <c r="L2764" s="249"/>
      <c r="M2764" s="249"/>
      <c r="N2764" s="272"/>
      <c r="O2764" s="250"/>
      <c r="P2764" s="273"/>
      <c r="Q2764" s="274"/>
      <c r="R2764" s="273"/>
      <c r="S2764" s="274"/>
      <c r="T2764" s="250"/>
      <c r="U2764" s="274"/>
      <c r="V2764" s="250"/>
      <c r="W2764" s="275"/>
      <c r="X2764" s="276"/>
    </row>
    <row r="2765" spans="2:24" x14ac:dyDescent="0.25">
      <c r="B2765" s="248"/>
      <c r="C2765" s="249"/>
      <c r="D2765" s="269"/>
      <c r="E2765" s="249"/>
      <c r="F2765" s="270"/>
      <c r="G2765" s="270"/>
      <c r="H2765" s="271"/>
      <c r="I2765" s="271"/>
      <c r="J2765" s="270"/>
      <c r="K2765" s="270"/>
      <c r="L2765" s="249"/>
      <c r="M2765" s="249"/>
      <c r="N2765" s="272"/>
      <c r="O2765" s="250"/>
      <c r="P2765" s="273"/>
      <c r="Q2765" s="274"/>
      <c r="R2765" s="273"/>
      <c r="S2765" s="274"/>
      <c r="T2765" s="250"/>
      <c r="U2765" s="274"/>
      <c r="V2765" s="250"/>
      <c r="W2765" s="275"/>
      <c r="X2765" s="276"/>
    </row>
    <row r="2766" spans="2:24" x14ac:dyDescent="0.25">
      <c r="B2766" s="248"/>
      <c r="C2766" s="249"/>
      <c r="D2766" s="269"/>
      <c r="E2766" s="249"/>
      <c r="F2766" s="270"/>
      <c r="G2766" s="270"/>
      <c r="H2766" s="271"/>
      <c r="I2766" s="271"/>
      <c r="J2766" s="270"/>
      <c r="K2766" s="270"/>
      <c r="L2766" s="249"/>
      <c r="M2766" s="249"/>
      <c r="N2766" s="272"/>
      <c r="O2766" s="250"/>
      <c r="P2766" s="273"/>
      <c r="Q2766" s="274"/>
      <c r="R2766" s="273"/>
      <c r="S2766" s="274"/>
      <c r="T2766" s="250"/>
      <c r="U2766" s="274"/>
      <c r="V2766" s="250"/>
      <c r="W2766" s="275"/>
      <c r="X2766" s="276"/>
    </row>
    <row r="2767" spans="2:24" x14ac:dyDescent="0.25">
      <c r="B2767" s="248"/>
      <c r="C2767" s="249"/>
      <c r="D2767" s="269"/>
      <c r="E2767" s="249"/>
      <c r="F2767" s="270"/>
      <c r="G2767" s="270"/>
      <c r="H2767" s="271"/>
      <c r="I2767" s="271"/>
      <c r="J2767" s="270"/>
      <c r="K2767" s="270"/>
      <c r="L2767" s="249"/>
      <c r="M2767" s="249"/>
      <c r="N2767" s="272"/>
      <c r="O2767" s="250"/>
      <c r="P2767" s="273"/>
      <c r="Q2767" s="274"/>
      <c r="R2767" s="273"/>
      <c r="S2767" s="274"/>
      <c r="T2767" s="250"/>
      <c r="U2767" s="274"/>
      <c r="V2767" s="250"/>
      <c r="W2767" s="275"/>
      <c r="X2767" s="276"/>
    </row>
    <row r="2768" spans="2:24" x14ac:dyDescent="0.25">
      <c r="B2768" s="248"/>
      <c r="C2768" s="249"/>
      <c r="D2768" s="269"/>
      <c r="E2768" s="249"/>
      <c r="F2768" s="270"/>
      <c r="G2768" s="270"/>
      <c r="H2768" s="271"/>
      <c r="I2768" s="271"/>
      <c r="J2768" s="270"/>
      <c r="K2768" s="270"/>
      <c r="L2768" s="249"/>
      <c r="M2768" s="249"/>
      <c r="N2768" s="272"/>
      <c r="O2768" s="250"/>
      <c r="P2768" s="273"/>
      <c r="Q2768" s="274"/>
      <c r="R2768" s="273"/>
      <c r="S2768" s="274"/>
      <c r="T2768" s="250"/>
      <c r="U2768" s="274"/>
      <c r="V2768" s="250"/>
      <c r="W2768" s="275"/>
      <c r="X2768" s="276"/>
    </row>
    <row r="2769" spans="2:24" x14ac:dyDescent="0.25">
      <c r="B2769" s="248"/>
      <c r="C2769" s="249"/>
      <c r="D2769" s="269"/>
      <c r="E2769" s="249"/>
      <c r="F2769" s="270"/>
      <c r="G2769" s="270"/>
      <c r="H2769" s="271"/>
      <c r="I2769" s="271"/>
      <c r="J2769" s="270"/>
      <c r="K2769" s="270"/>
      <c r="L2769" s="249"/>
      <c r="M2769" s="249"/>
      <c r="N2769" s="272"/>
      <c r="O2769" s="250"/>
      <c r="P2769" s="273"/>
      <c r="Q2769" s="274"/>
      <c r="R2769" s="273"/>
      <c r="S2769" s="274"/>
      <c r="T2769" s="250"/>
      <c r="U2769" s="274"/>
      <c r="V2769" s="250"/>
      <c r="W2769" s="275"/>
      <c r="X2769" s="276"/>
    </row>
    <row r="2770" spans="2:24" x14ac:dyDescent="0.25">
      <c r="B2770" s="248"/>
      <c r="C2770" s="249"/>
      <c r="D2770" s="269"/>
      <c r="E2770" s="249"/>
      <c r="F2770" s="270"/>
      <c r="G2770" s="270"/>
      <c r="H2770" s="271"/>
      <c r="I2770" s="271"/>
      <c r="J2770" s="270"/>
      <c r="K2770" s="270"/>
      <c r="L2770" s="249"/>
      <c r="M2770" s="249"/>
      <c r="N2770" s="272"/>
      <c r="O2770" s="250"/>
      <c r="P2770" s="273"/>
      <c r="Q2770" s="274"/>
      <c r="R2770" s="273"/>
      <c r="S2770" s="274"/>
      <c r="T2770" s="250"/>
      <c r="U2770" s="274"/>
      <c r="V2770" s="250"/>
      <c r="W2770" s="275"/>
      <c r="X2770" s="276"/>
    </row>
    <row r="2771" spans="2:24" x14ac:dyDescent="0.25">
      <c r="B2771" s="248"/>
      <c r="C2771" s="249"/>
      <c r="D2771" s="269"/>
      <c r="E2771" s="249"/>
      <c r="F2771" s="270"/>
      <c r="G2771" s="270"/>
      <c r="H2771" s="271"/>
      <c r="I2771" s="271"/>
      <c r="J2771" s="270"/>
      <c r="K2771" s="270"/>
      <c r="L2771" s="249"/>
      <c r="M2771" s="249"/>
      <c r="N2771" s="272"/>
      <c r="O2771" s="250"/>
      <c r="P2771" s="273"/>
      <c r="Q2771" s="274"/>
      <c r="R2771" s="273"/>
      <c r="S2771" s="274"/>
      <c r="T2771" s="250"/>
      <c r="U2771" s="274"/>
      <c r="V2771" s="250"/>
      <c r="W2771" s="275"/>
      <c r="X2771" s="276"/>
    </row>
    <row r="2772" spans="2:24" x14ac:dyDescent="0.25">
      <c r="B2772" s="248"/>
      <c r="C2772" s="249"/>
      <c r="D2772" s="269"/>
      <c r="E2772" s="249"/>
      <c r="F2772" s="270"/>
      <c r="G2772" s="270"/>
      <c r="H2772" s="271"/>
      <c r="I2772" s="271"/>
      <c r="J2772" s="270"/>
      <c r="K2772" s="270"/>
      <c r="L2772" s="249"/>
      <c r="M2772" s="249"/>
      <c r="N2772" s="272"/>
      <c r="O2772" s="250"/>
      <c r="P2772" s="273"/>
      <c r="Q2772" s="274"/>
      <c r="R2772" s="273"/>
      <c r="S2772" s="274"/>
      <c r="T2772" s="250"/>
      <c r="U2772" s="274"/>
      <c r="V2772" s="250"/>
      <c r="W2772" s="275"/>
      <c r="X2772" s="276"/>
    </row>
    <row r="2773" spans="2:24" x14ac:dyDescent="0.25">
      <c r="B2773" s="248"/>
      <c r="C2773" s="249"/>
      <c r="D2773" s="269"/>
      <c r="E2773" s="249"/>
      <c r="F2773" s="270"/>
      <c r="G2773" s="270"/>
      <c r="H2773" s="271"/>
      <c r="I2773" s="271"/>
      <c r="J2773" s="270"/>
      <c r="K2773" s="270"/>
      <c r="L2773" s="249"/>
      <c r="M2773" s="249"/>
      <c r="N2773" s="272"/>
      <c r="O2773" s="250"/>
      <c r="P2773" s="273"/>
      <c r="Q2773" s="274"/>
      <c r="R2773" s="273"/>
      <c r="S2773" s="274"/>
      <c r="T2773" s="250"/>
      <c r="U2773" s="274"/>
      <c r="V2773" s="250"/>
      <c r="W2773" s="275"/>
      <c r="X2773" s="276"/>
    </row>
    <row r="2774" spans="2:24" x14ac:dyDescent="0.25">
      <c r="B2774" s="248"/>
      <c r="C2774" s="249"/>
      <c r="D2774" s="269"/>
      <c r="E2774" s="249"/>
      <c r="F2774" s="270"/>
      <c r="G2774" s="270"/>
      <c r="H2774" s="271"/>
      <c r="I2774" s="271"/>
      <c r="J2774" s="270"/>
      <c r="K2774" s="270"/>
      <c r="L2774" s="249"/>
      <c r="M2774" s="249"/>
      <c r="N2774" s="272"/>
      <c r="O2774" s="250"/>
      <c r="P2774" s="273"/>
      <c r="Q2774" s="274"/>
      <c r="R2774" s="273"/>
      <c r="S2774" s="274"/>
      <c r="T2774" s="250"/>
      <c r="U2774" s="274"/>
      <c r="V2774" s="250"/>
      <c r="W2774" s="275"/>
      <c r="X2774" s="276"/>
    </row>
    <row r="2775" spans="2:24" x14ac:dyDescent="0.25">
      <c r="B2775" s="248"/>
      <c r="C2775" s="249"/>
      <c r="D2775" s="269"/>
      <c r="E2775" s="249"/>
      <c r="F2775" s="270"/>
      <c r="G2775" s="270"/>
      <c r="H2775" s="271"/>
      <c r="I2775" s="271"/>
      <c r="J2775" s="270"/>
      <c r="K2775" s="270"/>
      <c r="L2775" s="249"/>
      <c r="M2775" s="249"/>
      <c r="N2775" s="272"/>
      <c r="O2775" s="250"/>
      <c r="P2775" s="273"/>
      <c r="Q2775" s="274"/>
      <c r="R2775" s="273"/>
      <c r="S2775" s="274"/>
      <c r="T2775" s="250"/>
      <c r="U2775" s="274"/>
      <c r="V2775" s="250"/>
      <c r="W2775" s="275"/>
      <c r="X2775" s="276"/>
    </row>
    <row r="2776" spans="2:24" x14ac:dyDescent="0.25">
      <c r="B2776" s="248"/>
      <c r="C2776" s="249"/>
      <c r="D2776" s="269"/>
      <c r="E2776" s="249"/>
      <c r="F2776" s="270"/>
      <c r="G2776" s="270"/>
      <c r="H2776" s="271"/>
      <c r="I2776" s="271"/>
      <c r="J2776" s="270"/>
      <c r="K2776" s="270"/>
      <c r="L2776" s="249"/>
      <c r="M2776" s="249"/>
      <c r="N2776" s="272"/>
      <c r="O2776" s="250"/>
      <c r="P2776" s="273"/>
      <c r="Q2776" s="274"/>
      <c r="R2776" s="273"/>
      <c r="S2776" s="274"/>
      <c r="T2776" s="250"/>
      <c r="U2776" s="274"/>
      <c r="V2776" s="250"/>
      <c r="W2776" s="275"/>
      <c r="X2776" s="276"/>
    </row>
    <row r="2777" spans="2:24" x14ac:dyDescent="0.25">
      <c r="B2777" s="248"/>
      <c r="C2777" s="249"/>
      <c r="D2777" s="269"/>
      <c r="E2777" s="249"/>
      <c r="F2777" s="270"/>
      <c r="G2777" s="270"/>
      <c r="H2777" s="271"/>
      <c r="I2777" s="271"/>
      <c r="J2777" s="270"/>
      <c r="K2777" s="270"/>
      <c r="L2777" s="249"/>
      <c r="M2777" s="249"/>
      <c r="N2777" s="272"/>
      <c r="O2777" s="250"/>
      <c r="P2777" s="273"/>
      <c r="Q2777" s="274"/>
      <c r="R2777" s="273"/>
      <c r="S2777" s="274"/>
      <c r="T2777" s="250"/>
      <c r="U2777" s="274"/>
      <c r="V2777" s="250"/>
      <c r="W2777" s="275"/>
      <c r="X2777" s="276"/>
    </row>
    <row r="2778" spans="2:24" x14ac:dyDescent="0.25">
      <c r="B2778" s="248"/>
      <c r="C2778" s="249"/>
      <c r="D2778" s="269"/>
      <c r="E2778" s="249"/>
      <c r="F2778" s="270"/>
      <c r="G2778" s="270"/>
      <c r="H2778" s="271"/>
      <c r="I2778" s="271"/>
      <c r="J2778" s="270"/>
      <c r="K2778" s="270"/>
      <c r="L2778" s="249"/>
      <c r="M2778" s="249"/>
      <c r="N2778" s="272"/>
      <c r="O2778" s="250"/>
      <c r="P2778" s="273"/>
      <c r="Q2778" s="274"/>
      <c r="R2778" s="273"/>
      <c r="S2778" s="274"/>
      <c r="T2778" s="250"/>
      <c r="U2778" s="274"/>
      <c r="V2778" s="250"/>
      <c r="W2778" s="275"/>
      <c r="X2778" s="276"/>
    </row>
    <row r="2779" spans="2:24" x14ac:dyDescent="0.25">
      <c r="B2779" s="248"/>
      <c r="C2779" s="249"/>
      <c r="D2779" s="269"/>
      <c r="E2779" s="249"/>
      <c r="F2779" s="270"/>
      <c r="G2779" s="270"/>
      <c r="H2779" s="271"/>
      <c r="I2779" s="271"/>
      <c r="J2779" s="270"/>
      <c r="K2779" s="270"/>
      <c r="L2779" s="249"/>
      <c r="M2779" s="249"/>
      <c r="N2779" s="272"/>
      <c r="O2779" s="250"/>
      <c r="P2779" s="273"/>
      <c r="Q2779" s="274"/>
      <c r="R2779" s="273"/>
      <c r="S2779" s="274"/>
      <c r="T2779" s="250"/>
      <c r="U2779" s="274"/>
      <c r="V2779" s="250"/>
      <c r="W2779" s="275"/>
      <c r="X2779" s="276"/>
    </row>
    <row r="2780" spans="2:24" x14ac:dyDescent="0.25">
      <c r="B2780" s="248"/>
      <c r="C2780" s="249"/>
      <c r="D2780" s="269"/>
      <c r="E2780" s="249"/>
      <c r="F2780" s="270"/>
      <c r="G2780" s="270"/>
      <c r="H2780" s="271"/>
      <c r="I2780" s="271"/>
      <c r="J2780" s="270"/>
      <c r="K2780" s="270"/>
      <c r="L2780" s="249"/>
      <c r="M2780" s="249"/>
      <c r="N2780" s="272"/>
      <c r="O2780" s="250"/>
      <c r="P2780" s="273"/>
      <c r="Q2780" s="274"/>
      <c r="R2780" s="273"/>
      <c r="S2780" s="274"/>
      <c r="T2780" s="250"/>
      <c r="U2780" s="274"/>
      <c r="V2780" s="250"/>
      <c r="W2780" s="275"/>
      <c r="X2780" s="276"/>
    </row>
    <row r="2781" spans="2:24" x14ac:dyDescent="0.25">
      <c r="B2781" s="248"/>
      <c r="C2781" s="249"/>
      <c r="D2781" s="269"/>
      <c r="E2781" s="249"/>
      <c r="F2781" s="270"/>
      <c r="G2781" s="270"/>
      <c r="H2781" s="271"/>
      <c r="I2781" s="271"/>
      <c r="J2781" s="270"/>
      <c r="K2781" s="270"/>
      <c r="L2781" s="249"/>
      <c r="M2781" s="249"/>
      <c r="N2781" s="272"/>
      <c r="O2781" s="250"/>
      <c r="P2781" s="273"/>
      <c r="Q2781" s="274"/>
      <c r="R2781" s="273"/>
      <c r="S2781" s="274"/>
      <c r="T2781" s="250"/>
      <c r="U2781" s="274"/>
      <c r="V2781" s="250"/>
      <c r="W2781" s="275"/>
      <c r="X2781" s="276"/>
    </row>
    <row r="2782" spans="2:24" x14ac:dyDescent="0.25">
      <c r="B2782" s="248"/>
      <c r="C2782" s="249"/>
      <c r="D2782" s="269"/>
      <c r="E2782" s="249"/>
      <c r="F2782" s="270"/>
      <c r="G2782" s="270"/>
      <c r="H2782" s="271"/>
      <c r="I2782" s="271"/>
      <c r="J2782" s="270"/>
      <c r="K2782" s="270"/>
      <c r="L2782" s="249"/>
      <c r="M2782" s="249"/>
      <c r="N2782" s="272"/>
      <c r="O2782" s="250"/>
      <c r="P2782" s="273"/>
      <c r="Q2782" s="274"/>
      <c r="R2782" s="273"/>
      <c r="S2782" s="274"/>
      <c r="T2782" s="250"/>
      <c r="U2782" s="274"/>
      <c r="V2782" s="250"/>
      <c r="W2782" s="275"/>
      <c r="X2782" s="276"/>
    </row>
    <row r="2783" spans="2:24" x14ac:dyDescent="0.25">
      <c r="B2783" s="248"/>
      <c r="C2783" s="249"/>
      <c r="D2783" s="269"/>
      <c r="E2783" s="249"/>
      <c r="F2783" s="270"/>
      <c r="G2783" s="270"/>
      <c r="H2783" s="271"/>
      <c r="I2783" s="271"/>
      <c r="J2783" s="270"/>
      <c r="K2783" s="270"/>
      <c r="L2783" s="249"/>
      <c r="M2783" s="249"/>
      <c r="N2783" s="272"/>
      <c r="O2783" s="250"/>
      <c r="P2783" s="273"/>
      <c r="Q2783" s="274"/>
      <c r="R2783" s="273"/>
      <c r="S2783" s="274"/>
      <c r="T2783" s="250"/>
      <c r="U2783" s="274"/>
      <c r="V2783" s="250"/>
      <c r="W2783" s="275"/>
      <c r="X2783" s="276"/>
    </row>
    <row r="2784" spans="2:24" x14ac:dyDescent="0.25">
      <c r="B2784" s="248"/>
      <c r="C2784" s="249"/>
      <c r="D2784" s="269"/>
      <c r="E2784" s="249"/>
      <c r="F2784" s="270"/>
      <c r="G2784" s="270"/>
      <c r="H2784" s="271"/>
      <c r="I2784" s="271"/>
      <c r="J2784" s="270"/>
      <c r="K2784" s="270"/>
      <c r="L2784" s="249"/>
      <c r="M2784" s="249"/>
      <c r="N2784" s="272"/>
      <c r="O2784" s="250"/>
      <c r="P2784" s="273"/>
      <c r="Q2784" s="274"/>
      <c r="R2784" s="273"/>
      <c r="S2784" s="274"/>
      <c r="T2784" s="250"/>
      <c r="U2784" s="274"/>
      <c r="V2784" s="250"/>
      <c r="W2784" s="275"/>
      <c r="X2784" s="276"/>
    </row>
    <row r="2785" spans="2:24" x14ac:dyDescent="0.25">
      <c r="B2785" s="248"/>
      <c r="C2785" s="249"/>
      <c r="D2785" s="269"/>
      <c r="E2785" s="249"/>
      <c r="F2785" s="270"/>
      <c r="G2785" s="270"/>
      <c r="H2785" s="271"/>
      <c r="I2785" s="271"/>
      <c r="J2785" s="270"/>
      <c r="K2785" s="270"/>
      <c r="L2785" s="249"/>
      <c r="M2785" s="249"/>
      <c r="N2785" s="272"/>
      <c r="O2785" s="250"/>
      <c r="P2785" s="273"/>
      <c r="Q2785" s="274"/>
      <c r="R2785" s="273"/>
      <c r="S2785" s="274"/>
      <c r="T2785" s="250"/>
      <c r="U2785" s="274"/>
      <c r="V2785" s="250"/>
      <c r="W2785" s="275"/>
      <c r="X2785" s="276"/>
    </row>
    <row r="2786" spans="2:24" x14ac:dyDescent="0.25">
      <c r="B2786" s="248"/>
      <c r="C2786" s="249"/>
      <c r="D2786" s="269"/>
      <c r="E2786" s="249"/>
      <c r="F2786" s="270"/>
      <c r="G2786" s="270"/>
      <c r="H2786" s="271"/>
      <c r="I2786" s="271"/>
      <c r="J2786" s="270"/>
      <c r="K2786" s="270"/>
      <c r="L2786" s="249"/>
      <c r="M2786" s="249"/>
      <c r="N2786" s="272"/>
      <c r="O2786" s="250"/>
      <c r="P2786" s="273"/>
      <c r="Q2786" s="274"/>
      <c r="R2786" s="273"/>
      <c r="S2786" s="274"/>
      <c r="T2786" s="250"/>
      <c r="U2786" s="274"/>
      <c r="V2786" s="250"/>
      <c r="W2786" s="275"/>
      <c r="X2786" s="276"/>
    </row>
    <row r="2787" spans="2:24" x14ac:dyDescent="0.25">
      <c r="B2787" s="248"/>
      <c r="C2787" s="249"/>
      <c r="D2787" s="269"/>
      <c r="E2787" s="249"/>
      <c r="F2787" s="270"/>
      <c r="G2787" s="270"/>
      <c r="H2787" s="271"/>
      <c r="I2787" s="271"/>
      <c r="J2787" s="270"/>
      <c r="K2787" s="270"/>
      <c r="L2787" s="249"/>
      <c r="M2787" s="249"/>
      <c r="N2787" s="272"/>
      <c r="O2787" s="250"/>
      <c r="P2787" s="273"/>
      <c r="Q2787" s="274"/>
      <c r="R2787" s="273"/>
      <c r="S2787" s="274"/>
      <c r="T2787" s="250"/>
      <c r="U2787" s="274"/>
      <c r="V2787" s="250"/>
      <c r="W2787" s="275"/>
      <c r="X2787" s="276"/>
    </row>
    <row r="2788" spans="2:24" x14ac:dyDescent="0.25">
      <c r="B2788" s="248"/>
      <c r="C2788" s="249"/>
      <c r="D2788" s="269"/>
      <c r="E2788" s="249"/>
      <c r="F2788" s="270"/>
      <c r="G2788" s="270"/>
      <c r="H2788" s="271"/>
      <c r="I2788" s="271"/>
      <c r="J2788" s="270"/>
      <c r="K2788" s="270"/>
      <c r="L2788" s="249"/>
      <c r="M2788" s="249"/>
      <c r="N2788" s="272"/>
      <c r="O2788" s="250"/>
      <c r="P2788" s="273"/>
      <c r="Q2788" s="274"/>
      <c r="R2788" s="273"/>
      <c r="S2788" s="274"/>
      <c r="T2788" s="250"/>
      <c r="U2788" s="274"/>
      <c r="V2788" s="250"/>
      <c r="W2788" s="275"/>
      <c r="X2788" s="276"/>
    </row>
    <row r="2789" spans="2:24" x14ac:dyDescent="0.25">
      <c r="B2789" s="248"/>
      <c r="C2789" s="249"/>
      <c r="D2789" s="269"/>
      <c r="E2789" s="249"/>
      <c r="F2789" s="270"/>
      <c r="G2789" s="270"/>
      <c r="H2789" s="271"/>
      <c r="I2789" s="271"/>
      <c r="J2789" s="270"/>
      <c r="K2789" s="270"/>
      <c r="L2789" s="249"/>
      <c r="M2789" s="249"/>
      <c r="N2789" s="272"/>
      <c r="O2789" s="250"/>
      <c r="P2789" s="273"/>
      <c r="Q2789" s="274"/>
      <c r="R2789" s="273"/>
      <c r="S2789" s="274"/>
      <c r="T2789" s="250"/>
      <c r="U2789" s="274"/>
      <c r="V2789" s="250"/>
      <c r="W2789" s="275"/>
      <c r="X2789" s="276"/>
    </row>
    <row r="2790" spans="2:24" x14ac:dyDescent="0.25">
      <c r="B2790" s="248"/>
      <c r="C2790" s="249"/>
      <c r="D2790" s="269"/>
      <c r="E2790" s="249"/>
      <c r="F2790" s="270"/>
      <c r="G2790" s="270"/>
      <c r="H2790" s="271"/>
      <c r="I2790" s="271"/>
      <c r="J2790" s="270"/>
      <c r="K2790" s="270"/>
      <c r="L2790" s="249"/>
      <c r="M2790" s="249"/>
      <c r="N2790" s="272"/>
      <c r="O2790" s="250"/>
      <c r="P2790" s="273"/>
      <c r="Q2790" s="274"/>
      <c r="R2790" s="273"/>
      <c r="S2790" s="274"/>
      <c r="T2790" s="250"/>
      <c r="U2790" s="274"/>
      <c r="V2790" s="250"/>
      <c r="W2790" s="275"/>
      <c r="X2790" s="276"/>
    </row>
    <row r="2791" spans="2:24" x14ac:dyDescent="0.25">
      <c r="B2791" s="248"/>
      <c r="C2791" s="249"/>
      <c r="D2791" s="269"/>
      <c r="E2791" s="249"/>
      <c r="F2791" s="270"/>
      <c r="G2791" s="270"/>
      <c r="H2791" s="271"/>
      <c r="I2791" s="271"/>
      <c r="J2791" s="270"/>
      <c r="K2791" s="270"/>
      <c r="L2791" s="249"/>
      <c r="M2791" s="249"/>
      <c r="N2791" s="272"/>
      <c r="O2791" s="250"/>
      <c r="P2791" s="273"/>
      <c r="Q2791" s="274"/>
      <c r="R2791" s="273"/>
      <c r="S2791" s="274"/>
      <c r="T2791" s="250"/>
      <c r="U2791" s="274"/>
      <c r="V2791" s="250"/>
      <c r="W2791" s="275"/>
      <c r="X2791" s="276"/>
    </row>
    <row r="2792" spans="2:24" x14ac:dyDescent="0.25">
      <c r="B2792" s="248"/>
      <c r="C2792" s="249"/>
      <c r="D2792" s="269"/>
      <c r="E2792" s="249"/>
      <c r="F2792" s="270"/>
      <c r="G2792" s="270"/>
      <c r="H2792" s="271"/>
      <c r="I2792" s="271"/>
      <c r="J2792" s="270"/>
      <c r="K2792" s="270"/>
      <c r="L2792" s="249"/>
      <c r="M2792" s="249"/>
      <c r="N2792" s="272"/>
      <c r="O2792" s="250"/>
      <c r="P2792" s="273"/>
      <c r="Q2792" s="274"/>
      <c r="R2792" s="273"/>
      <c r="S2792" s="274"/>
      <c r="T2792" s="250"/>
      <c r="U2792" s="274"/>
      <c r="V2792" s="250"/>
      <c r="W2792" s="275"/>
      <c r="X2792" s="276"/>
    </row>
    <row r="2793" spans="2:24" x14ac:dyDescent="0.25">
      <c r="B2793" s="248"/>
      <c r="C2793" s="249"/>
      <c r="D2793" s="269"/>
      <c r="E2793" s="249"/>
      <c r="F2793" s="270"/>
      <c r="G2793" s="270"/>
      <c r="H2793" s="271"/>
      <c r="I2793" s="271"/>
      <c r="J2793" s="270"/>
      <c r="K2793" s="270"/>
      <c r="L2793" s="249"/>
      <c r="M2793" s="249"/>
      <c r="N2793" s="272"/>
      <c r="O2793" s="250"/>
      <c r="P2793" s="273"/>
      <c r="Q2793" s="274"/>
      <c r="R2793" s="273"/>
      <c r="S2793" s="274"/>
      <c r="T2793" s="250"/>
      <c r="U2793" s="274"/>
      <c r="V2793" s="250"/>
      <c r="W2793" s="275"/>
      <c r="X2793" s="276"/>
    </row>
    <row r="2794" spans="2:24" x14ac:dyDescent="0.25">
      <c r="B2794" s="248"/>
      <c r="C2794" s="249"/>
      <c r="D2794" s="269"/>
      <c r="E2794" s="249"/>
      <c r="F2794" s="270"/>
      <c r="G2794" s="270"/>
      <c r="H2794" s="271"/>
      <c r="I2794" s="271"/>
      <c r="J2794" s="270"/>
      <c r="K2794" s="270"/>
      <c r="L2794" s="249"/>
      <c r="M2794" s="249"/>
      <c r="N2794" s="272"/>
      <c r="O2794" s="250"/>
      <c r="P2794" s="273"/>
      <c r="Q2794" s="274"/>
      <c r="R2794" s="273"/>
      <c r="S2794" s="274"/>
      <c r="T2794" s="250"/>
      <c r="U2794" s="274"/>
      <c r="V2794" s="250"/>
      <c r="W2794" s="275"/>
      <c r="X2794" s="276"/>
    </row>
    <row r="2795" spans="2:24" x14ac:dyDescent="0.25">
      <c r="B2795" s="248"/>
      <c r="C2795" s="249"/>
      <c r="D2795" s="269"/>
      <c r="E2795" s="249"/>
      <c r="F2795" s="270"/>
      <c r="G2795" s="270"/>
      <c r="H2795" s="271"/>
      <c r="I2795" s="271"/>
      <c r="J2795" s="270"/>
      <c r="K2795" s="270"/>
      <c r="L2795" s="249"/>
      <c r="M2795" s="249"/>
      <c r="N2795" s="272"/>
      <c r="O2795" s="250"/>
      <c r="P2795" s="273"/>
      <c r="Q2795" s="274"/>
      <c r="R2795" s="273"/>
      <c r="S2795" s="274"/>
      <c r="T2795" s="250"/>
      <c r="U2795" s="274"/>
      <c r="V2795" s="250"/>
      <c r="W2795" s="275"/>
      <c r="X2795" s="276"/>
    </row>
    <row r="2796" spans="2:24" x14ac:dyDescent="0.25">
      <c r="B2796" s="248"/>
      <c r="C2796" s="249"/>
      <c r="D2796" s="269"/>
      <c r="E2796" s="249"/>
      <c r="F2796" s="270"/>
      <c r="G2796" s="270"/>
      <c r="H2796" s="271"/>
      <c r="I2796" s="271"/>
      <c r="J2796" s="270"/>
      <c r="K2796" s="270"/>
      <c r="L2796" s="249"/>
      <c r="M2796" s="249"/>
      <c r="N2796" s="272"/>
      <c r="O2796" s="250"/>
      <c r="P2796" s="273"/>
      <c r="Q2796" s="274"/>
      <c r="R2796" s="273"/>
      <c r="S2796" s="274"/>
      <c r="T2796" s="250"/>
      <c r="U2796" s="274"/>
      <c r="V2796" s="250"/>
      <c r="W2796" s="275"/>
      <c r="X2796" s="276"/>
    </row>
    <row r="2797" spans="2:24" x14ac:dyDescent="0.25">
      <c r="B2797" s="248"/>
      <c r="C2797" s="249"/>
      <c r="D2797" s="269"/>
      <c r="E2797" s="249"/>
      <c r="F2797" s="270"/>
      <c r="G2797" s="270"/>
      <c r="H2797" s="271"/>
      <c r="I2797" s="271"/>
      <c r="J2797" s="270"/>
      <c r="K2797" s="270"/>
      <c r="L2797" s="249"/>
      <c r="M2797" s="249"/>
      <c r="N2797" s="272"/>
      <c r="O2797" s="250"/>
      <c r="P2797" s="273"/>
      <c r="Q2797" s="274"/>
      <c r="R2797" s="273"/>
      <c r="S2797" s="274"/>
      <c r="T2797" s="250"/>
      <c r="U2797" s="274"/>
      <c r="V2797" s="250"/>
      <c r="W2797" s="275"/>
      <c r="X2797" s="276"/>
    </row>
    <row r="2798" spans="2:24" x14ac:dyDescent="0.25">
      <c r="B2798" s="248"/>
      <c r="C2798" s="249"/>
      <c r="D2798" s="269"/>
      <c r="E2798" s="249"/>
      <c r="F2798" s="270"/>
      <c r="G2798" s="270"/>
      <c r="H2798" s="271"/>
      <c r="I2798" s="271"/>
      <c r="J2798" s="270"/>
      <c r="K2798" s="270"/>
      <c r="L2798" s="249"/>
      <c r="M2798" s="249"/>
      <c r="N2798" s="272"/>
      <c r="O2798" s="250"/>
      <c r="P2798" s="273"/>
      <c r="Q2798" s="274"/>
      <c r="R2798" s="273"/>
      <c r="S2798" s="274"/>
      <c r="T2798" s="250"/>
      <c r="U2798" s="274"/>
      <c r="V2798" s="250"/>
      <c r="W2798" s="275"/>
      <c r="X2798" s="276"/>
    </row>
    <row r="2799" spans="2:24" x14ac:dyDescent="0.25">
      <c r="B2799" s="248"/>
      <c r="C2799" s="249"/>
      <c r="D2799" s="269"/>
      <c r="E2799" s="249"/>
      <c r="F2799" s="270"/>
      <c r="G2799" s="270"/>
      <c r="H2799" s="271"/>
      <c r="I2799" s="271"/>
      <c r="J2799" s="270"/>
      <c r="K2799" s="270"/>
      <c r="L2799" s="249"/>
      <c r="M2799" s="249"/>
      <c r="N2799" s="272"/>
      <c r="O2799" s="250"/>
      <c r="P2799" s="273"/>
      <c r="Q2799" s="274"/>
      <c r="R2799" s="273"/>
      <c r="S2799" s="274"/>
      <c r="T2799" s="250"/>
      <c r="U2799" s="274"/>
      <c r="V2799" s="250"/>
      <c r="W2799" s="275"/>
      <c r="X2799" s="276"/>
    </row>
    <row r="2800" spans="2:24" x14ac:dyDescent="0.25">
      <c r="B2800" s="248"/>
      <c r="C2800" s="249"/>
      <c r="D2800" s="269"/>
      <c r="E2800" s="249"/>
      <c r="F2800" s="270"/>
      <c r="G2800" s="270"/>
      <c r="H2800" s="271"/>
      <c r="I2800" s="271"/>
      <c r="J2800" s="270"/>
      <c r="K2800" s="270"/>
      <c r="L2800" s="249"/>
      <c r="M2800" s="249"/>
      <c r="N2800" s="272"/>
      <c r="O2800" s="250"/>
      <c r="P2800" s="273"/>
      <c r="Q2800" s="274"/>
      <c r="R2800" s="273"/>
      <c r="S2800" s="274"/>
      <c r="T2800" s="250"/>
      <c r="U2800" s="274"/>
      <c r="V2800" s="250"/>
      <c r="W2800" s="275"/>
      <c r="X2800" s="276"/>
    </row>
    <row r="2801" spans="2:24" x14ac:dyDescent="0.25">
      <c r="B2801" s="248"/>
      <c r="C2801" s="249"/>
      <c r="D2801" s="269"/>
      <c r="E2801" s="249"/>
      <c r="F2801" s="270"/>
      <c r="G2801" s="270"/>
      <c r="H2801" s="271"/>
      <c r="I2801" s="271"/>
      <c r="J2801" s="270"/>
      <c r="K2801" s="270"/>
      <c r="L2801" s="249"/>
      <c r="M2801" s="249"/>
      <c r="N2801" s="272"/>
      <c r="O2801" s="250"/>
      <c r="P2801" s="273"/>
      <c r="Q2801" s="274"/>
      <c r="R2801" s="273"/>
      <c r="S2801" s="274"/>
      <c r="T2801" s="250"/>
      <c r="U2801" s="274"/>
      <c r="V2801" s="250"/>
      <c r="W2801" s="275"/>
      <c r="X2801" s="276"/>
    </row>
    <row r="2802" spans="2:24" x14ac:dyDescent="0.25">
      <c r="B2802" s="248"/>
      <c r="C2802" s="249"/>
      <c r="D2802" s="269"/>
      <c r="E2802" s="249"/>
      <c r="F2802" s="270"/>
      <c r="G2802" s="270"/>
      <c r="H2802" s="271"/>
      <c r="I2802" s="271"/>
      <c r="J2802" s="270"/>
      <c r="K2802" s="270"/>
      <c r="L2802" s="249"/>
      <c r="M2802" s="249"/>
      <c r="N2802" s="272"/>
      <c r="O2802" s="250"/>
      <c r="P2802" s="273"/>
      <c r="Q2802" s="274"/>
      <c r="R2802" s="273"/>
      <c r="S2802" s="274"/>
      <c r="T2802" s="250"/>
      <c r="U2802" s="274"/>
      <c r="V2802" s="250"/>
      <c r="W2802" s="275"/>
      <c r="X2802" s="276"/>
    </row>
    <row r="2803" spans="2:24" x14ac:dyDescent="0.25">
      <c r="B2803" s="248"/>
      <c r="C2803" s="249"/>
      <c r="D2803" s="269"/>
      <c r="E2803" s="249"/>
      <c r="F2803" s="270"/>
      <c r="G2803" s="270"/>
      <c r="H2803" s="271"/>
      <c r="I2803" s="271"/>
      <c r="J2803" s="270"/>
      <c r="K2803" s="270"/>
      <c r="L2803" s="249"/>
      <c r="M2803" s="249"/>
      <c r="N2803" s="272"/>
      <c r="O2803" s="250"/>
      <c r="P2803" s="273"/>
      <c r="Q2803" s="274"/>
      <c r="R2803" s="273"/>
      <c r="S2803" s="274"/>
      <c r="T2803" s="250"/>
      <c r="U2803" s="274"/>
      <c r="V2803" s="250"/>
      <c r="W2803" s="275"/>
      <c r="X2803" s="276"/>
    </row>
    <row r="2804" spans="2:24" x14ac:dyDescent="0.25">
      <c r="B2804" s="248"/>
      <c r="C2804" s="249"/>
      <c r="D2804" s="269"/>
      <c r="E2804" s="249"/>
      <c r="F2804" s="270"/>
      <c r="G2804" s="270"/>
      <c r="H2804" s="271"/>
      <c r="I2804" s="271"/>
      <c r="J2804" s="270"/>
      <c r="K2804" s="270"/>
      <c r="L2804" s="249"/>
      <c r="M2804" s="249"/>
      <c r="N2804" s="272"/>
      <c r="O2804" s="250"/>
      <c r="P2804" s="273"/>
      <c r="Q2804" s="274"/>
      <c r="R2804" s="273"/>
      <c r="S2804" s="274"/>
      <c r="T2804" s="250"/>
      <c r="U2804" s="274"/>
      <c r="V2804" s="250"/>
      <c r="W2804" s="275"/>
      <c r="X2804" s="276"/>
    </row>
    <row r="2805" spans="2:24" x14ac:dyDescent="0.25">
      <c r="B2805" s="248"/>
      <c r="C2805" s="249"/>
      <c r="D2805" s="269"/>
      <c r="E2805" s="249"/>
      <c r="F2805" s="270"/>
      <c r="G2805" s="270"/>
      <c r="H2805" s="271"/>
      <c r="I2805" s="271"/>
      <c r="J2805" s="270"/>
      <c r="K2805" s="270"/>
      <c r="L2805" s="249"/>
      <c r="M2805" s="249"/>
      <c r="N2805" s="272"/>
      <c r="O2805" s="250"/>
      <c r="P2805" s="273"/>
      <c r="Q2805" s="274"/>
      <c r="R2805" s="273"/>
      <c r="S2805" s="274"/>
      <c r="T2805" s="250"/>
      <c r="U2805" s="274"/>
      <c r="V2805" s="250"/>
      <c r="W2805" s="275"/>
      <c r="X2805" s="276"/>
    </row>
    <row r="2806" spans="2:24" x14ac:dyDescent="0.25">
      <c r="B2806" s="248"/>
      <c r="C2806" s="249"/>
      <c r="D2806" s="269"/>
      <c r="E2806" s="249"/>
      <c r="F2806" s="270"/>
      <c r="G2806" s="270"/>
      <c r="H2806" s="271"/>
      <c r="I2806" s="271"/>
      <c r="J2806" s="270"/>
      <c r="K2806" s="270"/>
      <c r="L2806" s="249"/>
      <c r="M2806" s="249"/>
      <c r="N2806" s="272"/>
      <c r="O2806" s="250"/>
      <c r="P2806" s="273"/>
      <c r="Q2806" s="274"/>
      <c r="R2806" s="273"/>
      <c r="S2806" s="274"/>
      <c r="T2806" s="250"/>
      <c r="U2806" s="274"/>
      <c r="V2806" s="250"/>
      <c r="W2806" s="275"/>
      <c r="X2806" s="276"/>
    </row>
    <row r="2807" spans="2:24" x14ac:dyDescent="0.25">
      <c r="B2807" s="248"/>
      <c r="C2807" s="249"/>
      <c r="D2807" s="269"/>
      <c r="E2807" s="249"/>
      <c r="F2807" s="270"/>
      <c r="G2807" s="270"/>
      <c r="H2807" s="271"/>
      <c r="I2807" s="271"/>
      <c r="J2807" s="270"/>
      <c r="K2807" s="270"/>
      <c r="L2807" s="249"/>
      <c r="M2807" s="249"/>
      <c r="N2807" s="272"/>
      <c r="O2807" s="250"/>
      <c r="P2807" s="273"/>
      <c r="Q2807" s="274"/>
      <c r="R2807" s="273"/>
      <c r="S2807" s="274"/>
      <c r="T2807" s="250"/>
      <c r="U2807" s="274"/>
      <c r="V2807" s="250"/>
      <c r="W2807" s="275"/>
      <c r="X2807" s="276"/>
    </row>
    <row r="2808" spans="2:24" x14ac:dyDescent="0.25">
      <c r="B2808" s="248"/>
      <c r="C2808" s="249"/>
      <c r="D2808" s="269"/>
      <c r="E2808" s="249"/>
      <c r="F2808" s="270"/>
      <c r="G2808" s="270"/>
      <c r="H2808" s="271"/>
      <c r="I2808" s="271"/>
      <c r="J2808" s="270"/>
      <c r="K2808" s="270"/>
      <c r="L2808" s="249"/>
      <c r="M2808" s="249"/>
      <c r="N2808" s="272"/>
      <c r="O2808" s="250"/>
      <c r="P2808" s="273"/>
      <c r="Q2808" s="274"/>
      <c r="R2808" s="273"/>
      <c r="S2808" s="274"/>
      <c r="T2808" s="250"/>
      <c r="U2808" s="274"/>
      <c r="V2808" s="250"/>
      <c r="W2808" s="275"/>
      <c r="X2808" s="276"/>
    </row>
    <row r="2809" spans="2:24" x14ac:dyDescent="0.25">
      <c r="B2809" s="248"/>
      <c r="C2809" s="249"/>
      <c r="D2809" s="269"/>
      <c r="E2809" s="249"/>
      <c r="F2809" s="270"/>
      <c r="G2809" s="270"/>
      <c r="H2809" s="271"/>
      <c r="I2809" s="271"/>
      <c r="J2809" s="270"/>
      <c r="K2809" s="270"/>
      <c r="L2809" s="249"/>
      <c r="M2809" s="249"/>
      <c r="N2809" s="272"/>
      <c r="O2809" s="250"/>
      <c r="P2809" s="273"/>
      <c r="Q2809" s="274"/>
      <c r="R2809" s="273"/>
      <c r="S2809" s="274"/>
      <c r="T2809" s="250"/>
      <c r="U2809" s="274"/>
      <c r="V2809" s="250"/>
      <c r="W2809" s="275"/>
      <c r="X2809" s="276"/>
    </row>
    <row r="2810" spans="2:24" x14ac:dyDescent="0.25">
      <c r="B2810" s="248"/>
      <c r="C2810" s="249"/>
      <c r="D2810" s="269"/>
      <c r="E2810" s="249"/>
      <c r="F2810" s="270"/>
      <c r="G2810" s="270"/>
      <c r="H2810" s="271"/>
      <c r="I2810" s="271"/>
      <c r="J2810" s="270"/>
      <c r="K2810" s="270"/>
      <c r="L2810" s="249"/>
      <c r="M2810" s="249"/>
      <c r="N2810" s="272"/>
      <c r="O2810" s="250"/>
      <c r="P2810" s="273"/>
      <c r="Q2810" s="274"/>
      <c r="R2810" s="273"/>
      <c r="S2810" s="274"/>
      <c r="T2810" s="250"/>
      <c r="U2810" s="274"/>
      <c r="V2810" s="250"/>
      <c r="W2810" s="275"/>
      <c r="X2810" s="276"/>
    </row>
    <row r="2811" spans="2:24" x14ac:dyDescent="0.25">
      <c r="B2811" s="248"/>
      <c r="C2811" s="249"/>
      <c r="D2811" s="269"/>
      <c r="E2811" s="249"/>
      <c r="F2811" s="270"/>
      <c r="G2811" s="270"/>
      <c r="H2811" s="271"/>
      <c r="I2811" s="271"/>
      <c r="J2811" s="270"/>
      <c r="K2811" s="270"/>
      <c r="L2811" s="249"/>
      <c r="M2811" s="249"/>
      <c r="N2811" s="272"/>
      <c r="O2811" s="250"/>
      <c r="P2811" s="273"/>
      <c r="Q2811" s="274"/>
      <c r="R2811" s="273"/>
      <c r="S2811" s="274"/>
      <c r="T2811" s="250"/>
      <c r="U2811" s="274"/>
      <c r="V2811" s="250"/>
      <c r="W2811" s="275"/>
      <c r="X2811" s="276"/>
    </row>
    <row r="2812" spans="2:24" x14ac:dyDescent="0.25">
      <c r="B2812" s="248"/>
      <c r="C2812" s="249"/>
      <c r="D2812" s="269"/>
      <c r="E2812" s="249"/>
      <c r="F2812" s="270"/>
      <c r="G2812" s="270"/>
      <c r="H2812" s="271"/>
      <c r="I2812" s="271"/>
      <c r="J2812" s="270"/>
      <c r="K2812" s="270"/>
      <c r="L2812" s="249"/>
      <c r="M2812" s="249"/>
      <c r="N2812" s="272"/>
      <c r="O2812" s="250"/>
      <c r="P2812" s="273"/>
      <c r="Q2812" s="274"/>
      <c r="R2812" s="273"/>
      <c r="S2812" s="274"/>
      <c r="T2812" s="250"/>
      <c r="U2812" s="274"/>
      <c r="V2812" s="250"/>
      <c r="W2812" s="275"/>
      <c r="X2812" s="276"/>
    </row>
    <row r="2813" spans="2:24" x14ac:dyDescent="0.25">
      <c r="B2813" s="248"/>
      <c r="C2813" s="249"/>
      <c r="D2813" s="269"/>
      <c r="E2813" s="249"/>
      <c r="F2813" s="270"/>
      <c r="G2813" s="270"/>
      <c r="H2813" s="271"/>
      <c r="I2813" s="271"/>
      <c r="J2813" s="270"/>
      <c r="K2813" s="270"/>
      <c r="L2813" s="249"/>
      <c r="M2813" s="249"/>
      <c r="N2813" s="272"/>
      <c r="O2813" s="250"/>
      <c r="P2813" s="273"/>
      <c r="Q2813" s="274"/>
      <c r="R2813" s="273"/>
      <c r="S2813" s="274"/>
      <c r="T2813" s="250"/>
      <c r="U2813" s="274"/>
      <c r="V2813" s="250"/>
      <c r="W2813" s="275"/>
      <c r="X2813" s="276"/>
    </row>
    <row r="2814" spans="2:24" x14ac:dyDescent="0.25">
      <c r="B2814" s="248"/>
      <c r="C2814" s="249"/>
      <c r="D2814" s="269"/>
      <c r="E2814" s="249"/>
      <c r="F2814" s="270"/>
      <c r="G2814" s="270"/>
      <c r="H2814" s="271"/>
      <c r="I2814" s="271"/>
      <c r="J2814" s="270"/>
      <c r="K2814" s="270"/>
      <c r="L2814" s="249"/>
      <c r="M2814" s="249"/>
      <c r="N2814" s="272"/>
      <c r="O2814" s="250"/>
      <c r="P2814" s="273"/>
      <c r="Q2814" s="274"/>
      <c r="R2814" s="273"/>
      <c r="S2814" s="274"/>
      <c r="T2814" s="250"/>
      <c r="U2814" s="274"/>
      <c r="V2814" s="250"/>
      <c r="W2814" s="275"/>
      <c r="X2814" s="276"/>
    </row>
    <row r="2815" spans="2:24" x14ac:dyDescent="0.25">
      <c r="B2815" s="248"/>
      <c r="C2815" s="249"/>
      <c r="D2815" s="269"/>
      <c r="E2815" s="249"/>
      <c r="F2815" s="270"/>
      <c r="G2815" s="270"/>
      <c r="H2815" s="271"/>
      <c r="I2815" s="271"/>
      <c r="J2815" s="270"/>
      <c r="K2815" s="270"/>
      <c r="L2815" s="249"/>
      <c r="M2815" s="249"/>
      <c r="N2815" s="272"/>
      <c r="O2815" s="250"/>
      <c r="P2815" s="273"/>
      <c r="Q2815" s="274"/>
      <c r="R2815" s="273"/>
      <c r="S2815" s="274"/>
      <c r="T2815" s="250"/>
      <c r="U2815" s="274"/>
      <c r="V2815" s="250"/>
      <c r="W2815" s="275"/>
      <c r="X2815" s="276"/>
    </row>
    <row r="2816" spans="2:24" x14ac:dyDescent="0.25">
      <c r="B2816" s="248"/>
      <c r="C2816" s="249"/>
      <c r="D2816" s="269"/>
      <c r="E2816" s="249"/>
      <c r="F2816" s="270"/>
      <c r="G2816" s="270"/>
      <c r="H2816" s="271"/>
      <c r="I2816" s="271"/>
      <c r="J2816" s="270"/>
      <c r="K2816" s="270"/>
      <c r="L2816" s="249"/>
      <c r="M2816" s="249"/>
      <c r="N2816" s="272"/>
      <c r="O2816" s="250"/>
      <c r="P2816" s="273"/>
      <c r="Q2816" s="274"/>
      <c r="R2816" s="273"/>
      <c r="S2816" s="274"/>
      <c r="T2816" s="250"/>
      <c r="U2816" s="274"/>
      <c r="V2816" s="250"/>
      <c r="W2816" s="275"/>
      <c r="X2816" s="276"/>
    </row>
    <row r="2817" spans="2:24" x14ac:dyDescent="0.25">
      <c r="B2817" s="248"/>
      <c r="C2817" s="249"/>
      <c r="D2817" s="269"/>
      <c r="E2817" s="249"/>
      <c r="F2817" s="270"/>
      <c r="G2817" s="270"/>
      <c r="H2817" s="271"/>
      <c r="I2817" s="271"/>
      <c r="J2817" s="270"/>
      <c r="K2817" s="270"/>
      <c r="L2817" s="249"/>
      <c r="M2817" s="249"/>
      <c r="N2817" s="272"/>
      <c r="O2817" s="250"/>
      <c r="P2817" s="273"/>
      <c r="Q2817" s="274"/>
      <c r="R2817" s="273"/>
      <c r="S2817" s="274"/>
      <c r="T2817" s="250"/>
      <c r="U2817" s="274"/>
      <c r="V2817" s="250"/>
      <c r="W2817" s="275"/>
      <c r="X2817" s="276"/>
    </row>
    <row r="2818" spans="2:24" x14ac:dyDescent="0.25">
      <c r="B2818" s="248"/>
      <c r="C2818" s="249"/>
      <c r="D2818" s="269"/>
      <c r="E2818" s="249"/>
      <c r="F2818" s="270"/>
      <c r="G2818" s="270"/>
      <c r="H2818" s="271"/>
      <c r="I2818" s="271"/>
      <c r="J2818" s="270"/>
      <c r="K2818" s="270"/>
      <c r="L2818" s="249"/>
      <c r="M2818" s="249"/>
      <c r="N2818" s="272"/>
      <c r="O2818" s="250"/>
      <c r="P2818" s="273"/>
      <c r="Q2818" s="274"/>
      <c r="R2818" s="273"/>
      <c r="S2818" s="274"/>
      <c r="T2818" s="250"/>
      <c r="U2818" s="274"/>
      <c r="V2818" s="250"/>
      <c r="W2818" s="275"/>
      <c r="X2818" s="276"/>
    </row>
    <row r="2819" spans="2:24" x14ac:dyDescent="0.25">
      <c r="B2819" s="248"/>
      <c r="C2819" s="249"/>
      <c r="D2819" s="269"/>
      <c r="E2819" s="249"/>
      <c r="F2819" s="270"/>
      <c r="G2819" s="270"/>
      <c r="H2819" s="271"/>
      <c r="I2819" s="271"/>
      <c r="J2819" s="270"/>
      <c r="K2819" s="270"/>
      <c r="L2819" s="249"/>
      <c r="M2819" s="249"/>
      <c r="N2819" s="272"/>
      <c r="O2819" s="250"/>
      <c r="P2819" s="273"/>
      <c r="Q2819" s="274"/>
      <c r="R2819" s="273"/>
      <c r="S2819" s="274"/>
      <c r="T2819" s="250"/>
      <c r="U2819" s="274"/>
      <c r="V2819" s="250"/>
      <c r="W2819" s="275"/>
      <c r="X2819" s="276"/>
    </row>
    <row r="2820" spans="2:24" x14ac:dyDescent="0.25">
      <c r="B2820" s="248"/>
      <c r="C2820" s="249"/>
      <c r="D2820" s="269"/>
      <c r="E2820" s="249"/>
      <c r="F2820" s="270"/>
      <c r="G2820" s="270"/>
      <c r="H2820" s="271"/>
      <c r="I2820" s="271"/>
      <c r="J2820" s="270"/>
      <c r="K2820" s="270"/>
      <c r="L2820" s="249"/>
      <c r="M2820" s="249"/>
      <c r="N2820" s="272"/>
      <c r="O2820" s="250"/>
      <c r="P2820" s="273"/>
      <c r="Q2820" s="274"/>
      <c r="R2820" s="273"/>
      <c r="S2820" s="274"/>
      <c r="T2820" s="250"/>
      <c r="U2820" s="274"/>
      <c r="V2820" s="250"/>
      <c r="W2820" s="275"/>
      <c r="X2820" s="276"/>
    </row>
    <row r="2821" spans="2:24" x14ac:dyDescent="0.25">
      <c r="B2821" s="248"/>
      <c r="C2821" s="249"/>
      <c r="D2821" s="269"/>
      <c r="E2821" s="249"/>
      <c r="F2821" s="270"/>
      <c r="G2821" s="270"/>
      <c r="H2821" s="271"/>
      <c r="I2821" s="271"/>
      <c r="J2821" s="270"/>
      <c r="K2821" s="270"/>
      <c r="L2821" s="249"/>
      <c r="M2821" s="249"/>
      <c r="N2821" s="272"/>
      <c r="O2821" s="250"/>
      <c r="P2821" s="273"/>
      <c r="Q2821" s="274"/>
      <c r="R2821" s="273"/>
      <c r="S2821" s="274"/>
      <c r="T2821" s="250"/>
      <c r="U2821" s="274"/>
      <c r="V2821" s="250"/>
      <c r="W2821" s="275"/>
      <c r="X2821" s="276"/>
    </row>
    <row r="2822" spans="2:24" x14ac:dyDescent="0.25">
      <c r="B2822" s="248"/>
      <c r="C2822" s="249"/>
      <c r="D2822" s="269"/>
      <c r="E2822" s="249"/>
      <c r="F2822" s="270"/>
      <c r="G2822" s="270"/>
      <c r="H2822" s="271"/>
      <c r="I2822" s="271"/>
      <c r="J2822" s="270"/>
      <c r="K2822" s="270"/>
      <c r="L2822" s="249"/>
      <c r="M2822" s="249"/>
      <c r="N2822" s="272"/>
      <c r="O2822" s="250"/>
      <c r="P2822" s="273"/>
      <c r="Q2822" s="274"/>
      <c r="R2822" s="273"/>
      <c r="S2822" s="274"/>
      <c r="T2822" s="250"/>
      <c r="U2822" s="274"/>
      <c r="V2822" s="250"/>
      <c r="W2822" s="275"/>
      <c r="X2822" s="276"/>
    </row>
    <row r="2823" spans="2:24" x14ac:dyDescent="0.25">
      <c r="B2823" s="248"/>
      <c r="C2823" s="249"/>
      <c r="D2823" s="269"/>
      <c r="E2823" s="249"/>
      <c r="F2823" s="270"/>
      <c r="G2823" s="270"/>
      <c r="H2823" s="271"/>
      <c r="I2823" s="271"/>
      <c r="J2823" s="270"/>
      <c r="K2823" s="270"/>
      <c r="L2823" s="249"/>
      <c r="M2823" s="249"/>
      <c r="N2823" s="272"/>
      <c r="O2823" s="250"/>
      <c r="P2823" s="273"/>
      <c r="Q2823" s="274"/>
      <c r="R2823" s="273"/>
      <c r="S2823" s="274"/>
      <c r="T2823" s="250"/>
      <c r="U2823" s="274"/>
      <c r="V2823" s="250"/>
      <c r="W2823" s="275"/>
      <c r="X2823" s="276"/>
    </row>
    <row r="2824" spans="2:24" x14ac:dyDescent="0.25">
      <c r="B2824" s="248"/>
      <c r="C2824" s="249"/>
      <c r="D2824" s="269"/>
      <c r="E2824" s="249"/>
      <c r="F2824" s="270"/>
      <c r="G2824" s="270"/>
      <c r="H2824" s="271"/>
      <c r="I2824" s="271"/>
      <c r="J2824" s="270"/>
      <c r="K2824" s="270"/>
      <c r="L2824" s="249"/>
      <c r="M2824" s="249"/>
      <c r="N2824" s="272"/>
      <c r="O2824" s="250"/>
      <c r="P2824" s="273"/>
      <c r="Q2824" s="274"/>
      <c r="R2824" s="273"/>
      <c r="S2824" s="274"/>
      <c r="T2824" s="250"/>
      <c r="U2824" s="274"/>
      <c r="V2824" s="250"/>
      <c r="W2824" s="275"/>
      <c r="X2824" s="276"/>
    </row>
    <row r="2825" spans="2:24" x14ac:dyDescent="0.25">
      <c r="B2825" s="248"/>
      <c r="C2825" s="249"/>
      <c r="D2825" s="269"/>
      <c r="E2825" s="249"/>
      <c r="F2825" s="270"/>
      <c r="G2825" s="270"/>
      <c r="H2825" s="271"/>
      <c r="I2825" s="271"/>
      <c r="J2825" s="270"/>
      <c r="K2825" s="270"/>
      <c r="L2825" s="249"/>
      <c r="M2825" s="249"/>
      <c r="N2825" s="272"/>
      <c r="O2825" s="250"/>
      <c r="P2825" s="273"/>
      <c r="Q2825" s="274"/>
      <c r="R2825" s="273"/>
      <c r="S2825" s="274"/>
      <c r="T2825" s="250"/>
      <c r="U2825" s="274"/>
      <c r="V2825" s="250"/>
      <c r="W2825" s="275"/>
      <c r="X2825" s="276"/>
    </row>
    <row r="2826" spans="2:24" x14ac:dyDescent="0.25">
      <c r="B2826" s="248"/>
      <c r="C2826" s="249"/>
      <c r="D2826" s="269"/>
      <c r="E2826" s="249"/>
      <c r="F2826" s="270"/>
      <c r="G2826" s="270"/>
      <c r="H2826" s="271"/>
      <c r="I2826" s="271"/>
      <c r="J2826" s="270"/>
      <c r="K2826" s="270"/>
      <c r="L2826" s="249"/>
      <c r="M2826" s="249"/>
      <c r="N2826" s="272"/>
      <c r="O2826" s="250"/>
      <c r="P2826" s="273"/>
      <c r="Q2826" s="274"/>
      <c r="R2826" s="273"/>
      <c r="S2826" s="274"/>
      <c r="T2826" s="250"/>
      <c r="U2826" s="274"/>
      <c r="V2826" s="250"/>
      <c r="W2826" s="275"/>
      <c r="X2826" s="276"/>
    </row>
    <row r="2827" spans="2:24" x14ac:dyDescent="0.25">
      <c r="B2827" s="248"/>
      <c r="C2827" s="249"/>
      <c r="D2827" s="269"/>
      <c r="E2827" s="249"/>
      <c r="F2827" s="270"/>
      <c r="G2827" s="270"/>
      <c r="H2827" s="271"/>
      <c r="I2827" s="271"/>
      <c r="J2827" s="270"/>
      <c r="K2827" s="270"/>
      <c r="L2827" s="249"/>
      <c r="M2827" s="249"/>
      <c r="N2827" s="272"/>
      <c r="O2827" s="250"/>
      <c r="P2827" s="273"/>
      <c r="Q2827" s="274"/>
      <c r="R2827" s="273"/>
      <c r="S2827" s="274"/>
      <c r="T2827" s="250"/>
      <c r="U2827" s="274"/>
      <c r="V2827" s="250"/>
      <c r="W2827" s="275"/>
      <c r="X2827" s="276"/>
    </row>
    <row r="2828" spans="2:24" x14ac:dyDescent="0.25">
      <c r="B2828" s="248"/>
      <c r="C2828" s="249"/>
      <c r="D2828" s="269"/>
      <c r="E2828" s="249"/>
      <c r="F2828" s="270"/>
      <c r="G2828" s="270"/>
      <c r="H2828" s="271"/>
      <c r="I2828" s="271"/>
      <c r="J2828" s="270"/>
      <c r="K2828" s="270"/>
      <c r="L2828" s="249"/>
      <c r="M2828" s="249"/>
      <c r="N2828" s="272"/>
      <c r="O2828" s="250"/>
      <c r="P2828" s="273"/>
      <c r="Q2828" s="274"/>
      <c r="R2828" s="273"/>
      <c r="S2828" s="274"/>
      <c r="T2828" s="250"/>
      <c r="U2828" s="274"/>
      <c r="V2828" s="250"/>
      <c r="W2828" s="275"/>
      <c r="X2828" s="276"/>
    </row>
    <row r="2829" spans="2:24" x14ac:dyDescent="0.25">
      <c r="B2829" s="248"/>
      <c r="C2829" s="249"/>
      <c r="D2829" s="269"/>
      <c r="E2829" s="249"/>
      <c r="F2829" s="270"/>
      <c r="G2829" s="270"/>
      <c r="H2829" s="271"/>
      <c r="I2829" s="271"/>
      <c r="J2829" s="270"/>
      <c r="K2829" s="270"/>
      <c r="L2829" s="249"/>
      <c r="M2829" s="249"/>
      <c r="N2829" s="272"/>
      <c r="O2829" s="250"/>
      <c r="P2829" s="273"/>
      <c r="Q2829" s="274"/>
      <c r="R2829" s="273"/>
      <c r="S2829" s="274"/>
      <c r="T2829" s="250"/>
      <c r="U2829" s="274"/>
      <c r="V2829" s="250"/>
      <c r="W2829" s="275"/>
      <c r="X2829" s="276"/>
    </row>
    <row r="2830" spans="2:24" x14ac:dyDescent="0.25">
      <c r="B2830" s="248"/>
      <c r="C2830" s="249"/>
      <c r="D2830" s="269"/>
      <c r="E2830" s="249"/>
      <c r="F2830" s="270"/>
      <c r="G2830" s="270"/>
      <c r="H2830" s="271"/>
      <c r="I2830" s="271"/>
      <c r="J2830" s="270"/>
      <c r="K2830" s="270"/>
      <c r="L2830" s="249"/>
      <c r="M2830" s="249"/>
      <c r="N2830" s="272"/>
      <c r="O2830" s="250"/>
      <c r="P2830" s="273"/>
      <c r="Q2830" s="274"/>
      <c r="R2830" s="273"/>
      <c r="S2830" s="274"/>
      <c r="T2830" s="250"/>
      <c r="U2830" s="274"/>
      <c r="V2830" s="250"/>
      <c r="W2830" s="275"/>
      <c r="X2830" s="276"/>
    </row>
    <row r="2831" spans="2:24" x14ac:dyDescent="0.25">
      <c r="B2831" s="248"/>
      <c r="C2831" s="249"/>
      <c r="D2831" s="269"/>
      <c r="E2831" s="249"/>
      <c r="F2831" s="270"/>
      <c r="G2831" s="270"/>
      <c r="H2831" s="271"/>
      <c r="I2831" s="271"/>
      <c r="J2831" s="270"/>
      <c r="K2831" s="270"/>
      <c r="L2831" s="249"/>
      <c r="M2831" s="249"/>
      <c r="N2831" s="272"/>
      <c r="O2831" s="250"/>
      <c r="P2831" s="273"/>
      <c r="Q2831" s="274"/>
      <c r="R2831" s="273"/>
      <c r="S2831" s="274"/>
      <c r="T2831" s="250"/>
      <c r="U2831" s="274"/>
      <c r="V2831" s="250"/>
      <c r="W2831" s="275"/>
      <c r="X2831" s="276"/>
    </row>
    <row r="2832" spans="2:24" x14ac:dyDescent="0.25">
      <c r="B2832" s="248"/>
      <c r="C2832" s="249"/>
      <c r="D2832" s="269"/>
      <c r="E2832" s="249"/>
      <c r="F2832" s="270"/>
      <c r="G2832" s="270"/>
      <c r="H2832" s="271"/>
      <c r="I2832" s="271"/>
      <c r="J2832" s="270"/>
      <c r="K2832" s="270"/>
      <c r="L2832" s="249"/>
      <c r="M2832" s="249"/>
      <c r="N2832" s="272"/>
      <c r="O2832" s="250"/>
      <c r="P2832" s="273"/>
      <c r="Q2832" s="274"/>
      <c r="R2832" s="273"/>
      <c r="S2832" s="274"/>
      <c r="T2832" s="250"/>
      <c r="U2832" s="274"/>
      <c r="V2832" s="250"/>
      <c r="W2832" s="275"/>
      <c r="X2832" s="276"/>
    </row>
    <row r="2833" spans="2:24" x14ac:dyDescent="0.25">
      <c r="B2833" s="248"/>
      <c r="C2833" s="249"/>
      <c r="D2833" s="269"/>
      <c r="E2833" s="249"/>
      <c r="F2833" s="270"/>
      <c r="G2833" s="270"/>
      <c r="H2833" s="271"/>
      <c r="I2833" s="271"/>
      <c r="J2833" s="270"/>
      <c r="K2833" s="270"/>
      <c r="L2833" s="249"/>
      <c r="M2833" s="249"/>
      <c r="N2833" s="272"/>
      <c r="O2833" s="250"/>
      <c r="P2833" s="273"/>
      <c r="Q2833" s="274"/>
      <c r="R2833" s="273"/>
      <c r="S2833" s="274"/>
      <c r="T2833" s="250"/>
      <c r="U2833" s="274"/>
      <c r="V2833" s="250"/>
      <c r="W2833" s="275"/>
      <c r="X2833" s="276"/>
    </row>
    <row r="2834" spans="2:24" x14ac:dyDescent="0.25">
      <c r="B2834" s="248"/>
      <c r="C2834" s="249"/>
      <c r="D2834" s="269"/>
      <c r="E2834" s="249"/>
      <c r="F2834" s="270"/>
      <c r="G2834" s="270"/>
      <c r="H2834" s="271"/>
      <c r="I2834" s="271"/>
      <c r="J2834" s="270"/>
      <c r="K2834" s="270"/>
      <c r="L2834" s="249"/>
      <c r="M2834" s="249"/>
      <c r="N2834" s="272"/>
      <c r="O2834" s="250"/>
      <c r="P2834" s="273"/>
      <c r="Q2834" s="274"/>
      <c r="R2834" s="273"/>
      <c r="S2834" s="274"/>
      <c r="T2834" s="250"/>
      <c r="U2834" s="274"/>
      <c r="V2834" s="250"/>
      <c r="W2834" s="275"/>
      <c r="X2834" s="276"/>
    </row>
    <row r="2835" spans="2:24" x14ac:dyDescent="0.25">
      <c r="B2835" s="248"/>
      <c r="C2835" s="249"/>
      <c r="D2835" s="269"/>
      <c r="E2835" s="249"/>
      <c r="F2835" s="270"/>
      <c r="G2835" s="270"/>
      <c r="H2835" s="271"/>
      <c r="I2835" s="271"/>
      <c r="J2835" s="270"/>
      <c r="K2835" s="270"/>
      <c r="L2835" s="249"/>
      <c r="M2835" s="249"/>
      <c r="N2835" s="272"/>
      <c r="O2835" s="250"/>
      <c r="P2835" s="273"/>
      <c r="Q2835" s="274"/>
      <c r="R2835" s="273"/>
      <c r="S2835" s="274"/>
      <c r="T2835" s="250"/>
      <c r="U2835" s="274"/>
      <c r="V2835" s="250"/>
      <c r="W2835" s="275"/>
      <c r="X2835" s="276"/>
    </row>
    <row r="2836" spans="2:24" x14ac:dyDescent="0.25">
      <c r="B2836" s="248"/>
      <c r="C2836" s="249"/>
      <c r="D2836" s="269"/>
      <c r="E2836" s="249"/>
      <c r="F2836" s="270"/>
      <c r="G2836" s="270"/>
      <c r="H2836" s="271"/>
      <c r="I2836" s="271"/>
      <c r="J2836" s="270"/>
      <c r="K2836" s="270"/>
      <c r="L2836" s="249"/>
      <c r="M2836" s="249"/>
      <c r="N2836" s="272"/>
      <c r="O2836" s="250"/>
      <c r="P2836" s="273"/>
      <c r="Q2836" s="274"/>
      <c r="R2836" s="273"/>
      <c r="S2836" s="274"/>
      <c r="T2836" s="250"/>
      <c r="U2836" s="274"/>
      <c r="V2836" s="250"/>
      <c r="W2836" s="275"/>
      <c r="X2836" s="276"/>
    </row>
    <row r="2837" spans="2:24" x14ac:dyDescent="0.25">
      <c r="B2837" s="248"/>
      <c r="C2837" s="249"/>
      <c r="D2837" s="269"/>
      <c r="E2837" s="249"/>
      <c r="F2837" s="270"/>
      <c r="G2837" s="270"/>
      <c r="H2837" s="271"/>
      <c r="I2837" s="271"/>
      <c r="J2837" s="270"/>
      <c r="K2837" s="270"/>
      <c r="L2837" s="249"/>
      <c r="M2837" s="249"/>
      <c r="N2837" s="272"/>
      <c r="O2837" s="250"/>
      <c r="P2837" s="273"/>
      <c r="Q2837" s="274"/>
      <c r="R2837" s="273"/>
      <c r="S2837" s="274"/>
      <c r="T2837" s="250"/>
      <c r="U2837" s="274"/>
      <c r="V2837" s="250"/>
      <c r="W2837" s="275"/>
      <c r="X2837" s="276"/>
    </row>
    <row r="2838" spans="2:24" x14ac:dyDescent="0.25">
      <c r="B2838" s="248"/>
      <c r="C2838" s="249"/>
      <c r="D2838" s="269"/>
      <c r="E2838" s="249"/>
      <c r="F2838" s="270"/>
      <c r="G2838" s="270"/>
      <c r="H2838" s="271"/>
      <c r="I2838" s="271"/>
      <c r="J2838" s="270"/>
      <c r="K2838" s="270"/>
      <c r="L2838" s="249"/>
      <c r="M2838" s="249"/>
      <c r="N2838" s="272"/>
      <c r="O2838" s="250"/>
      <c r="P2838" s="273"/>
      <c r="Q2838" s="274"/>
      <c r="R2838" s="273"/>
      <c r="S2838" s="274"/>
      <c r="T2838" s="250"/>
      <c r="U2838" s="274"/>
      <c r="V2838" s="250"/>
      <c r="W2838" s="275"/>
      <c r="X2838" s="276"/>
    </row>
    <row r="2839" spans="2:24" x14ac:dyDescent="0.25">
      <c r="B2839" s="248"/>
      <c r="C2839" s="249"/>
      <c r="D2839" s="269"/>
      <c r="E2839" s="249"/>
      <c r="F2839" s="270"/>
      <c r="G2839" s="270"/>
      <c r="H2839" s="271"/>
      <c r="I2839" s="271"/>
      <c r="J2839" s="270"/>
      <c r="K2839" s="270"/>
      <c r="L2839" s="249"/>
      <c r="M2839" s="249"/>
      <c r="N2839" s="272"/>
      <c r="O2839" s="250"/>
      <c r="P2839" s="273"/>
      <c r="Q2839" s="274"/>
      <c r="R2839" s="273"/>
      <c r="S2839" s="274"/>
      <c r="T2839" s="250"/>
      <c r="U2839" s="274"/>
      <c r="V2839" s="250"/>
      <c r="W2839" s="275"/>
      <c r="X2839" s="276"/>
    </row>
    <row r="2840" spans="2:24" x14ac:dyDescent="0.25">
      <c r="B2840" s="248"/>
      <c r="C2840" s="249"/>
      <c r="D2840" s="269"/>
      <c r="E2840" s="249"/>
      <c r="F2840" s="270"/>
      <c r="G2840" s="270"/>
      <c r="H2840" s="271"/>
      <c r="I2840" s="271"/>
      <c r="J2840" s="270"/>
      <c r="K2840" s="270"/>
      <c r="L2840" s="249"/>
      <c r="M2840" s="249"/>
      <c r="N2840" s="272"/>
      <c r="O2840" s="250"/>
      <c r="P2840" s="273"/>
      <c r="Q2840" s="274"/>
      <c r="R2840" s="273"/>
      <c r="S2840" s="274"/>
      <c r="T2840" s="250"/>
      <c r="U2840" s="274"/>
      <c r="V2840" s="250"/>
      <c r="W2840" s="275"/>
      <c r="X2840" s="276"/>
    </row>
    <row r="2841" spans="2:24" x14ac:dyDescent="0.25">
      <c r="B2841" s="248"/>
      <c r="C2841" s="249"/>
      <c r="D2841" s="269"/>
      <c r="E2841" s="249"/>
      <c r="F2841" s="270"/>
      <c r="G2841" s="270"/>
      <c r="H2841" s="271"/>
      <c r="I2841" s="271"/>
      <c r="J2841" s="270"/>
      <c r="K2841" s="270"/>
      <c r="L2841" s="249"/>
      <c r="M2841" s="249"/>
      <c r="N2841" s="272"/>
      <c r="O2841" s="250"/>
      <c r="P2841" s="273"/>
      <c r="Q2841" s="274"/>
      <c r="R2841" s="273"/>
      <c r="S2841" s="274"/>
      <c r="T2841" s="250"/>
      <c r="U2841" s="274"/>
      <c r="V2841" s="250"/>
      <c r="W2841" s="275"/>
      <c r="X2841" s="276"/>
    </row>
    <row r="2842" spans="2:24" x14ac:dyDescent="0.25">
      <c r="B2842" s="248"/>
      <c r="C2842" s="249"/>
      <c r="D2842" s="269"/>
      <c r="E2842" s="249"/>
      <c r="F2842" s="270"/>
      <c r="G2842" s="270"/>
      <c r="H2842" s="271"/>
      <c r="I2842" s="271"/>
      <c r="J2842" s="270"/>
      <c r="K2842" s="270"/>
      <c r="L2842" s="249"/>
      <c r="M2842" s="249"/>
      <c r="N2842" s="272"/>
      <c r="O2842" s="250"/>
      <c r="P2842" s="273"/>
      <c r="Q2842" s="274"/>
      <c r="R2842" s="273"/>
      <c r="S2842" s="274"/>
      <c r="T2842" s="250"/>
      <c r="U2842" s="274"/>
      <c r="V2842" s="250"/>
      <c r="W2842" s="275"/>
      <c r="X2842" s="276"/>
    </row>
    <row r="2843" spans="2:24" x14ac:dyDescent="0.25">
      <c r="B2843" s="248"/>
      <c r="C2843" s="249"/>
      <c r="D2843" s="269"/>
      <c r="E2843" s="249"/>
      <c r="F2843" s="270"/>
      <c r="G2843" s="270"/>
      <c r="H2843" s="271"/>
      <c r="I2843" s="271"/>
      <c r="J2843" s="270"/>
      <c r="K2843" s="270"/>
      <c r="L2843" s="249"/>
      <c r="M2843" s="249"/>
      <c r="N2843" s="272"/>
      <c r="O2843" s="250"/>
      <c r="P2843" s="273"/>
      <c r="Q2843" s="274"/>
      <c r="R2843" s="273"/>
      <c r="S2843" s="274"/>
      <c r="T2843" s="250"/>
      <c r="U2843" s="274"/>
      <c r="V2843" s="250"/>
      <c r="W2843" s="275"/>
      <c r="X2843" s="276"/>
    </row>
    <row r="2844" spans="2:24" x14ac:dyDescent="0.25">
      <c r="B2844" s="248"/>
      <c r="C2844" s="249"/>
      <c r="D2844" s="269"/>
      <c r="E2844" s="249"/>
      <c r="F2844" s="270"/>
      <c r="G2844" s="270"/>
      <c r="H2844" s="271"/>
      <c r="I2844" s="271"/>
      <c r="J2844" s="270"/>
      <c r="K2844" s="270"/>
      <c r="L2844" s="249"/>
      <c r="M2844" s="249"/>
      <c r="N2844" s="272"/>
      <c r="O2844" s="250"/>
      <c r="P2844" s="273"/>
      <c r="Q2844" s="274"/>
      <c r="R2844" s="273"/>
      <c r="S2844" s="274"/>
      <c r="T2844" s="250"/>
      <c r="U2844" s="274"/>
      <c r="V2844" s="250"/>
      <c r="W2844" s="275"/>
      <c r="X2844" s="276"/>
    </row>
    <row r="2845" spans="2:24" x14ac:dyDescent="0.25">
      <c r="B2845" s="248"/>
      <c r="C2845" s="249"/>
      <c r="D2845" s="269"/>
      <c r="E2845" s="249"/>
      <c r="F2845" s="270"/>
      <c r="G2845" s="270"/>
      <c r="H2845" s="271"/>
      <c r="I2845" s="271"/>
      <c r="J2845" s="270"/>
      <c r="K2845" s="270"/>
      <c r="L2845" s="249"/>
      <c r="M2845" s="249"/>
      <c r="N2845" s="272"/>
      <c r="O2845" s="250"/>
      <c r="P2845" s="273"/>
      <c r="Q2845" s="274"/>
      <c r="R2845" s="273"/>
      <c r="S2845" s="274"/>
      <c r="T2845" s="250"/>
      <c r="U2845" s="274"/>
      <c r="V2845" s="250"/>
      <c r="W2845" s="275"/>
      <c r="X2845" s="276"/>
    </row>
    <row r="2846" spans="2:24" x14ac:dyDescent="0.25">
      <c r="B2846" s="248"/>
      <c r="C2846" s="249"/>
      <c r="D2846" s="269"/>
      <c r="E2846" s="249"/>
      <c r="F2846" s="270"/>
      <c r="G2846" s="270"/>
      <c r="H2846" s="271"/>
      <c r="I2846" s="271"/>
      <c r="J2846" s="270"/>
      <c r="K2846" s="270"/>
      <c r="L2846" s="249"/>
      <c r="M2846" s="249"/>
      <c r="N2846" s="272"/>
      <c r="O2846" s="250"/>
      <c r="P2846" s="273"/>
      <c r="Q2846" s="274"/>
      <c r="R2846" s="273"/>
      <c r="S2846" s="274"/>
      <c r="T2846" s="250"/>
      <c r="U2846" s="274"/>
      <c r="V2846" s="250"/>
      <c r="W2846" s="275"/>
      <c r="X2846" s="276"/>
    </row>
    <row r="2847" spans="2:24" x14ac:dyDescent="0.25">
      <c r="B2847" s="248"/>
      <c r="C2847" s="249"/>
      <c r="D2847" s="269"/>
      <c r="E2847" s="249"/>
      <c r="F2847" s="270"/>
      <c r="G2847" s="270"/>
      <c r="H2847" s="271"/>
      <c r="I2847" s="271"/>
      <c r="J2847" s="270"/>
      <c r="K2847" s="270"/>
      <c r="L2847" s="249"/>
      <c r="M2847" s="249"/>
      <c r="N2847" s="272"/>
      <c r="O2847" s="250"/>
      <c r="P2847" s="273"/>
      <c r="Q2847" s="274"/>
      <c r="R2847" s="273"/>
      <c r="S2847" s="274"/>
      <c r="T2847" s="250"/>
      <c r="U2847" s="274"/>
      <c r="V2847" s="250"/>
      <c r="W2847" s="275"/>
      <c r="X2847" s="276"/>
    </row>
    <row r="2848" spans="2:24" x14ac:dyDescent="0.25">
      <c r="B2848" s="248"/>
      <c r="C2848" s="249"/>
      <c r="D2848" s="269"/>
      <c r="E2848" s="249"/>
      <c r="F2848" s="270"/>
      <c r="G2848" s="270"/>
      <c r="H2848" s="271"/>
      <c r="I2848" s="271"/>
      <c r="J2848" s="270"/>
      <c r="K2848" s="270"/>
      <c r="L2848" s="249"/>
      <c r="M2848" s="249"/>
      <c r="N2848" s="272"/>
      <c r="O2848" s="250"/>
      <c r="P2848" s="273"/>
      <c r="Q2848" s="274"/>
      <c r="R2848" s="273"/>
      <c r="S2848" s="274"/>
      <c r="T2848" s="250"/>
      <c r="U2848" s="274"/>
      <c r="V2848" s="250"/>
      <c r="W2848" s="275"/>
      <c r="X2848" s="276"/>
    </row>
    <row r="2849" spans="2:24" x14ac:dyDescent="0.25">
      <c r="B2849" s="248"/>
      <c r="C2849" s="249"/>
      <c r="D2849" s="269"/>
      <c r="E2849" s="249"/>
      <c r="F2849" s="270"/>
      <c r="G2849" s="270"/>
      <c r="H2849" s="271"/>
      <c r="I2849" s="271"/>
      <c r="J2849" s="270"/>
      <c r="K2849" s="270"/>
      <c r="L2849" s="249"/>
      <c r="M2849" s="249"/>
      <c r="N2849" s="272"/>
      <c r="O2849" s="250"/>
      <c r="P2849" s="273"/>
      <c r="Q2849" s="274"/>
      <c r="R2849" s="273"/>
      <c r="S2849" s="274"/>
      <c r="T2849" s="250"/>
      <c r="U2849" s="274"/>
      <c r="V2849" s="250"/>
      <c r="W2849" s="275"/>
      <c r="X2849" s="276"/>
    </row>
    <row r="2850" spans="2:24" x14ac:dyDescent="0.25">
      <c r="B2850" s="248"/>
      <c r="C2850" s="249"/>
      <c r="D2850" s="269"/>
      <c r="E2850" s="249"/>
      <c r="F2850" s="270"/>
      <c r="G2850" s="270"/>
      <c r="H2850" s="271"/>
      <c r="I2850" s="271"/>
      <c r="J2850" s="270"/>
      <c r="K2850" s="270"/>
      <c r="L2850" s="249"/>
      <c r="M2850" s="249"/>
      <c r="N2850" s="272"/>
      <c r="O2850" s="250"/>
      <c r="P2850" s="273"/>
      <c r="Q2850" s="274"/>
      <c r="R2850" s="273"/>
      <c r="S2850" s="274"/>
      <c r="T2850" s="250"/>
      <c r="U2850" s="274"/>
      <c r="V2850" s="250"/>
      <c r="W2850" s="275"/>
      <c r="X2850" s="276"/>
    </row>
    <row r="2851" spans="2:24" x14ac:dyDescent="0.25">
      <c r="B2851" s="248"/>
      <c r="C2851" s="249"/>
      <c r="D2851" s="269"/>
      <c r="E2851" s="249"/>
      <c r="F2851" s="270"/>
      <c r="G2851" s="270"/>
      <c r="H2851" s="271"/>
      <c r="I2851" s="271"/>
      <c r="J2851" s="270"/>
      <c r="K2851" s="270"/>
      <c r="L2851" s="249"/>
      <c r="M2851" s="249"/>
      <c r="N2851" s="272"/>
      <c r="O2851" s="250"/>
      <c r="P2851" s="273"/>
      <c r="Q2851" s="274"/>
      <c r="R2851" s="273"/>
      <c r="S2851" s="274"/>
      <c r="T2851" s="250"/>
      <c r="U2851" s="274"/>
      <c r="V2851" s="250"/>
      <c r="W2851" s="275"/>
      <c r="X2851" s="276"/>
    </row>
    <row r="2852" spans="2:24" x14ac:dyDescent="0.25">
      <c r="B2852" s="248"/>
      <c r="C2852" s="249"/>
      <c r="D2852" s="269"/>
      <c r="E2852" s="249"/>
      <c r="F2852" s="270"/>
      <c r="G2852" s="270"/>
      <c r="H2852" s="271"/>
      <c r="I2852" s="271"/>
      <c r="J2852" s="270"/>
      <c r="K2852" s="270"/>
      <c r="L2852" s="249"/>
      <c r="M2852" s="249"/>
      <c r="N2852" s="272"/>
      <c r="O2852" s="250"/>
      <c r="P2852" s="273"/>
      <c r="Q2852" s="274"/>
      <c r="R2852" s="273"/>
      <c r="S2852" s="274"/>
      <c r="T2852" s="250"/>
      <c r="U2852" s="274"/>
      <c r="V2852" s="250"/>
      <c r="W2852" s="275"/>
      <c r="X2852" s="276"/>
    </row>
    <row r="2853" spans="2:24" x14ac:dyDescent="0.25">
      <c r="B2853" s="248"/>
      <c r="C2853" s="249"/>
      <c r="D2853" s="269"/>
      <c r="E2853" s="249"/>
      <c r="F2853" s="270"/>
      <c r="G2853" s="270"/>
      <c r="H2853" s="271"/>
      <c r="I2853" s="271"/>
      <c r="J2853" s="270"/>
      <c r="K2853" s="270"/>
      <c r="L2853" s="249"/>
      <c r="M2853" s="249"/>
      <c r="N2853" s="272"/>
      <c r="O2853" s="250"/>
      <c r="P2853" s="273"/>
      <c r="Q2853" s="274"/>
      <c r="R2853" s="273"/>
      <c r="S2853" s="274"/>
      <c r="T2853" s="250"/>
      <c r="U2853" s="274"/>
      <c r="V2853" s="250"/>
      <c r="W2853" s="275"/>
      <c r="X2853" s="276"/>
    </row>
    <row r="2854" spans="2:24" x14ac:dyDescent="0.25">
      <c r="B2854" s="248"/>
      <c r="C2854" s="249"/>
      <c r="D2854" s="269"/>
      <c r="E2854" s="249"/>
      <c r="F2854" s="270"/>
      <c r="G2854" s="270"/>
      <c r="H2854" s="271"/>
      <c r="I2854" s="271"/>
      <c r="J2854" s="270"/>
      <c r="K2854" s="270"/>
      <c r="L2854" s="249"/>
      <c r="M2854" s="249"/>
      <c r="N2854" s="272"/>
      <c r="O2854" s="250"/>
      <c r="P2854" s="273"/>
      <c r="Q2854" s="274"/>
      <c r="R2854" s="273"/>
      <c r="S2854" s="274"/>
      <c r="T2854" s="250"/>
      <c r="U2854" s="274"/>
      <c r="V2854" s="250"/>
      <c r="W2854" s="275"/>
      <c r="X2854" s="276"/>
    </row>
    <row r="2855" spans="2:24" x14ac:dyDescent="0.25">
      <c r="B2855" s="248"/>
      <c r="C2855" s="249"/>
      <c r="D2855" s="269"/>
      <c r="E2855" s="249"/>
      <c r="F2855" s="270"/>
      <c r="G2855" s="270"/>
      <c r="H2855" s="271"/>
      <c r="I2855" s="271"/>
      <c r="J2855" s="270"/>
      <c r="K2855" s="270"/>
      <c r="L2855" s="249"/>
      <c r="M2855" s="249"/>
      <c r="N2855" s="272"/>
      <c r="O2855" s="250"/>
      <c r="P2855" s="273"/>
      <c r="Q2855" s="274"/>
      <c r="R2855" s="273"/>
      <c r="S2855" s="274"/>
      <c r="T2855" s="250"/>
      <c r="U2855" s="274"/>
      <c r="V2855" s="250"/>
      <c r="W2855" s="275"/>
      <c r="X2855" s="276"/>
    </row>
    <row r="2856" spans="2:24" x14ac:dyDescent="0.25">
      <c r="B2856" s="248"/>
      <c r="C2856" s="249"/>
      <c r="D2856" s="269"/>
      <c r="E2856" s="249"/>
      <c r="F2856" s="270"/>
      <c r="G2856" s="270"/>
      <c r="H2856" s="271"/>
      <c r="I2856" s="271"/>
      <c r="J2856" s="270"/>
      <c r="K2856" s="270"/>
      <c r="L2856" s="249"/>
      <c r="M2856" s="249"/>
      <c r="N2856" s="272"/>
      <c r="O2856" s="250"/>
      <c r="P2856" s="273"/>
      <c r="Q2856" s="274"/>
      <c r="R2856" s="273"/>
      <c r="S2856" s="274"/>
      <c r="T2856" s="250"/>
      <c r="U2856" s="274"/>
      <c r="V2856" s="250"/>
      <c r="W2856" s="275"/>
      <c r="X2856" s="276"/>
    </row>
    <row r="2857" spans="2:24" x14ac:dyDescent="0.25">
      <c r="B2857" s="248"/>
      <c r="C2857" s="249"/>
      <c r="D2857" s="269"/>
      <c r="E2857" s="249"/>
      <c r="F2857" s="270"/>
      <c r="G2857" s="270"/>
      <c r="H2857" s="271"/>
      <c r="I2857" s="271"/>
      <c r="J2857" s="270"/>
      <c r="K2857" s="270"/>
      <c r="L2857" s="249"/>
      <c r="M2857" s="249"/>
      <c r="N2857" s="272"/>
      <c r="O2857" s="250"/>
      <c r="P2857" s="273"/>
      <c r="Q2857" s="274"/>
      <c r="R2857" s="273"/>
      <c r="S2857" s="274"/>
      <c r="T2857" s="250"/>
      <c r="U2857" s="274"/>
      <c r="V2857" s="250"/>
      <c r="W2857" s="275"/>
      <c r="X2857" s="276"/>
    </row>
    <row r="2858" spans="2:24" x14ac:dyDescent="0.25">
      <c r="B2858" s="248"/>
      <c r="C2858" s="249"/>
      <c r="D2858" s="269"/>
      <c r="E2858" s="249"/>
      <c r="F2858" s="270"/>
      <c r="G2858" s="270"/>
      <c r="H2858" s="271"/>
      <c r="I2858" s="271"/>
      <c r="J2858" s="270"/>
      <c r="K2858" s="270"/>
      <c r="L2858" s="249"/>
      <c r="M2858" s="249"/>
      <c r="N2858" s="272"/>
      <c r="O2858" s="250"/>
      <c r="P2858" s="273"/>
      <c r="Q2858" s="274"/>
      <c r="R2858" s="273"/>
      <c r="S2858" s="274"/>
      <c r="T2858" s="250"/>
      <c r="U2858" s="274"/>
      <c r="V2858" s="250"/>
      <c r="W2858" s="275"/>
      <c r="X2858" s="276"/>
    </row>
    <row r="2859" spans="2:24" x14ac:dyDescent="0.25">
      <c r="B2859" s="248"/>
      <c r="C2859" s="249"/>
      <c r="D2859" s="269"/>
      <c r="E2859" s="249"/>
      <c r="F2859" s="270"/>
      <c r="G2859" s="270"/>
      <c r="H2859" s="271"/>
      <c r="I2859" s="271"/>
      <c r="J2859" s="270"/>
      <c r="K2859" s="270"/>
      <c r="L2859" s="249"/>
      <c r="M2859" s="249"/>
      <c r="N2859" s="272"/>
      <c r="O2859" s="250"/>
      <c r="P2859" s="273"/>
      <c r="Q2859" s="274"/>
      <c r="R2859" s="273"/>
      <c r="S2859" s="274"/>
      <c r="T2859" s="250"/>
      <c r="U2859" s="274"/>
      <c r="V2859" s="250"/>
      <c r="W2859" s="275"/>
      <c r="X2859" s="276"/>
    </row>
    <row r="2860" spans="2:24" x14ac:dyDescent="0.25">
      <c r="B2860" s="248"/>
      <c r="C2860" s="249"/>
      <c r="D2860" s="269"/>
      <c r="E2860" s="249"/>
      <c r="F2860" s="270"/>
      <c r="G2860" s="270"/>
      <c r="H2860" s="271"/>
      <c r="I2860" s="271"/>
      <c r="J2860" s="270"/>
      <c r="K2860" s="270"/>
      <c r="L2860" s="249"/>
      <c r="M2860" s="249"/>
      <c r="N2860" s="272"/>
      <c r="O2860" s="250"/>
      <c r="P2860" s="273"/>
      <c r="Q2860" s="274"/>
      <c r="R2860" s="273"/>
      <c r="S2860" s="274"/>
      <c r="T2860" s="250"/>
      <c r="U2860" s="274"/>
      <c r="V2860" s="250"/>
      <c r="W2860" s="275"/>
      <c r="X2860" s="276"/>
    </row>
    <row r="2861" spans="2:24" x14ac:dyDescent="0.25">
      <c r="B2861" s="248"/>
      <c r="C2861" s="249"/>
      <c r="D2861" s="269"/>
      <c r="E2861" s="249"/>
      <c r="F2861" s="270"/>
      <c r="G2861" s="270"/>
      <c r="H2861" s="271"/>
      <c r="I2861" s="271"/>
      <c r="J2861" s="270"/>
      <c r="K2861" s="270"/>
      <c r="L2861" s="249"/>
      <c r="M2861" s="249"/>
      <c r="N2861" s="272"/>
      <c r="O2861" s="250"/>
      <c r="P2861" s="273"/>
      <c r="Q2861" s="274"/>
      <c r="R2861" s="273"/>
      <c r="S2861" s="274"/>
      <c r="T2861" s="250"/>
      <c r="U2861" s="274"/>
      <c r="V2861" s="250"/>
      <c r="W2861" s="275"/>
      <c r="X2861" s="276"/>
    </row>
    <row r="2862" spans="2:24" x14ac:dyDescent="0.25">
      <c r="B2862" s="248"/>
      <c r="C2862" s="249"/>
      <c r="D2862" s="269"/>
      <c r="E2862" s="249"/>
      <c r="F2862" s="270"/>
      <c r="G2862" s="270"/>
      <c r="H2862" s="271"/>
      <c r="I2862" s="271"/>
      <c r="J2862" s="270"/>
      <c r="K2862" s="270"/>
      <c r="L2862" s="249"/>
      <c r="M2862" s="249"/>
      <c r="N2862" s="272"/>
      <c r="O2862" s="250"/>
      <c r="P2862" s="273"/>
      <c r="Q2862" s="274"/>
      <c r="R2862" s="273"/>
      <c r="S2862" s="274"/>
      <c r="T2862" s="250"/>
      <c r="U2862" s="274"/>
      <c r="V2862" s="250"/>
      <c r="W2862" s="275"/>
      <c r="X2862" s="276"/>
    </row>
    <row r="2863" spans="2:24" x14ac:dyDescent="0.25">
      <c r="B2863" s="248"/>
      <c r="C2863" s="249"/>
      <c r="D2863" s="269"/>
      <c r="E2863" s="249"/>
      <c r="F2863" s="270"/>
      <c r="G2863" s="270"/>
      <c r="H2863" s="271"/>
      <c r="I2863" s="271"/>
      <c r="J2863" s="270"/>
      <c r="K2863" s="270"/>
      <c r="L2863" s="249"/>
      <c r="M2863" s="249"/>
      <c r="N2863" s="272"/>
      <c r="O2863" s="250"/>
      <c r="P2863" s="273"/>
      <c r="Q2863" s="274"/>
      <c r="R2863" s="273"/>
      <c r="S2863" s="274"/>
      <c r="T2863" s="250"/>
      <c r="U2863" s="274"/>
      <c r="V2863" s="250"/>
      <c r="W2863" s="275"/>
      <c r="X2863" s="276"/>
    </row>
    <row r="2864" spans="2:24" x14ac:dyDescent="0.25">
      <c r="B2864" s="248"/>
      <c r="C2864" s="249"/>
      <c r="D2864" s="269"/>
      <c r="E2864" s="249"/>
      <c r="F2864" s="270"/>
      <c r="G2864" s="270"/>
      <c r="H2864" s="271"/>
      <c r="I2864" s="271"/>
      <c r="J2864" s="270"/>
      <c r="K2864" s="270"/>
      <c r="L2864" s="249"/>
      <c r="M2864" s="249"/>
      <c r="N2864" s="272"/>
      <c r="O2864" s="250"/>
      <c r="P2864" s="273"/>
      <c r="Q2864" s="274"/>
      <c r="R2864" s="273"/>
      <c r="S2864" s="274"/>
      <c r="T2864" s="250"/>
      <c r="U2864" s="274"/>
      <c r="V2864" s="250"/>
      <c r="W2864" s="275"/>
      <c r="X2864" s="276"/>
    </row>
    <row r="2865" spans="2:24" x14ac:dyDescent="0.25">
      <c r="B2865" s="248"/>
      <c r="C2865" s="249"/>
      <c r="D2865" s="269"/>
      <c r="E2865" s="249"/>
      <c r="F2865" s="270"/>
      <c r="G2865" s="270"/>
      <c r="H2865" s="271"/>
      <c r="I2865" s="271"/>
      <c r="J2865" s="270"/>
      <c r="K2865" s="270"/>
      <c r="L2865" s="249"/>
      <c r="M2865" s="249"/>
      <c r="N2865" s="272"/>
      <c r="O2865" s="250"/>
      <c r="P2865" s="273"/>
      <c r="Q2865" s="274"/>
      <c r="R2865" s="273"/>
      <c r="S2865" s="274"/>
      <c r="T2865" s="250"/>
      <c r="U2865" s="274"/>
      <c r="V2865" s="250"/>
      <c r="W2865" s="275"/>
      <c r="X2865" s="276"/>
    </row>
    <row r="2866" spans="2:24" x14ac:dyDescent="0.25">
      <c r="B2866" s="248"/>
      <c r="C2866" s="249"/>
      <c r="D2866" s="269"/>
      <c r="E2866" s="249"/>
      <c r="F2866" s="270"/>
      <c r="G2866" s="270"/>
      <c r="H2866" s="271"/>
      <c r="I2866" s="271"/>
      <c r="J2866" s="270"/>
      <c r="K2866" s="270"/>
      <c r="L2866" s="249"/>
      <c r="M2866" s="249"/>
      <c r="N2866" s="272"/>
      <c r="O2866" s="250"/>
      <c r="P2866" s="273"/>
      <c r="Q2866" s="274"/>
      <c r="R2866" s="273"/>
      <c r="S2866" s="274"/>
      <c r="T2866" s="250"/>
      <c r="U2866" s="274"/>
      <c r="V2866" s="250"/>
      <c r="W2866" s="275"/>
      <c r="X2866" s="276"/>
    </row>
    <row r="2867" spans="2:24" x14ac:dyDescent="0.25">
      <c r="B2867" s="248"/>
      <c r="C2867" s="249"/>
      <c r="D2867" s="269"/>
      <c r="E2867" s="249"/>
      <c r="F2867" s="270"/>
      <c r="G2867" s="270"/>
      <c r="H2867" s="271"/>
      <c r="I2867" s="271"/>
      <c r="J2867" s="270"/>
      <c r="K2867" s="270"/>
      <c r="L2867" s="249"/>
      <c r="M2867" s="249"/>
      <c r="N2867" s="272"/>
      <c r="O2867" s="250"/>
      <c r="P2867" s="273"/>
      <c r="Q2867" s="274"/>
      <c r="R2867" s="273"/>
      <c r="S2867" s="274"/>
      <c r="T2867" s="250"/>
      <c r="U2867" s="274"/>
      <c r="V2867" s="250"/>
      <c r="W2867" s="275"/>
      <c r="X2867" s="276"/>
    </row>
    <row r="2868" spans="2:24" x14ac:dyDescent="0.25">
      <c r="B2868" s="248"/>
      <c r="C2868" s="249"/>
      <c r="D2868" s="269"/>
      <c r="E2868" s="249"/>
      <c r="F2868" s="270"/>
      <c r="G2868" s="270"/>
      <c r="H2868" s="271"/>
      <c r="I2868" s="271"/>
      <c r="J2868" s="270"/>
      <c r="K2868" s="270"/>
      <c r="L2868" s="249"/>
      <c r="M2868" s="249"/>
      <c r="N2868" s="272"/>
      <c r="O2868" s="250"/>
      <c r="P2868" s="273"/>
      <c r="Q2868" s="274"/>
      <c r="R2868" s="273"/>
      <c r="S2868" s="274"/>
      <c r="T2868" s="250"/>
      <c r="U2868" s="274"/>
      <c r="V2868" s="250"/>
      <c r="W2868" s="275"/>
      <c r="X2868" s="276"/>
    </row>
    <row r="2869" spans="2:24" x14ac:dyDescent="0.25">
      <c r="B2869" s="248"/>
      <c r="C2869" s="249"/>
      <c r="D2869" s="269"/>
      <c r="E2869" s="249"/>
      <c r="F2869" s="270"/>
      <c r="G2869" s="270"/>
      <c r="H2869" s="271"/>
      <c r="I2869" s="271"/>
      <c r="J2869" s="270"/>
      <c r="K2869" s="270"/>
      <c r="L2869" s="249"/>
      <c r="M2869" s="249"/>
      <c r="N2869" s="272"/>
      <c r="O2869" s="250"/>
      <c r="P2869" s="273"/>
      <c r="Q2869" s="274"/>
      <c r="R2869" s="273"/>
      <c r="S2869" s="274"/>
      <c r="T2869" s="250"/>
      <c r="U2869" s="274"/>
      <c r="V2869" s="250"/>
      <c r="W2869" s="275"/>
      <c r="X2869" s="276"/>
    </row>
    <row r="2870" spans="2:24" x14ac:dyDescent="0.25">
      <c r="B2870" s="248"/>
      <c r="C2870" s="249"/>
      <c r="D2870" s="269"/>
      <c r="E2870" s="249"/>
      <c r="F2870" s="270"/>
      <c r="G2870" s="270"/>
      <c r="H2870" s="271"/>
      <c r="I2870" s="271"/>
      <c r="J2870" s="270"/>
      <c r="K2870" s="270"/>
      <c r="L2870" s="249"/>
      <c r="M2870" s="249"/>
      <c r="N2870" s="272"/>
      <c r="O2870" s="250"/>
      <c r="P2870" s="273"/>
      <c r="Q2870" s="274"/>
      <c r="R2870" s="273"/>
      <c r="S2870" s="274"/>
      <c r="T2870" s="250"/>
      <c r="U2870" s="274"/>
      <c r="V2870" s="250"/>
      <c r="W2870" s="275"/>
      <c r="X2870" s="276"/>
    </row>
    <row r="2871" spans="2:24" x14ac:dyDescent="0.25">
      <c r="B2871" s="248"/>
      <c r="C2871" s="249"/>
      <c r="D2871" s="269"/>
      <c r="E2871" s="249"/>
      <c r="F2871" s="270"/>
      <c r="G2871" s="270"/>
      <c r="H2871" s="271"/>
      <c r="I2871" s="271"/>
      <c r="J2871" s="270"/>
      <c r="K2871" s="270"/>
      <c r="L2871" s="249"/>
      <c r="M2871" s="249"/>
      <c r="N2871" s="272"/>
      <c r="O2871" s="250"/>
      <c r="P2871" s="273"/>
      <c r="Q2871" s="274"/>
      <c r="R2871" s="273"/>
      <c r="S2871" s="274"/>
      <c r="T2871" s="250"/>
      <c r="U2871" s="274"/>
      <c r="V2871" s="250"/>
      <c r="W2871" s="275"/>
      <c r="X2871" s="276"/>
    </row>
    <row r="2872" spans="2:24" x14ac:dyDescent="0.25">
      <c r="B2872" s="248"/>
      <c r="C2872" s="249"/>
      <c r="D2872" s="269"/>
      <c r="E2872" s="249"/>
      <c r="F2872" s="270"/>
      <c r="G2872" s="270"/>
      <c r="H2872" s="271"/>
      <c r="I2872" s="271"/>
      <c r="J2872" s="270"/>
      <c r="K2872" s="270"/>
      <c r="L2872" s="249"/>
      <c r="M2872" s="249"/>
      <c r="N2872" s="272"/>
      <c r="O2872" s="250"/>
      <c r="P2872" s="273"/>
      <c r="Q2872" s="274"/>
      <c r="R2872" s="273"/>
      <c r="S2872" s="274"/>
      <c r="T2872" s="250"/>
      <c r="U2872" s="274"/>
      <c r="V2872" s="250"/>
      <c r="W2872" s="275"/>
      <c r="X2872" s="276"/>
    </row>
    <row r="2873" spans="2:24" x14ac:dyDescent="0.25">
      <c r="B2873" s="248"/>
      <c r="C2873" s="249"/>
      <c r="D2873" s="269"/>
      <c r="E2873" s="249"/>
      <c r="F2873" s="270"/>
      <c r="G2873" s="270"/>
      <c r="H2873" s="271"/>
      <c r="I2873" s="271"/>
      <c r="J2873" s="270"/>
      <c r="K2873" s="270"/>
      <c r="L2873" s="249"/>
      <c r="M2873" s="249"/>
      <c r="N2873" s="272"/>
      <c r="O2873" s="250"/>
      <c r="P2873" s="273"/>
      <c r="Q2873" s="274"/>
      <c r="R2873" s="273"/>
      <c r="S2873" s="274"/>
      <c r="T2873" s="250"/>
      <c r="U2873" s="274"/>
      <c r="V2873" s="250"/>
      <c r="W2873" s="275"/>
      <c r="X2873" s="276"/>
    </row>
    <row r="2874" spans="2:24" x14ac:dyDescent="0.25">
      <c r="B2874" s="248"/>
      <c r="C2874" s="249"/>
      <c r="D2874" s="269"/>
      <c r="E2874" s="249"/>
      <c r="F2874" s="270"/>
      <c r="G2874" s="270"/>
      <c r="H2874" s="271"/>
      <c r="I2874" s="271"/>
      <c r="J2874" s="270"/>
      <c r="K2874" s="270"/>
      <c r="L2874" s="249"/>
      <c r="M2874" s="249"/>
      <c r="N2874" s="272"/>
      <c r="O2874" s="250"/>
      <c r="P2874" s="273"/>
      <c r="Q2874" s="274"/>
      <c r="R2874" s="273"/>
      <c r="S2874" s="274"/>
      <c r="T2874" s="250"/>
      <c r="U2874" s="274"/>
      <c r="V2874" s="250"/>
      <c r="W2874" s="275"/>
      <c r="X2874" s="276"/>
    </row>
    <row r="2875" spans="2:24" x14ac:dyDescent="0.25">
      <c r="B2875" s="248"/>
      <c r="C2875" s="249"/>
      <c r="D2875" s="269"/>
      <c r="E2875" s="249"/>
      <c r="F2875" s="270"/>
      <c r="G2875" s="270"/>
      <c r="H2875" s="271"/>
      <c r="I2875" s="271"/>
      <c r="J2875" s="270"/>
      <c r="K2875" s="270"/>
      <c r="L2875" s="249"/>
      <c r="M2875" s="249"/>
      <c r="N2875" s="272"/>
      <c r="O2875" s="250"/>
      <c r="P2875" s="273"/>
      <c r="Q2875" s="274"/>
      <c r="R2875" s="273"/>
      <c r="S2875" s="274"/>
      <c r="T2875" s="250"/>
      <c r="U2875" s="274"/>
      <c r="V2875" s="250"/>
      <c r="W2875" s="275"/>
      <c r="X2875" s="276"/>
    </row>
    <row r="2876" spans="2:24" x14ac:dyDescent="0.25">
      <c r="B2876" s="248"/>
      <c r="C2876" s="249"/>
      <c r="D2876" s="269"/>
      <c r="E2876" s="249"/>
      <c r="F2876" s="270"/>
      <c r="G2876" s="270"/>
      <c r="H2876" s="271"/>
      <c r="I2876" s="271"/>
      <c r="J2876" s="270"/>
      <c r="K2876" s="270"/>
      <c r="L2876" s="249"/>
      <c r="M2876" s="249"/>
      <c r="N2876" s="272"/>
      <c r="O2876" s="250"/>
      <c r="P2876" s="273"/>
      <c r="Q2876" s="274"/>
      <c r="R2876" s="273"/>
      <c r="S2876" s="274"/>
      <c r="T2876" s="250"/>
      <c r="U2876" s="274"/>
      <c r="V2876" s="250"/>
      <c r="W2876" s="275"/>
      <c r="X2876" s="276"/>
    </row>
    <row r="2877" spans="2:24" x14ac:dyDescent="0.25">
      <c r="B2877" s="248"/>
      <c r="C2877" s="249"/>
      <c r="D2877" s="269"/>
      <c r="E2877" s="249"/>
      <c r="F2877" s="270"/>
      <c r="G2877" s="270"/>
      <c r="H2877" s="271"/>
      <c r="I2877" s="271"/>
      <c r="J2877" s="270"/>
      <c r="K2877" s="270"/>
      <c r="L2877" s="249"/>
      <c r="M2877" s="249"/>
      <c r="N2877" s="272"/>
      <c r="O2877" s="250"/>
      <c r="P2877" s="273"/>
      <c r="Q2877" s="274"/>
      <c r="R2877" s="273"/>
      <c r="S2877" s="274"/>
      <c r="T2877" s="250"/>
      <c r="U2877" s="274"/>
      <c r="V2877" s="250"/>
      <c r="W2877" s="275"/>
      <c r="X2877" s="276"/>
    </row>
    <row r="2878" spans="2:24" x14ac:dyDescent="0.25">
      <c r="B2878" s="248"/>
      <c r="C2878" s="249"/>
      <c r="D2878" s="269"/>
      <c r="E2878" s="249"/>
      <c r="F2878" s="270"/>
      <c r="G2878" s="270"/>
      <c r="H2878" s="271"/>
      <c r="I2878" s="271"/>
      <c r="J2878" s="270"/>
      <c r="K2878" s="270"/>
      <c r="L2878" s="249"/>
      <c r="M2878" s="249"/>
      <c r="N2878" s="272"/>
      <c r="O2878" s="250"/>
      <c r="P2878" s="273"/>
      <c r="Q2878" s="274"/>
      <c r="R2878" s="273"/>
      <c r="S2878" s="274"/>
      <c r="T2878" s="250"/>
      <c r="U2878" s="274"/>
      <c r="V2878" s="250"/>
      <c r="W2878" s="275"/>
      <c r="X2878" s="276"/>
    </row>
    <row r="2879" spans="2:24" x14ac:dyDescent="0.25">
      <c r="B2879" s="248"/>
      <c r="C2879" s="249"/>
      <c r="D2879" s="269"/>
      <c r="E2879" s="249"/>
      <c r="F2879" s="270"/>
      <c r="G2879" s="270"/>
      <c r="H2879" s="271"/>
      <c r="I2879" s="271"/>
      <c r="J2879" s="270"/>
      <c r="K2879" s="270"/>
      <c r="L2879" s="249"/>
      <c r="M2879" s="249"/>
      <c r="N2879" s="272"/>
      <c r="O2879" s="250"/>
      <c r="P2879" s="273"/>
      <c r="Q2879" s="274"/>
      <c r="R2879" s="273"/>
      <c r="S2879" s="274"/>
      <c r="T2879" s="250"/>
      <c r="U2879" s="274"/>
      <c r="V2879" s="250"/>
      <c r="W2879" s="275"/>
      <c r="X2879" s="276"/>
    </row>
    <row r="2880" spans="2:24" x14ac:dyDescent="0.25">
      <c r="B2880" s="248"/>
      <c r="C2880" s="249"/>
      <c r="D2880" s="269"/>
      <c r="E2880" s="249"/>
      <c r="F2880" s="270"/>
      <c r="G2880" s="270"/>
      <c r="H2880" s="271"/>
      <c r="I2880" s="271"/>
      <c r="J2880" s="270"/>
      <c r="K2880" s="270"/>
      <c r="L2880" s="249"/>
      <c r="M2880" s="249"/>
      <c r="N2880" s="272"/>
      <c r="O2880" s="250"/>
      <c r="P2880" s="273"/>
      <c r="Q2880" s="274"/>
      <c r="R2880" s="273"/>
      <c r="S2880" s="274"/>
      <c r="T2880" s="250"/>
      <c r="U2880" s="274"/>
      <c r="V2880" s="250"/>
      <c r="W2880" s="275"/>
      <c r="X2880" s="276"/>
    </row>
    <row r="2881" spans="2:24" x14ac:dyDescent="0.25">
      <c r="B2881" s="248"/>
      <c r="C2881" s="249"/>
      <c r="D2881" s="269"/>
      <c r="E2881" s="249"/>
      <c r="F2881" s="270"/>
      <c r="G2881" s="270"/>
      <c r="H2881" s="271"/>
      <c r="I2881" s="271"/>
      <c r="J2881" s="270"/>
      <c r="K2881" s="270"/>
      <c r="L2881" s="249"/>
      <c r="M2881" s="249"/>
      <c r="N2881" s="272"/>
      <c r="O2881" s="250"/>
      <c r="P2881" s="273"/>
      <c r="Q2881" s="274"/>
      <c r="R2881" s="273"/>
      <c r="S2881" s="274"/>
      <c r="T2881" s="250"/>
      <c r="U2881" s="274"/>
      <c r="V2881" s="250"/>
      <c r="W2881" s="275"/>
      <c r="X2881" s="276"/>
    </row>
    <row r="2882" spans="2:24" x14ac:dyDescent="0.25">
      <c r="B2882" s="248"/>
      <c r="C2882" s="249"/>
      <c r="D2882" s="269"/>
      <c r="E2882" s="249"/>
      <c r="F2882" s="270"/>
      <c r="G2882" s="270"/>
      <c r="H2882" s="271"/>
      <c r="I2882" s="271"/>
      <c r="J2882" s="270"/>
      <c r="K2882" s="270"/>
      <c r="L2882" s="249"/>
      <c r="M2882" s="249"/>
      <c r="N2882" s="272"/>
      <c r="O2882" s="250"/>
      <c r="P2882" s="273"/>
      <c r="Q2882" s="274"/>
      <c r="R2882" s="273"/>
      <c r="S2882" s="274"/>
      <c r="T2882" s="250"/>
      <c r="U2882" s="274"/>
      <c r="V2882" s="250"/>
      <c r="W2882" s="275"/>
      <c r="X2882" s="276"/>
    </row>
    <row r="2883" spans="2:24" x14ac:dyDescent="0.25">
      <c r="B2883" s="248"/>
      <c r="C2883" s="249"/>
      <c r="D2883" s="269"/>
      <c r="E2883" s="249"/>
      <c r="F2883" s="270"/>
      <c r="G2883" s="270"/>
      <c r="H2883" s="271"/>
      <c r="I2883" s="271"/>
      <c r="J2883" s="270"/>
      <c r="K2883" s="270"/>
      <c r="L2883" s="249"/>
      <c r="M2883" s="249"/>
      <c r="N2883" s="272"/>
      <c r="O2883" s="250"/>
      <c r="P2883" s="273"/>
      <c r="Q2883" s="274"/>
      <c r="R2883" s="273"/>
      <c r="S2883" s="274"/>
      <c r="T2883" s="250"/>
      <c r="U2883" s="274"/>
      <c r="V2883" s="250"/>
      <c r="W2883" s="275"/>
      <c r="X2883" s="276"/>
    </row>
    <row r="2884" spans="2:24" x14ac:dyDescent="0.25">
      <c r="B2884" s="248"/>
      <c r="C2884" s="249"/>
      <c r="D2884" s="269"/>
      <c r="E2884" s="249"/>
      <c r="F2884" s="270"/>
      <c r="G2884" s="270"/>
      <c r="H2884" s="271"/>
      <c r="I2884" s="271"/>
      <c r="J2884" s="270"/>
      <c r="K2884" s="270"/>
      <c r="L2884" s="249"/>
      <c r="M2884" s="249"/>
      <c r="N2884" s="272"/>
      <c r="O2884" s="250"/>
      <c r="P2884" s="273"/>
      <c r="Q2884" s="274"/>
      <c r="R2884" s="273"/>
      <c r="S2884" s="274"/>
      <c r="T2884" s="250"/>
      <c r="U2884" s="274"/>
      <c r="V2884" s="250"/>
      <c r="W2884" s="275"/>
      <c r="X2884" s="276"/>
    </row>
    <row r="2885" spans="2:24" x14ac:dyDescent="0.25">
      <c r="B2885" s="248"/>
      <c r="C2885" s="249"/>
      <c r="D2885" s="269"/>
      <c r="E2885" s="249"/>
      <c r="F2885" s="270"/>
      <c r="G2885" s="270"/>
      <c r="H2885" s="271"/>
      <c r="I2885" s="271"/>
      <c r="J2885" s="270"/>
      <c r="K2885" s="270"/>
      <c r="L2885" s="249"/>
      <c r="M2885" s="249"/>
      <c r="N2885" s="272"/>
      <c r="O2885" s="250"/>
      <c r="P2885" s="273"/>
      <c r="Q2885" s="274"/>
      <c r="R2885" s="273"/>
      <c r="S2885" s="274"/>
      <c r="T2885" s="250"/>
      <c r="U2885" s="274"/>
      <c r="V2885" s="250"/>
      <c r="W2885" s="275"/>
      <c r="X2885" s="276"/>
    </row>
    <row r="2886" spans="2:24" x14ac:dyDescent="0.25">
      <c r="B2886" s="248"/>
      <c r="C2886" s="249"/>
      <c r="D2886" s="269"/>
      <c r="E2886" s="249"/>
      <c r="F2886" s="270"/>
      <c r="G2886" s="270"/>
      <c r="H2886" s="271"/>
      <c r="I2886" s="271"/>
      <c r="J2886" s="270"/>
      <c r="K2886" s="270"/>
      <c r="L2886" s="249"/>
      <c r="M2886" s="249"/>
      <c r="N2886" s="272"/>
      <c r="O2886" s="250"/>
      <c r="P2886" s="273"/>
      <c r="Q2886" s="274"/>
      <c r="R2886" s="273"/>
      <c r="S2886" s="274"/>
      <c r="T2886" s="250"/>
      <c r="U2886" s="274"/>
      <c r="V2886" s="250"/>
      <c r="W2886" s="275"/>
      <c r="X2886" s="276"/>
    </row>
    <row r="2887" spans="2:24" x14ac:dyDescent="0.25">
      <c r="B2887" s="248"/>
      <c r="C2887" s="249"/>
      <c r="D2887" s="269"/>
      <c r="E2887" s="249"/>
      <c r="F2887" s="270"/>
      <c r="G2887" s="270"/>
      <c r="H2887" s="271"/>
      <c r="I2887" s="271"/>
      <c r="J2887" s="270"/>
      <c r="K2887" s="270"/>
      <c r="L2887" s="249"/>
      <c r="M2887" s="249"/>
      <c r="N2887" s="272"/>
      <c r="O2887" s="250"/>
      <c r="P2887" s="273"/>
      <c r="Q2887" s="274"/>
      <c r="R2887" s="273"/>
      <c r="S2887" s="274"/>
      <c r="T2887" s="250"/>
      <c r="U2887" s="274"/>
      <c r="V2887" s="250"/>
      <c r="W2887" s="275"/>
      <c r="X2887" s="276"/>
    </row>
    <row r="2888" spans="2:24" x14ac:dyDescent="0.25">
      <c r="B2888" s="248"/>
      <c r="C2888" s="249"/>
      <c r="D2888" s="269"/>
      <c r="E2888" s="249"/>
      <c r="F2888" s="270"/>
      <c r="G2888" s="270"/>
      <c r="H2888" s="271"/>
      <c r="I2888" s="271"/>
      <c r="J2888" s="270"/>
      <c r="K2888" s="270"/>
      <c r="L2888" s="249"/>
      <c r="M2888" s="249"/>
      <c r="N2888" s="272"/>
      <c r="O2888" s="250"/>
      <c r="P2888" s="273"/>
      <c r="Q2888" s="274"/>
      <c r="R2888" s="273"/>
      <c r="S2888" s="274"/>
      <c r="T2888" s="250"/>
      <c r="U2888" s="274"/>
      <c r="V2888" s="250"/>
      <c r="W2888" s="275"/>
      <c r="X2888" s="276"/>
    </row>
    <row r="2889" spans="2:24" x14ac:dyDescent="0.25">
      <c r="B2889" s="248"/>
      <c r="C2889" s="249"/>
      <c r="D2889" s="269"/>
      <c r="E2889" s="249"/>
      <c r="F2889" s="270"/>
      <c r="G2889" s="270"/>
      <c r="H2889" s="271"/>
      <c r="I2889" s="271"/>
      <c r="J2889" s="270"/>
      <c r="K2889" s="270"/>
      <c r="L2889" s="249"/>
      <c r="M2889" s="249"/>
      <c r="N2889" s="272"/>
      <c r="O2889" s="250"/>
      <c r="P2889" s="273"/>
      <c r="Q2889" s="274"/>
      <c r="R2889" s="273"/>
      <c r="S2889" s="274"/>
      <c r="T2889" s="250"/>
      <c r="U2889" s="274"/>
      <c r="V2889" s="250"/>
      <c r="W2889" s="275"/>
      <c r="X2889" s="276"/>
    </row>
    <row r="2890" spans="2:24" x14ac:dyDescent="0.25">
      <c r="B2890" s="248"/>
      <c r="C2890" s="249"/>
      <c r="D2890" s="269"/>
      <c r="E2890" s="249"/>
      <c r="F2890" s="270"/>
      <c r="G2890" s="270"/>
      <c r="H2890" s="271"/>
      <c r="I2890" s="271"/>
      <c r="J2890" s="270"/>
      <c r="K2890" s="270"/>
      <c r="L2890" s="249"/>
      <c r="M2890" s="249"/>
      <c r="N2890" s="272"/>
      <c r="O2890" s="250"/>
      <c r="P2890" s="273"/>
      <c r="Q2890" s="274"/>
      <c r="R2890" s="273"/>
      <c r="S2890" s="274"/>
      <c r="T2890" s="250"/>
      <c r="U2890" s="274"/>
      <c r="V2890" s="250"/>
      <c r="W2890" s="275"/>
      <c r="X2890" s="276"/>
    </row>
    <row r="2891" spans="2:24" x14ac:dyDescent="0.25">
      <c r="B2891" s="248"/>
      <c r="C2891" s="249"/>
      <c r="D2891" s="269"/>
      <c r="E2891" s="249"/>
      <c r="F2891" s="270"/>
      <c r="G2891" s="270"/>
      <c r="H2891" s="271"/>
      <c r="I2891" s="271"/>
      <c r="J2891" s="270"/>
      <c r="K2891" s="270"/>
      <c r="L2891" s="249"/>
      <c r="M2891" s="249"/>
      <c r="N2891" s="272"/>
      <c r="O2891" s="250"/>
      <c r="P2891" s="273"/>
      <c r="Q2891" s="274"/>
      <c r="R2891" s="273"/>
      <c r="S2891" s="274"/>
      <c r="T2891" s="250"/>
      <c r="U2891" s="274"/>
      <c r="V2891" s="250"/>
      <c r="W2891" s="275"/>
      <c r="X2891" s="276"/>
    </row>
    <row r="2892" spans="2:24" x14ac:dyDescent="0.25">
      <c r="B2892" s="248"/>
      <c r="C2892" s="249"/>
      <c r="D2892" s="269"/>
      <c r="E2892" s="249"/>
      <c r="F2892" s="270"/>
      <c r="G2892" s="270"/>
      <c r="H2892" s="271"/>
      <c r="I2892" s="271"/>
      <c r="J2892" s="270"/>
      <c r="K2892" s="270"/>
      <c r="L2892" s="249"/>
      <c r="M2892" s="249"/>
      <c r="N2892" s="272"/>
      <c r="O2892" s="250"/>
      <c r="P2892" s="273"/>
      <c r="Q2892" s="274"/>
      <c r="R2892" s="273"/>
      <c r="S2892" s="274"/>
      <c r="T2892" s="250"/>
      <c r="U2892" s="274"/>
      <c r="V2892" s="250"/>
      <c r="W2892" s="275"/>
      <c r="X2892" s="276"/>
    </row>
    <row r="2893" spans="2:24" x14ac:dyDescent="0.25">
      <c r="B2893" s="248"/>
      <c r="C2893" s="249"/>
      <c r="D2893" s="269"/>
      <c r="E2893" s="249"/>
      <c r="F2893" s="270"/>
      <c r="G2893" s="270"/>
      <c r="H2893" s="271"/>
      <c r="I2893" s="271"/>
      <c r="J2893" s="270"/>
      <c r="K2893" s="270"/>
      <c r="L2893" s="249"/>
      <c r="M2893" s="249"/>
      <c r="N2893" s="272"/>
      <c r="O2893" s="250"/>
      <c r="P2893" s="273"/>
      <c r="Q2893" s="274"/>
      <c r="R2893" s="273"/>
      <c r="S2893" s="274"/>
      <c r="T2893" s="250"/>
      <c r="U2893" s="274"/>
      <c r="V2893" s="250"/>
      <c r="W2893" s="275"/>
      <c r="X2893" s="276"/>
    </row>
    <row r="2894" spans="2:24" x14ac:dyDescent="0.25">
      <c r="B2894" s="248"/>
      <c r="C2894" s="249"/>
      <c r="D2894" s="269"/>
      <c r="E2894" s="249"/>
      <c r="F2894" s="270"/>
      <c r="G2894" s="270"/>
      <c r="H2894" s="271"/>
      <c r="I2894" s="271"/>
      <c r="J2894" s="270"/>
      <c r="K2894" s="270"/>
      <c r="L2894" s="249"/>
      <c r="M2894" s="249"/>
      <c r="N2894" s="272"/>
      <c r="O2894" s="250"/>
      <c r="P2894" s="273"/>
      <c r="Q2894" s="274"/>
      <c r="R2894" s="273"/>
      <c r="S2894" s="274"/>
      <c r="T2894" s="250"/>
      <c r="U2894" s="274"/>
      <c r="V2894" s="250"/>
      <c r="W2894" s="275"/>
      <c r="X2894" s="276"/>
    </row>
    <row r="2895" spans="2:24" x14ac:dyDescent="0.25">
      <c r="B2895" s="248"/>
      <c r="C2895" s="249"/>
      <c r="D2895" s="269"/>
      <c r="E2895" s="249"/>
      <c r="F2895" s="270"/>
      <c r="G2895" s="270"/>
      <c r="H2895" s="271"/>
      <c r="I2895" s="271"/>
      <c r="J2895" s="270"/>
      <c r="K2895" s="270"/>
      <c r="L2895" s="249"/>
      <c r="M2895" s="249"/>
      <c r="N2895" s="272"/>
      <c r="O2895" s="250"/>
      <c r="P2895" s="273"/>
      <c r="Q2895" s="274"/>
      <c r="R2895" s="273"/>
      <c r="S2895" s="274"/>
      <c r="T2895" s="250"/>
      <c r="U2895" s="274"/>
      <c r="V2895" s="250"/>
      <c r="W2895" s="275"/>
      <c r="X2895" s="276"/>
    </row>
    <row r="2896" spans="2:24" x14ac:dyDescent="0.25">
      <c r="B2896" s="248"/>
      <c r="C2896" s="249"/>
      <c r="D2896" s="269"/>
      <c r="E2896" s="249"/>
      <c r="F2896" s="270"/>
      <c r="G2896" s="270"/>
      <c r="H2896" s="271"/>
      <c r="I2896" s="271"/>
      <c r="J2896" s="270"/>
      <c r="K2896" s="270"/>
      <c r="L2896" s="249"/>
      <c r="M2896" s="249"/>
      <c r="N2896" s="272"/>
      <c r="O2896" s="250"/>
      <c r="P2896" s="273"/>
      <c r="Q2896" s="274"/>
      <c r="R2896" s="273"/>
      <c r="S2896" s="274"/>
      <c r="T2896" s="250"/>
      <c r="U2896" s="274"/>
      <c r="V2896" s="250"/>
      <c r="W2896" s="275"/>
      <c r="X2896" s="276"/>
    </row>
    <row r="2897" spans="2:24" x14ac:dyDescent="0.25">
      <c r="B2897" s="248"/>
      <c r="C2897" s="249"/>
      <c r="D2897" s="269"/>
      <c r="E2897" s="249"/>
      <c r="F2897" s="270"/>
      <c r="G2897" s="270"/>
      <c r="H2897" s="271"/>
      <c r="I2897" s="271"/>
      <c r="J2897" s="270"/>
      <c r="K2897" s="270"/>
      <c r="L2897" s="249"/>
      <c r="M2897" s="249"/>
      <c r="N2897" s="272"/>
      <c r="O2897" s="250"/>
      <c r="P2897" s="273"/>
      <c r="Q2897" s="274"/>
      <c r="R2897" s="273"/>
      <c r="S2897" s="274"/>
      <c r="T2897" s="250"/>
      <c r="U2897" s="274"/>
      <c r="V2897" s="250"/>
      <c r="W2897" s="275"/>
      <c r="X2897" s="276"/>
    </row>
    <row r="2898" spans="2:24" x14ac:dyDescent="0.25">
      <c r="B2898" s="248"/>
      <c r="C2898" s="249"/>
      <c r="D2898" s="269"/>
      <c r="E2898" s="249"/>
      <c r="F2898" s="270"/>
      <c r="G2898" s="270"/>
      <c r="H2898" s="271"/>
      <c r="I2898" s="271"/>
      <c r="J2898" s="270"/>
      <c r="K2898" s="270"/>
      <c r="L2898" s="249"/>
      <c r="M2898" s="249"/>
      <c r="N2898" s="272"/>
      <c r="O2898" s="250"/>
      <c r="P2898" s="273"/>
      <c r="Q2898" s="274"/>
      <c r="R2898" s="273"/>
      <c r="S2898" s="274"/>
      <c r="T2898" s="250"/>
      <c r="U2898" s="274"/>
      <c r="V2898" s="250"/>
      <c r="W2898" s="275"/>
      <c r="X2898" s="276"/>
    </row>
    <row r="2899" spans="2:24" x14ac:dyDescent="0.25">
      <c r="B2899" s="248"/>
      <c r="C2899" s="249"/>
      <c r="D2899" s="269"/>
      <c r="E2899" s="249"/>
      <c r="F2899" s="270"/>
      <c r="G2899" s="270"/>
      <c r="H2899" s="271"/>
      <c r="I2899" s="271"/>
      <c r="J2899" s="270"/>
      <c r="K2899" s="270"/>
      <c r="L2899" s="249"/>
      <c r="M2899" s="249"/>
      <c r="N2899" s="272"/>
      <c r="O2899" s="250"/>
      <c r="P2899" s="273"/>
      <c r="Q2899" s="274"/>
      <c r="R2899" s="273"/>
      <c r="S2899" s="274"/>
      <c r="T2899" s="250"/>
      <c r="U2899" s="274"/>
      <c r="V2899" s="250"/>
      <c r="W2899" s="275"/>
      <c r="X2899" s="276"/>
    </row>
    <row r="2900" spans="2:24" x14ac:dyDescent="0.25">
      <c r="B2900" s="248"/>
      <c r="C2900" s="249"/>
      <c r="D2900" s="269"/>
      <c r="E2900" s="249"/>
      <c r="F2900" s="270"/>
      <c r="G2900" s="270"/>
      <c r="H2900" s="271"/>
      <c r="I2900" s="271"/>
      <c r="J2900" s="270"/>
      <c r="K2900" s="270"/>
      <c r="L2900" s="249"/>
      <c r="M2900" s="249"/>
      <c r="N2900" s="272"/>
      <c r="O2900" s="250"/>
      <c r="P2900" s="273"/>
      <c r="Q2900" s="274"/>
      <c r="R2900" s="273"/>
      <c r="S2900" s="274"/>
      <c r="T2900" s="250"/>
      <c r="U2900" s="274"/>
      <c r="V2900" s="250"/>
      <c r="W2900" s="275"/>
      <c r="X2900" s="276"/>
    </row>
    <row r="2901" spans="2:24" x14ac:dyDescent="0.25">
      <c r="B2901" s="248"/>
      <c r="C2901" s="249"/>
      <c r="D2901" s="269"/>
      <c r="E2901" s="249"/>
      <c r="F2901" s="270"/>
      <c r="G2901" s="270"/>
      <c r="H2901" s="271"/>
      <c r="I2901" s="271"/>
      <c r="J2901" s="270"/>
      <c r="K2901" s="270"/>
      <c r="L2901" s="249"/>
      <c r="M2901" s="249"/>
      <c r="N2901" s="272"/>
      <c r="O2901" s="250"/>
      <c r="P2901" s="273"/>
      <c r="Q2901" s="274"/>
      <c r="R2901" s="273"/>
      <c r="S2901" s="274"/>
      <c r="T2901" s="250"/>
      <c r="U2901" s="274"/>
      <c r="V2901" s="250"/>
      <c r="W2901" s="275"/>
      <c r="X2901" s="276"/>
    </row>
    <row r="2902" spans="2:24" x14ac:dyDescent="0.25">
      <c r="B2902" s="248"/>
      <c r="C2902" s="249"/>
      <c r="D2902" s="269"/>
      <c r="E2902" s="249"/>
      <c r="F2902" s="270"/>
      <c r="G2902" s="270"/>
      <c r="H2902" s="271"/>
      <c r="I2902" s="271"/>
      <c r="J2902" s="270"/>
      <c r="K2902" s="270"/>
      <c r="L2902" s="249"/>
      <c r="M2902" s="249"/>
      <c r="N2902" s="272"/>
      <c r="O2902" s="250"/>
      <c r="P2902" s="273"/>
      <c r="Q2902" s="274"/>
      <c r="R2902" s="273"/>
      <c r="S2902" s="274"/>
      <c r="T2902" s="250"/>
      <c r="U2902" s="274"/>
      <c r="V2902" s="250"/>
      <c r="W2902" s="275"/>
      <c r="X2902" s="276"/>
    </row>
    <row r="2903" spans="2:24" x14ac:dyDescent="0.25">
      <c r="B2903" s="248"/>
      <c r="C2903" s="249"/>
      <c r="D2903" s="269"/>
      <c r="E2903" s="249"/>
      <c r="F2903" s="270"/>
      <c r="G2903" s="270"/>
      <c r="H2903" s="271"/>
      <c r="I2903" s="271"/>
      <c r="J2903" s="270"/>
      <c r="K2903" s="270"/>
      <c r="L2903" s="249"/>
      <c r="M2903" s="249"/>
      <c r="N2903" s="272"/>
      <c r="O2903" s="250"/>
      <c r="P2903" s="273"/>
      <c r="Q2903" s="274"/>
      <c r="R2903" s="273"/>
      <c r="S2903" s="274"/>
      <c r="T2903" s="250"/>
      <c r="U2903" s="274"/>
      <c r="V2903" s="250"/>
      <c r="W2903" s="275"/>
      <c r="X2903" s="276"/>
    </row>
    <row r="2904" spans="2:24" x14ac:dyDescent="0.25">
      <c r="B2904" s="248"/>
      <c r="C2904" s="249"/>
      <c r="D2904" s="269"/>
      <c r="E2904" s="249"/>
      <c r="F2904" s="270"/>
      <c r="G2904" s="270"/>
      <c r="H2904" s="271"/>
      <c r="I2904" s="271"/>
      <c r="J2904" s="270"/>
      <c r="K2904" s="270"/>
      <c r="L2904" s="249"/>
      <c r="M2904" s="249"/>
      <c r="N2904" s="272"/>
      <c r="O2904" s="250"/>
      <c r="P2904" s="273"/>
      <c r="Q2904" s="274"/>
      <c r="R2904" s="273"/>
      <c r="S2904" s="274"/>
      <c r="T2904" s="250"/>
      <c r="U2904" s="274"/>
      <c r="V2904" s="250"/>
      <c r="W2904" s="275"/>
      <c r="X2904" s="276"/>
    </row>
    <row r="2905" spans="2:24" x14ac:dyDescent="0.25">
      <c r="B2905" s="248"/>
      <c r="C2905" s="249"/>
      <c r="D2905" s="269"/>
      <c r="E2905" s="249"/>
      <c r="F2905" s="270"/>
      <c r="G2905" s="270"/>
      <c r="H2905" s="271"/>
      <c r="I2905" s="271"/>
      <c r="J2905" s="270"/>
      <c r="K2905" s="270"/>
      <c r="L2905" s="249"/>
      <c r="M2905" s="249"/>
      <c r="N2905" s="272"/>
      <c r="O2905" s="250"/>
      <c r="P2905" s="273"/>
      <c r="Q2905" s="274"/>
      <c r="R2905" s="273"/>
      <c r="S2905" s="274"/>
      <c r="T2905" s="250"/>
      <c r="U2905" s="274"/>
      <c r="V2905" s="250"/>
      <c r="W2905" s="275"/>
      <c r="X2905" s="276"/>
    </row>
    <row r="2906" spans="2:24" x14ac:dyDescent="0.25">
      <c r="B2906" s="248"/>
      <c r="C2906" s="249"/>
      <c r="D2906" s="269"/>
      <c r="E2906" s="249"/>
      <c r="F2906" s="270"/>
      <c r="G2906" s="270"/>
      <c r="H2906" s="271"/>
      <c r="I2906" s="271"/>
      <c r="J2906" s="270"/>
      <c r="K2906" s="270"/>
      <c r="L2906" s="249"/>
      <c r="M2906" s="249"/>
      <c r="N2906" s="272"/>
      <c r="O2906" s="250"/>
      <c r="P2906" s="273"/>
      <c r="Q2906" s="274"/>
      <c r="R2906" s="273"/>
      <c r="S2906" s="274"/>
      <c r="T2906" s="250"/>
      <c r="U2906" s="274"/>
      <c r="V2906" s="250"/>
      <c r="W2906" s="275"/>
      <c r="X2906" s="276"/>
    </row>
    <row r="2907" spans="2:24" x14ac:dyDescent="0.25">
      <c r="B2907" s="248"/>
      <c r="C2907" s="249"/>
      <c r="D2907" s="269"/>
      <c r="E2907" s="249"/>
      <c r="F2907" s="270"/>
      <c r="G2907" s="270"/>
      <c r="H2907" s="271"/>
      <c r="I2907" s="271"/>
      <c r="J2907" s="270"/>
      <c r="K2907" s="270"/>
      <c r="L2907" s="249"/>
      <c r="M2907" s="249"/>
      <c r="N2907" s="272"/>
      <c r="O2907" s="250"/>
      <c r="P2907" s="273"/>
      <c r="Q2907" s="274"/>
      <c r="R2907" s="273"/>
      <c r="S2907" s="274"/>
      <c r="T2907" s="250"/>
      <c r="U2907" s="274"/>
      <c r="V2907" s="250"/>
      <c r="W2907" s="275"/>
      <c r="X2907" s="276"/>
    </row>
    <row r="2908" spans="2:24" x14ac:dyDescent="0.25">
      <c r="B2908" s="248"/>
      <c r="C2908" s="249"/>
      <c r="D2908" s="269"/>
      <c r="E2908" s="249"/>
      <c r="F2908" s="270"/>
      <c r="G2908" s="270"/>
      <c r="H2908" s="271"/>
      <c r="I2908" s="271"/>
      <c r="J2908" s="270"/>
      <c r="K2908" s="270"/>
      <c r="L2908" s="249"/>
      <c r="M2908" s="249"/>
      <c r="N2908" s="272"/>
      <c r="O2908" s="250"/>
      <c r="P2908" s="273"/>
      <c r="Q2908" s="274"/>
      <c r="R2908" s="273"/>
      <c r="S2908" s="274"/>
      <c r="T2908" s="250"/>
      <c r="U2908" s="274"/>
      <c r="V2908" s="250"/>
      <c r="W2908" s="275"/>
      <c r="X2908" s="276"/>
    </row>
    <row r="2909" spans="2:24" x14ac:dyDescent="0.25">
      <c r="B2909" s="248"/>
      <c r="C2909" s="249"/>
      <c r="D2909" s="269"/>
      <c r="E2909" s="249"/>
      <c r="F2909" s="270"/>
      <c r="G2909" s="270"/>
      <c r="H2909" s="271"/>
      <c r="I2909" s="271"/>
      <c r="J2909" s="270"/>
      <c r="K2909" s="270"/>
      <c r="L2909" s="249"/>
      <c r="M2909" s="249"/>
      <c r="N2909" s="272"/>
      <c r="O2909" s="250"/>
      <c r="P2909" s="273"/>
      <c r="Q2909" s="274"/>
      <c r="R2909" s="273"/>
      <c r="S2909" s="274"/>
      <c r="T2909" s="250"/>
      <c r="U2909" s="274"/>
      <c r="V2909" s="250"/>
      <c r="W2909" s="275"/>
      <c r="X2909" s="276"/>
    </row>
    <row r="2910" spans="2:24" x14ac:dyDescent="0.25">
      <c r="B2910" s="248"/>
      <c r="C2910" s="249"/>
      <c r="D2910" s="269"/>
      <c r="E2910" s="249"/>
      <c r="F2910" s="270"/>
      <c r="G2910" s="270"/>
      <c r="H2910" s="271"/>
      <c r="I2910" s="271"/>
      <c r="J2910" s="270"/>
      <c r="K2910" s="270"/>
      <c r="L2910" s="249"/>
      <c r="M2910" s="249"/>
      <c r="N2910" s="272"/>
      <c r="O2910" s="250"/>
      <c r="P2910" s="273"/>
      <c r="Q2910" s="274"/>
      <c r="R2910" s="273"/>
      <c r="S2910" s="274"/>
      <c r="T2910" s="250"/>
      <c r="U2910" s="274"/>
      <c r="V2910" s="250"/>
      <c r="W2910" s="275"/>
      <c r="X2910" s="276"/>
    </row>
    <row r="2911" spans="2:24" x14ac:dyDescent="0.25">
      <c r="B2911" s="248"/>
      <c r="C2911" s="249"/>
      <c r="D2911" s="269"/>
      <c r="E2911" s="249"/>
      <c r="F2911" s="270"/>
      <c r="G2911" s="270"/>
      <c r="H2911" s="271"/>
      <c r="I2911" s="271"/>
      <c r="J2911" s="270"/>
      <c r="K2911" s="270"/>
      <c r="L2911" s="249"/>
      <c r="M2911" s="249"/>
      <c r="N2911" s="272"/>
      <c r="O2911" s="250"/>
      <c r="P2911" s="273"/>
      <c r="Q2911" s="274"/>
      <c r="R2911" s="273"/>
      <c r="S2911" s="274"/>
      <c r="T2911" s="250"/>
      <c r="U2911" s="274"/>
      <c r="V2911" s="250"/>
      <c r="W2911" s="275"/>
      <c r="X2911" s="276"/>
    </row>
    <row r="2912" spans="2:24" x14ac:dyDescent="0.25">
      <c r="B2912" s="248"/>
      <c r="C2912" s="249"/>
      <c r="D2912" s="269"/>
      <c r="E2912" s="249"/>
      <c r="F2912" s="270"/>
      <c r="G2912" s="270"/>
      <c r="H2912" s="271"/>
      <c r="I2912" s="271"/>
      <c r="J2912" s="270"/>
      <c r="K2912" s="270"/>
      <c r="L2912" s="249"/>
      <c r="M2912" s="249"/>
      <c r="N2912" s="272"/>
      <c r="O2912" s="250"/>
      <c r="P2912" s="273"/>
      <c r="Q2912" s="274"/>
      <c r="R2912" s="273"/>
      <c r="S2912" s="274"/>
      <c r="T2912" s="250"/>
      <c r="U2912" s="274"/>
      <c r="V2912" s="250"/>
      <c r="W2912" s="275"/>
      <c r="X2912" s="276"/>
    </row>
    <row r="2913" spans="2:24" x14ac:dyDescent="0.25">
      <c r="B2913" s="248"/>
      <c r="C2913" s="249"/>
      <c r="D2913" s="269"/>
      <c r="E2913" s="249"/>
      <c r="F2913" s="270"/>
      <c r="G2913" s="270"/>
      <c r="H2913" s="271"/>
      <c r="I2913" s="271"/>
      <c r="J2913" s="270"/>
      <c r="K2913" s="270"/>
      <c r="L2913" s="249"/>
      <c r="M2913" s="249"/>
      <c r="N2913" s="272"/>
      <c r="O2913" s="250"/>
      <c r="P2913" s="273"/>
      <c r="Q2913" s="274"/>
      <c r="R2913" s="273"/>
      <c r="S2913" s="274"/>
      <c r="T2913" s="250"/>
      <c r="U2913" s="274"/>
      <c r="V2913" s="250"/>
      <c r="W2913" s="275"/>
      <c r="X2913" s="276"/>
    </row>
    <row r="2914" spans="2:24" x14ac:dyDescent="0.25">
      <c r="B2914" s="248"/>
      <c r="C2914" s="249"/>
      <c r="D2914" s="269"/>
      <c r="E2914" s="249"/>
      <c r="F2914" s="270"/>
      <c r="G2914" s="270"/>
      <c r="H2914" s="271"/>
      <c r="I2914" s="271"/>
      <c r="J2914" s="270"/>
      <c r="K2914" s="270"/>
      <c r="L2914" s="249"/>
      <c r="M2914" s="249"/>
      <c r="N2914" s="272"/>
      <c r="O2914" s="250"/>
      <c r="P2914" s="273"/>
      <c r="Q2914" s="274"/>
      <c r="R2914" s="273"/>
      <c r="S2914" s="274"/>
      <c r="T2914" s="250"/>
      <c r="U2914" s="274"/>
      <c r="V2914" s="250"/>
      <c r="W2914" s="275"/>
      <c r="X2914" s="276"/>
    </row>
    <row r="2915" spans="2:24" x14ac:dyDescent="0.25">
      <c r="B2915" s="248"/>
      <c r="C2915" s="249"/>
      <c r="D2915" s="269"/>
      <c r="E2915" s="249"/>
      <c r="F2915" s="270"/>
      <c r="G2915" s="270"/>
      <c r="H2915" s="271"/>
      <c r="I2915" s="271"/>
      <c r="J2915" s="270"/>
      <c r="K2915" s="270"/>
      <c r="L2915" s="249"/>
      <c r="M2915" s="249"/>
      <c r="N2915" s="272"/>
      <c r="O2915" s="250"/>
      <c r="P2915" s="273"/>
      <c r="Q2915" s="274"/>
      <c r="R2915" s="273"/>
      <c r="S2915" s="274"/>
      <c r="T2915" s="250"/>
      <c r="U2915" s="274"/>
      <c r="V2915" s="250"/>
      <c r="W2915" s="275"/>
      <c r="X2915" s="276"/>
    </row>
    <row r="2916" spans="2:24" x14ac:dyDescent="0.25">
      <c r="B2916" s="248"/>
      <c r="C2916" s="249"/>
      <c r="D2916" s="269"/>
      <c r="E2916" s="249"/>
      <c r="F2916" s="270"/>
      <c r="G2916" s="270"/>
      <c r="H2916" s="271"/>
      <c r="I2916" s="271"/>
      <c r="J2916" s="270"/>
      <c r="K2916" s="270"/>
      <c r="L2916" s="249"/>
      <c r="M2916" s="249"/>
      <c r="N2916" s="272"/>
      <c r="O2916" s="250"/>
      <c r="P2916" s="273"/>
      <c r="Q2916" s="274"/>
      <c r="R2916" s="273"/>
      <c r="S2916" s="274"/>
      <c r="T2916" s="250"/>
      <c r="U2916" s="274"/>
      <c r="V2916" s="250"/>
      <c r="W2916" s="275"/>
      <c r="X2916" s="276"/>
    </row>
    <row r="2917" spans="2:24" x14ac:dyDescent="0.25">
      <c r="B2917" s="248"/>
      <c r="C2917" s="249"/>
      <c r="D2917" s="269"/>
      <c r="E2917" s="249"/>
      <c r="F2917" s="270"/>
      <c r="G2917" s="270"/>
      <c r="H2917" s="271"/>
      <c r="I2917" s="271"/>
      <c r="J2917" s="270"/>
      <c r="K2917" s="270"/>
      <c r="L2917" s="249"/>
      <c r="M2917" s="249"/>
      <c r="N2917" s="272"/>
      <c r="O2917" s="250"/>
      <c r="P2917" s="273"/>
      <c r="Q2917" s="274"/>
      <c r="R2917" s="273"/>
      <c r="S2917" s="274"/>
      <c r="T2917" s="250"/>
      <c r="U2917" s="274"/>
      <c r="V2917" s="250"/>
      <c r="W2917" s="275"/>
      <c r="X2917" s="276"/>
    </row>
    <row r="2918" spans="2:24" x14ac:dyDescent="0.25">
      <c r="B2918" s="248"/>
      <c r="C2918" s="249"/>
      <c r="D2918" s="269"/>
      <c r="E2918" s="249"/>
      <c r="F2918" s="270"/>
      <c r="G2918" s="270"/>
      <c r="H2918" s="271"/>
      <c r="I2918" s="271"/>
      <c r="J2918" s="270"/>
      <c r="K2918" s="270"/>
      <c r="L2918" s="249"/>
      <c r="M2918" s="249"/>
      <c r="N2918" s="272"/>
      <c r="O2918" s="250"/>
      <c r="P2918" s="273"/>
      <c r="Q2918" s="274"/>
      <c r="R2918" s="273"/>
      <c r="S2918" s="274"/>
      <c r="T2918" s="250"/>
      <c r="U2918" s="274"/>
      <c r="V2918" s="250"/>
      <c r="W2918" s="275"/>
      <c r="X2918" s="276"/>
    </row>
    <row r="2919" spans="2:24" x14ac:dyDescent="0.25">
      <c r="B2919" s="248"/>
      <c r="C2919" s="249"/>
      <c r="D2919" s="269"/>
      <c r="E2919" s="249"/>
      <c r="F2919" s="270"/>
      <c r="G2919" s="270"/>
      <c r="H2919" s="271"/>
      <c r="I2919" s="271"/>
      <c r="J2919" s="270"/>
      <c r="K2919" s="270"/>
      <c r="L2919" s="249"/>
      <c r="M2919" s="249"/>
      <c r="N2919" s="272"/>
      <c r="O2919" s="250"/>
      <c r="P2919" s="273"/>
      <c r="Q2919" s="274"/>
      <c r="R2919" s="273"/>
      <c r="S2919" s="274"/>
      <c r="T2919" s="250"/>
      <c r="U2919" s="274"/>
      <c r="V2919" s="250"/>
      <c r="W2919" s="275"/>
      <c r="X2919" s="276"/>
    </row>
    <row r="2920" spans="2:24" x14ac:dyDescent="0.25">
      <c r="B2920" s="248"/>
      <c r="C2920" s="249"/>
      <c r="D2920" s="269"/>
      <c r="E2920" s="249"/>
      <c r="F2920" s="270"/>
      <c r="G2920" s="270"/>
      <c r="H2920" s="271"/>
      <c r="I2920" s="271"/>
      <c r="J2920" s="270"/>
      <c r="K2920" s="270"/>
      <c r="L2920" s="249"/>
      <c r="M2920" s="249"/>
      <c r="N2920" s="272"/>
      <c r="O2920" s="250"/>
      <c r="P2920" s="273"/>
      <c r="Q2920" s="274"/>
      <c r="R2920" s="273"/>
      <c r="S2920" s="274"/>
      <c r="T2920" s="250"/>
      <c r="U2920" s="274"/>
      <c r="V2920" s="250"/>
      <c r="W2920" s="275"/>
      <c r="X2920" s="276"/>
    </row>
    <row r="2921" spans="2:24" x14ac:dyDescent="0.25">
      <c r="B2921" s="248"/>
      <c r="C2921" s="249"/>
      <c r="D2921" s="269"/>
      <c r="E2921" s="249"/>
      <c r="F2921" s="270"/>
      <c r="G2921" s="270"/>
      <c r="H2921" s="271"/>
      <c r="I2921" s="271"/>
      <c r="J2921" s="270"/>
      <c r="K2921" s="270"/>
      <c r="L2921" s="249"/>
      <c r="M2921" s="249"/>
      <c r="N2921" s="272"/>
      <c r="O2921" s="250"/>
      <c r="P2921" s="273"/>
      <c r="Q2921" s="274"/>
      <c r="R2921" s="273"/>
      <c r="S2921" s="274"/>
      <c r="T2921" s="250"/>
      <c r="U2921" s="274"/>
      <c r="V2921" s="250"/>
      <c r="W2921" s="275"/>
      <c r="X2921" s="276"/>
    </row>
    <row r="2922" spans="2:24" x14ac:dyDescent="0.25">
      <c r="B2922" s="248"/>
      <c r="C2922" s="249"/>
      <c r="D2922" s="269"/>
      <c r="E2922" s="249"/>
      <c r="F2922" s="270"/>
      <c r="G2922" s="270"/>
      <c r="H2922" s="271"/>
      <c r="I2922" s="271"/>
      <c r="J2922" s="270"/>
      <c r="K2922" s="270"/>
      <c r="L2922" s="249"/>
      <c r="M2922" s="249"/>
      <c r="N2922" s="272"/>
      <c r="O2922" s="250"/>
      <c r="P2922" s="273"/>
      <c r="Q2922" s="274"/>
      <c r="R2922" s="273"/>
      <c r="S2922" s="274"/>
      <c r="T2922" s="250"/>
      <c r="U2922" s="274"/>
      <c r="V2922" s="250"/>
      <c r="W2922" s="275"/>
      <c r="X2922" s="276"/>
    </row>
    <row r="2923" spans="2:24" x14ac:dyDescent="0.25">
      <c r="B2923" s="248"/>
      <c r="C2923" s="249"/>
      <c r="D2923" s="269"/>
      <c r="E2923" s="249"/>
      <c r="F2923" s="270"/>
      <c r="G2923" s="270"/>
      <c r="H2923" s="271"/>
      <c r="I2923" s="271"/>
      <c r="J2923" s="270"/>
      <c r="K2923" s="270"/>
      <c r="L2923" s="249"/>
      <c r="M2923" s="249"/>
      <c r="N2923" s="272"/>
      <c r="O2923" s="250"/>
      <c r="P2923" s="273"/>
      <c r="Q2923" s="274"/>
      <c r="R2923" s="273"/>
      <c r="S2923" s="274"/>
      <c r="T2923" s="250"/>
      <c r="U2923" s="274"/>
      <c r="V2923" s="250"/>
      <c r="W2923" s="275"/>
      <c r="X2923" s="276"/>
    </row>
    <row r="2924" spans="2:24" x14ac:dyDescent="0.25">
      <c r="B2924" s="248"/>
      <c r="C2924" s="249"/>
      <c r="D2924" s="269"/>
      <c r="E2924" s="249"/>
      <c r="F2924" s="270"/>
      <c r="G2924" s="270"/>
      <c r="H2924" s="271"/>
      <c r="I2924" s="271"/>
      <c r="J2924" s="270"/>
      <c r="K2924" s="270"/>
      <c r="L2924" s="249"/>
      <c r="M2924" s="249"/>
      <c r="N2924" s="272"/>
      <c r="O2924" s="250"/>
      <c r="P2924" s="273"/>
      <c r="Q2924" s="274"/>
      <c r="R2924" s="273"/>
      <c r="S2924" s="274"/>
      <c r="T2924" s="250"/>
      <c r="U2924" s="274"/>
      <c r="V2924" s="250"/>
      <c r="W2924" s="275"/>
      <c r="X2924" s="276"/>
    </row>
    <row r="2925" spans="2:24" x14ac:dyDescent="0.25">
      <c r="B2925" s="248"/>
      <c r="C2925" s="249"/>
      <c r="D2925" s="269"/>
      <c r="E2925" s="249"/>
      <c r="F2925" s="270"/>
      <c r="G2925" s="270"/>
      <c r="H2925" s="271"/>
      <c r="I2925" s="271"/>
      <c r="J2925" s="270"/>
      <c r="K2925" s="270"/>
      <c r="L2925" s="249"/>
      <c r="M2925" s="249"/>
      <c r="N2925" s="272"/>
      <c r="O2925" s="250"/>
      <c r="P2925" s="273"/>
      <c r="Q2925" s="274"/>
      <c r="R2925" s="273"/>
      <c r="S2925" s="274"/>
      <c r="T2925" s="250"/>
      <c r="U2925" s="274"/>
      <c r="V2925" s="250"/>
      <c r="W2925" s="275"/>
      <c r="X2925" s="276"/>
    </row>
    <row r="2926" spans="2:24" x14ac:dyDescent="0.25">
      <c r="B2926" s="248"/>
      <c r="C2926" s="249"/>
      <c r="D2926" s="269"/>
      <c r="E2926" s="249"/>
      <c r="F2926" s="270"/>
      <c r="G2926" s="270"/>
      <c r="H2926" s="271"/>
      <c r="I2926" s="271"/>
      <c r="J2926" s="270"/>
      <c r="K2926" s="270"/>
      <c r="L2926" s="249"/>
      <c r="M2926" s="249"/>
      <c r="N2926" s="272"/>
      <c r="O2926" s="250"/>
      <c r="P2926" s="273"/>
      <c r="Q2926" s="274"/>
      <c r="R2926" s="273"/>
      <c r="S2926" s="274"/>
      <c r="T2926" s="250"/>
      <c r="U2926" s="274"/>
      <c r="V2926" s="250"/>
      <c r="W2926" s="275"/>
      <c r="X2926" s="276"/>
    </row>
    <row r="2927" spans="2:24" x14ac:dyDescent="0.25">
      <c r="B2927" s="248"/>
      <c r="C2927" s="249"/>
      <c r="D2927" s="269"/>
      <c r="E2927" s="249"/>
      <c r="F2927" s="270"/>
      <c r="G2927" s="270"/>
      <c r="H2927" s="271"/>
      <c r="I2927" s="271"/>
      <c r="J2927" s="270"/>
      <c r="K2927" s="270"/>
      <c r="L2927" s="249"/>
      <c r="M2927" s="249"/>
      <c r="N2927" s="272"/>
      <c r="O2927" s="250"/>
      <c r="P2927" s="273"/>
      <c r="Q2927" s="274"/>
      <c r="R2927" s="273"/>
      <c r="S2927" s="274"/>
      <c r="T2927" s="250"/>
      <c r="U2927" s="274"/>
      <c r="V2927" s="250"/>
      <c r="W2927" s="275"/>
      <c r="X2927" s="276"/>
    </row>
    <row r="2928" spans="2:24" x14ac:dyDescent="0.25">
      <c r="B2928" s="248"/>
      <c r="C2928" s="249"/>
      <c r="D2928" s="269"/>
      <c r="E2928" s="249"/>
      <c r="F2928" s="270"/>
      <c r="G2928" s="270"/>
      <c r="H2928" s="271"/>
      <c r="I2928" s="271"/>
      <c r="J2928" s="270"/>
      <c r="K2928" s="270"/>
      <c r="L2928" s="249"/>
      <c r="M2928" s="249"/>
      <c r="N2928" s="272"/>
      <c r="O2928" s="250"/>
      <c r="P2928" s="273"/>
      <c r="Q2928" s="274"/>
      <c r="R2928" s="273"/>
      <c r="S2928" s="274"/>
      <c r="T2928" s="250"/>
      <c r="U2928" s="274"/>
      <c r="V2928" s="250"/>
      <c r="W2928" s="275"/>
      <c r="X2928" s="276"/>
    </row>
    <row r="2929" spans="2:24" x14ac:dyDescent="0.25">
      <c r="B2929" s="248"/>
      <c r="C2929" s="249"/>
      <c r="D2929" s="269"/>
      <c r="E2929" s="249"/>
      <c r="F2929" s="270"/>
      <c r="G2929" s="270"/>
      <c r="H2929" s="271"/>
      <c r="I2929" s="271"/>
      <c r="J2929" s="270"/>
      <c r="K2929" s="270"/>
      <c r="L2929" s="249"/>
      <c r="M2929" s="249"/>
      <c r="N2929" s="272"/>
      <c r="O2929" s="250"/>
      <c r="P2929" s="273"/>
      <c r="Q2929" s="274"/>
      <c r="R2929" s="273"/>
      <c r="S2929" s="274"/>
      <c r="T2929" s="250"/>
      <c r="U2929" s="274"/>
      <c r="V2929" s="250"/>
      <c r="W2929" s="275"/>
      <c r="X2929" s="276"/>
    </row>
    <row r="2930" spans="2:24" x14ac:dyDescent="0.25">
      <c r="B2930" s="248"/>
      <c r="C2930" s="249"/>
      <c r="D2930" s="269"/>
      <c r="E2930" s="249"/>
      <c r="F2930" s="270"/>
      <c r="G2930" s="270"/>
      <c r="H2930" s="271"/>
      <c r="I2930" s="271"/>
      <c r="J2930" s="270"/>
      <c r="K2930" s="270"/>
      <c r="L2930" s="249"/>
      <c r="M2930" s="249"/>
      <c r="N2930" s="272"/>
      <c r="O2930" s="250"/>
      <c r="P2930" s="273"/>
      <c r="Q2930" s="274"/>
      <c r="R2930" s="273"/>
      <c r="S2930" s="274"/>
      <c r="T2930" s="250"/>
      <c r="U2930" s="274"/>
      <c r="V2930" s="250"/>
      <c r="W2930" s="275"/>
      <c r="X2930" s="276"/>
    </row>
    <row r="2931" spans="2:24" x14ac:dyDescent="0.25">
      <c r="B2931" s="248"/>
      <c r="C2931" s="249"/>
      <c r="D2931" s="269"/>
      <c r="E2931" s="249"/>
      <c r="F2931" s="270"/>
      <c r="G2931" s="270"/>
      <c r="H2931" s="271"/>
      <c r="I2931" s="271"/>
      <c r="J2931" s="270"/>
      <c r="K2931" s="270"/>
      <c r="L2931" s="249"/>
      <c r="M2931" s="249"/>
      <c r="N2931" s="272"/>
      <c r="O2931" s="250"/>
      <c r="P2931" s="273"/>
      <c r="Q2931" s="274"/>
      <c r="R2931" s="273"/>
      <c r="S2931" s="274"/>
      <c r="T2931" s="250"/>
      <c r="U2931" s="274"/>
      <c r="V2931" s="250"/>
      <c r="W2931" s="275"/>
      <c r="X2931" s="276"/>
    </row>
    <row r="2932" spans="2:24" x14ac:dyDescent="0.25">
      <c r="B2932" s="248"/>
      <c r="C2932" s="249"/>
      <c r="D2932" s="269"/>
      <c r="E2932" s="249"/>
      <c r="F2932" s="270"/>
      <c r="G2932" s="270"/>
      <c r="H2932" s="271"/>
      <c r="I2932" s="271"/>
      <c r="J2932" s="270"/>
      <c r="K2932" s="270"/>
      <c r="L2932" s="249"/>
      <c r="M2932" s="249"/>
      <c r="N2932" s="272"/>
      <c r="O2932" s="250"/>
      <c r="P2932" s="273"/>
      <c r="Q2932" s="274"/>
      <c r="R2932" s="273"/>
      <c r="S2932" s="274"/>
      <c r="T2932" s="250"/>
      <c r="U2932" s="274"/>
      <c r="V2932" s="250"/>
      <c r="W2932" s="275"/>
      <c r="X2932" s="276"/>
    </row>
    <row r="2933" spans="2:24" x14ac:dyDescent="0.25">
      <c r="B2933" s="248"/>
      <c r="C2933" s="249"/>
      <c r="D2933" s="269"/>
      <c r="E2933" s="249"/>
      <c r="F2933" s="270"/>
      <c r="G2933" s="270"/>
      <c r="H2933" s="271"/>
      <c r="I2933" s="271"/>
      <c r="J2933" s="270"/>
      <c r="K2933" s="270"/>
      <c r="L2933" s="249"/>
      <c r="M2933" s="249"/>
      <c r="N2933" s="272"/>
      <c r="O2933" s="250"/>
      <c r="P2933" s="273"/>
      <c r="Q2933" s="274"/>
      <c r="R2933" s="273"/>
      <c r="S2933" s="274"/>
      <c r="T2933" s="250"/>
      <c r="U2933" s="274"/>
      <c r="V2933" s="250"/>
      <c r="W2933" s="275"/>
      <c r="X2933" s="276"/>
    </row>
    <row r="2934" spans="2:24" x14ac:dyDescent="0.25">
      <c r="B2934" s="248"/>
      <c r="C2934" s="249"/>
      <c r="D2934" s="269"/>
      <c r="E2934" s="249"/>
      <c r="F2934" s="270"/>
      <c r="G2934" s="270"/>
      <c r="H2934" s="271"/>
      <c r="I2934" s="271"/>
      <c r="J2934" s="270"/>
      <c r="K2934" s="270"/>
      <c r="L2934" s="249"/>
      <c r="M2934" s="249"/>
      <c r="N2934" s="272"/>
      <c r="O2934" s="250"/>
      <c r="P2934" s="273"/>
      <c r="Q2934" s="274"/>
      <c r="R2934" s="273"/>
      <c r="S2934" s="274"/>
      <c r="T2934" s="250"/>
      <c r="U2934" s="274"/>
      <c r="V2934" s="250"/>
      <c r="W2934" s="275"/>
      <c r="X2934" s="276"/>
    </row>
    <row r="2935" spans="2:24" x14ac:dyDescent="0.25">
      <c r="B2935" s="248"/>
      <c r="C2935" s="249"/>
      <c r="D2935" s="269"/>
      <c r="E2935" s="249"/>
      <c r="F2935" s="270"/>
      <c r="G2935" s="270"/>
      <c r="H2935" s="271"/>
      <c r="I2935" s="271"/>
      <c r="J2935" s="270"/>
      <c r="K2935" s="270"/>
      <c r="L2935" s="249"/>
      <c r="M2935" s="249"/>
      <c r="N2935" s="272"/>
      <c r="O2935" s="250"/>
      <c r="P2935" s="273"/>
      <c r="Q2935" s="274"/>
      <c r="R2935" s="273"/>
      <c r="S2935" s="274"/>
      <c r="T2935" s="250"/>
      <c r="U2935" s="274"/>
      <c r="V2935" s="250"/>
      <c r="W2935" s="275"/>
      <c r="X2935" s="276"/>
    </row>
    <row r="2936" spans="2:24" x14ac:dyDescent="0.25">
      <c r="B2936" s="248"/>
      <c r="C2936" s="249"/>
      <c r="D2936" s="269"/>
      <c r="E2936" s="249"/>
      <c r="F2936" s="270"/>
      <c r="G2936" s="270"/>
      <c r="H2936" s="271"/>
      <c r="I2936" s="271"/>
      <c r="J2936" s="270"/>
      <c r="K2936" s="270"/>
      <c r="L2936" s="249"/>
      <c r="M2936" s="249"/>
      <c r="N2936" s="272"/>
      <c r="O2936" s="250"/>
      <c r="P2936" s="273"/>
      <c r="Q2936" s="274"/>
      <c r="R2936" s="273"/>
      <c r="S2936" s="274"/>
      <c r="T2936" s="250"/>
      <c r="U2936" s="274"/>
      <c r="V2936" s="250"/>
      <c r="W2936" s="275"/>
      <c r="X2936" s="276"/>
    </row>
    <row r="2937" spans="2:24" x14ac:dyDescent="0.25">
      <c r="B2937" s="248"/>
      <c r="C2937" s="249"/>
      <c r="D2937" s="269"/>
      <c r="E2937" s="249"/>
      <c r="F2937" s="270"/>
      <c r="G2937" s="270"/>
      <c r="H2937" s="271"/>
      <c r="I2937" s="271"/>
      <c r="J2937" s="270"/>
      <c r="K2937" s="270"/>
      <c r="L2937" s="249"/>
      <c r="M2937" s="249"/>
      <c r="N2937" s="272"/>
      <c r="O2937" s="250"/>
      <c r="P2937" s="273"/>
      <c r="Q2937" s="274"/>
      <c r="R2937" s="273"/>
      <c r="S2937" s="274"/>
      <c r="T2937" s="250"/>
      <c r="U2937" s="274"/>
      <c r="V2937" s="250"/>
      <c r="W2937" s="275"/>
      <c r="X2937" s="276"/>
    </row>
    <row r="2938" spans="2:24" x14ac:dyDescent="0.25">
      <c r="B2938" s="248"/>
      <c r="C2938" s="249"/>
      <c r="D2938" s="269"/>
      <c r="E2938" s="249"/>
      <c r="F2938" s="270"/>
      <c r="G2938" s="270"/>
      <c r="H2938" s="271"/>
      <c r="I2938" s="271"/>
      <c r="J2938" s="270"/>
      <c r="K2938" s="270"/>
      <c r="L2938" s="249"/>
      <c r="M2938" s="249"/>
      <c r="N2938" s="272"/>
      <c r="O2938" s="250"/>
      <c r="P2938" s="273"/>
      <c r="Q2938" s="274"/>
      <c r="R2938" s="273"/>
      <c r="S2938" s="274"/>
      <c r="T2938" s="250"/>
      <c r="U2938" s="274"/>
      <c r="V2938" s="250"/>
      <c r="W2938" s="275"/>
      <c r="X2938" s="276"/>
    </row>
    <row r="2939" spans="2:24" x14ac:dyDescent="0.25">
      <c r="B2939" s="248"/>
      <c r="C2939" s="249"/>
      <c r="D2939" s="269"/>
      <c r="E2939" s="249"/>
      <c r="F2939" s="270"/>
      <c r="G2939" s="270"/>
      <c r="H2939" s="271"/>
      <c r="I2939" s="271"/>
      <c r="J2939" s="270"/>
      <c r="K2939" s="270"/>
      <c r="L2939" s="249"/>
      <c r="M2939" s="249"/>
      <c r="N2939" s="272"/>
      <c r="O2939" s="250"/>
      <c r="P2939" s="273"/>
      <c r="Q2939" s="274"/>
      <c r="R2939" s="273"/>
      <c r="S2939" s="274"/>
      <c r="T2939" s="250"/>
      <c r="U2939" s="274"/>
      <c r="V2939" s="250"/>
      <c r="W2939" s="275"/>
      <c r="X2939" s="276"/>
    </row>
    <row r="2940" spans="2:24" x14ac:dyDescent="0.25">
      <c r="B2940" s="248"/>
      <c r="C2940" s="249"/>
      <c r="D2940" s="269"/>
      <c r="E2940" s="249"/>
      <c r="F2940" s="270"/>
      <c r="G2940" s="270"/>
      <c r="H2940" s="271"/>
      <c r="I2940" s="271"/>
      <c r="J2940" s="270"/>
      <c r="K2940" s="270"/>
      <c r="L2940" s="249"/>
      <c r="M2940" s="249"/>
      <c r="N2940" s="272"/>
      <c r="O2940" s="250"/>
      <c r="P2940" s="273"/>
      <c r="Q2940" s="274"/>
      <c r="R2940" s="273"/>
      <c r="S2940" s="274"/>
      <c r="T2940" s="250"/>
      <c r="U2940" s="274"/>
      <c r="V2940" s="250"/>
      <c r="W2940" s="275"/>
      <c r="X2940" s="276"/>
    </row>
    <row r="2941" spans="2:24" x14ac:dyDescent="0.25">
      <c r="B2941" s="248"/>
      <c r="C2941" s="249"/>
      <c r="D2941" s="269"/>
      <c r="E2941" s="249"/>
      <c r="F2941" s="270"/>
      <c r="G2941" s="270"/>
      <c r="H2941" s="271"/>
      <c r="I2941" s="271"/>
      <c r="J2941" s="270"/>
      <c r="K2941" s="270"/>
      <c r="L2941" s="249"/>
      <c r="M2941" s="249"/>
      <c r="N2941" s="272"/>
      <c r="O2941" s="250"/>
      <c r="P2941" s="273"/>
      <c r="Q2941" s="274"/>
      <c r="R2941" s="273"/>
      <c r="S2941" s="274"/>
      <c r="T2941" s="250"/>
      <c r="U2941" s="274"/>
      <c r="V2941" s="250"/>
      <c r="W2941" s="275"/>
      <c r="X2941" s="276"/>
    </row>
    <row r="2942" spans="2:24" x14ac:dyDescent="0.25">
      <c r="B2942" s="248"/>
      <c r="C2942" s="249"/>
      <c r="D2942" s="269"/>
      <c r="E2942" s="249"/>
      <c r="F2942" s="270"/>
      <c r="G2942" s="270"/>
      <c r="H2942" s="271"/>
      <c r="I2942" s="271"/>
      <c r="J2942" s="270"/>
      <c r="K2942" s="270"/>
      <c r="L2942" s="249"/>
      <c r="M2942" s="249"/>
      <c r="N2942" s="272"/>
      <c r="O2942" s="250"/>
      <c r="P2942" s="273"/>
      <c r="Q2942" s="274"/>
      <c r="R2942" s="273"/>
      <c r="S2942" s="274"/>
      <c r="T2942" s="250"/>
      <c r="U2942" s="274"/>
      <c r="V2942" s="250"/>
      <c r="W2942" s="275"/>
      <c r="X2942" s="276"/>
    </row>
    <row r="2943" spans="2:24" x14ac:dyDescent="0.25">
      <c r="B2943" s="248"/>
      <c r="C2943" s="249"/>
      <c r="D2943" s="269"/>
      <c r="E2943" s="249"/>
      <c r="F2943" s="270"/>
      <c r="G2943" s="270"/>
      <c r="H2943" s="271"/>
      <c r="I2943" s="271"/>
      <c r="J2943" s="270"/>
      <c r="K2943" s="270"/>
      <c r="L2943" s="249"/>
      <c r="M2943" s="249"/>
      <c r="N2943" s="272"/>
      <c r="O2943" s="250"/>
      <c r="P2943" s="273"/>
      <c r="Q2943" s="274"/>
      <c r="R2943" s="273"/>
      <c r="S2943" s="274"/>
      <c r="T2943" s="250"/>
      <c r="U2943" s="274"/>
      <c r="V2943" s="250"/>
      <c r="W2943" s="275"/>
      <c r="X2943" s="276"/>
    </row>
    <row r="2944" spans="2:24" x14ac:dyDescent="0.25">
      <c r="B2944" s="248"/>
      <c r="C2944" s="249"/>
      <c r="D2944" s="269"/>
      <c r="E2944" s="249"/>
      <c r="F2944" s="270"/>
      <c r="G2944" s="270"/>
      <c r="H2944" s="271"/>
      <c r="I2944" s="271"/>
      <c r="J2944" s="270"/>
      <c r="K2944" s="270"/>
      <c r="L2944" s="249"/>
      <c r="M2944" s="249"/>
      <c r="N2944" s="272"/>
      <c r="O2944" s="250"/>
      <c r="P2944" s="273"/>
      <c r="Q2944" s="274"/>
      <c r="R2944" s="273"/>
      <c r="S2944" s="274"/>
      <c r="T2944" s="250"/>
      <c r="U2944" s="274"/>
      <c r="V2944" s="250"/>
      <c r="W2944" s="275"/>
      <c r="X2944" s="276"/>
    </row>
    <row r="2945" spans="2:24" x14ac:dyDescent="0.25">
      <c r="B2945" s="248"/>
      <c r="C2945" s="249"/>
      <c r="D2945" s="269"/>
      <c r="E2945" s="249"/>
      <c r="F2945" s="270"/>
      <c r="G2945" s="270"/>
      <c r="H2945" s="271"/>
      <c r="I2945" s="271"/>
      <c r="J2945" s="270"/>
      <c r="K2945" s="270"/>
      <c r="L2945" s="249"/>
      <c r="M2945" s="249"/>
      <c r="N2945" s="272"/>
      <c r="O2945" s="250"/>
      <c r="P2945" s="273"/>
      <c r="Q2945" s="274"/>
      <c r="R2945" s="273"/>
      <c r="S2945" s="274"/>
      <c r="T2945" s="250"/>
      <c r="U2945" s="274"/>
      <c r="V2945" s="250"/>
      <c r="W2945" s="275"/>
      <c r="X2945" s="276"/>
    </row>
    <row r="2946" spans="2:24" x14ac:dyDescent="0.25">
      <c r="B2946" s="248"/>
      <c r="C2946" s="249"/>
      <c r="D2946" s="269"/>
      <c r="E2946" s="249"/>
      <c r="F2946" s="270"/>
      <c r="G2946" s="270"/>
      <c r="H2946" s="271"/>
      <c r="I2946" s="271"/>
      <c r="J2946" s="270"/>
      <c r="K2946" s="270"/>
      <c r="L2946" s="249"/>
      <c r="M2946" s="249"/>
      <c r="N2946" s="272"/>
      <c r="O2946" s="250"/>
      <c r="P2946" s="273"/>
      <c r="Q2946" s="274"/>
      <c r="R2946" s="273"/>
      <c r="S2946" s="274"/>
      <c r="T2946" s="250"/>
      <c r="U2946" s="274"/>
      <c r="V2946" s="250"/>
      <c r="W2946" s="275"/>
      <c r="X2946" s="276"/>
    </row>
    <row r="2947" spans="2:24" x14ac:dyDescent="0.25">
      <c r="B2947" s="248"/>
      <c r="C2947" s="249"/>
      <c r="D2947" s="269"/>
      <c r="E2947" s="249"/>
      <c r="F2947" s="270"/>
      <c r="G2947" s="270"/>
      <c r="H2947" s="271"/>
      <c r="I2947" s="271"/>
      <c r="J2947" s="270"/>
      <c r="K2947" s="270"/>
      <c r="L2947" s="249"/>
      <c r="M2947" s="249"/>
      <c r="N2947" s="272"/>
      <c r="O2947" s="250"/>
      <c r="P2947" s="273"/>
      <c r="Q2947" s="274"/>
      <c r="R2947" s="273"/>
      <c r="S2947" s="274"/>
      <c r="T2947" s="250"/>
      <c r="U2947" s="274"/>
      <c r="V2947" s="250"/>
      <c r="W2947" s="275"/>
      <c r="X2947" s="276"/>
    </row>
    <row r="2948" spans="2:24" x14ac:dyDescent="0.25">
      <c r="B2948" s="248"/>
      <c r="C2948" s="249"/>
      <c r="D2948" s="269"/>
      <c r="E2948" s="249"/>
      <c r="F2948" s="270"/>
      <c r="G2948" s="270"/>
      <c r="H2948" s="271"/>
      <c r="I2948" s="271"/>
      <c r="J2948" s="270"/>
      <c r="K2948" s="270"/>
      <c r="L2948" s="249"/>
      <c r="M2948" s="249"/>
      <c r="N2948" s="272"/>
      <c r="O2948" s="250"/>
      <c r="P2948" s="273"/>
      <c r="Q2948" s="274"/>
      <c r="R2948" s="273"/>
      <c r="S2948" s="274"/>
      <c r="T2948" s="250"/>
      <c r="U2948" s="274"/>
      <c r="V2948" s="250"/>
      <c r="W2948" s="275"/>
      <c r="X2948" s="276"/>
    </row>
    <row r="2949" spans="2:24" x14ac:dyDescent="0.25">
      <c r="B2949" s="248"/>
      <c r="C2949" s="249"/>
      <c r="D2949" s="269"/>
      <c r="E2949" s="249"/>
      <c r="F2949" s="270"/>
      <c r="G2949" s="270"/>
      <c r="H2949" s="271"/>
      <c r="I2949" s="271"/>
      <c r="J2949" s="270"/>
      <c r="K2949" s="270"/>
      <c r="L2949" s="249"/>
      <c r="M2949" s="249"/>
      <c r="N2949" s="272"/>
      <c r="O2949" s="250"/>
      <c r="P2949" s="273"/>
      <c r="Q2949" s="274"/>
      <c r="R2949" s="273"/>
      <c r="S2949" s="274"/>
      <c r="T2949" s="250"/>
      <c r="U2949" s="274"/>
      <c r="V2949" s="250"/>
      <c r="W2949" s="275"/>
      <c r="X2949" s="276"/>
    </row>
    <row r="2950" spans="2:24" x14ac:dyDescent="0.25">
      <c r="B2950" s="248"/>
      <c r="C2950" s="249"/>
      <c r="D2950" s="269"/>
      <c r="E2950" s="249"/>
      <c r="F2950" s="270"/>
      <c r="G2950" s="270"/>
      <c r="H2950" s="271"/>
      <c r="I2950" s="271"/>
      <c r="J2950" s="270"/>
      <c r="K2950" s="270"/>
      <c r="L2950" s="249"/>
      <c r="M2950" s="249"/>
      <c r="N2950" s="272"/>
      <c r="O2950" s="250"/>
      <c r="P2950" s="273"/>
      <c r="Q2950" s="274"/>
      <c r="R2950" s="273"/>
      <c r="S2950" s="274"/>
      <c r="T2950" s="250"/>
      <c r="U2950" s="274"/>
      <c r="V2950" s="250"/>
      <c r="W2950" s="275"/>
      <c r="X2950" s="276"/>
    </row>
    <row r="2951" spans="2:24" x14ac:dyDescent="0.25">
      <c r="B2951" s="248"/>
      <c r="C2951" s="249"/>
      <c r="D2951" s="269"/>
      <c r="E2951" s="249"/>
      <c r="F2951" s="270"/>
      <c r="G2951" s="270"/>
      <c r="H2951" s="271"/>
      <c r="I2951" s="271"/>
      <c r="J2951" s="270"/>
      <c r="K2951" s="270"/>
      <c r="L2951" s="249"/>
      <c r="M2951" s="249"/>
      <c r="N2951" s="272"/>
      <c r="O2951" s="250"/>
      <c r="P2951" s="273"/>
      <c r="Q2951" s="274"/>
      <c r="R2951" s="273"/>
      <c r="S2951" s="274"/>
      <c r="T2951" s="250"/>
      <c r="U2951" s="274"/>
      <c r="V2951" s="250"/>
      <c r="W2951" s="275"/>
      <c r="X2951" s="276"/>
    </row>
    <row r="2952" spans="2:24" x14ac:dyDescent="0.25">
      <c r="B2952" s="248"/>
      <c r="C2952" s="249"/>
      <c r="D2952" s="269"/>
      <c r="E2952" s="249"/>
      <c r="F2952" s="270"/>
      <c r="G2952" s="270"/>
      <c r="H2952" s="271"/>
      <c r="I2952" s="271"/>
      <c r="J2952" s="270"/>
      <c r="K2952" s="270"/>
      <c r="L2952" s="249"/>
      <c r="M2952" s="249"/>
      <c r="N2952" s="272"/>
      <c r="O2952" s="250"/>
      <c r="P2952" s="273"/>
      <c r="Q2952" s="274"/>
      <c r="R2952" s="273"/>
      <c r="S2952" s="274"/>
      <c r="T2952" s="250"/>
      <c r="U2952" s="274"/>
      <c r="V2952" s="250"/>
      <c r="W2952" s="275"/>
      <c r="X2952" s="276"/>
    </row>
    <row r="2953" spans="2:24" x14ac:dyDescent="0.25">
      <c r="B2953" s="248"/>
      <c r="C2953" s="249"/>
      <c r="D2953" s="269"/>
      <c r="E2953" s="249"/>
      <c r="F2953" s="270"/>
      <c r="G2953" s="270"/>
      <c r="H2953" s="271"/>
      <c r="I2953" s="271"/>
      <c r="J2953" s="270"/>
      <c r="K2953" s="270"/>
      <c r="L2953" s="249"/>
      <c r="M2953" s="249"/>
      <c r="N2953" s="272"/>
      <c r="O2953" s="250"/>
      <c r="P2953" s="273"/>
      <c r="Q2953" s="274"/>
      <c r="R2953" s="273"/>
      <c r="S2953" s="274"/>
      <c r="T2953" s="250"/>
      <c r="U2953" s="274"/>
      <c r="V2953" s="250"/>
      <c r="W2953" s="275"/>
      <c r="X2953" s="276"/>
    </row>
    <row r="2954" spans="2:24" x14ac:dyDescent="0.25">
      <c r="B2954" s="248"/>
      <c r="C2954" s="249"/>
      <c r="D2954" s="269"/>
      <c r="E2954" s="249"/>
      <c r="F2954" s="270"/>
      <c r="G2954" s="270"/>
      <c r="H2954" s="271"/>
      <c r="I2954" s="271"/>
      <c r="J2954" s="270"/>
      <c r="K2954" s="270"/>
      <c r="L2954" s="249"/>
      <c r="M2954" s="249"/>
      <c r="N2954" s="272"/>
      <c r="O2954" s="250"/>
      <c r="P2954" s="273"/>
      <c r="Q2954" s="274"/>
      <c r="R2954" s="273"/>
      <c r="S2954" s="274"/>
      <c r="T2954" s="250"/>
      <c r="U2954" s="274"/>
      <c r="V2954" s="250"/>
      <c r="W2954" s="275"/>
      <c r="X2954" s="276"/>
    </row>
    <row r="2955" spans="2:24" x14ac:dyDescent="0.25">
      <c r="B2955" s="248"/>
      <c r="C2955" s="249"/>
      <c r="D2955" s="269"/>
      <c r="E2955" s="249"/>
      <c r="F2955" s="270"/>
      <c r="G2955" s="270"/>
      <c r="H2955" s="271"/>
      <c r="I2955" s="271"/>
      <c r="J2955" s="270"/>
      <c r="K2955" s="270"/>
      <c r="L2955" s="249"/>
      <c r="M2955" s="249"/>
      <c r="N2955" s="272"/>
      <c r="O2955" s="250"/>
      <c r="P2955" s="273"/>
      <c r="Q2955" s="274"/>
      <c r="R2955" s="273"/>
      <c r="S2955" s="274"/>
      <c r="T2955" s="250"/>
      <c r="U2955" s="274"/>
      <c r="V2955" s="250"/>
      <c r="W2955" s="275"/>
      <c r="X2955" s="276"/>
    </row>
    <row r="2956" spans="2:24" x14ac:dyDescent="0.25">
      <c r="B2956" s="248"/>
      <c r="C2956" s="249"/>
      <c r="D2956" s="269"/>
      <c r="E2956" s="249"/>
      <c r="F2956" s="270"/>
      <c r="G2956" s="270"/>
      <c r="H2956" s="271"/>
      <c r="I2956" s="271"/>
      <c r="J2956" s="270"/>
      <c r="K2956" s="270"/>
      <c r="L2956" s="249"/>
      <c r="M2956" s="249"/>
      <c r="N2956" s="272"/>
      <c r="O2956" s="250"/>
      <c r="P2956" s="273"/>
      <c r="Q2956" s="274"/>
      <c r="R2956" s="273"/>
      <c r="S2956" s="274"/>
      <c r="T2956" s="250"/>
      <c r="U2956" s="274"/>
      <c r="V2956" s="250"/>
      <c r="W2956" s="275"/>
      <c r="X2956" s="276"/>
    </row>
    <row r="2957" spans="2:24" x14ac:dyDescent="0.25">
      <c r="B2957" s="248"/>
      <c r="C2957" s="249"/>
      <c r="D2957" s="269"/>
      <c r="E2957" s="249"/>
      <c r="F2957" s="270"/>
      <c r="G2957" s="270"/>
      <c r="H2957" s="271"/>
      <c r="I2957" s="271"/>
      <c r="J2957" s="270"/>
      <c r="K2957" s="270"/>
      <c r="L2957" s="249"/>
      <c r="M2957" s="249"/>
      <c r="N2957" s="272"/>
      <c r="O2957" s="250"/>
      <c r="P2957" s="273"/>
      <c r="Q2957" s="274"/>
      <c r="R2957" s="273"/>
      <c r="S2957" s="274"/>
      <c r="T2957" s="250"/>
      <c r="U2957" s="274"/>
      <c r="V2957" s="250"/>
      <c r="W2957" s="275"/>
      <c r="X2957" s="276"/>
    </row>
    <row r="2958" spans="2:24" x14ac:dyDescent="0.25">
      <c r="B2958" s="248"/>
      <c r="C2958" s="249"/>
      <c r="D2958" s="269"/>
      <c r="E2958" s="249"/>
      <c r="F2958" s="270"/>
      <c r="G2958" s="270"/>
      <c r="H2958" s="271"/>
      <c r="I2958" s="271"/>
      <c r="J2958" s="270"/>
      <c r="K2958" s="270"/>
      <c r="L2958" s="249"/>
      <c r="M2958" s="249"/>
      <c r="N2958" s="272"/>
      <c r="O2958" s="250"/>
      <c r="P2958" s="273"/>
      <c r="Q2958" s="274"/>
      <c r="R2958" s="273"/>
      <c r="S2958" s="274"/>
      <c r="T2958" s="250"/>
      <c r="U2958" s="274"/>
      <c r="V2958" s="250"/>
      <c r="W2958" s="275"/>
      <c r="X2958" s="276"/>
    </row>
    <row r="2959" spans="2:24" x14ac:dyDescent="0.25">
      <c r="B2959" s="248"/>
      <c r="C2959" s="249"/>
      <c r="D2959" s="269"/>
      <c r="E2959" s="249"/>
      <c r="F2959" s="270"/>
      <c r="G2959" s="270"/>
      <c r="H2959" s="271"/>
      <c r="I2959" s="271"/>
      <c r="J2959" s="270"/>
      <c r="K2959" s="270"/>
      <c r="L2959" s="249"/>
      <c r="M2959" s="249"/>
      <c r="N2959" s="272"/>
      <c r="O2959" s="250"/>
      <c r="P2959" s="273"/>
      <c r="Q2959" s="274"/>
      <c r="R2959" s="273"/>
      <c r="S2959" s="274"/>
      <c r="T2959" s="250"/>
      <c r="U2959" s="274"/>
      <c r="V2959" s="250"/>
      <c r="W2959" s="275"/>
      <c r="X2959" s="276"/>
    </row>
    <row r="2960" spans="2:24" x14ac:dyDescent="0.25">
      <c r="B2960" s="248"/>
      <c r="C2960" s="249"/>
      <c r="D2960" s="269"/>
      <c r="E2960" s="249"/>
      <c r="F2960" s="270"/>
      <c r="G2960" s="270"/>
      <c r="H2960" s="271"/>
      <c r="I2960" s="271"/>
      <c r="J2960" s="270"/>
      <c r="K2960" s="270"/>
      <c r="L2960" s="249"/>
      <c r="M2960" s="249"/>
      <c r="N2960" s="272"/>
      <c r="O2960" s="250"/>
      <c r="P2960" s="273"/>
      <c r="Q2960" s="274"/>
      <c r="R2960" s="273"/>
      <c r="S2960" s="274"/>
      <c r="T2960" s="250"/>
      <c r="U2960" s="274"/>
      <c r="V2960" s="250"/>
      <c r="W2960" s="275"/>
      <c r="X2960" s="276"/>
    </row>
    <row r="2961" spans="2:24" x14ac:dyDescent="0.25">
      <c r="B2961" s="248"/>
      <c r="C2961" s="249"/>
      <c r="D2961" s="269"/>
      <c r="E2961" s="249"/>
      <c r="F2961" s="270"/>
      <c r="G2961" s="270"/>
      <c r="H2961" s="271"/>
      <c r="I2961" s="271"/>
      <c r="J2961" s="270"/>
      <c r="K2961" s="270"/>
      <c r="L2961" s="249"/>
      <c r="M2961" s="249"/>
      <c r="N2961" s="272"/>
      <c r="O2961" s="250"/>
      <c r="P2961" s="273"/>
      <c r="Q2961" s="274"/>
      <c r="R2961" s="273"/>
      <c r="S2961" s="274"/>
      <c r="T2961" s="250"/>
      <c r="U2961" s="274"/>
      <c r="V2961" s="250"/>
      <c r="W2961" s="275"/>
      <c r="X2961" s="276"/>
    </row>
    <row r="2962" spans="2:24" x14ac:dyDescent="0.25">
      <c r="B2962" s="248"/>
      <c r="C2962" s="249"/>
      <c r="D2962" s="269"/>
      <c r="E2962" s="249"/>
      <c r="F2962" s="270"/>
      <c r="G2962" s="270"/>
      <c r="H2962" s="271"/>
      <c r="I2962" s="271"/>
      <c r="J2962" s="270"/>
      <c r="K2962" s="270"/>
      <c r="L2962" s="249"/>
      <c r="M2962" s="249"/>
      <c r="N2962" s="272"/>
      <c r="O2962" s="250"/>
      <c r="P2962" s="273"/>
      <c r="Q2962" s="274"/>
      <c r="R2962" s="273"/>
      <c r="S2962" s="274"/>
      <c r="T2962" s="250"/>
      <c r="U2962" s="274"/>
      <c r="V2962" s="250"/>
      <c r="W2962" s="275"/>
      <c r="X2962" s="276"/>
    </row>
    <row r="2963" spans="2:24" x14ac:dyDescent="0.25">
      <c r="B2963" s="248"/>
      <c r="C2963" s="249"/>
      <c r="D2963" s="269"/>
      <c r="E2963" s="249"/>
      <c r="F2963" s="270"/>
      <c r="G2963" s="270"/>
      <c r="H2963" s="271"/>
      <c r="I2963" s="271"/>
      <c r="J2963" s="270"/>
      <c r="K2963" s="270"/>
      <c r="L2963" s="249"/>
      <c r="M2963" s="249"/>
      <c r="N2963" s="272"/>
      <c r="O2963" s="250"/>
      <c r="P2963" s="273"/>
      <c r="Q2963" s="274"/>
      <c r="R2963" s="273"/>
      <c r="S2963" s="274"/>
      <c r="T2963" s="250"/>
      <c r="U2963" s="274"/>
      <c r="V2963" s="250"/>
      <c r="W2963" s="275"/>
      <c r="X2963" s="276"/>
    </row>
    <row r="2964" spans="2:24" x14ac:dyDescent="0.25">
      <c r="B2964" s="248"/>
      <c r="C2964" s="249"/>
      <c r="D2964" s="269"/>
      <c r="E2964" s="249"/>
      <c r="F2964" s="270"/>
      <c r="G2964" s="270"/>
      <c r="H2964" s="271"/>
      <c r="I2964" s="271"/>
      <c r="J2964" s="270"/>
      <c r="K2964" s="270"/>
      <c r="L2964" s="249"/>
      <c r="M2964" s="249"/>
      <c r="N2964" s="272"/>
      <c r="O2964" s="250"/>
      <c r="P2964" s="273"/>
      <c r="Q2964" s="274"/>
      <c r="R2964" s="273"/>
      <c r="S2964" s="274"/>
      <c r="T2964" s="250"/>
      <c r="U2964" s="274"/>
      <c r="V2964" s="250"/>
      <c r="W2964" s="275"/>
      <c r="X2964" s="276"/>
    </row>
    <row r="2965" spans="2:24" x14ac:dyDescent="0.25">
      <c r="B2965" s="248"/>
      <c r="C2965" s="249"/>
      <c r="D2965" s="269"/>
      <c r="E2965" s="249"/>
      <c r="F2965" s="270"/>
      <c r="G2965" s="270"/>
      <c r="H2965" s="271"/>
      <c r="I2965" s="271"/>
      <c r="J2965" s="270"/>
      <c r="K2965" s="270"/>
      <c r="L2965" s="249"/>
      <c r="M2965" s="249"/>
      <c r="N2965" s="272"/>
      <c r="O2965" s="250"/>
      <c r="P2965" s="273"/>
      <c r="Q2965" s="274"/>
      <c r="R2965" s="273"/>
      <c r="S2965" s="274"/>
      <c r="T2965" s="250"/>
      <c r="U2965" s="274"/>
      <c r="V2965" s="250"/>
      <c r="W2965" s="275"/>
      <c r="X2965" s="276"/>
    </row>
    <row r="2966" spans="2:24" x14ac:dyDescent="0.25">
      <c r="B2966" s="248"/>
      <c r="C2966" s="249"/>
      <c r="D2966" s="269"/>
      <c r="E2966" s="249"/>
      <c r="F2966" s="270"/>
      <c r="G2966" s="270"/>
      <c r="H2966" s="271"/>
      <c r="I2966" s="271"/>
      <c r="J2966" s="270"/>
      <c r="K2966" s="270"/>
      <c r="L2966" s="249"/>
      <c r="M2966" s="249"/>
      <c r="N2966" s="272"/>
      <c r="O2966" s="250"/>
      <c r="P2966" s="273"/>
      <c r="Q2966" s="274"/>
      <c r="R2966" s="273"/>
      <c r="S2966" s="274"/>
      <c r="T2966" s="250"/>
      <c r="U2966" s="274"/>
      <c r="V2966" s="250"/>
      <c r="W2966" s="275"/>
      <c r="X2966" s="276"/>
    </row>
    <row r="2967" spans="2:24" x14ac:dyDescent="0.25">
      <c r="B2967" s="248"/>
      <c r="C2967" s="249"/>
      <c r="D2967" s="269"/>
      <c r="E2967" s="249"/>
      <c r="F2967" s="270"/>
      <c r="G2967" s="270"/>
      <c r="H2967" s="271"/>
      <c r="I2967" s="271"/>
      <c r="J2967" s="270"/>
      <c r="K2967" s="270"/>
      <c r="L2967" s="249"/>
      <c r="M2967" s="249"/>
      <c r="N2967" s="272"/>
      <c r="O2967" s="250"/>
      <c r="P2967" s="273"/>
      <c r="Q2967" s="274"/>
      <c r="R2967" s="273"/>
      <c r="S2967" s="274"/>
      <c r="T2967" s="250"/>
      <c r="U2967" s="274"/>
      <c r="V2967" s="250"/>
      <c r="W2967" s="275"/>
      <c r="X2967" s="276"/>
    </row>
    <row r="2968" spans="2:24" x14ac:dyDescent="0.25">
      <c r="B2968" s="248"/>
      <c r="C2968" s="249"/>
      <c r="D2968" s="269"/>
      <c r="E2968" s="249"/>
      <c r="F2968" s="270"/>
      <c r="G2968" s="270"/>
      <c r="H2968" s="271"/>
      <c r="I2968" s="271"/>
      <c r="J2968" s="270"/>
      <c r="K2968" s="270"/>
      <c r="L2968" s="249"/>
      <c r="M2968" s="249"/>
      <c r="N2968" s="272"/>
      <c r="O2968" s="250"/>
      <c r="P2968" s="273"/>
      <c r="Q2968" s="274"/>
      <c r="R2968" s="273"/>
      <c r="S2968" s="274"/>
      <c r="T2968" s="250"/>
      <c r="U2968" s="274"/>
      <c r="V2968" s="250"/>
      <c r="W2968" s="275"/>
      <c r="X2968" s="276"/>
    </row>
    <row r="2969" spans="2:24" x14ac:dyDescent="0.25">
      <c r="B2969" s="248"/>
      <c r="C2969" s="249"/>
      <c r="D2969" s="269"/>
      <c r="E2969" s="249"/>
      <c r="F2969" s="270"/>
      <c r="G2969" s="270"/>
      <c r="H2969" s="271"/>
      <c r="I2969" s="271"/>
      <c r="J2969" s="270"/>
      <c r="K2969" s="270"/>
      <c r="L2969" s="249"/>
      <c r="M2969" s="249"/>
      <c r="N2969" s="272"/>
      <c r="O2969" s="250"/>
      <c r="P2969" s="273"/>
      <c r="Q2969" s="274"/>
      <c r="R2969" s="273"/>
      <c r="S2969" s="274"/>
      <c r="T2969" s="250"/>
      <c r="U2969" s="274"/>
      <c r="V2969" s="250"/>
      <c r="W2969" s="275"/>
      <c r="X2969" s="276"/>
    </row>
    <row r="2970" spans="2:24" x14ac:dyDescent="0.25">
      <c r="B2970" s="248"/>
      <c r="C2970" s="249"/>
      <c r="D2970" s="269"/>
      <c r="E2970" s="249"/>
      <c r="F2970" s="270"/>
      <c r="G2970" s="270"/>
      <c r="H2970" s="271"/>
      <c r="I2970" s="271"/>
      <c r="J2970" s="270"/>
      <c r="K2970" s="270"/>
      <c r="L2970" s="249"/>
      <c r="M2970" s="249"/>
      <c r="N2970" s="272"/>
      <c r="O2970" s="250"/>
      <c r="P2970" s="273"/>
      <c r="Q2970" s="274"/>
      <c r="R2970" s="273"/>
      <c r="S2970" s="274"/>
      <c r="T2970" s="250"/>
      <c r="U2970" s="274"/>
      <c r="V2970" s="250"/>
      <c r="W2970" s="275"/>
      <c r="X2970" s="276"/>
    </row>
    <row r="2971" spans="2:24" x14ac:dyDescent="0.25">
      <c r="B2971" s="248"/>
      <c r="C2971" s="249"/>
      <c r="D2971" s="269"/>
      <c r="E2971" s="249"/>
      <c r="F2971" s="270"/>
      <c r="G2971" s="270"/>
      <c r="H2971" s="271"/>
      <c r="I2971" s="271"/>
      <c r="J2971" s="270"/>
      <c r="K2971" s="270"/>
      <c r="L2971" s="249"/>
      <c r="M2971" s="249"/>
      <c r="N2971" s="272"/>
      <c r="O2971" s="250"/>
      <c r="P2971" s="273"/>
      <c r="Q2971" s="274"/>
      <c r="R2971" s="273"/>
      <c r="S2971" s="274"/>
      <c r="T2971" s="250"/>
      <c r="U2971" s="274"/>
      <c r="V2971" s="250"/>
      <c r="W2971" s="275"/>
      <c r="X2971" s="276"/>
    </row>
    <row r="2972" spans="2:24" x14ac:dyDescent="0.25">
      <c r="B2972" s="248"/>
      <c r="C2972" s="249"/>
      <c r="D2972" s="269"/>
      <c r="E2972" s="249"/>
      <c r="F2972" s="270"/>
      <c r="G2972" s="270"/>
      <c r="H2972" s="271"/>
      <c r="I2972" s="271"/>
      <c r="J2972" s="270"/>
      <c r="K2972" s="270"/>
      <c r="L2972" s="249"/>
      <c r="M2972" s="249"/>
      <c r="N2972" s="272"/>
      <c r="O2972" s="250"/>
      <c r="P2972" s="273"/>
      <c r="Q2972" s="274"/>
      <c r="R2972" s="273"/>
      <c r="S2972" s="274"/>
      <c r="T2972" s="250"/>
      <c r="U2972" s="274"/>
      <c r="V2972" s="250"/>
      <c r="W2972" s="275"/>
      <c r="X2972" s="276"/>
    </row>
    <row r="2973" spans="2:24" x14ac:dyDescent="0.25">
      <c r="B2973" s="248"/>
      <c r="C2973" s="249"/>
      <c r="D2973" s="269"/>
      <c r="E2973" s="249"/>
      <c r="F2973" s="270"/>
      <c r="G2973" s="270"/>
      <c r="H2973" s="271"/>
      <c r="I2973" s="271"/>
      <c r="J2973" s="270"/>
      <c r="K2973" s="270"/>
      <c r="L2973" s="249"/>
      <c r="M2973" s="249"/>
      <c r="N2973" s="272"/>
      <c r="O2973" s="250"/>
      <c r="P2973" s="273"/>
      <c r="Q2973" s="274"/>
      <c r="R2973" s="273"/>
      <c r="S2973" s="274"/>
      <c r="T2973" s="250"/>
      <c r="U2973" s="274"/>
      <c r="V2973" s="250"/>
      <c r="W2973" s="275"/>
      <c r="X2973" s="276"/>
    </row>
    <row r="2974" spans="2:24" x14ac:dyDescent="0.25">
      <c r="B2974" s="248"/>
      <c r="C2974" s="249"/>
      <c r="D2974" s="269"/>
      <c r="E2974" s="249"/>
      <c r="F2974" s="270"/>
      <c r="G2974" s="270"/>
      <c r="H2974" s="271"/>
      <c r="I2974" s="271"/>
      <c r="J2974" s="270"/>
      <c r="K2974" s="270"/>
      <c r="L2974" s="249"/>
      <c r="M2974" s="249"/>
      <c r="N2974" s="272"/>
      <c r="O2974" s="250"/>
      <c r="P2974" s="273"/>
      <c r="Q2974" s="274"/>
      <c r="R2974" s="273"/>
      <c r="S2974" s="274"/>
      <c r="T2974" s="250"/>
      <c r="U2974" s="274"/>
      <c r="V2974" s="250"/>
      <c r="W2974" s="275"/>
      <c r="X2974" s="276"/>
    </row>
    <row r="2975" spans="2:24" x14ac:dyDescent="0.25">
      <c r="B2975" s="248"/>
      <c r="C2975" s="249"/>
      <c r="D2975" s="269"/>
      <c r="E2975" s="249"/>
      <c r="F2975" s="270"/>
      <c r="G2975" s="270"/>
      <c r="H2975" s="271"/>
      <c r="I2975" s="271"/>
      <c r="J2975" s="270"/>
      <c r="K2975" s="270"/>
      <c r="L2975" s="249"/>
      <c r="M2975" s="249"/>
      <c r="N2975" s="272"/>
      <c r="O2975" s="250"/>
      <c r="P2975" s="273"/>
      <c r="Q2975" s="274"/>
      <c r="R2975" s="273"/>
      <c r="S2975" s="274"/>
      <c r="T2975" s="250"/>
      <c r="U2975" s="274"/>
      <c r="V2975" s="250"/>
      <c r="W2975" s="275"/>
      <c r="X2975" s="276"/>
    </row>
    <row r="2976" spans="2:24" x14ac:dyDescent="0.25">
      <c r="B2976" s="248"/>
      <c r="C2976" s="249"/>
      <c r="D2976" s="269"/>
      <c r="E2976" s="249"/>
      <c r="F2976" s="270"/>
      <c r="G2976" s="270"/>
      <c r="H2976" s="271"/>
      <c r="I2976" s="271"/>
      <c r="J2976" s="270"/>
      <c r="K2976" s="270"/>
      <c r="L2976" s="249"/>
      <c r="M2976" s="249"/>
      <c r="N2976" s="272"/>
      <c r="O2976" s="250"/>
      <c r="P2976" s="273"/>
      <c r="Q2976" s="274"/>
      <c r="R2976" s="273"/>
      <c r="S2976" s="274"/>
      <c r="T2976" s="250"/>
      <c r="U2976" s="274"/>
      <c r="V2976" s="250"/>
      <c r="W2976" s="275"/>
      <c r="X2976" s="276"/>
    </row>
    <row r="2977" spans="2:24" x14ac:dyDescent="0.25">
      <c r="B2977" s="248"/>
      <c r="C2977" s="249"/>
      <c r="D2977" s="269"/>
      <c r="E2977" s="249"/>
      <c r="F2977" s="270"/>
      <c r="G2977" s="270"/>
      <c r="H2977" s="271"/>
      <c r="I2977" s="271"/>
      <c r="J2977" s="270"/>
      <c r="K2977" s="270"/>
      <c r="L2977" s="249"/>
      <c r="M2977" s="249"/>
      <c r="N2977" s="272"/>
      <c r="O2977" s="250"/>
      <c r="P2977" s="273"/>
      <c r="Q2977" s="274"/>
      <c r="R2977" s="273"/>
      <c r="S2977" s="274"/>
      <c r="T2977" s="250"/>
      <c r="U2977" s="274"/>
      <c r="V2977" s="250"/>
      <c r="W2977" s="275"/>
      <c r="X2977" s="276"/>
    </row>
    <row r="2978" spans="2:24" x14ac:dyDescent="0.25">
      <c r="B2978" s="248"/>
      <c r="C2978" s="249"/>
      <c r="D2978" s="269"/>
      <c r="E2978" s="249"/>
      <c r="F2978" s="270"/>
      <c r="G2978" s="270"/>
      <c r="H2978" s="271"/>
      <c r="I2978" s="271"/>
      <c r="J2978" s="270"/>
      <c r="K2978" s="270"/>
      <c r="L2978" s="249"/>
      <c r="M2978" s="249"/>
      <c r="N2978" s="272"/>
      <c r="O2978" s="250"/>
      <c r="P2978" s="273"/>
      <c r="Q2978" s="274"/>
      <c r="R2978" s="273"/>
      <c r="S2978" s="274"/>
      <c r="T2978" s="250"/>
      <c r="U2978" s="274"/>
      <c r="V2978" s="250"/>
      <c r="W2978" s="275"/>
      <c r="X2978" s="276"/>
    </row>
    <row r="2979" spans="2:24" x14ac:dyDescent="0.25">
      <c r="B2979" s="248"/>
      <c r="C2979" s="249"/>
      <c r="D2979" s="269"/>
      <c r="E2979" s="249"/>
      <c r="F2979" s="270"/>
      <c r="G2979" s="270"/>
      <c r="H2979" s="271"/>
      <c r="I2979" s="271"/>
      <c r="J2979" s="270"/>
      <c r="K2979" s="270"/>
      <c r="L2979" s="249"/>
      <c r="M2979" s="249"/>
      <c r="N2979" s="272"/>
      <c r="O2979" s="250"/>
      <c r="P2979" s="273"/>
      <c r="Q2979" s="274"/>
      <c r="R2979" s="273"/>
      <c r="S2979" s="274"/>
      <c r="T2979" s="250"/>
      <c r="U2979" s="274"/>
      <c r="V2979" s="250"/>
      <c r="W2979" s="275"/>
      <c r="X2979" s="276"/>
    </row>
    <row r="2980" spans="2:24" x14ac:dyDescent="0.25">
      <c r="B2980" s="248"/>
      <c r="C2980" s="249"/>
      <c r="D2980" s="269"/>
      <c r="E2980" s="249"/>
      <c r="F2980" s="270"/>
      <c r="G2980" s="270"/>
      <c r="H2980" s="271"/>
      <c r="I2980" s="271"/>
      <c r="J2980" s="270"/>
      <c r="K2980" s="270"/>
      <c r="L2980" s="249"/>
      <c r="M2980" s="249"/>
      <c r="N2980" s="272"/>
      <c r="O2980" s="250"/>
      <c r="P2980" s="273"/>
      <c r="Q2980" s="274"/>
      <c r="R2980" s="273"/>
      <c r="S2980" s="274"/>
      <c r="T2980" s="250"/>
      <c r="U2980" s="274"/>
      <c r="V2980" s="250"/>
      <c r="W2980" s="275"/>
      <c r="X2980" s="276"/>
    </row>
    <row r="2981" spans="2:24" x14ac:dyDescent="0.25">
      <c r="B2981" s="248"/>
      <c r="C2981" s="249"/>
      <c r="D2981" s="269"/>
      <c r="E2981" s="249"/>
      <c r="F2981" s="270"/>
      <c r="G2981" s="270"/>
      <c r="H2981" s="271"/>
      <c r="I2981" s="271"/>
      <c r="J2981" s="270"/>
      <c r="K2981" s="270"/>
      <c r="L2981" s="249"/>
      <c r="M2981" s="249"/>
      <c r="N2981" s="272"/>
      <c r="O2981" s="250"/>
      <c r="P2981" s="273"/>
      <c r="Q2981" s="274"/>
      <c r="R2981" s="273"/>
      <c r="S2981" s="274"/>
      <c r="T2981" s="250"/>
      <c r="U2981" s="274"/>
      <c r="V2981" s="250"/>
      <c r="W2981" s="275"/>
      <c r="X2981" s="276"/>
    </row>
    <row r="2982" spans="2:24" x14ac:dyDescent="0.25">
      <c r="B2982" s="248"/>
      <c r="C2982" s="249"/>
      <c r="D2982" s="269"/>
      <c r="E2982" s="249"/>
      <c r="F2982" s="270"/>
      <c r="G2982" s="270"/>
      <c r="H2982" s="271"/>
      <c r="I2982" s="271"/>
      <c r="J2982" s="270"/>
      <c r="K2982" s="270"/>
      <c r="L2982" s="249"/>
      <c r="M2982" s="249"/>
      <c r="N2982" s="272"/>
      <c r="O2982" s="250"/>
      <c r="P2982" s="273"/>
      <c r="Q2982" s="274"/>
      <c r="R2982" s="273"/>
      <c r="S2982" s="274"/>
      <c r="T2982" s="250"/>
      <c r="U2982" s="274"/>
      <c r="V2982" s="250"/>
      <c r="W2982" s="275"/>
      <c r="X2982" s="276"/>
    </row>
    <row r="2983" spans="2:24" x14ac:dyDescent="0.25">
      <c r="B2983" s="248"/>
      <c r="C2983" s="249"/>
      <c r="D2983" s="269"/>
      <c r="E2983" s="249"/>
      <c r="F2983" s="270"/>
      <c r="G2983" s="270"/>
      <c r="H2983" s="271"/>
      <c r="I2983" s="271"/>
      <c r="J2983" s="270"/>
      <c r="K2983" s="270"/>
      <c r="L2983" s="249"/>
      <c r="M2983" s="249"/>
      <c r="N2983" s="272"/>
      <c r="O2983" s="250"/>
      <c r="P2983" s="273"/>
      <c r="Q2983" s="274"/>
      <c r="R2983" s="273"/>
      <c r="S2983" s="274"/>
      <c r="T2983" s="250"/>
      <c r="U2983" s="274"/>
      <c r="V2983" s="250"/>
      <c r="W2983" s="275"/>
      <c r="X2983" s="276"/>
    </row>
    <row r="2984" spans="2:24" x14ac:dyDescent="0.25">
      <c r="B2984" s="248"/>
      <c r="C2984" s="249"/>
      <c r="D2984" s="269"/>
      <c r="E2984" s="249"/>
      <c r="F2984" s="270"/>
      <c r="G2984" s="270"/>
      <c r="H2984" s="271"/>
      <c r="I2984" s="271"/>
      <c r="J2984" s="270"/>
      <c r="K2984" s="270"/>
      <c r="L2984" s="249"/>
      <c r="M2984" s="249"/>
      <c r="N2984" s="272"/>
      <c r="O2984" s="250"/>
      <c r="P2984" s="273"/>
      <c r="Q2984" s="274"/>
      <c r="R2984" s="273"/>
      <c r="S2984" s="274"/>
      <c r="T2984" s="250"/>
      <c r="U2984" s="274"/>
      <c r="V2984" s="250"/>
      <c r="W2984" s="275"/>
      <c r="X2984" s="276"/>
    </row>
    <row r="2985" spans="2:24" x14ac:dyDescent="0.25">
      <c r="B2985" s="248"/>
      <c r="C2985" s="249"/>
      <c r="D2985" s="269"/>
      <c r="E2985" s="249"/>
      <c r="F2985" s="270"/>
      <c r="G2985" s="270"/>
      <c r="H2985" s="271"/>
      <c r="I2985" s="271"/>
      <c r="J2985" s="270"/>
      <c r="K2985" s="270"/>
      <c r="L2985" s="249"/>
      <c r="M2985" s="249"/>
      <c r="N2985" s="272"/>
      <c r="O2985" s="250"/>
      <c r="P2985" s="273"/>
      <c r="Q2985" s="274"/>
      <c r="R2985" s="273"/>
      <c r="S2985" s="274"/>
      <c r="T2985" s="250"/>
      <c r="U2985" s="274"/>
      <c r="V2985" s="250"/>
      <c r="W2985" s="275"/>
      <c r="X2985" s="276"/>
    </row>
    <row r="2986" spans="2:24" x14ac:dyDescent="0.25">
      <c r="B2986" s="248"/>
      <c r="C2986" s="249"/>
      <c r="D2986" s="269"/>
      <c r="E2986" s="249"/>
      <c r="F2986" s="270"/>
      <c r="G2986" s="270"/>
      <c r="H2986" s="271"/>
      <c r="I2986" s="271"/>
      <c r="J2986" s="270"/>
      <c r="K2986" s="270"/>
      <c r="L2986" s="249"/>
      <c r="M2986" s="249"/>
      <c r="N2986" s="272"/>
      <c r="O2986" s="250"/>
      <c r="P2986" s="273"/>
      <c r="Q2986" s="274"/>
      <c r="R2986" s="273"/>
      <c r="S2986" s="274"/>
      <c r="T2986" s="250"/>
      <c r="U2986" s="274"/>
      <c r="V2986" s="250"/>
      <c r="W2986" s="275"/>
      <c r="X2986" s="276"/>
    </row>
    <row r="2987" spans="2:24" x14ac:dyDescent="0.25">
      <c r="B2987" s="248"/>
      <c r="C2987" s="249"/>
      <c r="D2987" s="269"/>
      <c r="E2987" s="249"/>
      <c r="F2987" s="270"/>
      <c r="G2987" s="270"/>
      <c r="H2987" s="271"/>
      <c r="I2987" s="271"/>
      <c r="J2987" s="270"/>
      <c r="K2987" s="270"/>
      <c r="L2987" s="249"/>
      <c r="M2987" s="249"/>
      <c r="N2987" s="272"/>
      <c r="O2987" s="250"/>
      <c r="P2987" s="273"/>
      <c r="Q2987" s="274"/>
      <c r="R2987" s="273"/>
      <c r="S2987" s="274"/>
      <c r="T2987" s="250"/>
      <c r="U2987" s="274"/>
      <c r="V2987" s="250"/>
      <c r="W2987" s="275"/>
      <c r="X2987" s="276"/>
    </row>
    <row r="2988" spans="2:24" x14ac:dyDescent="0.25">
      <c r="B2988" s="248"/>
      <c r="C2988" s="249"/>
      <c r="D2988" s="269"/>
      <c r="E2988" s="249"/>
      <c r="F2988" s="270"/>
      <c r="G2988" s="270"/>
      <c r="H2988" s="271"/>
      <c r="I2988" s="271"/>
      <c r="J2988" s="270"/>
      <c r="K2988" s="270"/>
      <c r="L2988" s="249"/>
      <c r="M2988" s="249"/>
      <c r="N2988" s="272"/>
      <c r="O2988" s="250"/>
      <c r="P2988" s="273"/>
      <c r="Q2988" s="274"/>
      <c r="R2988" s="273"/>
      <c r="S2988" s="274"/>
      <c r="T2988" s="250"/>
      <c r="U2988" s="274"/>
      <c r="V2988" s="250"/>
      <c r="W2988" s="275"/>
      <c r="X2988" s="276"/>
    </row>
    <row r="2989" spans="2:24" x14ac:dyDescent="0.25">
      <c r="B2989" s="248"/>
      <c r="C2989" s="249"/>
      <c r="D2989" s="269"/>
      <c r="E2989" s="249"/>
      <c r="F2989" s="270"/>
      <c r="G2989" s="270"/>
      <c r="H2989" s="271"/>
      <c r="I2989" s="271"/>
      <c r="J2989" s="270"/>
      <c r="K2989" s="270"/>
      <c r="L2989" s="249"/>
      <c r="M2989" s="249"/>
      <c r="N2989" s="272"/>
      <c r="O2989" s="250"/>
      <c r="P2989" s="273"/>
      <c r="Q2989" s="274"/>
      <c r="R2989" s="273"/>
      <c r="S2989" s="274"/>
      <c r="T2989" s="250"/>
      <c r="U2989" s="274"/>
      <c r="V2989" s="250"/>
      <c r="W2989" s="275"/>
      <c r="X2989" s="276"/>
    </row>
    <row r="2990" spans="2:24" x14ac:dyDescent="0.25">
      <c r="B2990" s="248"/>
      <c r="C2990" s="249"/>
      <c r="D2990" s="269"/>
      <c r="E2990" s="249"/>
      <c r="F2990" s="270"/>
      <c r="G2990" s="270"/>
      <c r="H2990" s="271"/>
      <c r="I2990" s="271"/>
      <c r="J2990" s="270"/>
      <c r="K2990" s="270"/>
      <c r="L2990" s="249"/>
      <c r="M2990" s="249"/>
      <c r="N2990" s="272"/>
      <c r="O2990" s="250"/>
      <c r="P2990" s="273"/>
      <c r="Q2990" s="274"/>
      <c r="R2990" s="273"/>
      <c r="S2990" s="274"/>
      <c r="T2990" s="250"/>
      <c r="U2990" s="274"/>
      <c r="V2990" s="250"/>
      <c r="W2990" s="275"/>
      <c r="X2990" s="276"/>
    </row>
    <row r="2991" spans="2:24" x14ac:dyDescent="0.25">
      <c r="B2991" s="248"/>
      <c r="C2991" s="249"/>
      <c r="D2991" s="269"/>
      <c r="E2991" s="249"/>
      <c r="F2991" s="270"/>
      <c r="G2991" s="270"/>
      <c r="H2991" s="271"/>
      <c r="I2991" s="271"/>
      <c r="J2991" s="270"/>
      <c r="K2991" s="270"/>
      <c r="L2991" s="249"/>
      <c r="M2991" s="249"/>
      <c r="N2991" s="272"/>
      <c r="O2991" s="250"/>
      <c r="P2991" s="273"/>
      <c r="Q2991" s="274"/>
      <c r="R2991" s="273"/>
      <c r="S2991" s="274"/>
      <c r="T2991" s="250"/>
      <c r="U2991" s="274"/>
      <c r="V2991" s="250"/>
      <c r="W2991" s="275"/>
      <c r="X2991" s="276"/>
    </row>
    <row r="2992" spans="2:24" x14ac:dyDescent="0.25">
      <c r="B2992" s="248"/>
      <c r="C2992" s="249"/>
      <c r="D2992" s="269"/>
      <c r="E2992" s="249"/>
      <c r="F2992" s="270"/>
      <c r="G2992" s="270"/>
      <c r="H2992" s="271"/>
      <c r="I2992" s="271"/>
      <c r="J2992" s="270"/>
      <c r="K2992" s="270"/>
      <c r="L2992" s="249"/>
      <c r="M2992" s="249"/>
      <c r="N2992" s="272"/>
      <c r="O2992" s="250"/>
      <c r="P2992" s="273"/>
      <c r="Q2992" s="274"/>
      <c r="R2992" s="273"/>
      <c r="S2992" s="274"/>
      <c r="T2992" s="250"/>
      <c r="U2992" s="274"/>
      <c r="V2992" s="250"/>
      <c r="W2992" s="275"/>
      <c r="X2992" s="276"/>
    </row>
    <row r="2993" spans="2:24" x14ac:dyDescent="0.25">
      <c r="B2993" s="248"/>
      <c r="C2993" s="249"/>
      <c r="D2993" s="269"/>
      <c r="E2993" s="249"/>
      <c r="F2993" s="270"/>
      <c r="G2993" s="270"/>
      <c r="H2993" s="271"/>
      <c r="I2993" s="271"/>
      <c r="J2993" s="270"/>
      <c r="K2993" s="270"/>
      <c r="L2993" s="249"/>
      <c r="M2993" s="249"/>
      <c r="N2993" s="272"/>
      <c r="O2993" s="250"/>
      <c r="P2993" s="273"/>
      <c r="Q2993" s="274"/>
      <c r="R2993" s="273"/>
      <c r="S2993" s="274"/>
      <c r="T2993" s="250"/>
      <c r="U2993" s="274"/>
      <c r="V2993" s="250"/>
      <c r="W2993" s="275"/>
      <c r="X2993" s="276"/>
    </row>
    <row r="2994" spans="2:24" x14ac:dyDescent="0.25">
      <c r="B2994" s="248"/>
      <c r="C2994" s="249"/>
      <c r="D2994" s="269"/>
      <c r="E2994" s="249"/>
      <c r="F2994" s="270"/>
      <c r="G2994" s="270"/>
      <c r="H2994" s="271"/>
      <c r="I2994" s="271"/>
      <c r="J2994" s="270"/>
      <c r="K2994" s="270"/>
      <c r="L2994" s="249"/>
      <c r="M2994" s="249"/>
      <c r="N2994" s="272"/>
      <c r="O2994" s="250"/>
      <c r="P2994" s="273"/>
      <c r="Q2994" s="274"/>
      <c r="R2994" s="273"/>
      <c r="S2994" s="274"/>
      <c r="T2994" s="250"/>
      <c r="U2994" s="274"/>
      <c r="V2994" s="250"/>
      <c r="W2994" s="275"/>
      <c r="X2994" s="276"/>
    </row>
    <row r="2995" spans="2:24" x14ac:dyDescent="0.25">
      <c r="B2995" s="248"/>
      <c r="C2995" s="249"/>
      <c r="D2995" s="269"/>
      <c r="E2995" s="249"/>
      <c r="F2995" s="270"/>
      <c r="G2995" s="270"/>
      <c r="H2995" s="271"/>
      <c r="I2995" s="271"/>
      <c r="J2995" s="270"/>
      <c r="K2995" s="270"/>
      <c r="L2995" s="249"/>
      <c r="M2995" s="249"/>
      <c r="N2995" s="272"/>
      <c r="O2995" s="250"/>
      <c r="P2995" s="273"/>
      <c r="Q2995" s="274"/>
      <c r="R2995" s="273"/>
      <c r="S2995" s="274"/>
      <c r="T2995" s="250"/>
      <c r="U2995" s="274"/>
      <c r="V2995" s="250"/>
      <c r="W2995" s="275"/>
      <c r="X2995" s="276"/>
    </row>
    <row r="2996" spans="2:24" x14ac:dyDescent="0.25">
      <c r="B2996" s="248"/>
      <c r="C2996" s="249"/>
      <c r="D2996" s="269"/>
      <c r="E2996" s="249"/>
      <c r="F2996" s="270"/>
      <c r="G2996" s="270"/>
      <c r="H2996" s="271"/>
      <c r="I2996" s="271"/>
      <c r="J2996" s="270"/>
      <c r="K2996" s="270"/>
      <c r="L2996" s="249"/>
      <c r="M2996" s="249"/>
      <c r="N2996" s="272"/>
      <c r="O2996" s="250"/>
      <c r="P2996" s="273"/>
      <c r="Q2996" s="274"/>
      <c r="R2996" s="273"/>
      <c r="S2996" s="274"/>
      <c r="T2996" s="250"/>
      <c r="U2996" s="274"/>
      <c r="V2996" s="250"/>
      <c r="W2996" s="275"/>
      <c r="X2996" s="276"/>
    </row>
    <row r="2997" spans="2:24" x14ac:dyDescent="0.25">
      <c r="B2997" s="248"/>
      <c r="C2997" s="249"/>
      <c r="D2997" s="269"/>
      <c r="E2997" s="249"/>
      <c r="F2997" s="270"/>
      <c r="G2997" s="270"/>
      <c r="H2997" s="271"/>
      <c r="I2997" s="271"/>
      <c r="J2997" s="270"/>
      <c r="K2997" s="270"/>
      <c r="L2997" s="249"/>
      <c r="M2997" s="249"/>
      <c r="N2997" s="272"/>
      <c r="O2997" s="250"/>
      <c r="P2997" s="273"/>
      <c r="Q2997" s="274"/>
      <c r="R2997" s="273"/>
      <c r="S2997" s="274"/>
      <c r="T2997" s="250"/>
      <c r="U2997" s="274"/>
      <c r="V2997" s="250"/>
      <c r="W2997" s="275"/>
      <c r="X2997" s="276"/>
    </row>
    <row r="2998" spans="2:24" x14ac:dyDescent="0.25">
      <c r="B2998" s="248"/>
      <c r="C2998" s="249"/>
      <c r="D2998" s="269"/>
      <c r="E2998" s="249"/>
      <c r="F2998" s="270"/>
      <c r="G2998" s="270"/>
      <c r="H2998" s="271"/>
      <c r="I2998" s="271"/>
      <c r="J2998" s="270"/>
      <c r="K2998" s="270"/>
      <c r="L2998" s="249"/>
      <c r="M2998" s="249"/>
      <c r="N2998" s="272"/>
      <c r="O2998" s="250"/>
      <c r="P2998" s="273"/>
      <c r="Q2998" s="274"/>
      <c r="R2998" s="273"/>
      <c r="S2998" s="274"/>
      <c r="T2998" s="250"/>
      <c r="U2998" s="274"/>
      <c r="V2998" s="250"/>
      <c r="W2998" s="275"/>
      <c r="X2998" s="276"/>
    </row>
    <row r="2999" spans="2:24" x14ac:dyDescent="0.25">
      <c r="B2999" s="248"/>
      <c r="C2999" s="249"/>
      <c r="D2999" s="269"/>
      <c r="E2999" s="249"/>
      <c r="F2999" s="270"/>
      <c r="G2999" s="270"/>
      <c r="H2999" s="271"/>
      <c r="I2999" s="271"/>
      <c r="J2999" s="270"/>
      <c r="K2999" s="270"/>
      <c r="L2999" s="249"/>
      <c r="M2999" s="249"/>
      <c r="N2999" s="272"/>
      <c r="O2999" s="250"/>
      <c r="P2999" s="273"/>
      <c r="Q2999" s="274"/>
      <c r="R2999" s="273"/>
      <c r="S2999" s="274"/>
      <c r="T2999" s="250"/>
      <c r="U2999" s="274"/>
      <c r="V2999" s="250"/>
      <c r="W2999" s="275"/>
      <c r="X2999" s="276"/>
    </row>
    <row r="3000" spans="2:24" x14ac:dyDescent="0.25">
      <c r="B3000" s="248"/>
      <c r="C3000" s="249"/>
      <c r="D3000" s="269"/>
      <c r="E3000" s="249"/>
      <c r="F3000" s="270"/>
      <c r="G3000" s="270"/>
      <c r="H3000" s="271"/>
      <c r="I3000" s="271"/>
      <c r="J3000" s="270"/>
      <c r="K3000" s="270"/>
      <c r="L3000" s="249"/>
      <c r="M3000" s="249"/>
      <c r="N3000" s="272"/>
      <c r="O3000" s="250"/>
      <c r="P3000" s="273"/>
      <c r="Q3000" s="274"/>
      <c r="R3000" s="273"/>
      <c r="S3000" s="274"/>
      <c r="T3000" s="250"/>
      <c r="U3000" s="274"/>
      <c r="V3000" s="250"/>
      <c r="W3000" s="275"/>
      <c r="X3000" s="276"/>
    </row>
    <row r="3001" spans="2:24" x14ac:dyDescent="0.25">
      <c r="B3001" s="248"/>
      <c r="C3001" s="249"/>
      <c r="D3001" s="269"/>
      <c r="E3001" s="249"/>
      <c r="F3001" s="270"/>
      <c r="G3001" s="270"/>
      <c r="H3001" s="271"/>
      <c r="I3001" s="271"/>
      <c r="J3001" s="270"/>
      <c r="K3001" s="270"/>
      <c r="L3001" s="249"/>
      <c r="M3001" s="249"/>
      <c r="N3001" s="272"/>
      <c r="O3001" s="250"/>
      <c r="P3001" s="273"/>
      <c r="Q3001" s="274"/>
      <c r="R3001" s="273"/>
      <c r="S3001" s="274"/>
      <c r="T3001" s="250"/>
      <c r="U3001" s="274"/>
      <c r="V3001" s="250"/>
      <c r="W3001" s="275"/>
      <c r="X3001" s="276"/>
    </row>
    <row r="3002" spans="2:24" x14ac:dyDescent="0.25">
      <c r="B3002" s="248"/>
      <c r="C3002" s="249"/>
      <c r="D3002" s="269"/>
      <c r="E3002" s="249"/>
      <c r="F3002" s="270"/>
      <c r="G3002" s="270"/>
      <c r="H3002" s="271"/>
      <c r="I3002" s="271"/>
      <c r="J3002" s="270"/>
      <c r="K3002" s="270"/>
      <c r="L3002" s="249"/>
      <c r="M3002" s="249"/>
      <c r="N3002" s="272"/>
      <c r="O3002" s="250"/>
      <c r="P3002" s="273"/>
      <c r="Q3002" s="274"/>
      <c r="R3002" s="273"/>
      <c r="S3002" s="274"/>
      <c r="T3002" s="250"/>
      <c r="U3002" s="274"/>
      <c r="V3002" s="250"/>
      <c r="W3002" s="275"/>
      <c r="X3002" s="276"/>
    </row>
    <row r="3003" spans="2:24" x14ac:dyDescent="0.25">
      <c r="B3003" s="248"/>
      <c r="C3003" s="249"/>
      <c r="D3003" s="269"/>
      <c r="E3003" s="249"/>
      <c r="F3003" s="270"/>
      <c r="G3003" s="270"/>
      <c r="H3003" s="271"/>
      <c r="I3003" s="271"/>
      <c r="J3003" s="270"/>
      <c r="K3003" s="270"/>
      <c r="L3003" s="249"/>
      <c r="M3003" s="249"/>
      <c r="N3003" s="272"/>
      <c r="O3003" s="250"/>
      <c r="P3003" s="273"/>
      <c r="Q3003" s="274"/>
      <c r="R3003" s="273"/>
      <c r="S3003" s="274"/>
      <c r="T3003" s="250"/>
      <c r="U3003" s="274"/>
      <c r="V3003" s="250"/>
      <c r="W3003" s="275"/>
      <c r="X3003" s="276"/>
    </row>
    <row r="3004" spans="2:24" x14ac:dyDescent="0.25">
      <c r="B3004" s="248"/>
      <c r="C3004" s="249"/>
      <c r="D3004" s="269"/>
      <c r="E3004" s="249"/>
      <c r="F3004" s="270"/>
      <c r="G3004" s="270"/>
      <c r="H3004" s="271"/>
      <c r="I3004" s="271"/>
      <c r="J3004" s="270"/>
      <c r="K3004" s="270"/>
      <c r="L3004" s="249"/>
      <c r="M3004" s="249"/>
      <c r="N3004" s="272"/>
      <c r="O3004" s="250"/>
      <c r="P3004" s="273"/>
      <c r="Q3004" s="274"/>
      <c r="R3004" s="273"/>
      <c r="S3004" s="274"/>
      <c r="T3004" s="250"/>
      <c r="U3004" s="274"/>
      <c r="V3004" s="250"/>
      <c r="W3004" s="275"/>
      <c r="X3004" s="276"/>
    </row>
    <row r="3005" spans="2:24" x14ac:dyDescent="0.25">
      <c r="B3005" s="248"/>
      <c r="C3005" s="249"/>
      <c r="D3005" s="269"/>
      <c r="E3005" s="249"/>
      <c r="F3005" s="270"/>
      <c r="G3005" s="270"/>
      <c r="H3005" s="271"/>
      <c r="I3005" s="271"/>
      <c r="J3005" s="270"/>
      <c r="K3005" s="270"/>
      <c r="L3005" s="249"/>
      <c r="M3005" s="249"/>
      <c r="N3005" s="272"/>
      <c r="O3005" s="250"/>
      <c r="P3005" s="273"/>
      <c r="Q3005" s="274"/>
      <c r="R3005" s="273"/>
      <c r="S3005" s="274"/>
      <c r="T3005" s="250"/>
      <c r="U3005" s="274"/>
      <c r="V3005" s="250"/>
      <c r="W3005" s="275"/>
      <c r="X3005" s="276"/>
    </row>
    <row r="3006" spans="2:24" x14ac:dyDescent="0.25">
      <c r="B3006" s="248"/>
      <c r="C3006" s="249"/>
      <c r="D3006" s="269"/>
      <c r="E3006" s="249"/>
      <c r="F3006" s="270"/>
      <c r="G3006" s="270"/>
      <c r="H3006" s="271"/>
      <c r="I3006" s="271"/>
      <c r="J3006" s="270"/>
      <c r="K3006" s="270"/>
      <c r="L3006" s="249"/>
      <c r="M3006" s="249"/>
      <c r="N3006" s="272"/>
      <c r="O3006" s="250"/>
      <c r="P3006" s="273"/>
      <c r="Q3006" s="274"/>
      <c r="R3006" s="273"/>
      <c r="S3006" s="274"/>
      <c r="T3006" s="250"/>
      <c r="U3006" s="274"/>
      <c r="V3006" s="250"/>
      <c r="W3006" s="275"/>
      <c r="X3006" s="276"/>
    </row>
    <row r="3007" spans="2:24" x14ac:dyDescent="0.25">
      <c r="B3007" s="248"/>
      <c r="C3007" s="249"/>
      <c r="D3007" s="269"/>
      <c r="E3007" s="249"/>
      <c r="F3007" s="270"/>
      <c r="G3007" s="270"/>
      <c r="H3007" s="271"/>
      <c r="I3007" s="271"/>
      <c r="J3007" s="270"/>
      <c r="K3007" s="270"/>
      <c r="L3007" s="249"/>
      <c r="M3007" s="249"/>
      <c r="N3007" s="272"/>
      <c r="O3007" s="250"/>
      <c r="P3007" s="273"/>
      <c r="Q3007" s="274"/>
      <c r="R3007" s="273"/>
      <c r="S3007" s="274"/>
      <c r="T3007" s="250"/>
      <c r="U3007" s="274"/>
      <c r="V3007" s="250"/>
      <c r="W3007" s="275"/>
      <c r="X3007" s="276"/>
    </row>
    <row r="3008" spans="2:24" x14ac:dyDescent="0.25">
      <c r="B3008" s="248"/>
      <c r="C3008" s="249"/>
      <c r="D3008" s="269"/>
      <c r="E3008" s="249"/>
      <c r="F3008" s="270"/>
      <c r="G3008" s="270"/>
      <c r="H3008" s="271"/>
      <c r="I3008" s="271"/>
      <c r="J3008" s="270"/>
      <c r="K3008" s="270"/>
      <c r="L3008" s="249"/>
      <c r="M3008" s="249"/>
      <c r="N3008" s="272"/>
      <c r="O3008" s="250"/>
      <c r="P3008" s="273"/>
      <c r="Q3008" s="274"/>
      <c r="R3008" s="273"/>
      <c r="S3008" s="274"/>
      <c r="T3008" s="250"/>
      <c r="U3008" s="274"/>
      <c r="V3008" s="250"/>
      <c r="W3008" s="275"/>
      <c r="X3008" s="276"/>
    </row>
    <row r="3009" spans="2:24" x14ac:dyDescent="0.25">
      <c r="B3009" s="248"/>
      <c r="C3009" s="249"/>
      <c r="D3009" s="269"/>
      <c r="E3009" s="249"/>
      <c r="F3009" s="270"/>
      <c r="G3009" s="270"/>
      <c r="H3009" s="271"/>
      <c r="I3009" s="271"/>
      <c r="J3009" s="270"/>
      <c r="K3009" s="270"/>
      <c r="L3009" s="249"/>
      <c r="M3009" s="249"/>
      <c r="N3009" s="272"/>
      <c r="O3009" s="250"/>
      <c r="P3009" s="273"/>
      <c r="Q3009" s="274"/>
      <c r="R3009" s="273"/>
      <c r="S3009" s="274"/>
      <c r="T3009" s="250"/>
      <c r="U3009" s="274"/>
      <c r="V3009" s="250"/>
      <c r="W3009" s="275"/>
      <c r="X3009" s="276"/>
    </row>
    <row r="3010" spans="2:24" x14ac:dyDescent="0.25">
      <c r="B3010" s="248"/>
      <c r="C3010" s="249"/>
      <c r="D3010" s="269"/>
      <c r="E3010" s="249"/>
      <c r="F3010" s="270"/>
      <c r="G3010" s="270"/>
      <c r="H3010" s="271"/>
      <c r="I3010" s="271"/>
      <c r="J3010" s="270"/>
      <c r="K3010" s="270"/>
      <c r="L3010" s="249"/>
      <c r="M3010" s="249"/>
      <c r="N3010" s="272"/>
      <c r="O3010" s="250"/>
      <c r="P3010" s="273"/>
      <c r="Q3010" s="274"/>
      <c r="R3010" s="273"/>
      <c r="S3010" s="274"/>
      <c r="T3010" s="250"/>
      <c r="U3010" s="274"/>
      <c r="V3010" s="250"/>
      <c r="W3010" s="275"/>
      <c r="X3010" s="276"/>
    </row>
    <row r="3011" spans="2:24" x14ac:dyDescent="0.25">
      <c r="B3011" s="248"/>
      <c r="C3011" s="249"/>
      <c r="D3011" s="269"/>
      <c r="E3011" s="249"/>
      <c r="F3011" s="270"/>
      <c r="G3011" s="270"/>
      <c r="H3011" s="271"/>
      <c r="I3011" s="271"/>
      <c r="J3011" s="270"/>
      <c r="K3011" s="270"/>
      <c r="L3011" s="249"/>
      <c r="M3011" s="249"/>
      <c r="N3011" s="272"/>
      <c r="O3011" s="250"/>
      <c r="P3011" s="273"/>
      <c r="Q3011" s="274"/>
      <c r="R3011" s="273"/>
      <c r="S3011" s="274"/>
      <c r="T3011" s="250"/>
      <c r="U3011" s="274"/>
      <c r="V3011" s="250"/>
      <c r="W3011" s="275"/>
      <c r="X3011" s="276"/>
    </row>
    <row r="3012" spans="2:24" x14ac:dyDescent="0.25">
      <c r="B3012" s="248"/>
      <c r="C3012" s="249"/>
      <c r="D3012" s="269"/>
      <c r="E3012" s="249"/>
      <c r="F3012" s="270"/>
      <c r="G3012" s="270"/>
      <c r="H3012" s="271"/>
      <c r="I3012" s="271"/>
      <c r="J3012" s="270"/>
      <c r="K3012" s="270"/>
      <c r="L3012" s="249"/>
      <c r="M3012" s="249"/>
      <c r="N3012" s="272"/>
      <c r="O3012" s="250"/>
      <c r="P3012" s="273"/>
      <c r="Q3012" s="274"/>
      <c r="R3012" s="273"/>
      <c r="S3012" s="274"/>
      <c r="T3012" s="250"/>
      <c r="U3012" s="274"/>
      <c r="V3012" s="250"/>
      <c r="W3012" s="275"/>
      <c r="X3012" s="276"/>
    </row>
    <row r="3013" spans="2:24" x14ac:dyDescent="0.25">
      <c r="B3013" s="248"/>
      <c r="C3013" s="249"/>
      <c r="D3013" s="269"/>
      <c r="E3013" s="249"/>
      <c r="F3013" s="270"/>
      <c r="G3013" s="270"/>
      <c r="H3013" s="271"/>
      <c r="I3013" s="271"/>
      <c r="J3013" s="270"/>
      <c r="K3013" s="270"/>
      <c r="L3013" s="249"/>
      <c r="M3013" s="249"/>
      <c r="N3013" s="272"/>
      <c r="O3013" s="250"/>
      <c r="P3013" s="273"/>
      <c r="Q3013" s="274"/>
      <c r="R3013" s="273"/>
      <c r="S3013" s="274"/>
      <c r="T3013" s="250"/>
      <c r="U3013" s="274"/>
      <c r="V3013" s="250"/>
      <c r="W3013" s="275"/>
      <c r="X3013" s="276"/>
    </row>
    <row r="3014" spans="2:24" x14ac:dyDescent="0.25">
      <c r="B3014" s="248"/>
      <c r="C3014" s="249"/>
      <c r="D3014" s="269"/>
      <c r="E3014" s="249"/>
      <c r="F3014" s="270"/>
      <c r="G3014" s="270"/>
      <c r="H3014" s="271"/>
      <c r="I3014" s="271"/>
      <c r="J3014" s="270"/>
      <c r="K3014" s="270"/>
      <c r="L3014" s="249"/>
      <c r="M3014" s="249"/>
      <c r="N3014" s="272"/>
      <c r="O3014" s="250"/>
      <c r="P3014" s="273"/>
      <c r="Q3014" s="274"/>
      <c r="R3014" s="273"/>
      <c r="S3014" s="274"/>
      <c r="T3014" s="250"/>
      <c r="U3014" s="274"/>
      <c r="V3014" s="250"/>
      <c r="W3014" s="275"/>
      <c r="X3014" s="276"/>
    </row>
    <row r="3015" spans="2:24" x14ac:dyDescent="0.25">
      <c r="B3015" s="248"/>
      <c r="C3015" s="249"/>
      <c r="D3015" s="269"/>
      <c r="E3015" s="249"/>
      <c r="F3015" s="270"/>
      <c r="G3015" s="270"/>
      <c r="H3015" s="271"/>
      <c r="I3015" s="271"/>
      <c r="J3015" s="270"/>
      <c r="K3015" s="270"/>
      <c r="L3015" s="249"/>
      <c r="M3015" s="249"/>
      <c r="N3015" s="272"/>
      <c r="O3015" s="250"/>
      <c r="P3015" s="273"/>
      <c r="Q3015" s="274"/>
      <c r="R3015" s="273"/>
      <c r="S3015" s="274"/>
      <c r="T3015" s="250"/>
      <c r="U3015" s="274"/>
      <c r="V3015" s="250"/>
      <c r="W3015" s="275"/>
      <c r="X3015" s="276"/>
    </row>
    <row r="3016" spans="2:24" x14ac:dyDescent="0.25">
      <c r="B3016" s="248"/>
      <c r="C3016" s="249"/>
      <c r="D3016" s="269"/>
      <c r="E3016" s="249"/>
      <c r="F3016" s="270"/>
      <c r="G3016" s="270"/>
      <c r="H3016" s="271"/>
      <c r="I3016" s="271"/>
      <c r="J3016" s="270"/>
      <c r="K3016" s="270"/>
      <c r="L3016" s="249"/>
      <c r="M3016" s="249"/>
      <c r="N3016" s="272"/>
      <c r="O3016" s="250"/>
      <c r="P3016" s="273"/>
      <c r="Q3016" s="274"/>
      <c r="R3016" s="273"/>
      <c r="S3016" s="274"/>
      <c r="T3016" s="250"/>
      <c r="U3016" s="274"/>
      <c r="V3016" s="250"/>
      <c r="W3016" s="275"/>
      <c r="X3016" s="276"/>
    </row>
    <row r="3017" spans="2:24" x14ac:dyDescent="0.25">
      <c r="B3017" s="248"/>
      <c r="C3017" s="249"/>
      <c r="D3017" s="269"/>
      <c r="E3017" s="249"/>
      <c r="F3017" s="270"/>
      <c r="G3017" s="270"/>
      <c r="H3017" s="271"/>
      <c r="I3017" s="271"/>
      <c r="J3017" s="270"/>
      <c r="K3017" s="270"/>
      <c r="L3017" s="249"/>
      <c r="M3017" s="249"/>
      <c r="N3017" s="272"/>
      <c r="O3017" s="250"/>
      <c r="P3017" s="273"/>
      <c r="Q3017" s="274"/>
      <c r="R3017" s="273"/>
      <c r="S3017" s="274"/>
      <c r="T3017" s="250"/>
      <c r="U3017" s="274"/>
      <c r="V3017" s="250"/>
      <c r="W3017" s="275"/>
      <c r="X3017" s="276"/>
    </row>
    <row r="3018" spans="2:24" x14ac:dyDescent="0.25">
      <c r="B3018" s="248"/>
      <c r="C3018" s="249"/>
      <c r="D3018" s="269"/>
      <c r="E3018" s="249"/>
      <c r="F3018" s="270"/>
      <c r="G3018" s="270"/>
      <c r="H3018" s="271"/>
      <c r="I3018" s="271"/>
      <c r="J3018" s="270"/>
      <c r="K3018" s="270"/>
      <c r="L3018" s="249"/>
      <c r="M3018" s="249"/>
      <c r="N3018" s="272"/>
      <c r="O3018" s="250"/>
      <c r="P3018" s="273"/>
      <c r="Q3018" s="274"/>
      <c r="R3018" s="273"/>
      <c r="S3018" s="274"/>
      <c r="T3018" s="250"/>
      <c r="U3018" s="274"/>
      <c r="V3018" s="250"/>
      <c r="W3018" s="275"/>
      <c r="X3018" s="276"/>
    </row>
    <row r="3019" spans="2:24" x14ac:dyDescent="0.25">
      <c r="B3019" s="248"/>
      <c r="C3019" s="249"/>
      <c r="D3019" s="269"/>
      <c r="E3019" s="249"/>
      <c r="F3019" s="270"/>
      <c r="G3019" s="270"/>
      <c r="H3019" s="271"/>
      <c r="I3019" s="271"/>
      <c r="J3019" s="270"/>
      <c r="K3019" s="270"/>
      <c r="L3019" s="249"/>
      <c r="M3019" s="249"/>
      <c r="N3019" s="272"/>
      <c r="O3019" s="250"/>
      <c r="P3019" s="273"/>
      <c r="Q3019" s="274"/>
      <c r="R3019" s="273"/>
      <c r="S3019" s="274"/>
      <c r="T3019" s="250"/>
      <c r="U3019" s="274"/>
      <c r="V3019" s="250"/>
      <c r="W3019" s="275"/>
      <c r="X3019" s="276"/>
    </row>
    <row r="3020" spans="2:24" x14ac:dyDescent="0.25">
      <c r="B3020" s="248"/>
      <c r="C3020" s="249"/>
      <c r="D3020" s="269"/>
      <c r="E3020" s="249"/>
      <c r="F3020" s="270"/>
      <c r="G3020" s="270"/>
      <c r="H3020" s="271"/>
      <c r="I3020" s="271"/>
      <c r="J3020" s="270"/>
      <c r="K3020" s="270"/>
      <c r="L3020" s="249"/>
      <c r="M3020" s="249"/>
      <c r="N3020" s="272"/>
      <c r="O3020" s="250"/>
      <c r="P3020" s="273"/>
      <c r="Q3020" s="274"/>
      <c r="R3020" s="273"/>
      <c r="S3020" s="274"/>
      <c r="T3020" s="250"/>
      <c r="U3020" s="274"/>
      <c r="V3020" s="250"/>
      <c r="W3020" s="275"/>
      <c r="X3020" s="276"/>
    </row>
    <row r="3021" spans="2:24" x14ac:dyDescent="0.25">
      <c r="B3021" s="248"/>
      <c r="C3021" s="249"/>
      <c r="D3021" s="269"/>
      <c r="E3021" s="249"/>
      <c r="F3021" s="270"/>
      <c r="G3021" s="270"/>
      <c r="H3021" s="271"/>
      <c r="I3021" s="271"/>
      <c r="J3021" s="270"/>
      <c r="K3021" s="270"/>
      <c r="L3021" s="249"/>
      <c r="M3021" s="249"/>
      <c r="N3021" s="272"/>
      <c r="O3021" s="250"/>
      <c r="P3021" s="273"/>
      <c r="Q3021" s="274"/>
      <c r="R3021" s="273"/>
      <c r="S3021" s="274"/>
      <c r="T3021" s="250"/>
      <c r="U3021" s="274"/>
      <c r="V3021" s="250"/>
      <c r="W3021" s="275"/>
      <c r="X3021" s="276"/>
    </row>
    <row r="3022" spans="2:24" x14ac:dyDescent="0.25">
      <c r="B3022" s="248"/>
      <c r="C3022" s="249"/>
      <c r="D3022" s="269"/>
      <c r="E3022" s="249"/>
      <c r="F3022" s="270"/>
      <c r="G3022" s="270"/>
      <c r="H3022" s="271"/>
      <c r="I3022" s="271"/>
      <c r="J3022" s="270"/>
      <c r="K3022" s="270"/>
      <c r="L3022" s="249"/>
      <c r="M3022" s="249"/>
      <c r="N3022" s="272"/>
      <c r="O3022" s="250"/>
      <c r="P3022" s="273"/>
      <c r="Q3022" s="274"/>
      <c r="R3022" s="273"/>
      <c r="S3022" s="274"/>
      <c r="T3022" s="250"/>
      <c r="U3022" s="274"/>
      <c r="V3022" s="250"/>
      <c r="W3022" s="275"/>
      <c r="X3022" s="276"/>
    </row>
    <row r="3023" spans="2:24" x14ac:dyDescent="0.25">
      <c r="B3023" s="248"/>
      <c r="C3023" s="249"/>
      <c r="D3023" s="269"/>
      <c r="E3023" s="249"/>
      <c r="F3023" s="270"/>
      <c r="G3023" s="270"/>
      <c r="H3023" s="271"/>
      <c r="I3023" s="271"/>
      <c r="J3023" s="270"/>
      <c r="K3023" s="270"/>
      <c r="L3023" s="249"/>
      <c r="M3023" s="249"/>
      <c r="N3023" s="272"/>
      <c r="O3023" s="250"/>
      <c r="P3023" s="273"/>
      <c r="Q3023" s="274"/>
      <c r="R3023" s="273"/>
      <c r="S3023" s="274"/>
      <c r="T3023" s="250"/>
      <c r="U3023" s="274"/>
      <c r="V3023" s="250"/>
      <c r="W3023" s="275"/>
      <c r="X3023" s="276"/>
    </row>
    <row r="3024" spans="2:24" x14ac:dyDescent="0.25">
      <c r="B3024" s="248"/>
      <c r="C3024" s="249"/>
      <c r="D3024" s="269"/>
      <c r="E3024" s="249"/>
      <c r="F3024" s="270"/>
      <c r="G3024" s="270"/>
      <c r="H3024" s="271"/>
      <c r="I3024" s="271"/>
      <c r="J3024" s="270"/>
      <c r="K3024" s="270"/>
      <c r="L3024" s="249"/>
      <c r="M3024" s="249"/>
      <c r="N3024" s="272"/>
      <c r="O3024" s="250"/>
      <c r="P3024" s="273"/>
      <c r="Q3024" s="274"/>
      <c r="R3024" s="273"/>
      <c r="S3024" s="274"/>
      <c r="T3024" s="250"/>
      <c r="U3024" s="274"/>
      <c r="V3024" s="250"/>
      <c r="W3024" s="275"/>
      <c r="X3024" s="276"/>
    </row>
    <row r="3025" spans="2:24" x14ac:dyDescent="0.25">
      <c r="B3025" s="248"/>
      <c r="C3025" s="249"/>
      <c r="D3025" s="269"/>
      <c r="E3025" s="249"/>
      <c r="F3025" s="270"/>
      <c r="G3025" s="270"/>
      <c r="H3025" s="271"/>
      <c r="I3025" s="271"/>
      <c r="J3025" s="270"/>
      <c r="K3025" s="270"/>
      <c r="L3025" s="249"/>
      <c r="M3025" s="249"/>
      <c r="N3025" s="272"/>
      <c r="O3025" s="250"/>
      <c r="P3025" s="273"/>
      <c r="Q3025" s="274"/>
      <c r="R3025" s="273"/>
      <c r="S3025" s="274"/>
      <c r="T3025" s="250"/>
      <c r="U3025" s="274"/>
      <c r="V3025" s="250"/>
      <c r="W3025" s="275"/>
      <c r="X3025" s="276"/>
    </row>
    <row r="3026" spans="2:24" x14ac:dyDescent="0.25">
      <c r="B3026" s="248"/>
      <c r="C3026" s="249"/>
      <c r="D3026" s="269"/>
      <c r="E3026" s="249"/>
      <c r="F3026" s="270"/>
      <c r="G3026" s="270"/>
      <c r="H3026" s="271"/>
      <c r="I3026" s="271"/>
      <c r="J3026" s="270"/>
      <c r="K3026" s="270"/>
      <c r="L3026" s="249"/>
      <c r="M3026" s="249"/>
      <c r="N3026" s="272"/>
      <c r="O3026" s="250"/>
      <c r="P3026" s="273"/>
      <c r="Q3026" s="274"/>
      <c r="R3026" s="273"/>
      <c r="S3026" s="274"/>
      <c r="T3026" s="250"/>
      <c r="U3026" s="274"/>
      <c r="V3026" s="250"/>
      <c r="W3026" s="275"/>
      <c r="X3026" s="276"/>
    </row>
    <row r="3027" spans="2:24" x14ac:dyDescent="0.25">
      <c r="B3027" s="248"/>
      <c r="C3027" s="249"/>
      <c r="D3027" s="269"/>
      <c r="E3027" s="249"/>
      <c r="F3027" s="270"/>
      <c r="G3027" s="270"/>
      <c r="H3027" s="271"/>
      <c r="I3027" s="271"/>
      <c r="J3027" s="270"/>
      <c r="K3027" s="270"/>
      <c r="L3027" s="249"/>
      <c r="M3027" s="249"/>
      <c r="N3027" s="272"/>
      <c r="O3027" s="250"/>
      <c r="P3027" s="273"/>
      <c r="Q3027" s="274"/>
      <c r="R3027" s="273"/>
      <c r="S3027" s="274"/>
      <c r="T3027" s="250"/>
      <c r="U3027" s="274"/>
      <c r="V3027" s="250"/>
      <c r="W3027" s="275"/>
      <c r="X3027" s="276"/>
    </row>
    <row r="3028" spans="2:24" x14ac:dyDescent="0.25">
      <c r="B3028" s="248"/>
      <c r="C3028" s="249"/>
      <c r="D3028" s="269"/>
      <c r="E3028" s="249"/>
      <c r="F3028" s="270"/>
      <c r="G3028" s="270"/>
      <c r="H3028" s="271"/>
      <c r="I3028" s="271"/>
      <c r="J3028" s="270"/>
      <c r="K3028" s="270"/>
      <c r="L3028" s="249"/>
      <c r="M3028" s="249"/>
      <c r="N3028" s="272"/>
      <c r="O3028" s="250"/>
      <c r="P3028" s="273"/>
      <c r="Q3028" s="274"/>
      <c r="R3028" s="273"/>
      <c r="S3028" s="274"/>
      <c r="T3028" s="250"/>
      <c r="U3028" s="274"/>
      <c r="V3028" s="250"/>
      <c r="W3028" s="275"/>
      <c r="X3028" s="276"/>
    </row>
    <row r="3029" spans="2:24" x14ac:dyDescent="0.25">
      <c r="B3029" s="248"/>
      <c r="C3029" s="249"/>
      <c r="D3029" s="269"/>
      <c r="E3029" s="249"/>
      <c r="F3029" s="270"/>
      <c r="G3029" s="270"/>
      <c r="H3029" s="271"/>
      <c r="I3029" s="271"/>
      <c r="J3029" s="270"/>
      <c r="K3029" s="270"/>
      <c r="L3029" s="249"/>
      <c r="M3029" s="249"/>
      <c r="N3029" s="272"/>
      <c r="O3029" s="250"/>
      <c r="P3029" s="273"/>
      <c r="Q3029" s="274"/>
      <c r="R3029" s="273"/>
      <c r="S3029" s="274"/>
      <c r="T3029" s="250"/>
      <c r="U3029" s="274"/>
      <c r="V3029" s="250"/>
      <c r="W3029" s="275"/>
      <c r="X3029" s="276"/>
    </row>
    <row r="3030" spans="2:24" x14ac:dyDescent="0.25">
      <c r="B3030" s="248"/>
      <c r="C3030" s="249"/>
      <c r="D3030" s="269"/>
      <c r="E3030" s="249"/>
      <c r="F3030" s="270"/>
      <c r="G3030" s="270"/>
      <c r="H3030" s="271"/>
      <c r="I3030" s="271"/>
      <c r="J3030" s="270"/>
      <c r="K3030" s="270"/>
      <c r="L3030" s="249"/>
      <c r="M3030" s="249"/>
      <c r="N3030" s="272"/>
      <c r="O3030" s="250"/>
      <c r="P3030" s="273"/>
      <c r="Q3030" s="274"/>
      <c r="R3030" s="273"/>
      <c r="S3030" s="274"/>
      <c r="T3030" s="250"/>
      <c r="U3030" s="274"/>
      <c r="V3030" s="250"/>
      <c r="W3030" s="275"/>
      <c r="X3030" s="276"/>
    </row>
    <row r="3031" spans="2:24" x14ac:dyDescent="0.25">
      <c r="B3031" s="248"/>
      <c r="C3031" s="249"/>
      <c r="D3031" s="269"/>
      <c r="E3031" s="249"/>
      <c r="F3031" s="270"/>
      <c r="G3031" s="270"/>
      <c r="H3031" s="271"/>
      <c r="I3031" s="271"/>
      <c r="J3031" s="270"/>
      <c r="K3031" s="270"/>
      <c r="L3031" s="249"/>
      <c r="M3031" s="249"/>
      <c r="N3031" s="272"/>
      <c r="O3031" s="250"/>
      <c r="P3031" s="273"/>
      <c r="Q3031" s="274"/>
      <c r="R3031" s="273"/>
      <c r="S3031" s="274"/>
      <c r="T3031" s="250"/>
      <c r="U3031" s="274"/>
      <c r="V3031" s="250"/>
      <c r="W3031" s="275"/>
      <c r="X3031" s="276"/>
    </row>
    <row r="3032" spans="2:24" x14ac:dyDescent="0.25">
      <c r="B3032" s="248"/>
      <c r="C3032" s="249"/>
      <c r="D3032" s="269"/>
      <c r="E3032" s="249"/>
      <c r="F3032" s="270"/>
      <c r="G3032" s="270"/>
      <c r="H3032" s="271"/>
      <c r="I3032" s="271"/>
      <c r="J3032" s="270"/>
      <c r="K3032" s="270"/>
      <c r="L3032" s="249"/>
      <c r="M3032" s="249"/>
      <c r="N3032" s="272"/>
      <c r="O3032" s="250"/>
      <c r="P3032" s="273"/>
      <c r="Q3032" s="274"/>
      <c r="R3032" s="273"/>
      <c r="S3032" s="274"/>
      <c r="T3032" s="250"/>
      <c r="U3032" s="274"/>
      <c r="V3032" s="250"/>
      <c r="W3032" s="275"/>
      <c r="X3032" s="276"/>
    </row>
    <row r="3033" spans="2:24" x14ac:dyDescent="0.25">
      <c r="B3033" s="248"/>
      <c r="C3033" s="249"/>
      <c r="D3033" s="269"/>
      <c r="E3033" s="249"/>
      <c r="F3033" s="270"/>
      <c r="G3033" s="270"/>
      <c r="H3033" s="271"/>
      <c r="I3033" s="271"/>
      <c r="J3033" s="270"/>
      <c r="K3033" s="270"/>
      <c r="L3033" s="249"/>
      <c r="M3033" s="249"/>
      <c r="N3033" s="272"/>
      <c r="O3033" s="250"/>
      <c r="P3033" s="273"/>
      <c r="Q3033" s="274"/>
      <c r="R3033" s="273"/>
      <c r="S3033" s="274"/>
      <c r="T3033" s="250"/>
      <c r="U3033" s="274"/>
      <c r="V3033" s="250"/>
      <c r="W3033" s="275"/>
      <c r="X3033" s="276"/>
    </row>
    <row r="3034" spans="2:24" x14ac:dyDescent="0.25">
      <c r="B3034" s="248"/>
      <c r="C3034" s="249"/>
      <c r="D3034" s="269"/>
      <c r="E3034" s="249"/>
      <c r="F3034" s="270"/>
      <c r="G3034" s="270"/>
      <c r="H3034" s="271"/>
      <c r="I3034" s="271"/>
      <c r="J3034" s="270"/>
      <c r="K3034" s="270"/>
      <c r="L3034" s="249"/>
      <c r="M3034" s="249"/>
      <c r="N3034" s="272"/>
      <c r="O3034" s="250"/>
      <c r="P3034" s="273"/>
      <c r="Q3034" s="274"/>
      <c r="R3034" s="273"/>
      <c r="S3034" s="274"/>
      <c r="T3034" s="250"/>
      <c r="U3034" s="274"/>
      <c r="V3034" s="250"/>
      <c r="W3034" s="275"/>
      <c r="X3034" s="276"/>
    </row>
    <row r="3035" spans="2:24" x14ac:dyDescent="0.25">
      <c r="B3035" s="248"/>
      <c r="C3035" s="249"/>
      <c r="D3035" s="269"/>
      <c r="E3035" s="249"/>
      <c r="F3035" s="270"/>
      <c r="G3035" s="270"/>
      <c r="H3035" s="271"/>
      <c r="I3035" s="271"/>
      <c r="J3035" s="270"/>
      <c r="K3035" s="270"/>
      <c r="L3035" s="249"/>
      <c r="M3035" s="249"/>
      <c r="N3035" s="272"/>
      <c r="O3035" s="250"/>
      <c r="P3035" s="273"/>
      <c r="Q3035" s="274"/>
      <c r="R3035" s="273"/>
      <c r="S3035" s="274"/>
      <c r="T3035" s="250"/>
      <c r="U3035" s="274"/>
      <c r="V3035" s="250"/>
      <c r="W3035" s="275"/>
      <c r="X3035" s="276"/>
    </row>
    <row r="3036" spans="2:24" x14ac:dyDescent="0.25">
      <c r="B3036" s="248"/>
      <c r="C3036" s="249"/>
      <c r="D3036" s="269"/>
      <c r="E3036" s="249"/>
      <c r="F3036" s="270"/>
      <c r="G3036" s="270"/>
      <c r="H3036" s="271"/>
      <c r="I3036" s="271"/>
      <c r="J3036" s="270"/>
      <c r="K3036" s="270"/>
      <c r="L3036" s="249"/>
      <c r="M3036" s="249"/>
      <c r="N3036" s="272"/>
      <c r="O3036" s="250"/>
      <c r="P3036" s="273"/>
      <c r="Q3036" s="274"/>
      <c r="R3036" s="273"/>
      <c r="S3036" s="274"/>
      <c r="T3036" s="250"/>
      <c r="U3036" s="274"/>
      <c r="V3036" s="250"/>
      <c r="W3036" s="275"/>
      <c r="X3036" s="276"/>
    </row>
    <row r="3037" spans="2:24" x14ac:dyDescent="0.25">
      <c r="B3037" s="248"/>
      <c r="C3037" s="249"/>
      <c r="D3037" s="269"/>
      <c r="E3037" s="249"/>
      <c r="F3037" s="270"/>
      <c r="G3037" s="270"/>
      <c r="H3037" s="271"/>
      <c r="I3037" s="271"/>
      <c r="J3037" s="270"/>
      <c r="K3037" s="270"/>
      <c r="L3037" s="249"/>
      <c r="M3037" s="249"/>
      <c r="N3037" s="272"/>
      <c r="O3037" s="250"/>
      <c r="P3037" s="273"/>
      <c r="Q3037" s="274"/>
      <c r="R3037" s="273"/>
      <c r="S3037" s="274"/>
      <c r="T3037" s="250"/>
      <c r="U3037" s="274"/>
      <c r="V3037" s="250"/>
      <c r="W3037" s="275"/>
      <c r="X3037" s="276"/>
    </row>
    <row r="3038" spans="2:24" x14ac:dyDescent="0.25">
      <c r="B3038" s="248"/>
      <c r="C3038" s="249"/>
      <c r="D3038" s="269"/>
      <c r="E3038" s="249"/>
      <c r="F3038" s="270"/>
      <c r="G3038" s="270"/>
      <c r="H3038" s="271"/>
      <c r="I3038" s="271"/>
      <c r="J3038" s="270"/>
      <c r="K3038" s="270"/>
      <c r="L3038" s="249"/>
      <c r="M3038" s="249"/>
      <c r="N3038" s="272"/>
      <c r="O3038" s="250"/>
      <c r="P3038" s="273"/>
      <c r="Q3038" s="274"/>
      <c r="R3038" s="273"/>
      <c r="S3038" s="274"/>
      <c r="T3038" s="250"/>
      <c r="U3038" s="274"/>
      <c r="V3038" s="250"/>
      <c r="W3038" s="275"/>
      <c r="X3038" s="276"/>
    </row>
    <row r="3039" spans="2:24" x14ac:dyDescent="0.25">
      <c r="B3039" s="248"/>
      <c r="C3039" s="249"/>
      <c r="D3039" s="269"/>
      <c r="E3039" s="249"/>
      <c r="F3039" s="270"/>
      <c r="G3039" s="270"/>
      <c r="H3039" s="271"/>
      <c r="I3039" s="271"/>
      <c r="J3039" s="270"/>
      <c r="K3039" s="270"/>
      <c r="L3039" s="249"/>
      <c r="M3039" s="249"/>
      <c r="N3039" s="272"/>
      <c r="O3039" s="250"/>
      <c r="P3039" s="273"/>
      <c r="Q3039" s="274"/>
      <c r="R3039" s="273"/>
      <c r="S3039" s="274"/>
      <c r="T3039" s="250"/>
      <c r="U3039" s="274"/>
      <c r="V3039" s="250"/>
      <c r="W3039" s="275"/>
      <c r="X3039" s="276"/>
    </row>
    <row r="3040" spans="2:24" x14ac:dyDescent="0.25">
      <c r="B3040" s="248"/>
      <c r="C3040" s="249"/>
      <c r="D3040" s="269"/>
      <c r="E3040" s="249"/>
      <c r="F3040" s="270"/>
      <c r="G3040" s="270"/>
      <c r="H3040" s="271"/>
      <c r="I3040" s="271"/>
      <c r="J3040" s="270"/>
      <c r="K3040" s="270"/>
      <c r="L3040" s="249"/>
      <c r="M3040" s="249"/>
      <c r="N3040" s="272"/>
      <c r="O3040" s="250"/>
      <c r="P3040" s="273"/>
      <c r="Q3040" s="274"/>
      <c r="R3040" s="273"/>
      <c r="S3040" s="274"/>
      <c r="T3040" s="250"/>
      <c r="U3040" s="274"/>
      <c r="V3040" s="250"/>
      <c r="W3040" s="275"/>
      <c r="X3040" s="276"/>
    </row>
    <row r="3041" spans="2:24" x14ac:dyDescent="0.25">
      <c r="B3041" s="248"/>
      <c r="C3041" s="249"/>
      <c r="D3041" s="269"/>
      <c r="E3041" s="249"/>
      <c r="F3041" s="270"/>
      <c r="G3041" s="270"/>
      <c r="H3041" s="271"/>
      <c r="I3041" s="271"/>
      <c r="J3041" s="270"/>
      <c r="K3041" s="270"/>
      <c r="L3041" s="249"/>
      <c r="M3041" s="249"/>
      <c r="N3041" s="272"/>
      <c r="O3041" s="250"/>
      <c r="P3041" s="273"/>
      <c r="Q3041" s="274"/>
      <c r="R3041" s="273"/>
      <c r="S3041" s="274"/>
      <c r="T3041" s="250"/>
      <c r="U3041" s="274"/>
      <c r="V3041" s="250"/>
      <c r="W3041" s="275"/>
      <c r="X3041" s="276"/>
    </row>
    <row r="3042" spans="2:24" x14ac:dyDescent="0.25">
      <c r="B3042" s="248"/>
      <c r="C3042" s="249"/>
      <c r="D3042" s="269"/>
      <c r="E3042" s="249"/>
      <c r="F3042" s="270"/>
      <c r="G3042" s="270"/>
      <c r="H3042" s="271"/>
      <c r="I3042" s="271"/>
      <c r="J3042" s="270"/>
      <c r="K3042" s="270"/>
      <c r="L3042" s="249"/>
      <c r="M3042" s="249"/>
      <c r="N3042" s="272"/>
      <c r="O3042" s="250"/>
      <c r="P3042" s="273"/>
      <c r="Q3042" s="274"/>
      <c r="R3042" s="273"/>
      <c r="S3042" s="274"/>
      <c r="T3042" s="250"/>
      <c r="U3042" s="274"/>
      <c r="V3042" s="250"/>
      <c r="W3042" s="275"/>
      <c r="X3042" s="276"/>
    </row>
    <row r="3043" spans="2:24" x14ac:dyDescent="0.25">
      <c r="B3043" s="248"/>
      <c r="C3043" s="249"/>
      <c r="D3043" s="269"/>
      <c r="E3043" s="249"/>
      <c r="F3043" s="270"/>
      <c r="G3043" s="270"/>
      <c r="H3043" s="271"/>
      <c r="I3043" s="271"/>
      <c r="J3043" s="270"/>
      <c r="K3043" s="270"/>
      <c r="L3043" s="249"/>
      <c r="M3043" s="249"/>
      <c r="N3043" s="272"/>
      <c r="O3043" s="250"/>
      <c r="P3043" s="273"/>
      <c r="Q3043" s="274"/>
      <c r="R3043" s="273"/>
      <c r="S3043" s="274"/>
      <c r="T3043" s="250"/>
      <c r="U3043" s="274"/>
      <c r="V3043" s="250"/>
      <c r="W3043" s="275"/>
      <c r="X3043" s="276"/>
    </row>
    <row r="3044" spans="2:24" x14ac:dyDescent="0.25">
      <c r="B3044" s="248"/>
      <c r="C3044" s="249"/>
      <c r="D3044" s="269"/>
      <c r="E3044" s="249"/>
      <c r="F3044" s="270"/>
      <c r="G3044" s="270"/>
      <c r="H3044" s="271"/>
      <c r="I3044" s="271"/>
      <c r="J3044" s="270"/>
      <c r="K3044" s="270"/>
      <c r="L3044" s="249"/>
      <c r="M3044" s="249"/>
      <c r="N3044" s="272"/>
      <c r="O3044" s="250"/>
      <c r="P3044" s="273"/>
      <c r="Q3044" s="274"/>
      <c r="R3044" s="273"/>
      <c r="S3044" s="274"/>
      <c r="T3044" s="250"/>
      <c r="U3044" s="274"/>
      <c r="V3044" s="250"/>
      <c r="W3044" s="275"/>
      <c r="X3044" s="276"/>
    </row>
    <row r="3045" spans="2:24" x14ac:dyDescent="0.25">
      <c r="B3045" s="248"/>
      <c r="C3045" s="249"/>
      <c r="D3045" s="269"/>
      <c r="E3045" s="249"/>
      <c r="F3045" s="270"/>
      <c r="G3045" s="270"/>
      <c r="H3045" s="271"/>
      <c r="I3045" s="271"/>
      <c r="J3045" s="270"/>
      <c r="K3045" s="270"/>
      <c r="L3045" s="249"/>
      <c r="M3045" s="249"/>
      <c r="N3045" s="272"/>
      <c r="O3045" s="250"/>
      <c r="P3045" s="273"/>
      <c r="Q3045" s="274"/>
      <c r="R3045" s="273"/>
      <c r="S3045" s="274"/>
      <c r="T3045" s="250"/>
      <c r="U3045" s="274"/>
      <c r="V3045" s="250"/>
      <c r="W3045" s="275"/>
      <c r="X3045" s="276"/>
    </row>
    <row r="3046" spans="2:24" x14ac:dyDescent="0.25">
      <c r="B3046" s="248"/>
      <c r="C3046" s="249"/>
      <c r="D3046" s="269"/>
      <c r="E3046" s="249"/>
      <c r="F3046" s="270"/>
      <c r="G3046" s="270"/>
      <c r="H3046" s="271"/>
      <c r="I3046" s="271"/>
      <c r="J3046" s="270"/>
      <c r="K3046" s="270"/>
      <c r="L3046" s="249"/>
      <c r="M3046" s="249"/>
      <c r="N3046" s="272"/>
      <c r="O3046" s="250"/>
      <c r="P3046" s="273"/>
      <c r="Q3046" s="274"/>
      <c r="R3046" s="273"/>
      <c r="S3046" s="274"/>
      <c r="T3046" s="250"/>
      <c r="U3046" s="274"/>
      <c r="V3046" s="250"/>
      <c r="W3046" s="275"/>
      <c r="X3046" s="276"/>
    </row>
    <row r="3047" spans="2:24" x14ac:dyDescent="0.25">
      <c r="B3047" s="248"/>
      <c r="C3047" s="249"/>
      <c r="D3047" s="269"/>
      <c r="E3047" s="249"/>
      <c r="F3047" s="270"/>
      <c r="G3047" s="270"/>
      <c r="H3047" s="271"/>
      <c r="I3047" s="271"/>
      <c r="J3047" s="270"/>
      <c r="K3047" s="270"/>
      <c r="L3047" s="249"/>
      <c r="M3047" s="249"/>
      <c r="N3047" s="272"/>
      <c r="O3047" s="250"/>
      <c r="P3047" s="273"/>
      <c r="Q3047" s="274"/>
      <c r="R3047" s="273"/>
      <c r="S3047" s="274"/>
      <c r="T3047" s="250"/>
      <c r="U3047" s="274"/>
      <c r="V3047" s="250"/>
      <c r="W3047" s="275"/>
      <c r="X3047" s="276"/>
    </row>
    <row r="3048" spans="2:24" x14ac:dyDescent="0.25">
      <c r="B3048" s="248"/>
      <c r="C3048" s="249"/>
      <c r="D3048" s="269"/>
      <c r="E3048" s="249"/>
      <c r="F3048" s="270"/>
      <c r="G3048" s="270"/>
      <c r="H3048" s="271"/>
      <c r="I3048" s="271"/>
      <c r="J3048" s="270"/>
      <c r="K3048" s="270"/>
      <c r="L3048" s="249"/>
      <c r="M3048" s="249"/>
      <c r="N3048" s="272"/>
      <c r="O3048" s="250"/>
      <c r="P3048" s="273"/>
      <c r="Q3048" s="274"/>
      <c r="R3048" s="273"/>
      <c r="S3048" s="274"/>
      <c r="T3048" s="250"/>
      <c r="U3048" s="274"/>
      <c r="V3048" s="250"/>
      <c r="W3048" s="275"/>
      <c r="X3048" s="276"/>
    </row>
    <row r="3049" spans="2:24" x14ac:dyDescent="0.25">
      <c r="B3049" s="248"/>
      <c r="C3049" s="249"/>
      <c r="D3049" s="269"/>
      <c r="E3049" s="249"/>
      <c r="F3049" s="270"/>
      <c r="G3049" s="270"/>
      <c r="H3049" s="271"/>
      <c r="I3049" s="271"/>
      <c r="J3049" s="270"/>
      <c r="K3049" s="270"/>
      <c r="L3049" s="249"/>
      <c r="M3049" s="249"/>
      <c r="N3049" s="272"/>
      <c r="O3049" s="250"/>
      <c r="P3049" s="273"/>
      <c r="Q3049" s="274"/>
      <c r="R3049" s="273"/>
      <c r="S3049" s="274"/>
      <c r="T3049" s="250"/>
      <c r="U3049" s="274"/>
      <c r="V3049" s="250"/>
      <c r="W3049" s="275"/>
      <c r="X3049" s="276"/>
    </row>
    <row r="3050" spans="2:24" x14ac:dyDescent="0.25">
      <c r="B3050" s="248"/>
      <c r="C3050" s="249"/>
      <c r="D3050" s="269"/>
      <c r="E3050" s="249"/>
      <c r="F3050" s="270"/>
      <c r="G3050" s="270"/>
      <c r="H3050" s="271"/>
      <c r="I3050" s="271"/>
      <c r="J3050" s="270"/>
      <c r="K3050" s="270"/>
      <c r="L3050" s="249"/>
      <c r="M3050" s="249"/>
      <c r="N3050" s="272"/>
      <c r="O3050" s="250"/>
      <c r="P3050" s="273"/>
      <c r="Q3050" s="274"/>
      <c r="R3050" s="273"/>
      <c r="S3050" s="274"/>
      <c r="T3050" s="250"/>
      <c r="U3050" s="274"/>
      <c r="V3050" s="250"/>
      <c r="W3050" s="275"/>
      <c r="X3050" s="276"/>
    </row>
    <row r="3051" spans="2:24" x14ac:dyDescent="0.25">
      <c r="B3051" s="248"/>
      <c r="C3051" s="249"/>
      <c r="D3051" s="269"/>
      <c r="E3051" s="249"/>
      <c r="F3051" s="270"/>
      <c r="G3051" s="270"/>
      <c r="H3051" s="271"/>
      <c r="I3051" s="271"/>
      <c r="J3051" s="270"/>
      <c r="K3051" s="270"/>
      <c r="L3051" s="249"/>
      <c r="M3051" s="249"/>
      <c r="N3051" s="272"/>
      <c r="O3051" s="250"/>
      <c r="P3051" s="273"/>
      <c r="Q3051" s="274"/>
      <c r="R3051" s="273"/>
      <c r="S3051" s="274"/>
      <c r="T3051" s="250"/>
      <c r="U3051" s="274"/>
      <c r="V3051" s="250"/>
      <c r="W3051" s="275"/>
      <c r="X3051" s="276"/>
    </row>
    <row r="3052" spans="2:24" x14ac:dyDescent="0.25">
      <c r="B3052" s="248"/>
      <c r="C3052" s="249"/>
      <c r="D3052" s="269"/>
      <c r="E3052" s="249"/>
      <c r="F3052" s="270"/>
      <c r="G3052" s="270"/>
      <c r="H3052" s="271"/>
      <c r="I3052" s="271"/>
      <c r="J3052" s="270"/>
      <c r="K3052" s="270"/>
      <c r="L3052" s="249"/>
      <c r="M3052" s="249"/>
      <c r="N3052" s="272"/>
      <c r="O3052" s="250"/>
      <c r="P3052" s="273"/>
      <c r="Q3052" s="274"/>
      <c r="R3052" s="273"/>
      <c r="S3052" s="274"/>
      <c r="T3052" s="250"/>
      <c r="U3052" s="274"/>
      <c r="V3052" s="250"/>
      <c r="W3052" s="275"/>
      <c r="X3052" s="276"/>
    </row>
    <row r="3053" spans="2:24" x14ac:dyDescent="0.25">
      <c r="B3053" s="248"/>
      <c r="C3053" s="249"/>
      <c r="D3053" s="269"/>
      <c r="E3053" s="249"/>
      <c r="F3053" s="270"/>
      <c r="G3053" s="270"/>
      <c r="H3053" s="271"/>
      <c r="I3053" s="271"/>
      <c r="J3053" s="270"/>
      <c r="K3053" s="270"/>
      <c r="L3053" s="249"/>
      <c r="M3053" s="249"/>
      <c r="N3053" s="272"/>
      <c r="O3053" s="250"/>
      <c r="P3053" s="273"/>
      <c r="Q3053" s="274"/>
      <c r="R3053" s="273"/>
      <c r="S3053" s="274"/>
      <c r="T3053" s="250"/>
      <c r="U3053" s="274"/>
      <c r="V3053" s="250"/>
      <c r="W3053" s="275"/>
      <c r="X3053" s="276"/>
    </row>
    <row r="3054" spans="2:24" x14ac:dyDescent="0.25">
      <c r="B3054" s="248"/>
      <c r="C3054" s="249"/>
      <c r="D3054" s="269"/>
      <c r="E3054" s="249"/>
      <c r="F3054" s="270"/>
      <c r="G3054" s="270"/>
      <c r="H3054" s="271"/>
      <c r="I3054" s="271"/>
      <c r="J3054" s="270"/>
      <c r="K3054" s="270"/>
      <c r="L3054" s="249"/>
      <c r="M3054" s="249"/>
      <c r="N3054" s="272"/>
      <c r="O3054" s="250"/>
      <c r="P3054" s="273"/>
      <c r="Q3054" s="274"/>
      <c r="R3054" s="273"/>
      <c r="S3054" s="274"/>
      <c r="T3054" s="250"/>
      <c r="U3054" s="274"/>
      <c r="V3054" s="250"/>
      <c r="W3054" s="275"/>
      <c r="X3054" s="276"/>
    </row>
    <row r="3055" spans="2:24" x14ac:dyDescent="0.25">
      <c r="B3055" s="248"/>
      <c r="C3055" s="249"/>
      <c r="D3055" s="269"/>
      <c r="E3055" s="249"/>
      <c r="F3055" s="270"/>
      <c r="G3055" s="270"/>
      <c r="H3055" s="271"/>
      <c r="I3055" s="271"/>
      <c r="J3055" s="270"/>
      <c r="K3055" s="270"/>
      <c r="L3055" s="249"/>
      <c r="M3055" s="249"/>
      <c r="N3055" s="272"/>
      <c r="O3055" s="250"/>
      <c r="P3055" s="273"/>
      <c r="Q3055" s="274"/>
      <c r="R3055" s="273"/>
      <c r="S3055" s="274"/>
      <c r="T3055" s="250"/>
      <c r="U3055" s="274"/>
      <c r="V3055" s="250"/>
      <c r="W3055" s="275"/>
      <c r="X3055" s="276"/>
    </row>
    <row r="3056" spans="2:24" x14ac:dyDescent="0.25">
      <c r="B3056" s="248"/>
      <c r="C3056" s="249"/>
      <c r="D3056" s="269"/>
      <c r="E3056" s="249"/>
      <c r="F3056" s="270"/>
      <c r="G3056" s="270"/>
      <c r="H3056" s="271"/>
      <c r="I3056" s="271"/>
      <c r="J3056" s="270"/>
      <c r="K3056" s="270"/>
      <c r="L3056" s="249"/>
      <c r="M3056" s="249"/>
      <c r="N3056" s="272"/>
      <c r="O3056" s="250"/>
      <c r="P3056" s="273"/>
      <c r="Q3056" s="274"/>
      <c r="R3056" s="273"/>
      <c r="S3056" s="274"/>
      <c r="T3056" s="250"/>
      <c r="U3056" s="274"/>
      <c r="V3056" s="250"/>
      <c r="W3056" s="275"/>
      <c r="X3056" s="276"/>
    </row>
    <row r="3057" spans="2:24" x14ac:dyDescent="0.25">
      <c r="B3057" s="248"/>
      <c r="C3057" s="249"/>
      <c r="D3057" s="269"/>
      <c r="E3057" s="249"/>
      <c r="F3057" s="270"/>
      <c r="G3057" s="270"/>
      <c r="H3057" s="271"/>
      <c r="I3057" s="271"/>
      <c r="J3057" s="270"/>
      <c r="K3057" s="270"/>
      <c r="L3057" s="249"/>
      <c r="M3057" s="249"/>
      <c r="N3057" s="272"/>
      <c r="O3057" s="250"/>
      <c r="P3057" s="273"/>
      <c r="Q3057" s="274"/>
      <c r="R3057" s="273"/>
      <c r="S3057" s="274"/>
      <c r="T3057" s="250"/>
      <c r="U3057" s="274"/>
      <c r="V3057" s="250"/>
      <c r="W3057" s="275"/>
      <c r="X3057" s="276"/>
    </row>
    <row r="3058" spans="2:24" x14ac:dyDescent="0.25">
      <c r="B3058" s="248"/>
      <c r="C3058" s="249"/>
      <c r="D3058" s="269"/>
      <c r="E3058" s="249"/>
      <c r="F3058" s="270"/>
      <c r="G3058" s="270"/>
      <c r="H3058" s="271"/>
      <c r="I3058" s="271"/>
      <c r="J3058" s="270"/>
      <c r="K3058" s="270"/>
      <c r="L3058" s="249"/>
      <c r="M3058" s="249"/>
      <c r="N3058" s="272"/>
      <c r="O3058" s="250"/>
      <c r="P3058" s="273"/>
      <c r="Q3058" s="274"/>
      <c r="R3058" s="273"/>
      <c r="S3058" s="274"/>
      <c r="T3058" s="250"/>
      <c r="U3058" s="274"/>
      <c r="V3058" s="250"/>
      <c r="W3058" s="275"/>
      <c r="X3058" s="276"/>
    </row>
    <row r="3059" spans="2:24" x14ac:dyDescent="0.25">
      <c r="B3059" s="248"/>
      <c r="C3059" s="249"/>
      <c r="D3059" s="269"/>
      <c r="E3059" s="249"/>
      <c r="F3059" s="270"/>
      <c r="G3059" s="270"/>
      <c r="H3059" s="271"/>
      <c r="I3059" s="271"/>
      <c r="J3059" s="270"/>
      <c r="K3059" s="270"/>
      <c r="L3059" s="249"/>
      <c r="M3059" s="249"/>
      <c r="N3059" s="272"/>
      <c r="O3059" s="250"/>
      <c r="P3059" s="273"/>
      <c r="Q3059" s="274"/>
      <c r="R3059" s="273"/>
      <c r="S3059" s="274"/>
      <c r="T3059" s="250"/>
      <c r="U3059" s="274"/>
      <c r="V3059" s="250"/>
      <c r="W3059" s="275"/>
      <c r="X3059" s="276"/>
    </row>
    <row r="3060" spans="2:24" x14ac:dyDescent="0.25">
      <c r="B3060" s="248"/>
      <c r="C3060" s="249"/>
      <c r="D3060" s="269"/>
      <c r="E3060" s="249"/>
      <c r="F3060" s="270"/>
      <c r="G3060" s="270"/>
      <c r="H3060" s="271"/>
      <c r="I3060" s="271"/>
      <c r="J3060" s="270"/>
      <c r="K3060" s="270"/>
      <c r="L3060" s="249"/>
      <c r="M3060" s="249"/>
      <c r="N3060" s="272"/>
      <c r="O3060" s="250"/>
      <c r="P3060" s="273"/>
      <c r="Q3060" s="274"/>
      <c r="R3060" s="273"/>
      <c r="S3060" s="274"/>
      <c r="T3060" s="250"/>
      <c r="U3060" s="274"/>
      <c r="V3060" s="250"/>
      <c r="W3060" s="275"/>
      <c r="X3060" s="276"/>
    </row>
    <row r="3061" spans="2:24" x14ac:dyDescent="0.25">
      <c r="B3061" s="248"/>
      <c r="C3061" s="249"/>
      <c r="D3061" s="269"/>
      <c r="E3061" s="249"/>
      <c r="F3061" s="270"/>
      <c r="G3061" s="270"/>
      <c r="H3061" s="271"/>
      <c r="I3061" s="271"/>
      <c r="J3061" s="270"/>
      <c r="K3061" s="270"/>
      <c r="L3061" s="249"/>
      <c r="M3061" s="249"/>
      <c r="N3061" s="272"/>
      <c r="O3061" s="250"/>
      <c r="P3061" s="273"/>
      <c r="Q3061" s="274"/>
      <c r="R3061" s="273"/>
      <c r="S3061" s="274"/>
      <c r="T3061" s="250"/>
      <c r="U3061" s="274"/>
      <c r="V3061" s="250"/>
      <c r="W3061" s="275"/>
      <c r="X3061" s="276"/>
    </row>
    <row r="3062" spans="2:24" x14ac:dyDescent="0.25">
      <c r="B3062" s="248"/>
      <c r="C3062" s="249"/>
      <c r="D3062" s="269"/>
      <c r="E3062" s="249"/>
      <c r="F3062" s="270"/>
      <c r="G3062" s="270"/>
      <c r="H3062" s="271"/>
      <c r="I3062" s="271"/>
      <c r="J3062" s="270"/>
      <c r="K3062" s="270"/>
      <c r="L3062" s="249"/>
      <c r="M3062" s="249"/>
      <c r="N3062" s="272"/>
      <c r="O3062" s="250"/>
      <c r="P3062" s="273"/>
      <c r="Q3062" s="274"/>
      <c r="R3062" s="273"/>
      <c r="S3062" s="274"/>
      <c r="T3062" s="250"/>
      <c r="U3062" s="274"/>
      <c r="V3062" s="250"/>
      <c r="W3062" s="275"/>
      <c r="X3062" s="276"/>
    </row>
    <row r="3063" spans="2:24" x14ac:dyDescent="0.25">
      <c r="B3063" s="248"/>
      <c r="C3063" s="249"/>
      <c r="D3063" s="269"/>
      <c r="E3063" s="249"/>
      <c r="F3063" s="270"/>
      <c r="G3063" s="270"/>
      <c r="H3063" s="271"/>
      <c r="I3063" s="271"/>
      <c r="J3063" s="270"/>
      <c r="K3063" s="270"/>
      <c r="L3063" s="249"/>
      <c r="M3063" s="249"/>
      <c r="N3063" s="272"/>
      <c r="O3063" s="250"/>
      <c r="P3063" s="273"/>
      <c r="Q3063" s="274"/>
      <c r="R3063" s="273"/>
      <c r="S3063" s="274"/>
      <c r="T3063" s="250"/>
      <c r="U3063" s="274"/>
      <c r="V3063" s="250"/>
      <c r="W3063" s="275"/>
      <c r="X3063" s="276"/>
    </row>
    <row r="3064" spans="2:24" x14ac:dyDescent="0.25">
      <c r="B3064" s="248"/>
      <c r="C3064" s="249"/>
      <c r="D3064" s="269"/>
      <c r="E3064" s="249"/>
      <c r="F3064" s="270"/>
      <c r="G3064" s="270"/>
      <c r="H3064" s="271"/>
      <c r="I3064" s="271"/>
      <c r="J3064" s="270"/>
      <c r="K3064" s="270"/>
      <c r="L3064" s="249"/>
      <c r="M3064" s="249"/>
      <c r="N3064" s="272"/>
      <c r="O3064" s="250"/>
      <c r="P3064" s="273"/>
      <c r="Q3064" s="274"/>
      <c r="R3064" s="273"/>
      <c r="S3064" s="274"/>
      <c r="T3064" s="250"/>
      <c r="U3064" s="274"/>
      <c r="V3064" s="250"/>
      <c r="W3064" s="275"/>
      <c r="X3064" s="276"/>
    </row>
    <row r="3065" spans="2:24" x14ac:dyDescent="0.25">
      <c r="B3065" s="248"/>
      <c r="C3065" s="249"/>
      <c r="D3065" s="269"/>
      <c r="E3065" s="249"/>
      <c r="F3065" s="270"/>
      <c r="G3065" s="270"/>
      <c r="H3065" s="271"/>
      <c r="I3065" s="271"/>
      <c r="J3065" s="270"/>
      <c r="K3065" s="270"/>
      <c r="L3065" s="249"/>
      <c r="M3065" s="249"/>
      <c r="N3065" s="272"/>
      <c r="O3065" s="250"/>
      <c r="P3065" s="273"/>
      <c r="Q3065" s="274"/>
      <c r="R3065" s="273"/>
      <c r="S3065" s="274"/>
      <c r="T3065" s="250"/>
      <c r="U3065" s="274"/>
      <c r="V3065" s="250"/>
      <c r="W3065" s="275"/>
      <c r="X3065" s="276"/>
    </row>
    <row r="3066" spans="2:24" x14ac:dyDescent="0.25">
      <c r="B3066" s="248"/>
      <c r="C3066" s="249"/>
      <c r="D3066" s="269"/>
      <c r="E3066" s="249"/>
      <c r="F3066" s="270"/>
      <c r="G3066" s="270"/>
      <c r="H3066" s="271"/>
      <c r="I3066" s="271"/>
      <c r="J3066" s="270"/>
      <c r="K3066" s="270"/>
      <c r="L3066" s="249"/>
      <c r="M3066" s="249"/>
      <c r="N3066" s="272"/>
      <c r="O3066" s="250"/>
      <c r="P3066" s="273"/>
      <c r="Q3066" s="274"/>
      <c r="R3066" s="273"/>
      <c r="S3066" s="274"/>
      <c r="T3066" s="250"/>
      <c r="U3066" s="274"/>
      <c r="V3066" s="250"/>
      <c r="W3066" s="275"/>
      <c r="X3066" s="276"/>
    </row>
    <row r="3067" spans="2:24" x14ac:dyDescent="0.25">
      <c r="B3067" s="248"/>
      <c r="C3067" s="249"/>
      <c r="D3067" s="269"/>
      <c r="E3067" s="249"/>
      <c r="F3067" s="270"/>
      <c r="G3067" s="270"/>
      <c r="H3067" s="271"/>
      <c r="I3067" s="271"/>
      <c r="J3067" s="270"/>
      <c r="K3067" s="270"/>
      <c r="L3067" s="249"/>
      <c r="M3067" s="249"/>
      <c r="N3067" s="272"/>
      <c r="O3067" s="250"/>
      <c r="P3067" s="273"/>
      <c r="Q3067" s="274"/>
      <c r="R3067" s="273"/>
      <c r="S3067" s="274"/>
      <c r="T3067" s="250"/>
      <c r="U3067" s="274"/>
      <c r="V3067" s="250"/>
      <c r="W3067" s="275"/>
      <c r="X3067" s="276"/>
    </row>
    <row r="3068" spans="2:24" x14ac:dyDescent="0.25">
      <c r="B3068" s="248"/>
      <c r="C3068" s="249"/>
      <c r="D3068" s="269"/>
      <c r="E3068" s="249"/>
      <c r="F3068" s="270"/>
      <c r="G3068" s="270"/>
      <c r="H3068" s="271"/>
      <c r="I3068" s="271"/>
      <c r="J3068" s="270"/>
      <c r="K3068" s="270"/>
      <c r="L3068" s="249"/>
      <c r="M3068" s="249"/>
      <c r="N3068" s="272"/>
      <c r="O3068" s="250"/>
      <c r="P3068" s="273"/>
      <c r="Q3068" s="274"/>
      <c r="R3068" s="273"/>
      <c r="S3068" s="274"/>
      <c r="T3068" s="250"/>
      <c r="U3068" s="274"/>
      <c r="V3068" s="250"/>
      <c r="W3068" s="275"/>
      <c r="X3068" s="276"/>
    </row>
    <row r="3069" spans="2:24" x14ac:dyDescent="0.25">
      <c r="B3069" s="248"/>
      <c r="C3069" s="249"/>
      <c r="D3069" s="269"/>
      <c r="E3069" s="249"/>
      <c r="F3069" s="270"/>
      <c r="G3069" s="270"/>
      <c r="H3069" s="271"/>
      <c r="I3069" s="271"/>
      <c r="J3069" s="270"/>
      <c r="K3069" s="270"/>
      <c r="L3069" s="249"/>
      <c r="M3069" s="249"/>
      <c r="N3069" s="272"/>
      <c r="O3069" s="250"/>
      <c r="P3069" s="273"/>
      <c r="Q3069" s="274"/>
      <c r="R3069" s="273"/>
      <c r="S3069" s="274"/>
      <c r="T3069" s="250"/>
      <c r="U3069" s="274"/>
      <c r="V3069" s="250"/>
      <c r="W3069" s="275"/>
      <c r="X3069" s="276"/>
    </row>
    <row r="3070" spans="2:24" x14ac:dyDescent="0.25">
      <c r="B3070" s="248"/>
      <c r="C3070" s="249"/>
      <c r="D3070" s="269"/>
      <c r="E3070" s="249"/>
      <c r="F3070" s="270"/>
      <c r="G3070" s="270"/>
      <c r="H3070" s="271"/>
      <c r="I3070" s="271"/>
      <c r="J3070" s="270"/>
      <c r="K3070" s="270"/>
      <c r="L3070" s="249"/>
      <c r="M3070" s="249"/>
      <c r="N3070" s="272"/>
      <c r="O3070" s="250"/>
      <c r="P3070" s="273"/>
      <c r="Q3070" s="274"/>
      <c r="R3070" s="273"/>
      <c r="S3070" s="274"/>
      <c r="T3070" s="250"/>
      <c r="U3070" s="274"/>
      <c r="V3070" s="250"/>
      <c r="W3070" s="275"/>
      <c r="X3070" s="276"/>
    </row>
    <row r="3071" spans="2:24" x14ac:dyDescent="0.25">
      <c r="B3071" s="248"/>
      <c r="C3071" s="249"/>
      <c r="D3071" s="269"/>
      <c r="E3071" s="249"/>
      <c r="F3071" s="270"/>
      <c r="G3071" s="270"/>
      <c r="H3071" s="271"/>
      <c r="I3071" s="271"/>
      <c r="J3071" s="270"/>
      <c r="K3071" s="270"/>
      <c r="L3071" s="249"/>
      <c r="M3071" s="249"/>
      <c r="N3071" s="272"/>
      <c r="O3071" s="250"/>
      <c r="P3071" s="273"/>
      <c r="Q3071" s="274"/>
      <c r="R3071" s="273"/>
      <c r="S3071" s="274"/>
      <c r="T3071" s="250"/>
      <c r="U3071" s="274"/>
      <c r="V3071" s="250"/>
      <c r="W3071" s="275"/>
      <c r="X3071" s="276"/>
    </row>
    <row r="3072" spans="2:24" x14ac:dyDescent="0.25">
      <c r="B3072" s="248"/>
      <c r="C3072" s="249"/>
      <c r="D3072" s="269"/>
      <c r="E3072" s="249"/>
      <c r="F3072" s="270"/>
      <c r="G3072" s="270"/>
      <c r="H3072" s="271"/>
      <c r="I3072" s="271"/>
      <c r="J3072" s="270"/>
      <c r="K3072" s="270"/>
      <c r="L3072" s="249"/>
      <c r="M3072" s="249"/>
      <c r="N3072" s="272"/>
      <c r="O3072" s="250"/>
      <c r="P3072" s="273"/>
      <c r="Q3072" s="274"/>
      <c r="R3072" s="273"/>
      <c r="S3072" s="274"/>
      <c r="T3072" s="250"/>
      <c r="U3072" s="274"/>
      <c r="V3072" s="250"/>
      <c r="W3072" s="275"/>
      <c r="X3072" s="276"/>
    </row>
    <row r="3073" spans="2:24" x14ac:dyDescent="0.25">
      <c r="B3073" s="248"/>
      <c r="C3073" s="249"/>
      <c r="D3073" s="269"/>
      <c r="E3073" s="249"/>
      <c r="F3073" s="270"/>
      <c r="G3073" s="270"/>
      <c r="H3073" s="271"/>
      <c r="I3073" s="271"/>
      <c r="J3073" s="270"/>
      <c r="K3073" s="270"/>
      <c r="L3073" s="249"/>
      <c r="M3073" s="249"/>
      <c r="N3073" s="272"/>
      <c r="O3073" s="250"/>
      <c r="P3073" s="273"/>
      <c r="Q3073" s="274"/>
      <c r="R3073" s="273"/>
      <c r="S3073" s="274"/>
      <c r="T3073" s="250"/>
      <c r="U3073" s="274"/>
      <c r="V3073" s="250"/>
      <c r="W3073" s="275"/>
      <c r="X3073" s="276"/>
    </row>
    <row r="3074" spans="2:24" x14ac:dyDescent="0.25">
      <c r="B3074" s="248"/>
      <c r="C3074" s="249"/>
      <c r="D3074" s="269"/>
      <c r="E3074" s="249"/>
      <c r="F3074" s="270"/>
      <c r="G3074" s="270"/>
      <c r="H3074" s="271"/>
      <c r="I3074" s="271"/>
      <c r="J3074" s="270"/>
      <c r="K3074" s="270"/>
      <c r="L3074" s="249"/>
      <c r="M3074" s="249"/>
      <c r="N3074" s="272"/>
      <c r="O3074" s="250"/>
      <c r="P3074" s="273"/>
      <c r="Q3074" s="274"/>
      <c r="R3074" s="273"/>
      <c r="S3074" s="274"/>
      <c r="T3074" s="250"/>
      <c r="U3074" s="274"/>
      <c r="V3074" s="250"/>
      <c r="W3074" s="275"/>
      <c r="X3074" s="276"/>
    </row>
    <row r="3075" spans="2:24" x14ac:dyDescent="0.25">
      <c r="B3075" s="248"/>
      <c r="C3075" s="249"/>
      <c r="D3075" s="269"/>
      <c r="E3075" s="249"/>
      <c r="F3075" s="270"/>
      <c r="G3075" s="270"/>
      <c r="H3075" s="271"/>
      <c r="I3075" s="271"/>
      <c r="J3075" s="270"/>
      <c r="K3075" s="270"/>
      <c r="L3075" s="249"/>
      <c r="M3075" s="249"/>
      <c r="N3075" s="272"/>
      <c r="O3075" s="250"/>
      <c r="P3075" s="273"/>
      <c r="Q3075" s="274"/>
      <c r="R3075" s="273"/>
      <c r="S3075" s="274"/>
      <c r="T3075" s="250"/>
      <c r="U3075" s="274"/>
      <c r="V3075" s="250"/>
      <c r="W3075" s="275"/>
      <c r="X3075" s="276"/>
    </row>
    <row r="3076" spans="2:24" x14ac:dyDescent="0.25">
      <c r="B3076" s="248"/>
      <c r="C3076" s="249"/>
      <c r="D3076" s="269"/>
      <c r="E3076" s="249"/>
      <c r="F3076" s="270"/>
      <c r="G3076" s="270"/>
      <c r="H3076" s="271"/>
      <c r="I3076" s="271"/>
      <c r="J3076" s="270"/>
      <c r="K3076" s="270"/>
      <c r="L3076" s="249"/>
      <c r="M3076" s="249"/>
      <c r="N3076" s="272"/>
      <c r="O3076" s="250"/>
      <c r="P3076" s="273"/>
      <c r="Q3076" s="274"/>
      <c r="R3076" s="273"/>
      <c r="S3076" s="274"/>
      <c r="T3076" s="250"/>
      <c r="U3076" s="274"/>
      <c r="V3076" s="250"/>
      <c r="W3076" s="275"/>
      <c r="X3076" s="276"/>
    </row>
    <row r="3077" spans="2:24" x14ac:dyDescent="0.25">
      <c r="B3077" s="248"/>
      <c r="C3077" s="249"/>
      <c r="D3077" s="269"/>
      <c r="E3077" s="249"/>
      <c r="F3077" s="270"/>
      <c r="G3077" s="270"/>
      <c r="H3077" s="271"/>
      <c r="I3077" s="271"/>
      <c r="J3077" s="270"/>
      <c r="K3077" s="270"/>
      <c r="L3077" s="249"/>
      <c r="M3077" s="249"/>
      <c r="N3077" s="272"/>
      <c r="O3077" s="250"/>
      <c r="P3077" s="273"/>
      <c r="Q3077" s="274"/>
      <c r="R3077" s="273"/>
      <c r="S3077" s="274"/>
      <c r="T3077" s="250"/>
      <c r="U3077" s="274"/>
      <c r="V3077" s="250"/>
      <c r="W3077" s="275"/>
      <c r="X3077" s="276"/>
    </row>
    <row r="3078" spans="2:24" x14ac:dyDescent="0.25">
      <c r="B3078" s="248"/>
      <c r="C3078" s="249"/>
      <c r="D3078" s="269"/>
      <c r="E3078" s="249"/>
      <c r="F3078" s="270"/>
      <c r="G3078" s="270"/>
      <c r="H3078" s="271"/>
      <c r="I3078" s="271"/>
      <c r="J3078" s="270"/>
      <c r="K3078" s="270"/>
      <c r="L3078" s="249"/>
      <c r="M3078" s="249"/>
      <c r="N3078" s="272"/>
      <c r="O3078" s="250"/>
      <c r="P3078" s="273"/>
      <c r="Q3078" s="274"/>
      <c r="R3078" s="273"/>
      <c r="S3078" s="274"/>
      <c r="T3078" s="250"/>
      <c r="U3078" s="274"/>
      <c r="V3078" s="250"/>
      <c r="W3078" s="275"/>
      <c r="X3078" s="276"/>
    </row>
    <row r="3079" spans="2:24" x14ac:dyDescent="0.25">
      <c r="B3079" s="248"/>
      <c r="C3079" s="249"/>
      <c r="D3079" s="269"/>
      <c r="E3079" s="249"/>
      <c r="F3079" s="270"/>
      <c r="G3079" s="270"/>
      <c r="H3079" s="271"/>
      <c r="I3079" s="271"/>
      <c r="J3079" s="270"/>
      <c r="K3079" s="270"/>
      <c r="L3079" s="249"/>
      <c r="M3079" s="249"/>
      <c r="N3079" s="272"/>
      <c r="O3079" s="250"/>
      <c r="P3079" s="273"/>
      <c r="Q3079" s="274"/>
      <c r="R3079" s="273"/>
      <c r="S3079" s="274"/>
      <c r="T3079" s="250"/>
      <c r="U3079" s="274"/>
      <c r="V3079" s="250"/>
      <c r="W3079" s="275"/>
      <c r="X3079" s="276"/>
    </row>
    <row r="3080" spans="2:24" x14ac:dyDescent="0.25">
      <c r="B3080" s="248"/>
      <c r="C3080" s="249"/>
      <c r="D3080" s="269"/>
      <c r="E3080" s="249"/>
      <c r="F3080" s="270"/>
      <c r="G3080" s="270"/>
      <c r="H3080" s="271"/>
      <c r="I3080" s="271"/>
      <c r="J3080" s="270"/>
      <c r="K3080" s="270"/>
      <c r="L3080" s="249"/>
      <c r="M3080" s="249"/>
      <c r="N3080" s="272"/>
      <c r="O3080" s="250"/>
      <c r="P3080" s="273"/>
      <c r="Q3080" s="274"/>
      <c r="R3080" s="273"/>
      <c r="S3080" s="274"/>
      <c r="T3080" s="250"/>
      <c r="U3080" s="274"/>
      <c r="V3080" s="250"/>
      <c r="W3080" s="275"/>
      <c r="X3080" s="276"/>
    </row>
    <row r="3081" spans="2:24" x14ac:dyDescent="0.25">
      <c r="B3081" s="248"/>
      <c r="C3081" s="249"/>
      <c r="D3081" s="269"/>
      <c r="E3081" s="249"/>
      <c r="F3081" s="270"/>
      <c r="G3081" s="270"/>
      <c r="H3081" s="271"/>
      <c r="I3081" s="271"/>
      <c r="J3081" s="270"/>
      <c r="K3081" s="270"/>
      <c r="L3081" s="249"/>
      <c r="M3081" s="249"/>
      <c r="N3081" s="272"/>
      <c r="O3081" s="250"/>
      <c r="P3081" s="273"/>
      <c r="Q3081" s="274"/>
      <c r="R3081" s="273"/>
      <c r="S3081" s="274"/>
      <c r="T3081" s="250"/>
      <c r="U3081" s="274"/>
      <c r="V3081" s="250"/>
      <c r="W3081" s="275"/>
      <c r="X3081" s="276"/>
    </row>
    <row r="3082" spans="2:24" x14ac:dyDescent="0.25">
      <c r="B3082" s="248"/>
      <c r="C3082" s="249"/>
      <c r="D3082" s="269"/>
      <c r="E3082" s="249"/>
      <c r="F3082" s="270"/>
      <c r="G3082" s="270"/>
      <c r="H3082" s="271"/>
      <c r="I3082" s="271"/>
      <c r="J3082" s="270"/>
      <c r="K3082" s="270"/>
      <c r="L3082" s="249"/>
      <c r="M3082" s="249"/>
      <c r="N3082" s="272"/>
      <c r="O3082" s="250"/>
      <c r="P3082" s="273"/>
      <c r="Q3082" s="274"/>
      <c r="R3082" s="273"/>
      <c r="S3082" s="274"/>
      <c r="T3082" s="250"/>
      <c r="U3082" s="274"/>
      <c r="V3082" s="250"/>
      <c r="W3082" s="275"/>
      <c r="X3082" s="276"/>
    </row>
    <row r="3083" spans="2:24" x14ac:dyDescent="0.25">
      <c r="B3083" s="248"/>
      <c r="C3083" s="249"/>
      <c r="D3083" s="269"/>
      <c r="E3083" s="249"/>
      <c r="F3083" s="270"/>
      <c r="G3083" s="270"/>
      <c r="H3083" s="271"/>
      <c r="I3083" s="271"/>
      <c r="J3083" s="270"/>
      <c r="K3083" s="270"/>
      <c r="L3083" s="249"/>
      <c r="M3083" s="249"/>
      <c r="N3083" s="272"/>
      <c r="O3083" s="250"/>
      <c r="P3083" s="273"/>
      <c r="Q3083" s="274"/>
      <c r="R3083" s="273"/>
      <c r="S3083" s="274"/>
      <c r="T3083" s="250"/>
      <c r="U3083" s="274"/>
      <c r="V3083" s="250"/>
      <c r="W3083" s="275"/>
      <c r="X3083" s="276"/>
    </row>
    <row r="3084" spans="2:24" x14ac:dyDescent="0.25">
      <c r="B3084" s="248"/>
      <c r="C3084" s="249"/>
      <c r="D3084" s="269"/>
      <c r="E3084" s="249"/>
      <c r="F3084" s="270"/>
      <c r="G3084" s="270"/>
      <c r="H3084" s="271"/>
      <c r="I3084" s="271"/>
      <c r="J3084" s="270"/>
      <c r="K3084" s="270"/>
      <c r="L3084" s="249"/>
      <c r="M3084" s="249"/>
      <c r="N3084" s="272"/>
      <c r="O3084" s="250"/>
      <c r="P3084" s="273"/>
      <c r="Q3084" s="274"/>
      <c r="R3084" s="273"/>
      <c r="S3084" s="274"/>
      <c r="T3084" s="250"/>
      <c r="U3084" s="274"/>
      <c r="V3084" s="250"/>
      <c r="W3084" s="275"/>
      <c r="X3084" s="276"/>
    </row>
    <row r="3085" spans="2:24" x14ac:dyDescent="0.25">
      <c r="B3085" s="248"/>
      <c r="C3085" s="249"/>
      <c r="D3085" s="269"/>
      <c r="E3085" s="249"/>
      <c r="F3085" s="270"/>
      <c r="G3085" s="270"/>
      <c r="H3085" s="271"/>
      <c r="I3085" s="271"/>
      <c r="J3085" s="270"/>
      <c r="K3085" s="270"/>
      <c r="L3085" s="249"/>
      <c r="M3085" s="249"/>
      <c r="N3085" s="272"/>
      <c r="O3085" s="250"/>
      <c r="P3085" s="273"/>
      <c r="Q3085" s="274"/>
      <c r="R3085" s="273"/>
      <c r="S3085" s="274"/>
      <c r="T3085" s="250"/>
      <c r="U3085" s="274"/>
      <c r="V3085" s="250"/>
      <c r="W3085" s="275"/>
      <c r="X3085" s="276"/>
    </row>
    <row r="3086" spans="2:24" x14ac:dyDescent="0.25">
      <c r="B3086" s="248"/>
      <c r="C3086" s="249"/>
      <c r="D3086" s="269"/>
      <c r="E3086" s="249"/>
      <c r="F3086" s="270"/>
      <c r="G3086" s="270"/>
      <c r="H3086" s="271"/>
      <c r="I3086" s="271"/>
      <c r="J3086" s="270"/>
      <c r="K3086" s="270"/>
      <c r="L3086" s="249"/>
      <c r="M3086" s="249"/>
      <c r="N3086" s="272"/>
      <c r="O3086" s="250"/>
      <c r="P3086" s="273"/>
      <c r="Q3086" s="274"/>
      <c r="R3086" s="273"/>
      <c r="S3086" s="274"/>
      <c r="T3086" s="250"/>
      <c r="U3086" s="274"/>
      <c r="V3086" s="250"/>
      <c r="W3086" s="275"/>
      <c r="X3086" s="276"/>
    </row>
    <row r="3087" spans="2:24" x14ac:dyDescent="0.25">
      <c r="B3087" s="248"/>
      <c r="C3087" s="249"/>
      <c r="D3087" s="269"/>
      <c r="E3087" s="249"/>
      <c r="F3087" s="270"/>
      <c r="G3087" s="270"/>
      <c r="H3087" s="271"/>
      <c r="I3087" s="271"/>
      <c r="J3087" s="270"/>
      <c r="K3087" s="270"/>
      <c r="L3087" s="249"/>
      <c r="M3087" s="249"/>
      <c r="N3087" s="272"/>
      <c r="O3087" s="250"/>
      <c r="P3087" s="273"/>
      <c r="Q3087" s="274"/>
      <c r="R3087" s="273"/>
      <c r="S3087" s="274"/>
      <c r="T3087" s="250"/>
      <c r="U3087" s="274"/>
      <c r="V3087" s="250"/>
      <c r="W3087" s="275"/>
      <c r="X3087" s="276"/>
    </row>
    <row r="3088" spans="2:24" x14ac:dyDescent="0.25">
      <c r="B3088" s="248"/>
      <c r="C3088" s="249"/>
      <c r="D3088" s="269"/>
      <c r="E3088" s="249"/>
      <c r="F3088" s="270"/>
      <c r="G3088" s="270"/>
      <c r="H3088" s="271"/>
      <c r="I3088" s="271"/>
      <c r="J3088" s="270"/>
      <c r="K3088" s="270"/>
      <c r="L3088" s="249"/>
      <c r="M3088" s="249"/>
      <c r="N3088" s="272"/>
      <c r="O3088" s="250"/>
      <c r="P3088" s="273"/>
      <c r="Q3088" s="274"/>
      <c r="R3088" s="273"/>
      <c r="S3088" s="274"/>
      <c r="T3088" s="250"/>
      <c r="U3088" s="274"/>
      <c r="V3088" s="250"/>
      <c r="W3088" s="275"/>
      <c r="X3088" s="276"/>
    </row>
    <row r="3089" spans="2:24" x14ac:dyDescent="0.25">
      <c r="B3089" s="248"/>
      <c r="C3089" s="249"/>
      <c r="D3089" s="269"/>
      <c r="E3089" s="249"/>
      <c r="F3089" s="270"/>
      <c r="G3089" s="270"/>
      <c r="H3089" s="271"/>
      <c r="I3089" s="271"/>
      <c r="J3089" s="270"/>
      <c r="K3089" s="270"/>
      <c r="L3089" s="249"/>
      <c r="M3089" s="249"/>
      <c r="N3089" s="272"/>
      <c r="O3089" s="250"/>
      <c r="P3089" s="273"/>
      <c r="Q3089" s="274"/>
      <c r="R3089" s="273"/>
      <c r="S3089" s="274"/>
      <c r="T3089" s="250"/>
      <c r="U3089" s="274"/>
      <c r="V3089" s="250"/>
      <c r="W3089" s="275"/>
      <c r="X3089" s="276"/>
    </row>
    <row r="3090" spans="2:24" x14ac:dyDescent="0.25">
      <c r="B3090" s="248"/>
      <c r="C3090" s="249"/>
      <c r="D3090" s="269"/>
      <c r="E3090" s="249"/>
      <c r="F3090" s="270"/>
      <c r="G3090" s="270"/>
      <c r="H3090" s="271"/>
      <c r="I3090" s="271"/>
      <c r="J3090" s="270"/>
      <c r="K3090" s="270"/>
      <c r="L3090" s="249"/>
      <c r="M3090" s="249"/>
      <c r="N3090" s="272"/>
      <c r="O3090" s="250"/>
      <c r="P3090" s="273"/>
      <c r="Q3090" s="274"/>
      <c r="R3090" s="273"/>
      <c r="S3090" s="274"/>
      <c r="T3090" s="250"/>
      <c r="U3090" s="274"/>
      <c r="V3090" s="250"/>
      <c r="W3090" s="275"/>
      <c r="X3090" s="276"/>
    </row>
    <row r="3091" spans="2:24" x14ac:dyDescent="0.25">
      <c r="B3091" s="248"/>
      <c r="C3091" s="249"/>
      <c r="D3091" s="269"/>
      <c r="E3091" s="249"/>
      <c r="F3091" s="270"/>
      <c r="G3091" s="270"/>
      <c r="H3091" s="271"/>
      <c r="I3091" s="271"/>
      <c r="J3091" s="270"/>
      <c r="K3091" s="270"/>
      <c r="L3091" s="249"/>
      <c r="M3091" s="249"/>
      <c r="N3091" s="272"/>
      <c r="O3091" s="250"/>
      <c r="P3091" s="273"/>
      <c r="Q3091" s="274"/>
      <c r="R3091" s="273"/>
      <c r="S3091" s="274"/>
      <c r="T3091" s="250"/>
      <c r="U3091" s="274"/>
      <c r="V3091" s="250"/>
      <c r="W3091" s="275"/>
      <c r="X3091" s="276"/>
    </row>
    <row r="3092" spans="2:24" x14ac:dyDescent="0.25">
      <c r="B3092" s="248"/>
      <c r="C3092" s="249"/>
      <c r="D3092" s="269"/>
      <c r="E3092" s="249"/>
      <c r="F3092" s="270"/>
      <c r="G3092" s="270"/>
      <c r="H3092" s="271"/>
      <c r="I3092" s="271"/>
      <c r="J3092" s="270"/>
      <c r="K3092" s="270"/>
      <c r="L3092" s="249"/>
      <c r="M3092" s="249"/>
      <c r="N3092" s="272"/>
      <c r="O3092" s="250"/>
      <c r="P3092" s="273"/>
      <c r="Q3092" s="274"/>
      <c r="R3092" s="273"/>
      <c r="S3092" s="274"/>
      <c r="T3092" s="250"/>
      <c r="U3092" s="274"/>
      <c r="V3092" s="250"/>
      <c r="W3092" s="275"/>
      <c r="X3092" s="276"/>
    </row>
    <row r="3093" spans="2:24" x14ac:dyDescent="0.25">
      <c r="B3093" s="248"/>
      <c r="C3093" s="249"/>
      <c r="D3093" s="269"/>
      <c r="E3093" s="249"/>
      <c r="F3093" s="270"/>
      <c r="G3093" s="270"/>
      <c r="H3093" s="271"/>
      <c r="I3093" s="271"/>
      <c r="J3093" s="270"/>
      <c r="K3093" s="270"/>
      <c r="L3093" s="249"/>
      <c r="M3093" s="249"/>
      <c r="N3093" s="272"/>
      <c r="O3093" s="250"/>
      <c r="P3093" s="273"/>
      <c r="Q3093" s="274"/>
      <c r="R3093" s="273"/>
      <c r="S3093" s="274"/>
      <c r="T3093" s="250"/>
      <c r="U3093" s="274"/>
      <c r="V3093" s="250"/>
      <c r="W3093" s="275"/>
      <c r="X3093" s="276"/>
    </row>
    <row r="3094" spans="2:24" x14ac:dyDescent="0.25">
      <c r="B3094" s="248"/>
      <c r="C3094" s="249"/>
      <c r="D3094" s="269"/>
      <c r="E3094" s="249"/>
      <c r="F3094" s="270"/>
      <c r="G3094" s="270"/>
      <c r="H3094" s="271"/>
      <c r="I3094" s="271"/>
      <c r="J3094" s="270"/>
      <c r="K3094" s="270"/>
      <c r="L3094" s="249"/>
      <c r="M3094" s="249"/>
      <c r="N3094" s="272"/>
      <c r="O3094" s="250"/>
      <c r="P3094" s="273"/>
      <c r="Q3094" s="274"/>
      <c r="R3094" s="273"/>
      <c r="S3094" s="274"/>
      <c r="T3094" s="250"/>
      <c r="U3094" s="274"/>
      <c r="V3094" s="250"/>
      <c r="W3094" s="275"/>
      <c r="X3094" s="276"/>
    </row>
    <row r="3095" spans="2:24" x14ac:dyDescent="0.25">
      <c r="B3095" s="248"/>
      <c r="C3095" s="249"/>
      <c r="D3095" s="269"/>
      <c r="E3095" s="249"/>
      <c r="F3095" s="270"/>
      <c r="G3095" s="270"/>
      <c r="H3095" s="271"/>
      <c r="I3095" s="271"/>
      <c r="J3095" s="270"/>
      <c r="K3095" s="270"/>
      <c r="L3095" s="249"/>
      <c r="M3095" s="249"/>
      <c r="N3095" s="272"/>
      <c r="O3095" s="250"/>
      <c r="P3095" s="273"/>
      <c r="Q3095" s="274"/>
      <c r="R3095" s="273"/>
      <c r="S3095" s="274"/>
      <c r="T3095" s="250"/>
      <c r="U3095" s="274"/>
      <c r="V3095" s="250"/>
      <c r="W3095" s="275"/>
      <c r="X3095" s="276"/>
    </row>
    <row r="3096" spans="2:24" x14ac:dyDescent="0.25">
      <c r="B3096" s="248"/>
      <c r="C3096" s="249"/>
      <c r="D3096" s="269"/>
      <c r="E3096" s="249"/>
      <c r="F3096" s="270"/>
      <c r="G3096" s="270"/>
      <c r="H3096" s="271"/>
      <c r="I3096" s="271"/>
      <c r="J3096" s="270"/>
      <c r="K3096" s="270"/>
      <c r="L3096" s="249"/>
      <c r="M3096" s="249"/>
      <c r="N3096" s="272"/>
      <c r="O3096" s="250"/>
      <c r="P3096" s="273"/>
      <c r="Q3096" s="274"/>
      <c r="R3096" s="273"/>
      <c r="S3096" s="274"/>
      <c r="T3096" s="250"/>
      <c r="U3096" s="274"/>
      <c r="V3096" s="250"/>
      <c r="W3096" s="275"/>
      <c r="X3096" s="276"/>
    </row>
    <row r="3097" spans="2:24" x14ac:dyDescent="0.25">
      <c r="B3097" s="248"/>
      <c r="C3097" s="249"/>
      <c r="D3097" s="269"/>
      <c r="E3097" s="249"/>
      <c r="F3097" s="270"/>
      <c r="G3097" s="270"/>
      <c r="H3097" s="271"/>
      <c r="I3097" s="271"/>
      <c r="J3097" s="270"/>
      <c r="K3097" s="270"/>
      <c r="L3097" s="249"/>
      <c r="M3097" s="249"/>
      <c r="N3097" s="272"/>
      <c r="O3097" s="250"/>
      <c r="P3097" s="273"/>
      <c r="Q3097" s="274"/>
      <c r="R3097" s="273"/>
      <c r="S3097" s="274"/>
      <c r="T3097" s="250"/>
      <c r="U3097" s="274"/>
      <c r="V3097" s="250"/>
      <c r="W3097" s="275"/>
      <c r="X3097" s="276"/>
    </row>
    <row r="3098" spans="2:24" x14ac:dyDescent="0.25">
      <c r="B3098" s="248"/>
      <c r="C3098" s="249"/>
      <c r="D3098" s="269"/>
      <c r="E3098" s="249"/>
      <c r="F3098" s="270"/>
      <c r="G3098" s="270"/>
      <c r="H3098" s="271"/>
      <c r="I3098" s="271"/>
      <c r="J3098" s="270"/>
      <c r="K3098" s="270"/>
      <c r="L3098" s="249"/>
      <c r="M3098" s="249"/>
      <c r="N3098" s="272"/>
      <c r="O3098" s="250"/>
      <c r="P3098" s="273"/>
      <c r="Q3098" s="274"/>
      <c r="R3098" s="273"/>
      <c r="S3098" s="274"/>
      <c r="T3098" s="250"/>
      <c r="U3098" s="274"/>
      <c r="V3098" s="250"/>
      <c r="W3098" s="275"/>
      <c r="X3098" s="276"/>
    </row>
    <row r="3099" spans="2:24" x14ac:dyDescent="0.25">
      <c r="B3099" s="248"/>
      <c r="C3099" s="249"/>
      <c r="D3099" s="269"/>
      <c r="E3099" s="249"/>
      <c r="F3099" s="270"/>
      <c r="G3099" s="270"/>
      <c r="H3099" s="271"/>
      <c r="I3099" s="271"/>
      <c r="J3099" s="270"/>
      <c r="K3099" s="270"/>
      <c r="L3099" s="249"/>
      <c r="M3099" s="249"/>
      <c r="N3099" s="272"/>
      <c r="O3099" s="250"/>
      <c r="P3099" s="273"/>
      <c r="Q3099" s="274"/>
      <c r="R3099" s="273"/>
      <c r="S3099" s="274"/>
      <c r="T3099" s="250"/>
      <c r="U3099" s="274"/>
      <c r="V3099" s="250"/>
      <c r="W3099" s="275"/>
      <c r="X3099" s="276"/>
    </row>
    <row r="3100" spans="2:24" x14ac:dyDescent="0.25">
      <c r="B3100" s="248"/>
      <c r="C3100" s="249"/>
      <c r="D3100" s="269"/>
      <c r="E3100" s="249"/>
      <c r="F3100" s="270"/>
      <c r="G3100" s="270"/>
      <c r="H3100" s="271"/>
      <c r="I3100" s="271"/>
      <c r="J3100" s="270"/>
      <c r="K3100" s="270"/>
      <c r="L3100" s="249"/>
      <c r="M3100" s="249"/>
      <c r="N3100" s="272"/>
      <c r="O3100" s="250"/>
      <c r="P3100" s="273"/>
      <c r="Q3100" s="274"/>
      <c r="R3100" s="273"/>
      <c r="S3100" s="274"/>
      <c r="T3100" s="250"/>
      <c r="U3100" s="274"/>
      <c r="V3100" s="250"/>
      <c r="W3100" s="275"/>
      <c r="X3100" s="276"/>
    </row>
    <row r="3101" spans="2:24" x14ac:dyDescent="0.25">
      <c r="B3101" s="248"/>
      <c r="C3101" s="249"/>
      <c r="D3101" s="269"/>
      <c r="E3101" s="249"/>
      <c r="F3101" s="270"/>
      <c r="G3101" s="270"/>
      <c r="H3101" s="271"/>
      <c r="I3101" s="271"/>
      <c r="J3101" s="270"/>
      <c r="K3101" s="270"/>
      <c r="L3101" s="249"/>
      <c r="M3101" s="249"/>
      <c r="N3101" s="272"/>
      <c r="O3101" s="250"/>
      <c r="P3101" s="273"/>
      <c r="Q3101" s="274"/>
      <c r="R3101" s="273"/>
      <c r="S3101" s="274"/>
      <c r="T3101" s="250"/>
      <c r="U3101" s="274"/>
      <c r="V3101" s="250"/>
      <c r="W3101" s="275"/>
      <c r="X3101" s="276"/>
    </row>
    <row r="3102" spans="2:24" x14ac:dyDescent="0.25">
      <c r="B3102" s="248"/>
      <c r="C3102" s="249"/>
      <c r="D3102" s="269"/>
      <c r="E3102" s="249"/>
      <c r="F3102" s="270"/>
      <c r="G3102" s="270"/>
      <c r="H3102" s="271"/>
      <c r="I3102" s="271"/>
      <c r="J3102" s="270"/>
      <c r="K3102" s="270"/>
      <c r="L3102" s="249"/>
      <c r="M3102" s="249"/>
      <c r="N3102" s="272"/>
      <c r="O3102" s="250"/>
      <c r="P3102" s="273"/>
      <c r="Q3102" s="274"/>
      <c r="R3102" s="273"/>
      <c r="S3102" s="274"/>
      <c r="T3102" s="250"/>
      <c r="U3102" s="274"/>
      <c r="V3102" s="250"/>
      <c r="W3102" s="275"/>
      <c r="X3102" s="276"/>
    </row>
    <row r="3103" spans="2:24" x14ac:dyDescent="0.25">
      <c r="B3103" s="248"/>
      <c r="C3103" s="249"/>
      <c r="D3103" s="269"/>
      <c r="E3103" s="249"/>
      <c r="F3103" s="270"/>
      <c r="G3103" s="270"/>
      <c r="H3103" s="271"/>
      <c r="I3103" s="271"/>
      <c r="J3103" s="270"/>
      <c r="K3103" s="270"/>
      <c r="L3103" s="249"/>
      <c r="M3103" s="249"/>
      <c r="N3103" s="272"/>
      <c r="O3103" s="250"/>
      <c r="P3103" s="273"/>
      <c r="Q3103" s="274"/>
      <c r="R3103" s="273"/>
      <c r="S3103" s="274"/>
      <c r="T3103" s="250"/>
      <c r="U3103" s="274"/>
      <c r="V3103" s="250"/>
      <c r="W3103" s="275"/>
      <c r="X3103" s="276"/>
    </row>
    <row r="3104" spans="2:24" x14ac:dyDescent="0.25">
      <c r="B3104" s="248"/>
      <c r="C3104" s="249"/>
      <c r="D3104" s="269"/>
      <c r="E3104" s="249"/>
      <c r="F3104" s="270"/>
      <c r="G3104" s="270"/>
      <c r="H3104" s="271"/>
      <c r="I3104" s="271"/>
      <c r="J3104" s="270"/>
      <c r="K3104" s="270"/>
      <c r="L3104" s="249"/>
      <c r="M3104" s="249"/>
      <c r="N3104" s="272"/>
      <c r="O3104" s="250"/>
      <c r="P3104" s="273"/>
      <c r="Q3104" s="274"/>
      <c r="R3104" s="273"/>
      <c r="S3104" s="274"/>
      <c r="T3104" s="250"/>
      <c r="U3104" s="274"/>
      <c r="V3104" s="250"/>
      <c r="W3104" s="275"/>
      <c r="X3104" s="276"/>
    </row>
    <row r="3105" spans="2:24" x14ac:dyDescent="0.25">
      <c r="B3105" s="248"/>
      <c r="C3105" s="249"/>
      <c r="D3105" s="269"/>
      <c r="E3105" s="249"/>
      <c r="F3105" s="270"/>
      <c r="G3105" s="270"/>
      <c r="H3105" s="271"/>
      <c r="I3105" s="271"/>
      <c r="J3105" s="270"/>
      <c r="K3105" s="270"/>
      <c r="L3105" s="249"/>
      <c r="M3105" s="249"/>
      <c r="N3105" s="272"/>
      <c r="O3105" s="250"/>
      <c r="P3105" s="273"/>
      <c r="Q3105" s="274"/>
      <c r="R3105" s="273"/>
      <c r="S3105" s="274"/>
      <c r="T3105" s="250"/>
      <c r="U3105" s="274"/>
      <c r="V3105" s="250"/>
      <c r="W3105" s="275"/>
      <c r="X3105" s="276"/>
    </row>
    <row r="3106" spans="2:24" x14ac:dyDescent="0.25">
      <c r="B3106" s="248"/>
      <c r="C3106" s="249"/>
      <c r="D3106" s="269"/>
      <c r="E3106" s="249"/>
      <c r="F3106" s="270"/>
      <c r="G3106" s="270"/>
      <c r="H3106" s="271"/>
      <c r="I3106" s="271"/>
      <c r="J3106" s="270"/>
      <c r="K3106" s="270"/>
      <c r="L3106" s="249"/>
      <c r="M3106" s="249"/>
      <c r="N3106" s="272"/>
      <c r="O3106" s="250"/>
      <c r="P3106" s="273"/>
      <c r="Q3106" s="274"/>
      <c r="R3106" s="273"/>
      <c r="S3106" s="274"/>
      <c r="T3106" s="250"/>
      <c r="U3106" s="274"/>
      <c r="V3106" s="250"/>
      <c r="W3106" s="275"/>
      <c r="X3106" s="276"/>
    </row>
    <row r="3107" spans="2:24" x14ac:dyDescent="0.25">
      <c r="B3107" s="248"/>
      <c r="C3107" s="249"/>
      <c r="D3107" s="269"/>
      <c r="E3107" s="249"/>
      <c r="F3107" s="270"/>
      <c r="G3107" s="270"/>
      <c r="H3107" s="271"/>
      <c r="I3107" s="271"/>
      <c r="J3107" s="270"/>
      <c r="K3107" s="270"/>
      <c r="L3107" s="249"/>
      <c r="M3107" s="249"/>
      <c r="N3107" s="272"/>
      <c r="O3107" s="250"/>
      <c r="P3107" s="273"/>
      <c r="Q3107" s="274"/>
      <c r="R3107" s="273"/>
      <c r="S3107" s="274"/>
      <c r="T3107" s="250"/>
      <c r="U3107" s="274"/>
      <c r="V3107" s="250"/>
      <c r="W3107" s="275"/>
      <c r="X3107" s="276"/>
    </row>
    <row r="3108" spans="2:24" x14ac:dyDescent="0.25">
      <c r="B3108" s="248"/>
      <c r="C3108" s="249"/>
      <c r="D3108" s="269"/>
      <c r="E3108" s="249"/>
      <c r="F3108" s="270"/>
      <c r="G3108" s="270"/>
      <c r="H3108" s="271"/>
      <c r="I3108" s="271"/>
      <c r="J3108" s="270"/>
      <c r="K3108" s="270"/>
      <c r="L3108" s="249"/>
      <c r="M3108" s="249"/>
      <c r="N3108" s="272"/>
      <c r="O3108" s="250"/>
      <c r="P3108" s="273"/>
      <c r="Q3108" s="274"/>
      <c r="R3108" s="273"/>
      <c r="S3108" s="274"/>
      <c r="T3108" s="250"/>
      <c r="U3108" s="274"/>
      <c r="V3108" s="250"/>
      <c r="W3108" s="275"/>
      <c r="X3108" s="276"/>
    </row>
    <row r="3109" spans="2:24" x14ac:dyDescent="0.25">
      <c r="B3109" s="248"/>
      <c r="C3109" s="249"/>
      <c r="D3109" s="269"/>
      <c r="E3109" s="249"/>
      <c r="F3109" s="270"/>
      <c r="G3109" s="270"/>
      <c r="H3109" s="271"/>
      <c r="I3109" s="271"/>
      <c r="J3109" s="270"/>
      <c r="K3109" s="270"/>
      <c r="L3109" s="249"/>
      <c r="M3109" s="249"/>
      <c r="N3109" s="272"/>
      <c r="O3109" s="250"/>
      <c r="P3109" s="273"/>
      <c r="Q3109" s="274"/>
      <c r="R3109" s="273"/>
      <c r="S3109" s="274"/>
      <c r="T3109" s="250"/>
      <c r="U3109" s="274"/>
      <c r="V3109" s="250"/>
      <c r="W3109" s="275"/>
      <c r="X3109" s="276"/>
    </row>
    <row r="3110" spans="2:24" x14ac:dyDescent="0.25">
      <c r="B3110" s="248"/>
      <c r="C3110" s="249"/>
      <c r="D3110" s="269"/>
      <c r="E3110" s="249"/>
      <c r="F3110" s="270"/>
      <c r="G3110" s="270"/>
      <c r="H3110" s="271"/>
      <c r="I3110" s="271"/>
      <c r="J3110" s="270"/>
      <c r="K3110" s="270"/>
      <c r="L3110" s="249"/>
      <c r="M3110" s="249"/>
      <c r="N3110" s="272"/>
      <c r="O3110" s="250"/>
      <c r="P3110" s="273"/>
      <c r="Q3110" s="274"/>
      <c r="R3110" s="273"/>
      <c r="S3110" s="274"/>
      <c r="T3110" s="250"/>
      <c r="U3110" s="274"/>
      <c r="V3110" s="250"/>
      <c r="W3110" s="275"/>
      <c r="X3110" s="276"/>
    </row>
    <row r="3111" spans="2:24" x14ac:dyDescent="0.25">
      <c r="B3111" s="248"/>
      <c r="C3111" s="249"/>
      <c r="D3111" s="269"/>
      <c r="E3111" s="249"/>
      <c r="F3111" s="270"/>
      <c r="G3111" s="270"/>
      <c r="H3111" s="271"/>
      <c r="I3111" s="271"/>
      <c r="J3111" s="270"/>
      <c r="K3111" s="270"/>
      <c r="L3111" s="249"/>
      <c r="M3111" s="249"/>
      <c r="N3111" s="272"/>
      <c r="O3111" s="250"/>
      <c r="P3111" s="273"/>
      <c r="Q3111" s="274"/>
      <c r="R3111" s="273"/>
      <c r="S3111" s="274"/>
      <c r="T3111" s="250"/>
      <c r="U3111" s="274"/>
      <c r="V3111" s="250"/>
      <c r="W3111" s="275"/>
      <c r="X3111" s="276"/>
    </row>
    <row r="3112" spans="2:24" x14ac:dyDescent="0.25">
      <c r="B3112" s="248"/>
      <c r="C3112" s="249"/>
      <c r="D3112" s="269"/>
      <c r="E3112" s="249"/>
      <c r="F3112" s="270"/>
      <c r="G3112" s="270"/>
      <c r="H3112" s="271"/>
      <c r="I3112" s="271"/>
      <c r="J3112" s="270"/>
      <c r="K3112" s="270"/>
      <c r="L3112" s="249"/>
      <c r="M3112" s="249"/>
      <c r="N3112" s="272"/>
      <c r="O3112" s="250"/>
      <c r="P3112" s="273"/>
      <c r="Q3112" s="274"/>
      <c r="R3112" s="273"/>
      <c r="S3112" s="274"/>
      <c r="T3112" s="250"/>
      <c r="U3112" s="274"/>
      <c r="V3112" s="250"/>
      <c r="W3112" s="275"/>
      <c r="X3112" s="276"/>
    </row>
    <row r="3113" spans="2:24" x14ac:dyDescent="0.25">
      <c r="B3113" s="248"/>
      <c r="C3113" s="249"/>
      <c r="D3113" s="269"/>
      <c r="E3113" s="249"/>
      <c r="F3113" s="270"/>
      <c r="G3113" s="270"/>
      <c r="H3113" s="271"/>
      <c r="I3113" s="271"/>
      <c r="J3113" s="270"/>
      <c r="K3113" s="270"/>
      <c r="L3113" s="249"/>
      <c r="M3113" s="249"/>
      <c r="N3113" s="272"/>
      <c r="O3113" s="250"/>
      <c r="P3113" s="273"/>
      <c r="Q3113" s="274"/>
      <c r="R3113" s="273"/>
      <c r="S3113" s="274"/>
      <c r="T3113" s="250"/>
      <c r="U3113" s="274"/>
      <c r="V3113" s="250"/>
      <c r="W3113" s="275"/>
      <c r="X3113" s="276"/>
    </row>
    <row r="3114" spans="2:24" x14ac:dyDescent="0.25">
      <c r="B3114" s="248"/>
      <c r="C3114" s="249"/>
      <c r="D3114" s="269"/>
      <c r="E3114" s="249"/>
      <c r="F3114" s="270"/>
      <c r="G3114" s="270"/>
      <c r="H3114" s="271"/>
      <c r="I3114" s="271"/>
      <c r="J3114" s="270"/>
      <c r="K3114" s="270"/>
      <c r="L3114" s="249"/>
      <c r="M3114" s="249"/>
      <c r="N3114" s="272"/>
      <c r="O3114" s="250"/>
      <c r="P3114" s="273"/>
      <c r="Q3114" s="274"/>
      <c r="R3114" s="273"/>
      <c r="S3114" s="274"/>
      <c r="T3114" s="250"/>
      <c r="U3114" s="274"/>
      <c r="V3114" s="250"/>
      <c r="W3114" s="275"/>
      <c r="X3114" s="276"/>
    </row>
    <row r="3115" spans="2:24" x14ac:dyDescent="0.25">
      <c r="B3115" s="248"/>
      <c r="C3115" s="249"/>
      <c r="D3115" s="269"/>
      <c r="E3115" s="249"/>
      <c r="F3115" s="270"/>
      <c r="G3115" s="270"/>
      <c r="H3115" s="271"/>
      <c r="I3115" s="271"/>
      <c r="J3115" s="270"/>
      <c r="K3115" s="270"/>
      <c r="L3115" s="249"/>
      <c r="M3115" s="249"/>
      <c r="N3115" s="272"/>
      <c r="O3115" s="250"/>
      <c r="P3115" s="273"/>
      <c r="Q3115" s="274"/>
      <c r="R3115" s="273"/>
      <c r="S3115" s="274"/>
      <c r="T3115" s="250"/>
      <c r="U3115" s="274"/>
      <c r="V3115" s="250"/>
      <c r="W3115" s="275"/>
      <c r="X3115" s="276"/>
    </row>
    <row r="3116" spans="2:24" x14ac:dyDescent="0.25">
      <c r="B3116" s="248"/>
      <c r="C3116" s="249"/>
      <c r="D3116" s="269"/>
      <c r="E3116" s="249"/>
      <c r="F3116" s="270"/>
      <c r="G3116" s="270"/>
      <c r="H3116" s="271"/>
      <c r="I3116" s="271"/>
      <c r="J3116" s="270"/>
      <c r="K3116" s="270"/>
      <c r="L3116" s="249"/>
      <c r="M3116" s="249"/>
      <c r="N3116" s="272"/>
      <c r="O3116" s="250"/>
      <c r="P3116" s="273"/>
      <c r="Q3116" s="274"/>
      <c r="R3116" s="273"/>
      <c r="S3116" s="274"/>
      <c r="T3116" s="250"/>
      <c r="U3116" s="274"/>
      <c r="V3116" s="250"/>
      <c r="W3116" s="275"/>
      <c r="X3116" s="276"/>
    </row>
    <row r="3117" spans="2:24" x14ac:dyDescent="0.25">
      <c r="B3117" s="248"/>
      <c r="C3117" s="249"/>
      <c r="D3117" s="269"/>
      <c r="E3117" s="249"/>
      <c r="F3117" s="270"/>
      <c r="G3117" s="270"/>
      <c r="H3117" s="271"/>
      <c r="I3117" s="271"/>
      <c r="J3117" s="270"/>
      <c r="K3117" s="270"/>
      <c r="L3117" s="249"/>
      <c r="M3117" s="249"/>
      <c r="N3117" s="272"/>
      <c r="O3117" s="250"/>
      <c r="P3117" s="273"/>
      <c r="Q3117" s="274"/>
      <c r="R3117" s="273"/>
      <c r="S3117" s="274"/>
      <c r="T3117" s="250"/>
      <c r="U3117" s="274"/>
      <c r="V3117" s="250"/>
      <c r="W3117" s="275"/>
      <c r="X3117" s="276"/>
    </row>
    <row r="3118" spans="2:24" x14ac:dyDescent="0.25">
      <c r="B3118" s="248"/>
      <c r="C3118" s="249"/>
      <c r="D3118" s="269"/>
      <c r="E3118" s="249"/>
      <c r="F3118" s="270"/>
      <c r="G3118" s="270"/>
      <c r="H3118" s="271"/>
      <c r="I3118" s="271"/>
      <c r="J3118" s="270"/>
      <c r="K3118" s="270"/>
      <c r="L3118" s="249"/>
      <c r="M3118" s="249"/>
      <c r="N3118" s="272"/>
      <c r="O3118" s="250"/>
      <c r="P3118" s="273"/>
      <c r="Q3118" s="274"/>
      <c r="R3118" s="273"/>
      <c r="S3118" s="274"/>
      <c r="T3118" s="250"/>
      <c r="U3118" s="274"/>
      <c r="V3118" s="250"/>
      <c r="W3118" s="275"/>
      <c r="X3118" s="276"/>
    </row>
    <row r="3119" spans="2:24" x14ac:dyDescent="0.25">
      <c r="B3119" s="248"/>
      <c r="C3119" s="249"/>
      <c r="D3119" s="269"/>
      <c r="E3119" s="249"/>
      <c r="F3119" s="270"/>
      <c r="G3119" s="270"/>
      <c r="H3119" s="271"/>
      <c r="I3119" s="271"/>
      <c r="J3119" s="270"/>
      <c r="K3119" s="270"/>
      <c r="L3119" s="249"/>
      <c r="M3119" s="249"/>
      <c r="N3119" s="272"/>
      <c r="O3119" s="250"/>
      <c r="P3119" s="273"/>
      <c r="Q3119" s="274"/>
      <c r="R3119" s="273"/>
      <c r="S3119" s="274"/>
      <c r="T3119" s="250"/>
      <c r="U3119" s="274"/>
      <c r="V3119" s="250"/>
      <c r="W3119" s="275"/>
      <c r="X3119" s="276"/>
    </row>
    <row r="3120" spans="2:24" x14ac:dyDescent="0.25">
      <c r="B3120" s="248"/>
      <c r="C3120" s="249"/>
      <c r="D3120" s="269"/>
      <c r="E3120" s="249"/>
      <c r="F3120" s="270"/>
      <c r="G3120" s="270"/>
      <c r="H3120" s="271"/>
      <c r="I3120" s="271"/>
      <c r="J3120" s="270"/>
      <c r="K3120" s="270"/>
      <c r="L3120" s="249"/>
      <c r="M3120" s="249"/>
      <c r="N3120" s="272"/>
      <c r="O3120" s="250"/>
      <c r="P3120" s="273"/>
      <c r="Q3120" s="274"/>
      <c r="R3120" s="273"/>
      <c r="S3120" s="274"/>
      <c r="T3120" s="250"/>
      <c r="U3120" s="274"/>
      <c r="V3120" s="250"/>
      <c r="W3120" s="275"/>
      <c r="X3120" s="276"/>
    </row>
    <row r="3121" spans="2:24" x14ac:dyDescent="0.25">
      <c r="B3121" s="248"/>
      <c r="C3121" s="249"/>
      <c r="D3121" s="269"/>
      <c r="E3121" s="249"/>
      <c r="F3121" s="270"/>
      <c r="G3121" s="270"/>
      <c r="H3121" s="271"/>
      <c r="I3121" s="271"/>
      <c r="J3121" s="270"/>
      <c r="K3121" s="270"/>
      <c r="L3121" s="249"/>
      <c r="M3121" s="249"/>
      <c r="N3121" s="272"/>
      <c r="O3121" s="250"/>
      <c r="P3121" s="273"/>
      <c r="Q3121" s="274"/>
      <c r="R3121" s="273"/>
      <c r="S3121" s="274"/>
      <c r="T3121" s="250"/>
      <c r="U3121" s="274"/>
      <c r="V3121" s="250"/>
      <c r="W3121" s="275"/>
      <c r="X3121" s="276"/>
    </row>
    <row r="3122" spans="2:24" x14ac:dyDescent="0.25">
      <c r="B3122" s="248"/>
      <c r="C3122" s="249"/>
      <c r="D3122" s="269"/>
      <c r="E3122" s="249"/>
      <c r="F3122" s="270"/>
      <c r="G3122" s="270"/>
      <c r="H3122" s="271"/>
      <c r="I3122" s="271"/>
      <c r="J3122" s="270"/>
      <c r="K3122" s="270"/>
      <c r="L3122" s="249"/>
      <c r="M3122" s="249"/>
      <c r="N3122" s="272"/>
      <c r="O3122" s="250"/>
      <c r="P3122" s="273"/>
      <c r="Q3122" s="274"/>
      <c r="R3122" s="273"/>
      <c r="S3122" s="274"/>
      <c r="T3122" s="250"/>
      <c r="U3122" s="274"/>
      <c r="V3122" s="250"/>
      <c r="W3122" s="275"/>
      <c r="X3122" s="276"/>
    </row>
    <row r="3123" spans="2:24" x14ac:dyDescent="0.25">
      <c r="B3123" s="248"/>
      <c r="C3123" s="249"/>
      <c r="D3123" s="269"/>
      <c r="E3123" s="249"/>
      <c r="F3123" s="270"/>
      <c r="G3123" s="270"/>
      <c r="H3123" s="271"/>
      <c r="I3123" s="271"/>
      <c r="J3123" s="270"/>
      <c r="K3123" s="270"/>
      <c r="L3123" s="249"/>
      <c r="M3123" s="249"/>
      <c r="N3123" s="272"/>
      <c r="O3123" s="250"/>
      <c r="P3123" s="273"/>
      <c r="Q3123" s="274"/>
      <c r="R3123" s="273"/>
      <c r="S3123" s="274"/>
      <c r="T3123" s="250"/>
      <c r="U3123" s="274"/>
      <c r="V3123" s="250"/>
      <c r="W3123" s="275"/>
      <c r="X3123" s="276"/>
    </row>
    <row r="3124" spans="2:24" x14ac:dyDescent="0.25">
      <c r="B3124" s="248"/>
      <c r="C3124" s="249"/>
      <c r="D3124" s="269"/>
      <c r="E3124" s="249"/>
      <c r="F3124" s="270"/>
      <c r="G3124" s="270"/>
      <c r="H3124" s="271"/>
      <c r="I3124" s="271"/>
      <c r="J3124" s="270"/>
      <c r="K3124" s="270"/>
      <c r="L3124" s="249"/>
      <c r="M3124" s="249"/>
      <c r="N3124" s="272"/>
      <c r="O3124" s="250"/>
      <c r="P3124" s="273"/>
      <c r="Q3124" s="274"/>
      <c r="R3124" s="273"/>
      <c r="S3124" s="274"/>
      <c r="T3124" s="250"/>
      <c r="U3124" s="274"/>
      <c r="V3124" s="250"/>
      <c r="W3124" s="275"/>
      <c r="X3124" s="276"/>
    </row>
    <row r="3125" spans="2:24" x14ac:dyDescent="0.25">
      <c r="B3125" s="248"/>
      <c r="C3125" s="249"/>
      <c r="D3125" s="269"/>
      <c r="E3125" s="249"/>
      <c r="F3125" s="270"/>
      <c r="G3125" s="270"/>
      <c r="H3125" s="271"/>
      <c r="I3125" s="271"/>
      <c r="J3125" s="270"/>
      <c r="K3125" s="270"/>
      <c r="L3125" s="249"/>
      <c r="M3125" s="249"/>
      <c r="N3125" s="272"/>
      <c r="O3125" s="250"/>
      <c r="P3125" s="273"/>
      <c r="Q3125" s="274"/>
      <c r="R3125" s="273"/>
      <c r="S3125" s="274"/>
      <c r="T3125" s="250"/>
      <c r="U3125" s="274"/>
      <c r="V3125" s="250"/>
      <c r="W3125" s="275"/>
      <c r="X3125" s="276"/>
    </row>
    <row r="3126" spans="2:24" x14ac:dyDescent="0.25">
      <c r="B3126" s="248"/>
      <c r="C3126" s="249"/>
      <c r="D3126" s="269"/>
      <c r="E3126" s="249"/>
      <c r="F3126" s="270"/>
      <c r="G3126" s="270"/>
      <c r="H3126" s="271"/>
      <c r="I3126" s="271"/>
      <c r="J3126" s="270"/>
      <c r="K3126" s="270"/>
      <c r="L3126" s="249"/>
      <c r="M3126" s="249"/>
      <c r="N3126" s="272"/>
      <c r="O3126" s="250"/>
      <c r="P3126" s="273"/>
      <c r="Q3126" s="274"/>
      <c r="R3126" s="273"/>
      <c r="S3126" s="274"/>
      <c r="T3126" s="250"/>
      <c r="U3126" s="274"/>
      <c r="V3126" s="250"/>
      <c r="W3126" s="275"/>
      <c r="X3126" s="276"/>
    </row>
    <row r="3127" spans="2:24" x14ac:dyDescent="0.25">
      <c r="B3127" s="248"/>
      <c r="C3127" s="249"/>
      <c r="D3127" s="269"/>
      <c r="E3127" s="249"/>
      <c r="F3127" s="270"/>
      <c r="G3127" s="270"/>
      <c r="H3127" s="271"/>
      <c r="I3127" s="271"/>
      <c r="J3127" s="270"/>
      <c r="K3127" s="270"/>
      <c r="L3127" s="249"/>
      <c r="M3127" s="249"/>
      <c r="N3127" s="272"/>
      <c r="O3127" s="250"/>
      <c r="P3127" s="273"/>
      <c r="Q3127" s="274"/>
      <c r="R3127" s="273"/>
      <c r="S3127" s="274"/>
      <c r="T3127" s="250"/>
      <c r="U3127" s="274"/>
      <c r="V3127" s="250"/>
      <c r="W3127" s="275"/>
      <c r="X3127" s="276"/>
    </row>
    <row r="3128" spans="2:24" x14ac:dyDescent="0.25">
      <c r="B3128" s="248"/>
      <c r="C3128" s="249"/>
      <c r="D3128" s="269"/>
      <c r="E3128" s="249"/>
      <c r="F3128" s="270"/>
      <c r="G3128" s="270"/>
      <c r="H3128" s="271"/>
      <c r="I3128" s="271"/>
      <c r="J3128" s="270"/>
      <c r="K3128" s="270"/>
      <c r="L3128" s="249"/>
      <c r="M3128" s="249"/>
      <c r="N3128" s="272"/>
      <c r="O3128" s="250"/>
      <c r="P3128" s="273"/>
      <c r="Q3128" s="274"/>
      <c r="R3128" s="273"/>
      <c r="S3128" s="274"/>
      <c r="T3128" s="250"/>
      <c r="U3128" s="274"/>
      <c r="V3128" s="250"/>
      <c r="W3128" s="275"/>
      <c r="X3128" s="276"/>
    </row>
    <row r="3129" spans="2:24" x14ac:dyDescent="0.25">
      <c r="B3129" s="248"/>
      <c r="C3129" s="249"/>
      <c r="D3129" s="269"/>
      <c r="E3129" s="249"/>
      <c r="F3129" s="270"/>
      <c r="G3129" s="270"/>
      <c r="H3129" s="271"/>
      <c r="I3129" s="271"/>
      <c r="J3129" s="270"/>
      <c r="K3129" s="270"/>
      <c r="L3129" s="249"/>
      <c r="M3129" s="249"/>
      <c r="N3129" s="272"/>
      <c r="O3129" s="250"/>
      <c r="P3129" s="273"/>
      <c r="Q3129" s="274"/>
      <c r="R3129" s="273"/>
      <c r="S3129" s="274"/>
      <c r="T3129" s="250"/>
      <c r="U3129" s="274"/>
      <c r="V3129" s="250"/>
      <c r="W3129" s="275"/>
      <c r="X3129" s="276"/>
    </row>
    <row r="3130" spans="2:24" x14ac:dyDescent="0.25">
      <c r="B3130" s="248"/>
      <c r="C3130" s="249"/>
      <c r="D3130" s="269"/>
      <c r="E3130" s="249"/>
      <c r="F3130" s="270"/>
      <c r="G3130" s="270"/>
      <c r="H3130" s="271"/>
      <c r="I3130" s="271"/>
      <c r="J3130" s="270"/>
      <c r="K3130" s="270"/>
      <c r="L3130" s="249"/>
      <c r="M3130" s="249"/>
      <c r="N3130" s="272"/>
      <c r="O3130" s="250"/>
      <c r="P3130" s="273"/>
      <c r="Q3130" s="274"/>
      <c r="R3130" s="273"/>
      <c r="S3130" s="274"/>
      <c r="T3130" s="250"/>
      <c r="U3130" s="274"/>
      <c r="V3130" s="250"/>
      <c r="W3130" s="275"/>
      <c r="X3130" s="276"/>
    </row>
    <row r="3131" spans="2:24" x14ac:dyDescent="0.25">
      <c r="B3131" s="248"/>
      <c r="C3131" s="249"/>
      <c r="D3131" s="269"/>
      <c r="E3131" s="249"/>
      <c r="F3131" s="270"/>
      <c r="G3131" s="270"/>
      <c r="H3131" s="271"/>
      <c r="I3131" s="271"/>
      <c r="J3131" s="270"/>
      <c r="K3131" s="270"/>
      <c r="L3131" s="249"/>
      <c r="M3131" s="249"/>
      <c r="N3131" s="272"/>
      <c r="O3131" s="250"/>
      <c r="P3131" s="273"/>
      <c r="Q3131" s="274"/>
      <c r="R3131" s="273"/>
      <c r="S3131" s="274"/>
      <c r="T3131" s="250"/>
      <c r="U3131" s="274"/>
      <c r="V3131" s="250"/>
      <c r="W3131" s="275"/>
      <c r="X3131" s="276"/>
    </row>
    <row r="3132" spans="2:24" x14ac:dyDescent="0.25">
      <c r="B3132" s="248"/>
      <c r="C3132" s="249"/>
      <c r="D3132" s="269"/>
      <c r="E3132" s="249"/>
      <c r="F3132" s="270"/>
      <c r="G3132" s="270"/>
      <c r="H3132" s="271"/>
      <c r="I3132" s="271"/>
      <c r="J3132" s="270"/>
      <c r="K3132" s="270"/>
      <c r="L3132" s="249"/>
      <c r="M3132" s="249"/>
      <c r="N3132" s="272"/>
      <c r="O3132" s="250"/>
      <c r="P3132" s="273"/>
      <c r="Q3132" s="274"/>
      <c r="R3132" s="273"/>
      <c r="S3132" s="274"/>
      <c r="T3132" s="250"/>
      <c r="U3132" s="274"/>
      <c r="V3132" s="250"/>
      <c r="W3132" s="275"/>
      <c r="X3132" s="276"/>
    </row>
    <row r="3133" spans="2:24" x14ac:dyDescent="0.25">
      <c r="B3133" s="248"/>
      <c r="C3133" s="249"/>
      <c r="D3133" s="269"/>
      <c r="E3133" s="249"/>
      <c r="F3133" s="270"/>
      <c r="G3133" s="270"/>
      <c r="H3133" s="271"/>
      <c r="I3133" s="271"/>
      <c r="J3133" s="270"/>
      <c r="K3133" s="270"/>
      <c r="L3133" s="249"/>
      <c r="M3133" s="249"/>
      <c r="N3133" s="272"/>
      <c r="O3133" s="250"/>
      <c r="P3133" s="273"/>
      <c r="Q3133" s="274"/>
      <c r="R3133" s="273"/>
      <c r="S3133" s="274"/>
      <c r="T3133" s="250"/>
      <c r="U3133" s="274"/>
      <c r="V3133" s="250"/>
      <c r="W3133" s="275"/>
      <c r="X3133" s="276"/>
    </row>
    <row r="3134" spans="2:24" x14ac:dyDescent="0.25">
      <c r="B3134" s="248"/>
      <c r="C3134" s="249"/>
      <c r="D3134" s="269"/>
      <c r="E3134" s="249"/>
      <c r="F3134" s="270"/>
      <c r="G3134" s="270"/>
      <c r="H3134" s="271"/>
      <c r="I3134" s="271"/>
      <c r="J3134" s="270"/>
      <c r="K3134" s="270"/>
      <c r="L3134" s="249"/>
      <c r="M3134" s="249"/>
      <c r="N3134" s="272"/>
      <c r="O3134" s="250"/>
      <c r="P3134" s="273"/>
      <c r="Q3134" s="274"/>
      <c r="R3134" s="273"/>
      <c r="S3134" s="274"/>
      <c r="T3134" s="250"/>
      <c r="U3134" s="274"/>
      <c r="V3134" s="250"/>
      <c r="W3134" s="275"/>
      <c r="X3134" s="276"/>
    </row>
    <row r="3135" spans="2:24" x14ac:dyDescent="0.25">
      <c r="B3135" s="248"/>
      <c r="C3135" s="249"/>
      <c r="D3135" s="269"/>
      <c r="E3135" s="249"/>
      <c r="F3135" s="270"/>
      <c r="G3135" s="270"/>
      <c r="H3135" s="271"/>
      <c r="I3135" s="271"/>
      <c r="J3135" s="270"/>
      <c r="K3135" s="270"/>
      <c r="L3135" s="249"/>
      <c r="M3135" s="249"/>
      <c r="N3135" s="272"/>
      <c r="O3135" s="250"/>
      <c r="P3135" s="273"/>
      <c r="Q3135" s="274"/>
      <c r="R3135" s="273"/>
      <c r="S3135" s="274"/>
      <c r="T3135" s="250"/>
      <c r="U3135" s="274"/>
      <c r="V3135" s="250"/>
      <c r="W3135" s="275"/>
      <c r="X3135" s="276"/>
    </row>
    <row r="3136" spans="2:24" x14ac:dyDescent="0.25">
      <c r="B3136" s="248"/>
      <c r="C3136" s="249"/>
      <c r="D3136" s="269"/>
      <c r="E3136" s="249"/>
      <c r="F3136" s="270"/>
      <c r="G3136" s="270"/>
      <c r="H3136" s="271"/>
      <c r="I3136" s="271"/>
      <c r="J3136" s="270"/>
      <c r="K3136" s="270"/>
      <c r="L3136" s="249"/>
      <c r="M3136" s="249"/>
      <c r="N3136" s="272"/>
      <c r="O3136" s="250"/>
      <c r="P3136" s="273"/>
      <c r="Q3136" s="274"/>
      <c r="R3136" s="273"/>
      <c r="S3136" s="274"/>
      <c r="T3136" s="250"/>
      <c r="U3136" s="274"/>
      <c r="V3136" s="250"/>
      <c r="W3136" s="275"/>
      <c r="X3136" s="276"/>
    </row>
    <row r="3137" spans="2:24" x14ac:dyDescent="0.25">
      <c r="B3137" s="248"/>
      <c r="C3137" s="249"/>
      <c r="D3137" s="269"/>
      <c r="E3137" s="249"/>
      <c r="F3137" s="270"/>
      <c r="G3137" s="270"/>
      <c r="H3137" s="271"/>
      <c r="I3137" s="271"/>
      <c r="J3137" s="270"/>
      <c r="K3137" s="270"/>
      <c r="L3137" s="249"/>
      <c r="M3137" s="249"/>
      <c r="N3137" s="272"/>
      <c r="O3137" s="250"/>
      <c r="P3137" s="273"/>
      <c r="Q3137" s="274"/>
      <c r="R3137" s="273"/>
      <c r="S3137" s="274"/>
      <c r="T3137" s="250"/>
      <c r="U3137" s="274"/>
      <c r="V3137" s="250"/>
      <c r="W3137" s="275"/>
      <c r="X3137" s="276"/>
    </row>
    <row r="3138" spans="2:24" x14ac:dyDescent="0.25">
      <c r="B3138" s="248"/>
      <c r="C3138" s="249"/>
      <c r="D3138" s="269"/>
      <c r="E3138" s="249"/>
      <c r="F3138" s="270"/>
      <c r="G3138" s="270"/>
      <c r="H3138" s="271"/>
      <c r="I3138" s="271"/>
      <c r="J3138" s="270"/>
      <c r="K3138" s="270"/>
      <c r="L3138" s="249"/>
      <c r="M3138" s="249"/>
      <c r="N3138" s="272"/>
      <c r="O3138" s="250"/>
      <c r="P3138" s="273"/>
      <c r="Q3138" s="274"/>
      <c r="R3138" s="273"/>
      <c r="S3138" s="274"/>
      <c r="T3138" s="250"/>
      <c r="U3138" s="274"/>
      <c r="V3138" s="250"/>
      <c r="W3138" s="275"/>
      <c r="X3138" s="276"/>
    </row>
    <row r="3139" spans="2:24" x14ac:dyDescent="0.25">
      <c r="B3139" s="248"/>
      <c r="C3139" s="249"/>
      <c r="D3139" s="269"/>
      <c r="E3139" s="249"/>
      <c r="F3139" s="270"/>
      <c r="G3139" s="270"/>
      <c r="H3139" s="271"/>
      <c r="I3139" s="271"/>
      <c r="J3139" s="270"/>
      <c r="K3139" s="270"/>
      <c r="L3139" s="249"/>
      <c r="M3139" s="249"/>
      <c r="N3139" s="272"/>
      <c r="O3139" s="250"/>
      <c r="P3139" s="273"/>
      <c r="Q3139" s="274"/>
      <c r="R3139" s="273"/>
      <c r="S3139" s="274"/>
      <c r="T3139" s="250"/>
      <c r="U3139" s="274"/>
      <c r="V3139" s="250"/>
      <c r="W3139" s="275"/>
      <c r="X3139" s="276"/>
    </row>
    <row r="3140" spans="2:24" x14ac:dyDescent="0.25">
      <c r="B3140" s="248"/>
      <c r="C3140" s="249"/>
      <c r="D3140" s="269"/>
      <c r="E3140" s="249"/>
      <c r="F3140" s="270"/>
      <c r="G3140" s="270"/>
      <c r="H3140" s="271"/>
      <c r="I3140" s="271"/>
      <c r="J3140" s="270"/>
      <c r="K3140" s="270"/>
      <c r="L3140" s="249"/>
      <c r="M3140" s="249"/>
      <c r="N3140" s="272"/>
      <c r="O3140" s="250"/>
      <c r="P3140" s="273"/>
      <c r="Q3140" s="274"/>
      <c r="R3140" s="273"/>
      <c r="S3140" s="274"/>
      <c r="T3140" s="250"/>
      <c r="U3140" s="274"/>
      <c r="V3140" s="250"/>
      <c r="W3140" s="275"/>
      <c r="X3140" s="276"/>
    </row>
    <row r="3141" spans="2:24" x14ac:dyDescent="0.25">
      <c r="B3141" s="248"/>
      <c r="C3141" s="249"/>
      <c r="D3141" s="269"/>
      <c r="E3141" s="249"/>
      <c r="F3141" s="270"/>
      <c r="G3141" s="270"/>
      <c r="H3141" s="271"/>
      <c r="I3141" s="271"/>
      <c r="J3141" s="270"/>
      <c r="K3141" s="270"/>
      <c r="L3141" s="249"/>
      <c r="M3141" s="249"/>
      <c r="N3141" s="272"/>
      <c r="O3141" s="250"/>
      <c r="P3141" s="273"/>
      <c r="Q3141" s="274"/>
      <c r="R3141" s="273"/>
      <c r="S3141" s="274"/>
      <c r="T3141" s="250"/>
      <c r="U3141" s="274"/>
      <c r="V3141" s="250"/>
      <c r="W3141" s="275"/>
      <c r="X3141" s="276"/>
    </row>
    <row r="3142" spans="2:24" x14ac:dyDescent="0.25">
      <c r="B3142" s="248"/>
      <c r="C3142" s="249"/>
      <c r="D3142" s="269"/>
      <c r="E3142" s="249"/>
      <c r="F3142" s="270"/>
      <c r="G3142" s="270"/>
      <c r="H3142" s="271"/>
      <c r="I3142" s="271"/>
      <c r="J3142" s="270"/>
      <c r="K3142" s="270"/>
      <c r="L3142" s="249"/>
      <c r="M3142" s="249"/>
      <c r="N3142" s="272"/>
      <c r="O3142" s="250"/>
      <c r="P3142" s="273"/>
      <c r="Q3142" s="274"/>
      <c r="R3142" s="273"/>
      <c r="S3142" s="274"/>
      <c r="T3142" s="250"/>
      <c r="U3142" s="274"/>
      <c r="V3142" s="250"/>
      <c r="W3142" s="275"/>
      <c r="X3142" s="276"/>
    </row>
    <row r="3143" spans="2:24" x14ac:dyDescent="0.25">
      <c r="B3143" s="248"/>
      <c r="C3143" s="249"/>
      <c r="D3143" s="269"/>
      <c r="E3143" s="249"/>
      <c r="F3143" s="270"/>
      <c r="G3143" s="270"/>
      <c r="H3143" s="271"/>
      <c r="I3143" s="271"/>
      <c r="J3143" s="270"/>
      <c r="K3143" s="270"/>
      <c r="L3143" s="249"/>
      <c r="M3143" s="249"/>
      <c r="N3143" s="272"/>
      <c r="O3143" s="250"/>
      <c r="P3143" s="273"/>
      <c r="Q3143" s="274"/>
      <c r="R3143" s="273"/>
      <c r="S3143" s="274"/>
      <c r="T3143" s="250"/>
      <c r="U3143" s="274"/>
      <c r="V3143" s="250"/>
      <c r="W3143" s="275"/>
      <c r="X3143" s="276"/>
    </row>
    <row r="3144" spans="2:24" x14ac:dyDescent="0.25">
      <c r="B3144" s="248"/>
      <c r="C3144" s="249"/>
      <c r="D3144" s="269"/>
      <c r="E3144" s="249"/>
      <c r="F3144" s="270"/>
      <c r="G3144" s="270"/>
      <c r="H3144" s="271"/>
      <c r="I3144" s="271"/>
      <c r="J3144" s="270"/>
      <c r="K3144" s="270"/>
      <c r="L3144" s="249"/>
      <c r="M3144" s="249"/>
      <c r="N3144" s="272"/>
      <c r="O3144" s="250"/>
      <c r="P3144" s="273"/>
      <c r="Q3144" s="274"/>
      <c r="R3144" s="273"/>
      <c r="S3144" s="274"/>
      <c r="T3144" s="250"/>
      <c r="U3144" s="274"/>
      <c r="V3144" s="250"/>
      <c r="W3144" s="275"/>
      <c r="X3144" s="276"/>
    </row>
    <row r="3145" spans="2:24" x14ac:dyDescent="0.25">
      <c r="B3145" s="248"/>
      <c r="C3145" s="249"/>
      <c r="D3145" s="269"/>
      <c r="E3145" s="249"/>
      <c r="F3145" s="270"/>
      <c r="G3145" s="270"/>
      <c r="H3145" s="271"/>
      <c r="I3145" s="271"/>
      <c r="J3145" s="270"/>
      <c r="K3145" s="270"/>
      <c r="L3145" s="249"/>
      <c r="M3145" s="249"/>
      <c r="N3145" s="272"/>
      <c r="O3145" s="250"/>
      <c r="P3145" s="273"/>
      <c r="Q3145" s="274"/>
      <c r="R3145" s="273"/>
      <c r="S3145" s="274"/>
      <c r="T3145" s="250"/>
      <c r="U3145" s="274"/>
      <c r="V3145" s="250"/>
      <c r="W3145" s="275"/>
      <c r="X3145" s="276"/>
    </row>
    <row r="3146" spans="2:24" x14ac:dyDescent="0.25">
      <c r="B3146" s="248"/>
      <c r="C3146" s="249"/>
      <c r="D3146" s="269"/>
      <c r="E3146" s="249"/>
      <c r="F3146" s="270"/>
      <c r="G3146" s="270"/>
      <c r="H3146" s="271"/>
      <c r="I3146" s="271"/>
      <c r="J3146" s="270"/>
      <c r="K3146" s="270"/>
      <c r="L3146" s="249"/>
      <c r="M3146" s="249"/>
      <c r="N3146" s="272"/>
      <c r="O3146" s="250"/>
      <c r="P3146" s="273"/>
      <c r="Q3146" s="274"/>
      <c r="R3146" s="273"/>
      <c r="S3146" s="274"/>
      <c r="T3146" s="250"/>
      <c r="U3146" s="274"/>
      <c r="V3146" s="250"/>
      <c r="W3146" s="275"/>
      <c r="X3146" s="276"/>
    </row>
    <row r="3147" spans="2:24" x14ac:dyDescent="0.25">
      <c r="B3147" s="248"/>
      <c r="C3147" s="249"/>
      <c r="D3147" s="269"/>
      <c r="E3147" s="249"/>
      <c r="F3147" s="270"/>
      <c r="G3147" s="270"/>
      <c r="H3147" s="271"/>
      <c r="I3147" s="271"/>
      <c r="J3147" s="270"/>
      <c r="K3147" s="270"/>
      <c r="L3147" s="249"/>
      <c r="M3147" s="249"/>
      <c r="N3147" s="272"/>
      <c r="O3147" s="250"/>
      <c r="P3147" s="273"/>
      <c r="Q3147" s="274"/>
      <c r="R3147" s="273"/>
      <c r="S3147" s="274"/>
      <c r="T3147" s="250"/>
      <c r="U3147" s="274"/>
      <c r="V3147" s="250"/>
      <c r="W3147" s="275"/>
      <c r="X3147" s="276"/>
    </row>
    <row r="3148" spans="2:24" x14ac:dyDescent="0.25">
      <c r="B3148" s="248"/>
      <c r="C3148" s="249"/>
      <c r="D3148" s="269"/>
      <c r="E3148" s="249"/>
      <c r="F3148" s="270"/>
      <c r="G3148" s="270"/>
      <c r="H3148" s="271"/>
      <c r="I3148" s="271"/>
      <c r="J3148" s="270"/>
      <c r="K3148" s="270"/>
      <c r="L3148" s="249"/>
      <c r="M3148" s="249"/>
      <c r="N3148" s="272"/>
      <c r="O3148" s="250"/>
      <c r="P3148" s="273"/>
      <c r="Q3148" s="274"/>
      <c r="R3148" s="273"/>
      <c r="S3148" s="274"/>
      <c r="T3148" s="250"/>
      <c r="U3148" s="274"/>
      <c r="V3148" s="250"/>
      <c r="W3148" s="275"/>
      <c r="X3148" s="276"/>
    </row>
    <row r="3149" spans="2:24" x14ac:dyDescent="0.25">
      <c r="B3149" s="248"/>
      <c r="C3149" s="249"/>
      <c r="D3149" s="269"/>
      <c r="E3149" s="249"/>
      <c r="F3149" s="270"/>
      <c r="G3149" s="270"/>
      <c r="H3149" s="271"/>
      <c r="I3149" s="271"/>
      <c r="J3149" s="270"/>
      <c r="K3149" s="270"/>
      <c r="L3149" s="249"/>
      <c r="M3149" s="249"/>
      <c r="N3149" s="272"/>
      <c r="O3149" s="250"/>
      <c r="P3149" s="273"/>
      <c r="Q3149" s="274"/>
      <c r="R3149" s="273"/>
      <c r="S3149" s="274"/>
      <c r="T3149" s="250"/>
      <c r="U3149" s="274"/>
      <c r="V3149" s="250"/>
      <c r="W3149" s="275"/>
      <c r="X3149" s="276"/>
    </row>
    <row r="3150" spans="2:24" x14ac:dyDescent="0.25">
      <c r="B3150" s="248"/>
      <c r="C3150" s="249"/>
      <c r="D3150" s="269"/>
      <c r="E3150" s="249"/>
      <c r="F3150" s="270"/>
      <c r="G3150" s="270"/>
      <c r="H3150" s="271"/>
      <c r="I3150" s="271"/>
      <c r="J3150" s="270"/>
      <c r="K3150" s="270"/>
      <c r="L3150" s="249"/>
      <c r="M3150" s="249"/>
      <c r="N3150" s="272"/>
      <c r="O3150" s="250"/>
      <c r="P3150" s="273"/>
      <c r="Q3150" s="274"/>
      <c r="R3150" s="273"/>
      <c r="S3150" s="274"/>
      <c r="T3150" s="250"/>
      <c r="U3150" s="274"/>
      <c r="V3150" s="250"/>
      <c r="W3150" s="275"/>
      <c r="X3150" s="276"/>
    </row>
    <row r="3151" spans="2:24" x14ac:dyDescent="0.25">
      <c r="B3151" s="248"/>
      <c r="C3151" s="249"/>
      <c r="D3151" s="269"/>
      <c r="E3151" s="249"/>
      <c r="F3151" s="270"/>
      <c r="G3151" s="270"/>
      <c r="H3151" s="271"/>
      <c r="I3151" s="271"/>
      <c r="J3151" s="270"/>
      <c r="K3151" s="270"/>
      <c r="L3151" s="249"/>
      <c r="M3151" s="249"/>
      <c r="N3151" s="272"/>
      <c r="O3151" s="250"/>
      <c r="P3151" s="273"/>
      <c r="Q3151" s="274"/>
      <c r="R3151" s="273"/>
      <c r="S3151" s="274"/>
      <c r="T3151" s="250"/>
      <c r="U3151" s="274"/>
      <c r="V3151" s="250"/>
      <c r="W3151" s="275"/>
      <c r="X3151" s="276"/>
    </row>
    <row r="3152" spans="2:24" x14ac:dyDescent="0.25">
      <c r="B3152" s="248"/>
      <c r="C3152" s="249"/>
      <c r="D3152" s="269"/>
      <c r="E3152" s="249"/>
      <c r="F3152" s="270"/>
      <c r="G3152" s="270"/>
      <c r="H3152" s="271"/>
      <c r="I3152" s="271"/>
      <c r="J3152" s="270"/>
      <c r="K3152" s="270"/>
      <c r="L3152" s="249"/>
      <c r="M3152" s="249"/>
      <c r="N3152" s="272"/>
      <c r="O3152" s="250"/>
      <c r="P3152" s="273"/>
      <c r="Q3152" s="274"/>
      <c r="R3152" s="273"/>
      <c r="S3152" s="274"/>
      <c r="T3152" s="250"/>
      <c r="U3152" s="274"/>
      <c r="V3152" s="250"/>
      <c r="W3152" s="275"/>
      <c r="X3152" s="276"/>
    </row>
    <row r="3153" spans="2:24" x14ac:dyDescent="0.25">
      <c r="B3153" s="248"/>
      <c r="C3153" s="249"/>
      <c r="D3153" s="269"/>
      <c r="E3153" s="249"/>
      <c r="F3153" s="270"/>
      <c r="G3153" s="270"/>
      <c r="H3153" s="271"/>
      <c r="I3153" s="271"/>
      <c r="J3153" s="270"/>
      <c r="K3153" s="270"/>
      <c r="L3153" s="249"/>
      <c r="M3153" s="249"/>
      <c r="N3153" s="272"/>
      <c r="O3153" s="250"/>
      <c r="P3153" s="273"/>
      <c r="Q3153" s="274"/>
      <c r="R3153" s="273"/>
      <c r="S3153" s="274"/>
      <c r="T3153" s="250"/>
      <c r="U3153" s="274"/>
      <c r="V3153" s="250"/>
      <c r="W3153" s="275"/>
      <c r="X3153" s="276"/>
    </row>
    <row r="3154" spans="2:24" x14ac:dyDescent="0.25">
      <c r="B3154" s="248"/>
      <c r="C3154" s="249"/>
      <c r="D3154" s="269"/>
      <c r="E3154" s="249"/>
      <c r="F3154" s="270"/>
      <c r="G3154" s="270"/>
      <c r="H3154" s="271"/>
      <c r="I3154" s="271"/>
      <c r="J3154" s="270"/>
      <c r="K3154" s="270"/>
      <c r="L3154" s="249"/>
      <c r="M3154" s="249"/>
      <c r="N3154" s="272"/>
      <c r="O3154" s="250"/>
      <c r="P3154" s="273"/>
      <c r="Q3154" s="274"/>
      <c r="R3154" s="273"/>
      <c r="S3154" s="274"/>
      <c r="T3154" s="250"/>
      <c r="U3154" s="274"/>
      <c r="V3154" s="250"/>
      <c r="W3154" s="275"/>
      <c r="X3154" s="276"/>
    </row>
    <row r="3155" spans="2:24" x14ac:dyDescent="0.25">
      <c r="B3155" s="248"/>
      <c r="C3155" s="249"/>
      <c r="D3155" s="269"/>
      <c r="E3155" s="249"/>
      <c r="F3155" s="270"/>
      <c r="G3155" s="270"/>
      <c r="H3155" s="271"/>
      <c r="I3155" s="271"/>
      <c r="J3155" s="270"/>
      <c r="K3155" s="270"/>
      <c r="L3155" s="249"/>
      <c r="M3155" s="249"/>
      <c r="N3155" s="272"/>
      <c r="O3155" s="250"/>
      <c r="P3155" s="273"/>
      <c r="Q3155" s="274"/>
      <c r="R3155" s="273"/>
      <c r="S3155" s="274"/>
      <c r="T3155" s="250"/>
      <c r="U3155" s="274"/>
      <c r="V3155" s="250"/>
      <c r="W3155" s="275"/>
      <c r="X3155" s="276"/>
    </row>
    <row r="3156" spans="2:24" x14ac:dyDescent="0.25">
      <c r="B3156" s="248"/>
      <c r="C3156" s="249"/>
      <c r="D3156" s="269"/>
      <c r="E3156" s="249"/>
      <c r="F3156" s="270"/>
      <c r="G3156" s="270"/>
      <c r="H3156" s="271"/>
      <c r="I3156" s="271"/>
      <c r="J3156" s="270"/>
      <c r="K3156" s="270"/>
      <c r="L3156" s="249"/>
      <c r="M3156" s="249"/>
      <c r="N3156" s="272"/>
      <c r="O3156" s="250"/>
      <c r="P3156" s="273"/>
      <c r="Q3156" s="274"/>
      <c r="R3156" s="273"/>
      <c r="S3156" s="274"/>
      <c r="T3156" s="250"/>
      <c r="U3156" s="274"/>
      <c r="V3156" s="250"/>
      <c r="W3156" s="275"/>
      <c r="X3156" s="276"/>
    </row>
    <row r="3157" spans="2:24" x14ac:dyDescent="0.25">
      <c r="B3157" s="248"/>
      <c r="C3157" s="249"/>
      <c r="D3157" s="269"/>
      <c r="E3157" s="249"/>
      <c r="F3157" s="270"/>
      <c r="G3157" s="270"/>
      <c r="H3157" s="271"/>
      <c r="I3157" s="271"/>
      <c r="J3157" s="270"/>
      <c r="K3157" s="270"/>
      <c r="L3157" s="249"/>
      <c r="M3157" s="249"/>
      <c r="N3157" s="272"/>
      <c r="O3157" s="250"/>
      <c r="P3157" s="273"/>
      <c r="Q3157" s="274"/>
      <c r="R3157" s="273"/>
      <c r="S3157" s="274"/>
      <c r="T3157" s="250"/>
      <c r="U3157" s="274"/>
      <c r="V3157" s="250"/>
      <c r="W3157" s="275"/>
      <c r="X3157" s="276"/>
    </row>
    <row r="3158" spans="2:24" x14ac:dyDescent="0.25">
      <c r="B3158" s="248"/>
      <c r="C3158" s="249"/>
      <c r="D3158" s="269"/>
      <c r="E3158" s="249"/>
      <c r="F3158" s="270"/>
      <c r="G3158" s="270"/>
      <c r="H3158" s="271"/>
      <c r="I3158" s="271"/>
      <c r="J3158" s="270"/>
      <c r="K3158" s="270"/>
      <c r="L3158" s="249"/>
      <c r="M3158" s="249"/>
      <c r="N3158" s="272"/>
      <c r="O3158" s="250"/>
      <c r="P3158" s="273"/>
      <c r="Q3158" s="274"/>
      <c r="R3158" s="273"/>
      <c r="S3158" s="274"/>
      <c r="T3158" s="250"/>
      <c r="U3158" s="274"/>
      <c r="V3158" s="250"/>
      <c r="W3158" s="275"/>
      <c r="X3158" s="276"/>
    </row>
    <row r="3159" spans="2:24" x14ac:dyDescent="0.25">
      <c r="B3159" s="248"/>
      <c r="C3159" s="249"/>
      <c r="D3159" s="269"/>
      <c r="E3159" s="249"/>
      <c r="F3159" s="270"/>
      <c r="G3159" s="270"/>
      <c r="H3159" s="271"/>
      <c r="I3159" s="271"/>
      <c r="J3159" s="270"/>
      <c r="K3159" s="270"/>
      <c r="L3159" s="249"/>
      <c r="M3159" s="249"/>
      <c r="N3159" s="272"/>
      <c r="O3159" s="250"/>
      <c r="P3159" s="273"/>
      <c r="Q3159" s="274"/>
      <c r="R3159" s="273"/>
      <c r="S3159" s="274"/>
      <c r="T3159" s="250"/>
      <c r="U3159" s="274"/>
      <c r="V3159" s="250"/>
      <c r="W3159" s="275"/>
      <c r="X3159" s="276"/>
    </row>
    <row r="3160" spans="2:24" x14ac:dyDescent="0.25">
      <c r="B3160" s="248"/>
      <c r="C3160" s="249"/>
      <c r="D3160" s="269"/>
      <c r="E3160" s="249"/>
      <c r="F3160" s="270"/>
      <c r="G3160" s="270"/>
      <c r="H3160" s="271"/>
      <c r="I3160" s="271"/>
      <c r="J3160" s="270"/>
      <c r="K3160" s="270"/>
      <c r="L3160" s="249"/>
      <c r="M3160" s="249"/>
      <c r="N3160" s="272"/>
      <c r="O3160" s="250"/>
      <c r="P3160" s="273"/>
      <c r="Q3160" s="274"/>
      <c r="R3160" s="273"/>
      <c r="S3160" s="274"/>
      <c r="T3160" s="250"/>
      <c r="U3160" s="274"/>
      <c r="V3160" s="250"/>
      <c r="W3160" s="275"/>
      <c r="X3160" s="276"/>
    </row>
    <row r="3161" spans="2:24" x14ac:dyDescent="0.25">
      <c r="B3161" s="248"/>
      <c r="C3161" s="249"/>
      <c r="D3161" s="269"/>
      <c r="E3161" s="249"/>
      <c r="F3161" s="270"/>
      <c r="G3161" s="270"/>
      <c r="H3161" s="271"/>
      <c r="I3161" s="271"/>
      <c r="J3161" s="270"/>
      <c r="K3161" s="270"/>
      <c r="L3161" s="249"/>
      <c r="M3161" s="249"/>
      <c r="N3161" s="272"/>
      <c r="O3161" s="250"/>
      <c r="P3161" s="273"/>
      <c r="Q3161" s="274"/>
      <c r="R3161" s="273"/>
      <c r="S3161" s="274"/>
      <c r="T3161" s="250"/>
      <c r="U3161" s="274"/>
      <c r="V3161" s="250"/>
      <c r="W3161" s="275"/>
      <c r="X3161" s="276"/>
    </row>
    <row r="3162" spans="2:24" x14ac:dyDescent="0.25">
      <c r="B3162" s="248"/>
      <c r="C3162" s="249"/>
      <c r="D3162" s="269"/>
      <c r="E3162" s="249"/>
      <c r="F3162" s="270"/>
      <c r="G3162" s="270"/>
      <c r="H3162" s="271"/>
      <c r="I3162" s="271"/>
      <c r="J3162" s="270"/>
      <c r="K3162" s="270"/>
      <c r="L3162" s="249"/>
      <c r="M3162" s="249"/>
      <c r="N3162" s="272"/>
      <c r="O3162" s="250"/>
      <c r="P3162" s="273"/>
      <c r="Q3162" s="274"/>
      <c r="R3162" s="273"/>
      <c r="S3162" s="274"/>
      <c r="T3162" s="250"/>
      <c r="U3162" s="274"/>
      <c r="V3162" s="250"/>
      <c r="W3162" s="275"/>
      <c r="X3162" s="276"/>
    </row>
    <row r="3163" spans="2:24" x14ac:dyDescent="0.25">
      <c r="B3163" s="248"/>
      <c r="C3163" s="249"/>
      <c r="D3163" s="269"/>
      <c r="E3163" s="249"/>
      <c r="F3163" s="270"/>
      <c r="G3163" s="270"/>
      <c r="H3163" s="271"/>
      <c r="I3163" s="271"/>
      <c r="J3163" s="270"/>
      <c r="K3163" s="270"/>
      <c r="L3163" s="249"/>
      <c r="M3163" s="249"/>
      <c r="N3163" s="272"/>
      <c r="O3163" s="250"/>
      <c r="P3163" s="273"/>
      <c r="Q3163" s="274"/>
      <c r="R3163" s="273"/>
      <c r="S3163" s="274"/>
      <c r="T3163" s="250"/>
      <c r="U3163" s="274"/>
      <c r="V3163" s="250"/>
      <c r="W3163" s="275"/>
      <c r="X3163" s="276"/>
    </row>
    <row r="3164" spans="2:24" x14ac:dyDescent="0.25">
      <c r="B3164" s="248"/>
      <c r="C3164" s="249"/>
      <c r="D3164" s="269"/>
      <c r="E3164" s="249"/>
      <c r="F3164" s="270"/>
      <c r="G3164" s="270"/>
      <c r="H3164" s="271"/>
      <c r="I3164" s="271"/>
      <c r="J3164" s="270"/>
      <c r="K3164" s="270"/>
      <c r="L3164" s="249"/>
      <c r="M3164" s="249"/>
      <c r="N3164" s="272"/>
      <c r="O3164" s="250"/>
      <c r="P3164" s="273"/>
      <c r="Q3164" s="274"/>
      <c r="R3164" s="273"/>
      <c r="S3164" s="274"/>
      <c r="T3164" s="250"/>
      <c r="U3164" s="274"/>
      <c r="V3164" s="250"/>
      <c r="W3164" s="275"/>
      <c r="X3164" s="276"/>
    </row>
    <row r="3165" spans="2:24" x14ac:dyDescent="0.25">
      <c r="B3165" s="248"/>
      <c r="C3165" s="249"/>
      <c r="D3165" s="269"/>
      <c r="E3165" s="249"/>
      <c r="F3165" s="270"/>
      <c r="G3165" s="270"/>
      <c r="H3165" s="271"/>
      <c r="I3165" s="271"/>
      <c r="J3165" s="270"/>
      <c r="K3165" s="270"/>
      <c r="L3165" s="249"/>
      <c r="M3165" s="249"/>
      <c r="N3165" s="272"/>
      <c r="O3165" s="250"/>
      <c r="P3165" s="273"/>
      <c r="Q3165" s="274"/>
      <c r="R3165" s="273"/>
      <c r="S3165" s="274"/>
      <c r="T3165" s="250"/>
      <c r="U3165" s="274"/>
      <c r="V3165" s="250"/>
      <c r="W3165" s="275"/>
      <c r="X3165" s="276"/>
    </row>
    <row r="3166" spans="2:24" x14ac:dyDescent="0.25">
      <c r="B3166" s="248"/>
      <c r="C3166" s="249"/>
      <c r="D3166" s="269"/>
      <c r="E3166" s="249"/>
      <c r="F3166" s="270"/>
      <c r="G3166" s="270"/>
      <c r="H3166" s="271"/>
      <c r="I3166" s="271"/>
      <c r="J3166" s="270"/>
      <c r="K3166" s="270"/>
      <c r="L3166" s="249"/>
      <c r="M3166" s="249"/>
      <c r="N3166" s="272"/>
      <c r="O3166" s="250"/>
      <c r="P3166" s="273"/>
      <c r="Q3166" s="274"/>
      <c r="R3166" s="273"/>
      <c r="S3166" s="274"/>
      <c r="T3166" s="250"/>
      <c r="U3166" s="274"/>
      <c r="V3166" s="250"/>
      <c r="W3166" s="275"/>
      <c r="X3166" s="276"/>
    </row>
    <row r="3167" spans="2:24" x14ac:dyDescent="0.25">
      <c r="B3167" s="248"/>
      <c r="C3167" s="249"/>
      <c r="D3167" s="269"/>
      <c r="E3167" s="249"/>
      <c r="F3167" s="270"/>
      <c r="G3167" s="270"/>
      <c r="H3167" s="271"/>
      <c r="I3167" s="271"/>
      <c r="J3167" s="270"/>
      <c r="K3167" s="270"/>
      <c r="L3167" s="249"/>
      <c r="M3167" s="249"/>
      <c r="N3167" s="272"/>
      <c r="O3167" s="250"/>
      <c r="P3167" s="273"/>
      <c r="Q3167" s="274"/>
      <c r="R3167" s="273"/>
      <c r="S3167" s="274"/>
      <c r="T3167" s="250"/>
      <c r="U3167" s="274"/>
      <c r="V3167" s="250"/>
      <c r="W3167" s="275"/>
      <c r="X3167" s="276"/>
    </row>
    <row r="3168" spans="2:24" x14ac:dyDescent="0.25">
      <c r="B3168" s="248"/>
      <c r="C3168" s="249"/>
      <c r="D3168" s="269"/>
      <c r="E3168" s="249"/>
      <c r="F3168" s="270"/>
      <c r="G3168" s="270"/>
      <c r="H3168" s="271"/>
      <c r="I3168" s="271"/>
      <c r="J3168" s="270"/>
      <c r="K3168" s="270"/>
      <c r="L3168" s="249"/>
      <c r="M3168" s="249"/>
      <c r="N3168" s="272"/>
      <c r="O3168" s="250"/>
      <c r="P3168" s="273"/>
      <c r="Q3168" s="274"/>
      <c r="R3168" s="273"/>
      <c r="S3168" s="274"/>
      <c r="T3168" s="250"/>
      <c r="U3168" s="274"/>
      <c r="V3168" s="250"/>
      <c r="W3168" s="275"/>
      <c r="X3168" s="276"/>
    </row>
    <row r="3169" spans="2:24" x14ac:dyDescent="0.25">
      <c r="B3169" s="248"/>
      <c r="C3169" s="249"/>
      <c r="D3169" s="269"/>
      <c r="E3169" s="249"/>
      <c r="F3169" s="270"/>
      <c r="G3169" s="270"/>
      <c r="H3169" s="271"/>
      <c r="I3169" s="271"/>
      <c r="J3169" s="270"/>
      <c r="K3169" s="270"/>
      <c r="L3169" s="249"/>
      <c r="M3169" s="249"/>
      <c r="N3169" s="272"/>
      <c r="O3169" s="250"/>
      <c r="P3169" s="273"/>
      <c r="Q3169" s="274"/>
      <c r="R3169" s="273"/>
      <c r="S3169" s="274"/>
      <c r="T3169" s="250"/>
      <c r="U3169" s="274"/>
      <c r="V3169" s="250"/>
      <c r="W3169" s="275"/>
      <c r="X3169" s="276"/>
    </row>
    <row r="3170" spans="2:24" x14ac:dyDescent="0.25">
      <c r="B3170" s="248"/>
      <c r="C3170" s="249"/>
      <c r="D3170" s="269"/>
      <c r="E3170" s="249"/>
      <c r="F3170" s="270"/>
      <c r="G3170" s="270"/>
      <c r="H3170" s="271"/>
      <c r="I3170" s="271"/>
      <c r="J3170" s="270"/>
      <c r="K3170" s="270"/>
      <c r="L3170" s="249"/>
      <c r="M3170" s="249"/>
      <c r="N3170" s="272"/>
      <c r="O3170" s="250"/>
      <c r="P3170" s="273"/>
      <c r="Q3170" s="274"/>
      <c r="R3170" s="273"/>
      <c r="S3170" s="274"/>
      <c r="T3170" s="250"/>
      <c r="U3170" s="274"/>
      <c r="V3170" s="250"/>
      <c r="W3170" s="275"/>
      <c r="X3170" s="276"/>
    </row>
    <row r="3171" spans="2:24" x14ac:dyDescent="0.25">
      <c r="B3171" s="248"/>
      <c r="C3171" s="249"/>
      <c r="D3171" s="269"/>
      <c r="E3171" s="249"/>
      <c r="F3171" s="270"/>
      <c r="G3171" s="270"/>
      <c r="H3171" s="271"/>
      <c r="I3171" s="271"/>
      <c r="J3171" s="270"/>
      <c r="K3171" s="270"/>
      <c r="L3171" s="249"/>
      <c r="M3171" s="249"/>
      <c r="N3171" s="272"/>
      <c r="O3171" s="250"/>
      <c r="P3171" s="273"/>
      <c r="Q3171" s="274"/>
      <c r="R3171" s="273"/>
      <c r="S3171" s="274"/>
      <c r="T3171" s="250"/>
      <c r="U3171" s="274"/>
      <c r="V3171" s="250"/>
      <c r="W3171" s="275"/>
      <c r="X3171" s="276"/>
    </row>
    <row r="3172" spans="2:24" x14ac:dyDescent="0.25">
      <c r="B3172" s="248"/>
      <c r="C3172" s="249"/>
      <c r="D3172" s="269"/>
      <c r="E3172" s="249"/>
      <c r="F3172" s="270"/>
      <c r="G3172" s="270"/>
      <c r="H3172" s="271"/>
      <c r="I3172" s="271"/>
      <c r="J3172" s="270"/>
      <c r="K3172" s="270"/>
      <c r="L3172" s="249"/>
      <c r="M3172" s="249"/>
      <c r="N3172" s="272"/>
      <c r="O3172" s="250"/>
      <c r="P3172" s="273"/>
      <c r="Q3172" s="274"/>
      <c r="R3172" s="273"/>
      <c r="S3172" s="274"/>
      <c r="T3172" s="250"/>
      <c r="U3172" s="274"/>
      <c r="V3172" s="250"/>
      <c r="W3172" s="275"/>
      <c r="X3172" s="276"/>
    </row>
    <row r="3173" spans="2:24" x14ac:dyDescent="0.25">
      <c r="B3173" s="248"/>
      <c r="C3173" s="249"/>
      <c r="D3173" s="269"/>
      <c r="E3173" s="249"/>
      <c r="F3173" s="270"/>
      <c r="G3173" s="270"/>
      <c r="H3173" s="271"/>
      <c r="I3173" s="271"/>
      <c r="J3173" s="270"/>
      <c r="K3173" s="270"/>
      <c r="L3173" s="249"/>
      <c r="M3173" s="249"/>
      <c r="N3173" s="272"/>
      <c r="O3173" s="250"/>
      <c r="P3173" s="273"/>
      <c r="Q3173" s="274"/>
      <c r="R3173" s="273"/>
      <c r="S3173" s="274"/>
      <c r="T3173" s="250"/>
      <c r="U3173" s="274"/>
      <c r="V3173" s="250"/>
      <c r="W3173" s="275"/>
      <c r="X3173" s="276"/>
    </row>
    <row r="3174" spans="2:24" x14ac:dyDescent="0.25">
      <c r="B3174" s="248"/>
      <c r="C3174" s="249"/>
      <c r="D3174" s="269"/>
      <c r="E3174" s="249"/>
      <c r="F3174" s="270"/>
      <c r="G3174" s="270"/>
      <c r="H3174" s="271"/>
      <c r="I3174" s="271"/>
      <c r="J3174" s="270"/>
      <c r="K3174" s="270"/>
      <c r="L3174" s="249"/>
      <c r="M3174" s="249"/>
      <c r="N3174" s="272"/>
      <c r="O3174" s="250"/>
      <c r="P3174" s="273"/>
      <c r="Q3174" s="274"/>
      <c r="R3174" s="273"/>
      <c r="S3174" s="274"/>
      <c r="T3174" s="250"/>
      <c r="U3174" s="274"/>
      <c r="V3174" s="250"/>
      <c r="W3174" s="275"/>
      <c r="X3174" s="276"/>
    </row>
    <row r="3175" spans="2:24" x14ac:dyDescent="0.25">
      <c r="B3175" s="248"/>
      <c r="C3175" s="249"/>
      <c r="D3175" s="269"/>
      <c r="E3175" s="249"/>
      <c r="F3175" s="270"/>
      <c r="G3175" s="270"/>
      <c r="H3175" s="271"/>
      <c r="I3175" s="271"/>
      <c r="J3175" s="270"/>
      <c r="K3175" s="270"/>
      <c r="L3175" s="249"/>
      <c r="M3175" s="249"/>
      <c r="N3175" s="272"/>
      <c r="O3175" s="250"/>
      <c r="P3175" s="273"/>
      <c r="Q3175" s="274"/>
      <c r="R3175" s="273"/>
      <c r="S3175" s="274"/>
      <c r="T3175" s="250"/>
      <c r="U3175" s="274"/>
      <c r="V3175" s="250"/>
      <c r="W3175" s="275"/>
      <c r="X3175" s="276"/>
    </row>
    <row r="3176" spans="2:24" x14ac:dyDescent="0.25">
      <c r="B3176" s="248"/>
      <c r="C3176" s="249"/>
      <c r="D3176" s="269"/>
      <c r="E3176" s="249"/>
      <c r="F3176" s="270"/>
      <c r="G3176" s="270"/>
      <c r="H3176" s="271"/>
      <c r="I3176" s="271"/>
      <c r="J3176" s="270"/>
      <c r="K3176" s="270"/>
      <c r="L3176" s="249"/>
      <c r="M3176" s="249"/>
      <c r="N3176" s="272"/>
      <c r="O3176" s="250"/>
      <c r="P3176" s="273"/>
      <c r="Q3176" s="274"/>
      <c r="R3176" s="273"/>
      <c r="S3176" s="274"/>
      <c r="T3176" s="250"/>
      <c r="U3176" s="274"/>
      <c r="V3176" s="250"/>
      <c r="W3176" s="275"/>
      <c r="X3176" s="276"/>
    </row>
    <row r="3177" spans="2:24" x14ac:dyDescent="0.25">
      <c r="B3177" s="248"/>
      <c r="C3177" s="249"/>
      <c r="D3177" s="269"/>
      <c r="E3177" s="249"/>
      <c r="F3177" s="270"/>
      <c r="G3177" s="270"/>
      <c r="H3177" s="271"/>
      <c r="I3177" s="271"/>
      <c r="J3177" s="270"/>
      <c r="K3177" s="270"/>
      <c r="L3177" s="249"/>
      <c r="M3177" s="249"/>
      <c r="N3177" s="272"/>
      <c r="O3177" s="250"/>
      <c r="P3177" s="273"/>
      <c r="Q3177" s="274"/>
      <c r="R3177" s="273"/>
      <c r="S3177" s="274"/>
      <c r="T3177" s="250"/>
      <c r="U3177" s="274"/>
      <c r="V3177" s="250"/>
      <c r="W3177" s="275"/>
      <c r="X3177" s="276"/>
    </row>
    <row r="3178" spans="2:24" x14ac:dyDescent="0.25">
      <c r="B3178" s="248"/>
      <c r="C3178" s="249"/>
      <c r="D3178" s="269"/>
      <c r="E3178" s="249"/>
      <c r="F3178" s="270"/>
      <c r="G3178" s="270"/>
      <c r="H3178" s="271"/>
      <c r="I3178" s="271"/>
      <c r="J3178" s="270"/>
      <c r="K3178" s="270"/>
      <c r="L3178" s="249"/>
      <c r="M3178" s="249"/>
      <c r="N3178" s="272"/>
      <c r="O3178" s="250"/>
      <c r="P3178" s="273"/>
      <c r="Q3178" s="274"/>
      <c r="R3178" s="273"/>
      <c r="S3178" s="274"/>
      <c r="T3178" s="250"/>
      <c r="U3178" s="274"/>
      <c r="V3178" s="250"/>
      <c r="W3178" s="275"/>
      <c r="X3178" s="276"/>
    </row>
    <row r="3179" spans="2:24" x14ac:dyDescent="0.25">
      <c r="B3179" s="248"/>
      <c r="C3179" s="249"/>
      <c r="D3179" s="269"/>
      <c r="E3179" s="249"/>
      <c r="F3179" s="270"/>
      <c r="G3179" s="270"/>
      <c r="H3179" s="271"/>
      <c r="I3179" s="271"/>
      <c r="J3179" s="270"/>
      <c r="K3179" s="270"/>
      <c r="L3179" s="249"/>
      <c r="M3179" s="249"/>
      <c r="N3179" s="272"/>
      <c r="O3179" s="250"/>
      <c r="P3179" s="273"/>
      <c r="Q3179" s="274"/>
      <c r="R3179" s="273"/>
      <c r="S3179" s="274"/>
      <c r="T3179" s="250"/>
      <c r="U3179" s="274"/>
      <c r="V3179" s="250"/>
      <c r="W3179" s="275"/>
      <c r="X3179" s="276"/>
    </row>
    <row r="3180" spans="2:24" x14ac:dyDescent="0.25">
      <c r="B3180" s="248"/>
      <c r="C3180" s="249"/>
      <c r="D3180" s="269"/>
      <c r="E3180" s="249"/>
      <c r="F3180" s="270"/>
      <c r="G3180" s="270"/>
      <c r="H3180" s="271"/>
      <c r="I3180" s="271"/>
      <c r="J3180" s="270"/>
      <c r="K3180" s="270"/>
      <c r="L3180" s="249"/>
      <c r="M3180" s="249"/>
      <c r="N3180" s="272"/>
      <c r="O3180" s="250"/>
      <c r="P3180" s="273"/>
      <c r="Q3180" s="274"/>
      <c r="R3180" s="273"/>
      <c r="S3180" s="274"/>
      <c r="T3180" s="250"/>
      <c r="U3180" s="274"/>
      <c r="V3180" s="250"/>
      <c r="W3180" s="275"/>
      <c r="X3180" s="276"/>
    </row>
    <row r="3181" spans="2:24" x14ac:dyDescent="0.25">
      <c r="B3181" s="248"/>
      <c r="C3181" s="249"/>
      <c r="D3181" s="269"/>
      <c r="E3181" s="249"/>
      <c r="F3181" s="270"/>
      <c r="G3181" s="270"/>
      <c r="H3181" s="271"/>
      <c r="I3181" s="271"/>
      <c r="J3181" s="270"/>
      <c r="K3181" s="270"/>
      <c r="L3181" s="249"/>
      <c r="M3181" s="249"/>
      <c r="N3181" s="272"/>
      <c r="O3181" s="250"/>
      <c r="P3181" s="273"/>
      <c r="Q3181" s="274"/>
      <c r="R3181" s="273"/>
      <c r="S3181" s="274"/>
      <c r="T3181" s="250"/>
      <c r="U3181" s="274"/>
      <c r="V3181" s="250"/>
      <c r="W3181" s="275"/>
      <c r="X3181" s="276"/>
    </row>
    <row r="3182" spans="2:24" x14ac:dyDescent="0.25">
      <c r="B3182" s="248"/>
      <c r="C3182" s="249"/>
      <c r="D3182" s="269"/>
      <c r="E3182" s="249"/>
      <c r="F3182" s="270"/>
      <c r="G3182" s="270"/>
      <c r="H3182" s="271"/>
      <c r="I3182" s="271"/>
      <c r="J3182" s="270"/>
      <c r="K3182" s="270"/>
      <c r="L3182" s="249"/>
      <c r="M3182" s="249"/>
      <c r="N3182" s="272"/>
      <c r="O3182" s="250"/>
      <c r="P3182" s="273"/>
      <c r="Q3182" s="274"/>
      <c r="R3182" s="273"/>
      <c r="S3182" s="274"/>
      <c r="T3182" s="250"/>
      <c r="U3182" s="274"/>
      <c r="V3182" s="250"/>
      <c r="W3182" s="275"/>
      <c r="X3182" s="276"/>
    </row>
    <row r="3183" spans="2:24" x14ac:dyDescent="0.25">
      <c r="B3183" s="248"/>
      <c r="C3183" s="249"/>
      <c r="D3183" s="269"/>
      <c r="E3183" s="249"/>
      <c r="F3183" s="270"/>
      <c r="G3183" s="270"/>
      <c r="H3183" s="271"/>
      <c r="I3183" s="271"/>
      <c r="J3183" s="270"/>
      <c r="K3183" s="270"/>
      <c r="L3183" s="249"/>
      <c r="M3183" s="249"/>
      <c r="N3183" s="272"/>
      <c r="O3183" s="250"/>
      <c r="P3183" s="273"/>
      <c r="Q3183" s="274"/>
      <c r="R3183" s="273"/>
      <c r="S3183" s="274"/>
      <c r="T3183" s="250"/>
      <c r="U3183" s="274"/>
      <c r="V3183" s="250"/>
      <c r="W3183" s="275"/>
      <c r="X3183" s="276"/>
    </row>
    <row r="3184" spans="2:24" x14ac:dyDescent="0.25">
      <c r="B3184" s="248"/>
      <c r="C3184" s="249"/>
      <c r="D3184" s="269"/>
      <c r="E3184" s="249"/>
      <c r="F3184" s="270"/>
      <c r="G3184" s="270"/>
      <c r="H3184" s="271"/>
      <c r="I3184" s="271"/>
      <c r="J3184" s="270"/>
      <c r="K3184" s="270"/>
      <c r="L3184" s="249"/>
      <c r="M3184" s="249"/>
      <c r="N3184" s="272"/>
      <c r="O3184" s="250"/>
      <c r="P3184" s="273"/>
      <c r="Q3184" s="274"/>
      <c r="R3184" s="273"/>
      <c r="S3184" s="274"/>
      <c r="T3184" s="250"/>
      <c r="U3184" s="274"/>
      <c r="V3184" s="250"/>
      <c r="W3184" s="275"/>
      <c r="X3184" s="276"/>
    </row>
    <row r="3185" spans="2:24" x14ac:dyDescent="0.25">
      <c r="B3185" s="248"/>
      <c r="C3185" s="249"/>
      <c r="D3185" s="269"/>
      <c r="E3185" s="249"/>
      <c r="F3185" s="270"/>
      <c r="G3185" s="270"/>
      <c r="H3185" s="271"/>
      <c r="I3185" s="271"/>
      <c r="J3185" s="270"/>
      <c r="K3185" s="270"/>
      <c r="L3185" s="249"/>
      <c r="M3185" s="249"/>
      <c r="N3185" s="272"/>
      <c r="O3185" s="250"/>
      <c r="P3185" s="273"/>
      <c r="Q3185" s="274"/>
      <c r="R3185" s="273"/>
      <c r="S3185" s="274"/>
      <c r="T3185" s="250"/>
      <c r="U3185" s="274"/>
      <c r="V3185" s="250"/>
      <c r="W3185" s="275"/>
      <c r="X3185" s="276"/>
    </row>
    <row r="3186" spans="2:24" x14ac:dyDescent="0.25">
      <c r="B3186" s="248"/>
      <c r="C3186" s="249"/>
      <c r="D3186" s="269"/>
      <c r="E3186" s="249"/>
      <c r="F3186" s="270"/>
      <c r="G3186" s="270"/>
      <c r="H3186" s="271"/>
      <c r="I3186" s="271"/>
      <c r="J3186" s="270"/>
      <c r="K3186" s="270"/>
      <c r="L3186" s="249"/>
      <c r="M3186" s="249"/>
      <c r="N3186" s="272"/>
      <c r="O3186" s="250"/>
      <c r="P3186" s="273"/>
      <c r="Q3186" s="274"/>
      <c r="R3186" s="273"/>
      <c r="S3186" s="274"/>
      <c r="T3186" s="250"/>
      <c r="U3186" s="274"/>
      <c r="V3186" s="250"/>
      <c r="W3186" s="275"/>
      <c r="X3186" s="276"/>
    </row>
    <row r="3187" spans="2:24" x14ac:dyDescent="0.25">
      <c r="B3187" s="248"/>
      <c r="C3187" s="249"/>
      <c r="D3187" s="269"/>
      <c r="E3187" s="249"/>
      <c r="F3187" s="270"/>
      <c r="G3187" s="270"/>
      <c r="H3187" s="271"/>
      <c r="I3187" s="271"/>
      <c r="J3187" s="270"/>
      <c r="K3187" s="270"/>
      <c r="L3187" s="249"/>
      <c r="M3187" s="249"/>
      <c r="N3187" s="272"/>
      <c r="O3187" s="250"/>
      <c r="P3187" s="273"/>
      <c r="Q3187" s="274"/>
      <c r="R3187" s="273"/>
      <c r="S3187" s="274"/>
      <c r="T3187" s="250"/>
      <c r="U3187" s="274"/>
      <c r="V3187" s="250"/>
      <c r="W3187" s="275"/>
      <c r="X3187" s="276"/>
    </row>
    <row r="3188" spans="2:24" x14ac:dyDescent="0.25">
      <c r="B3188" s="248"/>
      <c r="C3188" s="249"/>
      <c r="D3188" s="269"/>
      <c r="E3188" s="249"/>
      <c r="F3188" s="270"/>
      <c r="G3188" s="270"/>
      <c r="H3188" s="271"/>
      <c r="I3188" s="271"/>
      <c r="J3188" s="270"/>
      <c r="K3188" s="270"/>
      <c r="L3188" s="249"/>
      <c r="M3188" s="249"/>
      <c r="N3188" s="272"/>
      <c r="O3188" s="250"/>
      <c r="P3188" s="273"/>
      <c r="Q3188" s="274"/>
      <c r="R3188" s="273"/>
      <c r="S3188" s="274"/>
      <c r="T3188" s="250"/>
      <c r="U3188" s="274"/>
      <c r="V3188" s="250"/>
      <c r="W3188" s="275"/>
      <c r="X3188" s="276"/>
    </row>
    <row r="3189" spans="2:24" x14ac:dyDescent="0.25">
      <c r="B3189" s="248"/>
      <c r="C3189" s="249"/>
      <c r="D3189" s="269"/>
      <c r="E3189" s="249"/>
      <c r="F3189" s="270"/>
      <c r="G3189" s="270"/>
      <c r="H3189" s="271"/>
      <c r="I3189" s="271"/>
      <c r="J3189" s="270"/>
      <c r="K3189" s="270"/>
      <c r="L3189" s="249"/>
      <c r="M3189" s="249"/>
      <c r="N3189" s="272"/>
      <c r="O3189" s="250"/>
      <c r="P3189" s="273"/>
      <c r="Q3189" s="274"/>
      <c r="R3189" s="273"/>
      <c r="S3189" s="274"/>
      <c r="T3189" s="250"/>
      <c r="U3189" s="274"/>
      <c r="V3189" s="250"/>
      <c r="W3189" s="275"/>
      <c r="X3189" s="276"/>
    </row>
    <row r="3190" spans="2:24" x14ac:dyDescent="0.25">
      <c r="B3190" s="248"/>
      <c r="C3190" s="249"/>
      <c r="D3190" s="269"/>
      <c r="E3190" s="249"/>
      <c r="F3190" s="270"/>
      <c r="G3190" s="270"/>
      <c r="H3190" s="271"/>
      <c r="I3190" s="271"/>
      <c r="J3190" s="270"/>
      <c r="K3190" s="270"/>
      <c r="L3190" s="249"/>
      <c r="M3190" s="249"/>
      <c r="N3190" s="272"/>
      <c r="O3190" s="250"/>
      <c r="P3190" s="273"/>
      <c r="Q3190" s="274"/>
      <c r="R3190" s="273"/>
      <c r="S3190" s="274"/>
      <c r="T3190" s="250"/>
      <c r="U3190" s="274"/>
      <c r="V3190" s="250"/>
      <c r="W3190" s="275"/>
      <c r="X3190" s="276"/>
    </row>
    <row r="3191" spans="2:24" x14ac:dyDescent="0.25">
      <c r="B3191" s="248"/>
      <c r="C3191" s="249"/>
      <c r="D3191" s="269"/>
      <c r="E3191" s="249"/>
      <c r="F3191" s="270"/>
      <c r="G3191" s="270"/>
      <c r="H3191" s="271"/>
      <c r="I3191" s="271"/>
      <c r="J3191" s="270"/>
      <c r="K3191" s="270"/>
      <c r="L3191" s="249"/>
      <c r="M3191" s="249"/>
      <c r="N3191" s="272"/>
      <c r="O3191" s="250"/>
      <c r="P3191" s="273"/>
      <c r="Q3191" s="274"/>
      <c r="R3191" s="273"/>
      <c r="S3191" s="274"/>
      <c r="T3191" s="250"/>
      <c r="U3191" s="274"/>
      <c r="V3191" s="250"/>
      <c r="W3191" s="275"/>
      <c r="X3191" s="276"/>
    </row>
    <row r="3192" spans="2:24" x14ac:dyDescent="0.25">
      <c r="B3192" s="248"/>
      <c r="C3192" s="249"/>
      <c r="D3192" s="269"/>
      <c r="E3192" s="249"/>
      <c r="F3192" s="270"/>
      <c r="G3192" s="270"/>
      <c r="H3192" s="271"/>
      <c r="I3192" s="271"/>
      <c r="J3192" s="270"/>
      <c r="K3192" s="270"/>
      <c r="L3192" s="249"/>
      <c r="M3192" s="249"/>
      <c r="N3192" s="272"/>
      <c r="O3192" s="250"/>
      <c r="P3192" s="273"/>
      <c r="Q3192" s="274"/>
      <c r="R3192" s="273"/>
      <c r="S3192" s="274"/>
      <c r="T3192" s="250"/>
      <c r="U3192" s="274"/>
      <c r="V3192" s="250"/>
      <c r="W3192" s="275"/>
      <c r="X3192" s="276"/>
    </row>
    <row r="3193" spans="2:24" x14ac:dyDescent="0.25">
      <c r="B3193" s="248"/>
      <c r="C3193" s="249"/>
      <c r="D3193" s="269"/>
      <c r="E3193" s="249"/>
      <c r="F3193" s="270"/>
      <c r="G3193" s="270"/>
      <c r="H3193" s="271"/>
      <c r="I3193" s="271"/>
      <c r="J3193" s="270"/>
      <c r="K3193" s="270"/>
      <c r="L3193" s="249"/>
      <c r="M3193" s="249"/>
      <c r="N3193" s="272"/>
      <c r="O3193" s="250"/>
      <c r="P3193" s="273"/>
      <c r="Q3193" s="274"/>
      <c r="R3193" s="273"/>
      <c r="S3193" s="274"/>
      <c r="T3193" s="250"/>
      <c r="U3193" s="274"/>
      <c r="V3193" s="250"/>
      <c r="W3193" s="275"/>
      <c r="X3193" s="276"/>
    </row>
    <row r="3194" spans="2:24" x14ac:dyDescent="0.25">
      <c r="B3194" s="248"/>
      <c r="C3194" s="249"/>
      <c r="D3194" s="269"/>
      <c r="E3194" s="249"/>
      <c r="F3194" s="270"/>
      <c r="G3194" s="270"/>
      <c r="H3194" s="271"/>
      <c r="I3194" s="271"/>
      <c r="J3194" s="270"/>
      <c r="K3194" s="270"/>
      <c r="L3194" s="249"/>
      <c r="M3194" s="249"/>
      <c r="N3194" s="272"/>
      <c r="O3194" s="250"/>
      <c r="P3194" s="273"/>
      <c r="Q3194" s="274"/>
      <c r="R3194" s="273"/>
      <c r="S3194" s="274"/>
      <c r="T3194" s="250"/>
      <c r="U3194" s="274"/>
      <c r="V3194" s="250"/>
      <c r="W3194" s="275"/>
      <c r="X3194" s="276"/>
    </row>
    <row r="3195" spans="2:24" x14ac:dyDescent="0.25">
      <c r="B3195" s="248"/>
      <c r="C3195" s="249"/>
      <c r="D3195" s="269"/>
      <c r="E3195" s="249"/>
      <c r="F3195" s="270"/>
      <c r="G3195" s="270"/>
      <c r="H3195" s="271"/>
      <c r="I3195" s="271"/>
      <c r="J3195" s="270"/>
      <c r="K3195" s="270"/>
      <c r="L3195" s="249"/>
      <c r="M3195" s="249"/>
      <c r="N3195" s="272"/>
      <c r="O3195" s="250"/>
      <c r="P3195" s="273"/>
      <c r="Q3195" s="274"/>
      <c r="R3195" s="273"/>
      <c r="S3195" s="274"/>
      <c r="T3195" s="250"/>
      <c r="U3195" s="274"/>
      <c r="V3195" s="250"/>
      <c r="W3195" s="275"/>
      <c r="X3195" s="276"/>
    </row>
    <row r="3196" spans="2:24" x14ac:dyDescent="0.25">
      <c r="B3196" s="248"/>
      <c r="C3196" s="249"/>
      <c r="D3196" s="269"/>
      <c r="E3196" s="249"/>
      <c r="F3196" s="270"/>
      <c r="G3196" s="270"/>
      <c r="H3196" s="271"/>
      <c r="I3196" s="271"/>
      <c r="J3196" s="270"/>
      <c r="K3196" s="270"/>
      <c r="L3196" s="249"/>
      <c r="M3196" s="249"/>
      <c r="N3196" s="272"/>
      <c r="O3196" s="250"/>
      <c r="P3196" s="273"/>
      <c r="Q3196" s="274"/>
      <c r="R3196" s="273"/>
      <c r="S3196" s="274"/>
      <c r="T3196" s="250"/>
      <c r="U3196" s="274"/>
      <c r="V3196" s="250"/>
      <c r="W3196" s="275"/>
      <c r="X3196" s="276"/>
    </row>
    <row r="3197" spans="2:24" x14ac:dyDescent="0.25">
      <c r="B3197" s="248"/>
      <c r="C3197" s="249"/>
      <c r="D3197" s="269"/>
      <c r="E3197" s="249"/>
      <c r="F3197" s="270"/>
      <c r="G3197" s="270"/>
      <c r="H3197" s="271"/>
      <c r="I3197" s="271"/>
      <c r="J3197" s="270"/>
      <c r="K3197" s="270"/>
      <c r="L3197" s="249"/>
      <c r="M3197" s="249"/>
      <c r="N3197" s="272"/>
      <c r="O3197" s="250"/>
      <c r="P3197" s="273"/>
      <c r="Q3197" s="274"/>
      <c r="R3197" s="273"/>
      <c r="S3197" s="274"/>
      <c r="T3197" s="250"/>
      <c r="U3197" s="274"/>
      <c r="V3197" s="250"/>
      <c r="W3197" s="275"/>
      <c r="X3197" s="276"/>
    </row>
    <row r="3198" spans="2:24" x14ac:dyDescent="0.25">
      <c r="B3198" s="248"/>
      <c r="C3198" s="249"/>
      <c r="D3198" s="269"/>
      <c r="E3198" s="249"/>
      <c r="F3198" s="270"/>
      <c r="G3198" s="270"/>
      <c r="H3198" s="271"/>
      <c r="I3198" s="271"/>
      <c r="J3198" s="270"/>
      <c r="K3198" s="270"/>
      <c r="L3198" s="249"/>
      <c r="M3198" s="249"/>
      <c r="N3198" s="272"/>
      <c r="O3198" s="250"/>
      <c r="P3198" s="273"/>
      <c r="Q3198" s="274"/>
      <c r="R3198" s="273"/>
      <c r="S3198" s="274"/>
      <c r="T3198" s="250"/>
      <c r="U3198" s="274"/>
      <c r="V3198" s="250"/>
      <c r="W3198" s="275"/>
      <c r="X3198" s="276"/>
    </row>
    <row r="3199" spans="2:24" x14ac:dyDescent="0.25">
      <c r="B3199" s="248"/>
      <c r="C3199" s="249"/>
      <c r="D3199" s="269"/>
      <c r="E3199" s="249"/>
      <c r="F3199" s="270"/>
      <c r="G3199" s="270"/>
      <c r="H3199" s="271"/>
      <c r="I3199" s="271"/>
      <c r="J3199" s="270"/>
      <c r="K3199" s="270"/>
      <c r="L3199" s="249"/>
      <c r="M3199" s="249"/>
      <c r="N3199" s="272"/>
      <c r="O3199" s="250"/>
      <c r="P3199" s="273"/>
      <c r="Q3199" s="274"/>
      <c r="R3199" s="273"/>
      <c r="S3199" s="274"/>
      <c r="T3199" s="250"/>
      <c r="U3199" s="274"/>
      <c r="V3199" s="250"/>
      <c r="W3199" s="275"/>
      <c r="X3199" s="276"/>
    </row>
    <row r="3200" spans="2:24" x14ac:dyDescent="0.25">
      <c r="B3200" s="248"/>
      <c r="C3200" s="249"/>
      <c r="D3200" s="269"/>
      <c r="E3200" s="249"/>
      <c r="F3200" s="270"/>
      <c r="G3200" s="270"/>
      <c r="H3200" s="271"/>
      <c r="I3200" s="271"/>
      <c r="J3200" s="270"/>
      <c r="K3200" s="270"/>
      <c r="L3200" s="249"/>
      <c r="M3200" s="249"/>
      <c r="N3200" s="272"/>
      <c r="O3200" s="250"/>
      <c r="P3200" s="273"/>
      <c r="Q3200" s="274"/>
      <c r="R3200" s="273"/>
      <c r="S3200" s="274"/>
      <c r="T3200" s="250"/>
      <c r="U3200" s="274"/>
      <c r="V3200" s="250"/>
      <c r="W3200" s="275"/>
      <c r="X3200" s="276"/>
    </row>
    <row r="3201" spans="2:24" x14ac:dyDescent="0.25">
      <c r="B3201" s="248"/>
      <c r="C3201" s="249"/>
      <c r="D3201" s="269"/>
      <c r="E3201" s="249"/>
      <c r="F3201" s="270"/>
      <c r="G3201" s="270"/>
      <c r="H3201" s="271"/>
      <c r="I3201" s="271"/>
      <c r="J3201" s="270"/>
      <c r="K3201" s="270"/>
      <c r="L3201" s="249"/>
      <c r="M3201" s="249"/>
      <c r="N3201" s="272"/>
      <c r="O3201" s="250"/>
      <c r="P3201" s="273"/>
      <c r="Q3201" s="274"/>
      <c r="R3201" s="273"/>
      <c r="S3201" s="274"/>
      <c r="T3201" s="250"/>
      <c r="U3201" s="274"/>
      <c r="V3201" s="250"/>
      <c r="W3201" s="275"/>
      <c r="X3201" s="276"/>
    </row>
    <row r="3202" spans="2:24" x14ac:dyDescent="0.25">
      <c r="B3202" s="248"/>
      <c r="C3202" s="249"/>
      <c r="D3202" s="269"/>
      <c r="E3202" s="249"/>
      <c r="F3202" s="270"/>
      <c r="G3202" s="270"/>
      <c r="H3202" s="271"/>
      <c r="I3202" s="271"/>
      <c r="J3202" s="270"/>
      <c r="K3202" s="270"/>
      <c r="L3202" s="249"/>
      <c r="M3202" s="249"/>
      <c r="N3202" s="272"/>
      <c r="O3202" s="250"/>
      <c r="P3202" s="273"/>
      <c r="Q3202" s="274"/>
      <c r="R3202" s="273"/>
      <c r="S3202" s="274"/>
      <c r="T3202" s="250"/>
      <c r="U3202" s="274"/>
      <c r="V3202" s="250"/>
      <c r="W3202" s="275"/>
      <c r="X3202" s="276"/>
    </row>
    <row r="3203" spans="2:24" x14ac:dyDescent="0.25">
      <c r="B3203" s="248"/>
      <c r="C3203" s="249"/>
      <c r="D3203" s="269"/>
      <c r="E3203" s="249"/>
      <c r="F3203" s="270"/>
      <c r="G3203" s="270"/>
      <c r="H3203" s="271"/>
      <c r="I3203" s="271"/>
      <c r="J3203" s="270"/>
      <c r="K3203" s="270"/>
      <c r="L3203" s="249"/>
      <c r="M3203" s="249"/>
      <c r="N3203" s="272"/>
      <c r="O3203" s="250"/>
      <c r="P3203" s="273"/>
      <c r="Q3203" s="274"/>
      <c r="R3203" s="273"/>
      <c r="S3203" s="274"/>
      <c r="T3203" s="250"/>
      <c r="U3203" s="274"/>
      <c r="V3203" s="250"/>
      <c r="W3203" s="275"/>
      <c r="X3203" s="276"/>
    </row>
    <row r="3204" spans="2:24" x14ac:dyDescent="0.25">
      <c r="B3204" s="248"/>
      <c r="C3204" s="249"/>
      <c r="D3204" s="269"/>
      <c r="E3204" s="249"/>
      <c r="F3204" s="270"/>
      <c r="G3204" s="270"/>
      <c r="H3204" s="271"/>
      <c r="I3204" s="271"/>
      <c r="J3204" s="270"/>
      <c r="K3204" s="270"/>
      <c r="L3204" s="249"/>
      <c r="M3204" s="249"/>
      <c r="N3204" s="272"/>
      <c r="O3204" s="250"/>
      <c r="P3204" s="273"/>
      <c r="Q3204" s="274"/>
      <c r="R3204" s="273"/>
      <c r="S3204" s="274"/>
      <c r="T3204" s="250"/>
      <c r="U3204" s="274"/>
      <c r="V3204" s="250"/>
      <c r="W3204" s="275"/>
      <c r="X3204" s="276"/>
    </row>
    <row r="3205" spans="2:24" x14ac:dyDescent="0.25">
      <c r="B3205" s="248"/>
      <c r="C3205" s="249"/>
      <c r="D3205" s="269"/>
      <c r="E3205" s="249"/>
      <c r="F3205" s="270"/>
      <c r="G3205" s="270"/>
      <c r="H3205" s="271"/>
      <c r="I3205" s="271"/>
      <c r="J3205" s="270"/>
      <c r="K3205" s="270"/>
      <c r="L3205" s="249"/>
      <c r="M3205" s="249"/>
      <c r="N3205" s="272"/>
      <c r="O3205" s="250"/>
      <c r="P3205" s="273"/>
      <c r="Q3205" s="274"/>
      <c r="R3205" s="273"/>
      <c r="S3205" s="274"/>
      <c r="T3205" s="250"/>
      <c r="U3205" s="274"/>
      <c r="V3205" s="250"/>
      <c r="W3205" s="275"/>
      <c r="X3205" s="276"/>
    </row>
    <row r="3206" spans="2:24" x14ac:dyDescent="0.25">
      <c r="B3206" s="248"/>
      <c r="C3206" s="249"/>
      <c r="D3206" s="269"/>
      <c r="E3206" s="249"/>
      <c r="F3206" s="270"/>
      <c r="G3206" s="270"/>
      <c r="H3206" s="271"/>
      <c r="I3206" s="271"/>
      <c r="J3206" s="270"/>
      <c r="K3206" s="270"/>
      <c r="L3206" s="249"/>
      <c r="M3206" s="249"/>
      <c r="N3206" s="272"/>
      <c r="O3206" s="250"/>
      <c r="P3206" s="273"/>
      <c r="Q3206" s="274"/>
      <c r="R3206" s="273"/>
      <c r="S3206" s="274"/>
      <c r="T3206" s="250"/>
      <c r="U3206" s="274"/>
      <c r="V3206" s="250"/>
      <c r="W3206" s="275"/>
      <c r="X3206" s="276"/>
    </row>
    <row r="3207" spans="2:24" x14ac:dyDescent="0.25">
      <c r="B3207" s="248"/>
      <c r="C3207" s="249"/>
      <c r="D3207" s="269"/>
      <c r="E3207" s="249"/>
      <c r="F3207" s="270"/>
      <c r="G3207" s="270"/>
      <c r="H3207" s="271"/>
      <c r="I3207" s="271"/>
      <c r="J3207" s="270"/>
      <c r="K3207" s="270"/>
      <c r="L3207" s="249"/>
      <c r="M3207" s="249"/>
      <c r="N3207" s="272"/>
      <c r="O3207" s="250"/>
      <c r="P3207" s="273"/>
      <c r="Q3207" s="274"/>
      <c r="R3207" s="273"/>
      <c r="S3207" s="274"/>
      <c r="T3207" s="250"/>
      <c r="U3207" s="274"/>
      <c r="V3207" s="250"/>
      <c r="W3207" s="275"/>
      <c r="X3207" s="276"/>
    </row>
    <row r="3208" spans="2:24" x14ac:dyDescent="0.25">
      <c r="B3208" s="248"/>
      <c r="C3208" s="249"/>
      <c r="D3208" s="269"/>
      <c r="E3208" s="249"/>
      <c r="F3208" s="270"/>
      <c r="G3208" s="270"/>
      <c r="H3208" s="271"/>
      <c r="I3208" s="271"/>
      <c r="J3208" s="270"/>
      <c r="K3208" s="270"/>
      <c r="L3208" s="249"/>
      <c r="M3208" s="249"/>
      <c r="N3208" s="272"/>
      <c r="O3208" s="250"/>
      <c r="P3208" s="273"/>
      <c r="Q3208" s="274"/>
      <c r="R3208" s="273"/>
      <c r="S3208" s="274"/>
      <c r="T3208" s="250"/>
      <c r="U3208" s="274"/>
      <c r="V3208" s="250"/>
      <c r="W3208" s="275"/>
      <c r="X3208" s="276"/>
    </row>
    <row r="3209" spans="2:24" x14ac:dyDescent="0.25">
      <c r="B3209" s="248"/>
      <c r="C3209" s="249"/>
      <c r="D3209" s="269"/>
      <c r="E3209" s="249"/>
      <c r="F3209" s="270"/>
      <c r="G3209" s="270"/>
      <c r="H3209" s="271"/>
      <c r="I3209" s="271"/>
      <c r="J3209" s="270"/>
      <c r="K3209" s="270"/>
      <c r="L3209" s="249"/>
      <c r="M3209" s="249"/>
      <c r="N3209" s="272"/>
      <c r="O3209" s="250"/>
      <c r="P3209" s="273"/>
      <c r="Q3209" s="274"/>
      <c r="R3209" s="273"/>
      <c r="S3209" s="274"/>
      <c r="T3209" s="250"/>
      <c r="U3209" s="274"/>
      <c r="V3209" s="250"/>
      <c r="W3209" s="275"/>
      <c r="X3209" s="276"/>
    </row>
    <row r="3210" spans="2:24" x14ac:dyDescent="0.25">
      <c r="B3210" s="248"/>
      <c r="C3210" s="249"/>
      <c r="D3210" s="269"/>
      <c r="E3210" s="249"/>
      <c r="F3210" s="270"/>
      <c r="G3210" s="270"/>
      <c r="H3210" s="271"/>
      <c r="I3210" s="271"/>
      <c r="J3210" s="270"/>
      <c r="K3210" s="270"/>
      <c r="L3210" s="249"/>
      <c r="M3210" s="249"/>
      <c r="N3210" s="272"/>
      <c r="O3210" s="250"/>
      <c r="P3210" s="273"/>
      <c r="Q3210" s="274"/>
      <c r="R3210" s="273"/>
      <c r="S3210" s="274"/>
      <c r="T3210" s="250"/>
      <c r="U3210" s="274"/>
      <c r="V3210" s="250"/>
      <c r="W3210" s="275"/>
      <c r="X3210" s="276"/>
    </row>
    <row r="3211" spans="2:24" x14ac:dyDescent="0.25">
      <c r="B3211" s="248"/>
      <c r="C3211" s="249"/>
      <c r="D3211" s="269"/>
      <c r="E3211" s="249"/>
      <c r="F3211" s="270"/>
      <c r="G3211" s="270"/>
      <c r="H3211" s="271"/>
      <c r="I3211" s="271"/>
      <c r="J3211" s="270"/>
      <c r="K3211" s="270"/>
      <c r="L3211" s="249"/>
      <c r="M3211" s="249"/>
      <c r="N3211" s="272"/>
      <c r="O3211" s="250"/>
      <c r="P3211" s="273"/>
      <c r="Q3211" s="274"/>
      <c r="R3211" s="273"/>
      <c r="S3211" s="274"/>
      <c r="T3211" s="250"/>
      <c r="U3211" s="274"/>
      <c r="V3211" s="250"/>
      <c r="W3211" s="275"/>
      <c r="X3211" s="276"/>
    </row>
    <row r="3212" spans="2:24" x14ac:dyDescent="0.25">
      <c r="B3212" s="248"/>
      <c r="C3212" s="249"/>
      <c r="D3212" s="269"/>
      <c r="E3212" s="249"/>
      <c r="F3212" s="270"/>
      <c r="G3212" s="270"/>
      <c r="H3212" s="271"/>
      <c r="I3212" s="271"/>
      <c r="J3212" s="270"/>
      <c r="K3212" s="270"/>
      <c r="L3212" s="249"/>
      <c r="M3212" s="249"/>
      <c r="N3212" s="272"/>
      <c r="O3212" s="250"/>
      <c r="P3212" s="273"/>
      <c r="Q3212" s="274"/>
      <c r="R3212" s="273"/>
      <c r="S3212" s="274"/>
      <c r="T3212" s="250"/>
      <c r="U3212" s="274"/>
      <c r="V3212" s="250"/>
      <c r="W3212" s="275"/>
      <c r="X3212" s="276"/>
    </row>
    <row r="3213" spans="2:24" x14ac:dyDescent="0.25">
      <c r="B3213" s="248"/>
      <c r="C3213" s="249"/>
      <c r="D3213" s="269"/>
      <c r="E3213" s="249"/>
      <c r="F3213" s="270"/>
      <c r="G3213" s="270"/>
      <c r="H3213" s="271"/>
      <c r="I3213" s="271"/>
      <c r="J3213" s="270"/>
      <c r="K3213" s="270"/>
      <c r="L3213" s="249"/>
      <c r="M3213" s="249"/>
      <c r="N3213" s="272"/>
      <c r="O3213" s="250"/>
      <c r="P3213" s="273"/>
      <c r="Q3213" s="274"/>
      <c r="R3213" s="273"/>
      <c r="S3213" s="274"/>
      <c r="T3213" s="250"/>
      <c r="U3213" s="274"/>
      <c r="V3213" s="250"/>
      <c r="W3213" s="275"/>
      <c r="X3213" s="276"/>
    </row>
    <row r="3214" spans="2:24" x14ac:dyDescent="0.25">
      <c r="B3214" s="248"/>
      <c r="C3214" s="249"/>
      <c r="D3214" s="269"/>
      <c r="E3214" s="249"/>
      <c r="F3214" s="270"/>
      <c r="G3214" s="270"/>
      <c r="H3214" s="271"/>
      <c r="I3214" s="271"/>
      <c r="J3214" s="270"/>
      <c r="K3214" s="270"/>
      <c r="L3214" s="249"/>
      <c r="M3214" s="249"/>
      <c r="N3214" s="272"/>
      <c r="O3214" s="250"/>
      <c r="P3214" s="273"/>
      <c r="Q3214" s="274"/>
      <c r="R3214" s="273"/>
      <c r="S3214" s="274"/>
      <c r="T3214" s="250"/>
      <c r="U3214" s="274"/>
      <c r="V3214" s="250"/>
      <c r="W3214" s="275"/>
      <c r="X3214" s="276"/>
    </row>
    <row r="3215" spans="2:24" x14ac:dyDescent="0.25">
      <c r="B3215" s="248"/>
      <c r="C3215" s="249"/>
      <c r="D3215" s="269"/>
      <c r="E3215" s="249"/>
      <c r="F3215" s="270"/>
      <c r="G3215" s="270"/>
      <c r="H3215" s="271"/>
      <c r="I3215" s="271"/>
      <c r="J3215" s="270"/>
      <c r="K3215" s="270"/>
      <c r="L3215" s="249"/>
      <c r="M3215" s="249"/>
      <c r="N3215" s="272"/>
      <c r="O3215" s="250"/>
      <c r="P3215" s="273"/>
      <c r="Q3215" s="274"/>
      <c r="R3215" s="273"/>
      <c r="S3215" s="274"/>
      <c r="T3215" s="250"/>
      <c r="U3215" s="274"/>
      <c r="V3215" s="250"/>
      <c r="W3215" s="275"/>
      <c r="X3215" s="276"/>
    </row>
    <row r="3216" spans="2:24" x14ac:dyDescent="0.25">
      <c r="B3216" s="248"/>
      <c r="C3216" s="249"/>
      <c r="D3216" s="269"/>
      <c r="E3216" s="249"/>
      <c r="F3216" s="270"/>
      <c r="G3216" s="270"/>
      <c r="H3216" s="271"/>
      <c r="I3216" s="271"/>
      <c r="J3216" s="270"/>
      <c r="K3216" s="270"/>
      <c r="L3216" s="249"/>
      <c r="M3216" s="249"/>
      <c r="N3216" s="272"/>
      <c r="O3216" s="250"/>
      <c r="P3216" s="273"/>
      <c r="Q3216" s="274"/>
      <c r="R3216" s="273"/>
      <c r="S3216" s="274"/>
      <c r="T3216" s="250"/>
      <c r="U3216" s="274"/>
      <c r="V3216" s="250"/>
      <c r="W3216" s="275"/>
      <c r="X3216" s="276"/>
    </row>
    <row r="3217" spans="2:24" x14ac:dyDescent="0.25">
      <c r="B3217" s="248"/>
      <c r="C3217" s="249"/>
      <c r="D3217" s="269"/>
      <c r="E3217" s="249"/>
      <c r="F3217" s="270"/>
      <c r="G3217" s="270"/>
      <c r="H3217" s="271"/>
      <c r="I3217" s="271"/>
      <c r="J3217" s="270"/>
      <c r="K3217" s="270"/>
      <c r="L3217" s="249"/>
      <c r="M3217" s="249"/>
      <c r="N3217" s="272"/>
      <c r="O3217" s="250"/>
      <c r="P3217" s="273"/>
      <c r="Q3217" s="274"/>
      <c r="R3217" s="273"/>
      <c r="S3217" s="274"/>
      <c r="T3217" s="250"/>
      <c r="U3217" s="274"/>
      <c r="V3217" s="250"/>
      <c r="W3217" s="275"/>
      <c r="X3217" s="276"/>
    </row>
    <row r="3218" spans="2:24" x14ac:dyDescent="0.25">
      <c r="B3218" s="248"/>
      <c r="C3218" s="249"/>
      <c r="D3218" s="269"/>
      <c r="E3218" s="249"/>
      <c r="F3218" s="270"/>
      <c r="G3218" s="270"/>
      <c r="H3218" s="271"/>
      <c r="I3218" s="271"/>
      <c r="J3218" s="270"/>
      <c r="K3218" s="270"/>
      <c r="L3218" s="249"/>
      <c r="M3218" s="249"/>
      <c r="N3218" s="272"/>
      <c r="O3218" s="250"/>
      <c r="P3218" s="273"/>
      <c r="Q3218" s="274"/>
      <c r="R3218" s="273"/>
      <c r="S3218" s="274"/>
      <c r="T3218" s="250"/>
      <c r="U3218" s="274"/>
      <c r="V3218" s="250"/>
      <c r="W3218" s="275"/>
      <c r="X3218" s="276"/>
    </row>
    <row r="3219" spans="2:24" x14ac:dyDescent="0.25">
      <c r="B3219" s="248"/>
      <c r="C3219" s="249"/>
      <c r="D3219" s="269"/>
      <c r="E3219" s="249"/>
      <c r="F3219" s="270"/>
      <c r="G3219" s="270"/>
      <c r="H3219" s="271"/>
      <c r="I3219" s="271"/>
      <c r="J3219" s="270"/>
      <c r="K3219" s="270"/>
      <c r="L3219" s="249"/>
      <c r="M3219" s="249"/>
      <c r="N3219" s="272"/>
      <c r="O3219" s="250"/>
      <c r="P3219" s="273"/>
      <c r="Q3219" s="274"/>
      <c r="R3219" s="273"/>
      <c r="S3219" s="274"/>
      <c r="T3219" s="250"/>
      <c r="U3219" s="274"/>
      <c r="V3219" s="250"/>
      <c r="W3219" s="275"/>
      <c r="X3219" s="276"/>
    </row>
    <row r="3220" spans="2:24" x14ac:dyDescent="0.25">
      <c r="B3220" s="248"/>
      <c r="C3220" s="249"/>
      <c r="D3220" s="269"/>
      <c r="E3220" s="249"/>
      <c r="F3220" s="270"/>
      <c r="G3220" s="270"/>
      <c r="H3220" s="271"/>
      <c r="I3220" s="271"/>
      <c r="J3220" s="270"/>
      <c r="K3220" s="270"/>
      <c r="L3220" s="249"/>
      <c r="M3220" s="249"/>
      <c r="N3220" s="272"/>
      <c r="O3220" s="250"/>
      <c r="P3220" s="273"/>
      <c r="Q3220" s="274"/>
      <c r="R3220" s="273"/>
      <c r="S3220" s="274"/>
      <c r="T3220" s="250"/>
      <c r="U3220" s="274"/>
      <c r="V3220" s="250"/>
      <c r="W3220" s="275"/>
      <c r="X3220" s="276"/>
    </row>
    <row r="3221" spans="2:24" x14ac:dyDescent="0.25">
      <c r="B3221" s="248"/>
      <c r="C3221" s="249"/>
      <c r="D3221" s="269"/>
      <c r="E3221" s="249"/>
      <c r="F3221" s="270"/>
      <c r="G3221" s="270"/>
      <c r="H3221" s="271"/>
      <c r="I3221" s="271"/>
      <c r="J3221" s="270"/>
      <c r="K3221" s="270"/>
      <c r="L3221" s="249"/>
      <c r="M3221" s="249"/>
      <c r="N3221" s="272"/>
      <c r="O3221" s="250"/>
      <c r="P3221" s="273"/>
      <c r="Q3221" s="274"/>
      <c r="R3221" s="273"/>
      <c r="S3221" s="274"/>
      <c r="T3221" s="250"/>
      <c r="U3221" s="274"/>
      <c r="V3221" s="250"/>
      <c r="W3221" s="275"/>
      <c r="X3221" s="276"/>
    </row>
    <row r="3222" spans="2:24" x14ac:dyDescent="0.25">
      <c r="B3222" s="248"/>
      <c r="C3222" s="249"/>
      <c r="D3222" s="269"/>
      <c r="E3222" s="249"/>
      <c r="F3222" s="270"/>
      <c r="G3222" s="270"/>
      <c r="H3222" s="271"/>
      <c r="I3222" s="271"/>
      <c r="J3222" s="270"/>
      <c r="K3222" s="270"/>
      <c r="L3222" s="249"/>
      <c r="M3222" s="249"/>
      <c r="N3222" s="272"/>
      <c r="O3222" s="250"/>
      <c r="P3222" s="273"/>
      <c r="Q3222" s="274"/>
      <c r="R3222" s="273"/>
      <c r="S3222" s="274"/>
      <c r="T3222" s="250"/>
      <c r="U3222" s="274"/>
      <c r="V3222" s="250"/>
      <c r="W3222" s="275"/>
      <c r="X3222" s="276"/>
    </row>
    <row r="3223" spans="2:24" x14ac:dyDescent="0.25">
      <c r="B3223" s="248"/>
      <c r="C3223" s="249"/>
      <c r="D3223" s="269"/>
      <c r="E3223" s="249"/>
      <c r="F3223" s="270"/>
      <c r="G3223" s="270"/>
      <c r="H3223" s="271"/>
      <c r="I3223" s="271"/>
      <c r="J3223" s="270"/>
      <c r="K3223" s="270"/>
      <c r="L3223" s="249"/>
      <c r="M3223" s="249"/>
      <c r="N3223" s="272"/>
      <c r="O3223" s="250"/>
      <c r="P3223" s="273"/>
      <c r="Q3223" s="274"/>
      <c r="R3223" s="273"/>
      <c r="S3223" s="274"/>
      <c r="T3223" s="250"/>
      <c r="U3223" s="274"/>
      <c r="V3223" s="250"/>
      <c r="W3223" s="275"/>
      <c r="X3223" s="276"/>
    </row>
    <row r="3224" spans="2:24" x14ac:dyDescent="0.25">
      <c r="B3224" s="248"/>
      <c r="C3224" s="249"/>
      <c r="D3224" s="269"/>
      <c r="E3224" s="249"/>
      <c r="F3224" s="270"/>
      <c r="G3224" s="270"/>
      <c r="H3224" s="271"/>
      <c r="I3224" s="271"/>
      <c r="J3224" s="270"/>
      <c r="K3224" s="270"/>
      <c r="L3224" s="249"/>
      <c r="M3224" s="249"/>
      <c r="N3224" s="272"/>
      <c r="O3224" s="250"/>
      <c r="P3224" s="273"/>
      <c r="Q3224" s="274"/>
      <c r="R3224" s="273"/>
      <c r="S3224" s="274"/>
      <c r="T3224" s="250"/>
      <c r="U3224" s="274"/>
      <c r="V3224" s="250"/>
      <c r="W3224" s="275"/>
      <c r="X3224" s="276"/>
    </row>
    <row r="3225" spans="2:24" x14ac:dyDescent="0.25">
      <c r="B3225" s="248"/>
      <c r="C3225" s="249"/>
      <c r="D3225" s="269"/>
      <c r="E3225" s="249"/>
      <c r="F3225" s="270"/>
      <c r="G3225" s="270"/>
      <c r="H3225" s="271"/>
      <c r="I3225" s="271"/>
      <c r="J3225" s="270"/>
      <c r="K3225" s="270"/>
      <c r="L3225" s="249"/>
      <c r="M3225" s="249"/>
      <c r="N3225" s="272"/>
      <c r="O3225" s="250"/>
      <c r="P3225" s="273"/>
      <c r="Q3225" s="274"/>
      <c r="R3225" s="273"/>
      <c r="S3225" s="274"/>
      <c r="T3225" s="250"/>
      <c r="U3225" s="274"/>
      <c r="V3225" s="250"/>
      <c r="W3225" s="275"/>
      <c r="X3225" s="276"/>
    </row>
    <row r="3226" spans="2:24" x14ac:dyDescent="0.25">
      <c r="B3226" s="248"/>
      <c r="C3226" s="249"/>
      <c r="D3226" s="269"/>
      <c r="E3226" s="249"/>
      <c r="F3226" s="270"/>
      <c r="G3226" s="270"/>
      <c r="H3226" s="271"/>
      <c r="I3226" s="271"/>
      <c r="J3226" s="270"/>
      <c r="K3226" s="270"/>
      <c r="L3226" s="249"/>
      <c r="M3226" s="249"/>
      <c r="N3226" s="272"/>
      <c r="O3226" s="250"/>
      <c r="P3226" s="273"/>
      <c r="Q3226" s="274"/>
      <c r="R3226" s="273"/>
      <c r="S3226" s="274"/>
      <c r="T3226" s="250"/>
      <c r="U3226" s="274"/>
      <c r="V3226" s="250"/>
      <c r="W3226" s="275"/>
      <c r="X3226" s="276"/>
    </row>
    <row r="3227" spans="2:24" x14ac:dyDescent="0.25">
      <c r="B3227" s="248"/>
      <c r="C3227" s="249"/>
      <c r="D3227" s="269"/>
      <c r="E3227" s="249"/>
      <c r="F3227" s="270"/>
      <c r="G3227" s="270"/>
      <c r="H3227" s="271"/>
      <c r="I3227" s="271"/>
      <c r="J3227" s="270"/>
      <c r="K3227" s="270"/>
      <c r="L3227" s="249"/>
      <c r="M3227" s="249"/>
      <c r="N3227" s="272"/>
      <c r="O3227" s="250"/>
      <c r="P3227" s="273"/>
      <c r="Q3227" s="274"/>
      <c r="R3227" s="273"/>
      <c r="S3227" s="274"/>
      <c r="T3227" s="250"/>
      <c r="U3227" s="274"/>
      <c r="V3227" s="250"/>
      <c r="W3227" s="275"/>
      <c r="X3227" s="276"/>
    </row>
    <row r="3228" spans="2:24" x14ac:dyDescent="0.25">
      <c r="B3228" s="248"/>
      <c r="C3228" s="249"/>
      <c r="D3228" s="269"/>
      <c r="E3228" s="249"/>
      <c r="F3228" s="270"/>
      <c r="G3228" s="270"/>
      <c r="H3228" s="271"/>
      <c r="I3228" s="271"/>
      <c r="J3228" s="270"/>
      <c r="K3228" s="270"/>
      <c r="L3228" s="249"/>
      <c r="M3228" s="249"/>
      <c r="N3228" s="272"/>
      <c r="O3228" s="250"/>
      <c r="P3228" s="273"/>
      <c r="Q3228" s="274"/>
      <c r="R3228" s="273"/>
      <c r="S3228" s="274"/>
      <c r="T3228" s="250"/>
      <c r="U3228" s="274"/>
      <c r="V3228" s="250"/>
      <c r="W3228" s="275"/>
      <c r="X3228" s="276"/>
    </row>
    <row r="3229" spans="2:24" x14ac:dyDescent="0.25">
      <c r="B3229" s="248"/>
      <c r="C3229" s="249"/>
      <c r="D3229" s="269"/>
      <c r="E3229" s="249"/>
      <c r="F3229" s="270"/>
      <c r="G3229" s="270"/>
      <c r="H3229" s="271"/>
      <c r="I3229" s="271"/>
      <c r="J3229" s="270"/>
      <c r="K3229" s="270"/>
      <c r="L3229" s="249"/>
      <c r="M3229" s="249"/>
      <c r="N3229" s="272"/>
      <c r="O3229" s="250"/>
      <c r="P3229" s="273"/>
      <c r="Q3229" s="274"/>
      <c r="R3229" s="273"/>
      <c r="S3229" s="274"/>
      <c r="T3229" s="250"/>
      <c r="U3229" s="274"/>
      <c r="V3229" s="250"/>
      <c r="W3229" s="275"/>
      <c r="X3229" s="276"/>
    </row>
    <row r="3230" spans="2:24" x14ac:dyDescent="0.25">
      <c r="B3230" s="248"/>
      <c r="C3230" s="249"/>
      <c r="D3230" s="269"/>
      <c r="E3230" s="249"/>
      <c r="F3230" s="270"/>
      <c r="G3230" s="270"/>
      <c r="H3230" s="271"/>
      <c r="I3230" s="271"/>
      <c r="J3230" s="270"/>
      <c r="K3230" s="270"/>
      <c r="L3230" s="249"/>
      <c r="M3230" s="249"/>
      <c r="N3230" s="272"/>
      <c r="O3230" s="250"/>
      <c r="P3230" s="273"/>
      <c r="Q3230" s="274"/>
      <c r="R3230" s="273"/>
      <c r="S3230" s="274"/>
      <c r="T3230" s="250"/>
      <c r="U3230" s="274"/>
      <c r="V3230" s="250"/>
      <c r="W3230" s="275"/>
      <c r="X3230" s="276"/>
    </row>
    <row r="3231" spans="2:24" x14ac:dyDescent="0.25">
      <c r="B3231" s="248"/>
      <c r="C3231" s="249"/>
      <c r="D3231" s="269"/>
      <c r="E3231" s="249"/>
      <c r="F3231" s="270"/>
      <c r="G3231" s="270"/>
      <c r="H3231" s="271"/>
      <c r="I3231" s="271"/>
      <c r="J3231" s="270"/>
      <c r="K3231" s="270"/>
      <c r="L3231" s="249"/>
      <c r="M3231" s="249"/>
      <c r="N3231" s="272"/>
      <c r="O3231" s="250"/>
      <c r="P3231" s="273"/>
      <c r="Q3231" s="274"/>
      <c r="R3231" s="273"/>
      <c r="S3231" s="274"/>
      <c r="T3231" s="250"/>
      <c r="U3231" s="274"/>
      <c r="V3231" s="250"/>
      <c r="W3231" s="275"/>
      <c r="X3231" s="276"/>
    </row>
    <row r="3232" spans="2:24" x14ac:dyDescent="0.25">
      <c r="B3232" s="248"/>
      <c r="C3232" s="249"/>
      <c r="D3232" s="269"/>
      <c r="E3232" s="249"/>
      <c r="F3232" s="270"/>
      <c r="G3232" s="270"/>
      <c r="H3232" s="271"/>
      <c r="I3232" s="271"/>
      <c r="J3232" s="270"/>
      <c r="K3232" s="270"/>
      <c r="L3232" s="249"/>
      <c r="M3232" s="249"/>
      <c r="N3232" s="272"/>
      <c r="O3232" s="250"/>
      <c r="P3232" s="273"/>
      <c r="Q3232" s="274"/>
      <c r="R3232" s="273"/>
      <c r="S3232" s="274"/>
      <c r="T3232" s="250"/>
      <c r="U3232" s="274"/>
      <c r="V3232" s="250"/>
      <c r="W3232" s="275"/>
      <c r="X3232" s="276"/>
    </row>
    <row r="3233" spans="2:24" x14ac:dyDescent="0.25">
      <c r="B3233" s="248"/>
      <c r="C3233" s="249"/>
      <c r="D3233" s="269"/>
      <c r="E3233" s="249"/>
      <c r="F3233" s="270"/>
      <c r="G3233" s="270"/>
      <c r="H3233" s="271"/>
      <c r="I3233" s="271"/>
      <c r="J3233" s="270"/>
      <c r="K3233" s="270"/>
      <c r="L3233" s="249"/>
      <c r="M3233" s="249"/>
      <c r="N3233" s="272"/>
      <c r="O3233" s="250"/>
      <c r="P3233" s="273"/>
      <c r="Q3233" s="274"/>
      <c r="R3233" s="273"/>
      <c r="S3233" s="274"/>
      <c r="T3233" s="250"/>
      <c r="U3233" s="274"/>
      <c r="V3233" s="250"/>
      <c r="W3233" s="275"/>
      <c r="X3233" s="276"/>
    </row>
    <row r="3234" spans="2:24" x14ac:dyDescent="0.25">
      <c r="B3234" s="248"/>
      <c r="C3234" s="249"/>
      <c r="D3234" s="269"/>
      <c r="E3234" s="249"/>
      <c r="F3234" s="270"/>
      <c r="G3234" s="270"/>
      <c r="H3234" s="271"/>
      <c r="I3234" s="271"/>
      <c r="J3234" s="270"/>
      <c r="K3234" s="270"/>
      <c r="L3234" s="249"/>
      <c r="M3234" s="249"/>
      <c r="N3234" s="272"/>
      <c r="O3234" s="250"/>
      <c r="P3234" s="273"/>
      <c r="Q3234" s="274"/>
      <c r="R3234" s="273"/>
      <c r="S3234" s="274"/>
      <c r="T3234" s="250"/>
      <c r="U3234" s="274"/>
      <c r="V3234" s="250"/>
      <c r="W3234" s="275"/>
      <c r="X3234" s="276"/>
    </row>
    <row r="3235" spans="2:24" x14ac:dyDescent="0.25">
      <c r="B3235" s="248"/>
      <c r="C3235" s="249"/>
      <c r="D3235" s="269"/>
      <c r="E3235" s="249"/>
      <c r="F3235" s="270"/>
      <c r="G3235" s="270"/>
      <c r="H3235" s="271"/>
      <c r="I3235" s="271"/>
      <c r="J3235" s="270"/>
      <c r="K3235" s="270"/>
      <c r="L3235" s="249"/>
      <c r="M3235" s="249"/>
      <c r="N3235" s="272"/>
      <c r="O3235" s="250"/>
      <c r="P3235" s="273"/>
      <c r="Q3235" s="274"/>
      <c r="R3235" s="273"/>
      <c r="S3235" s="274"/>
      <c r="T3235" s="250"/>
      <c r="U3235" s="274"/>
      <c r="V3235" s="250"/>
      <c r="W3235" s="275"/>
      <c r="X3235" s="276"/>
    </row>
    <row r="3236" spans="2:24" x14ac:dyDescent="0.25">
      <c r="B3236" s="248"/>
      <c r="C3236" s="249"/>
      <c r="D3236" s="269"/>
      <c r="E3236" s="249"/>
      <c r="F3236" s="270"/>
      <c r="G3236" s="270"/>
      <c r="H3236" s="271"/>
      <c r="I3236" s="271"/>
      <c r="J3236" s="270"/>
      <c r="K3236" s="270"/>
      <c r="L3236" s="249"/>
      <c r="M3236" s="249"/>
      <c r="N3236" s="272"/>
      <c r="O3236" s="250"/>
      <c r="P3236" s="273"/>
      <c r="Q3236" s="274"/>
      <c r="R3236" s="273"/>
      <c r="S3236" s="274"/>
      <c r="T3236" s="250"/>
      <c r="U3236" s="274"/>
      <c r="V3236" s="250"/>
      <c r="W3236" s="275"/>
      <c r="X3236" s="276"/>
    </row>
    <row r="3237" spans="2:24" x14ac:dyDescent="0.25">
      <c r="B3237" s="248"/>
      <c r="C3237" s="249"/>
      <c r="D3237" s="269"/>
      <c r="E3237" s="249"/>
      <c r="F3237" s="270"/>
      <c r="G3237" s="270"/>
      <c r="H3237" s="271"/>
      <c r="I3237" s="271"/>
      <c r="J3237" s="270"/>
      <c r="K3237" s="270"/>
      <c r="L3237" s="249"/>
      <c r="M3237" s="249"/>
      <c r="N3237" s="272"/>
      <c r="O3237" s="250"/>
      <c r="P3237" s="273"/>
      <c r="Q3237" s="274"/>
      <c r="R3237" s="273"/>
      <c r="S3237" s="274"/>
      <c r="T3237" s="250"/>
      <c r="U3237" s="274"/>
      <c r="V3237" s="250"/>
      <c r="W3237" s="275"/>
      <c r="X3237" s="276"/>
    </row>
    <row r="3238" spans="2:24" x14ac:dyDescent="0.25">
      <c r="B3238" s="248"/>
      <c r="C3238" s="249"/>
      <c r="D3238" s="269"/>
      <c r="E3238" s="249"/>
      <c r="F3238" s="270"/>
      <c r="G3238" s="270"/>
      <c r="H3238" s="271"/>
      <c r="I3238" s="271"/>
      <c r="J3238" s="270"/>
      <c r="K3238" s="270"/>
      <c r="L3238" s="249"/>
      <c r="M3238" s="249"/>
      <c r="N3238" s="272"/>
      <c r="O3238" s="250"/>
      <c r="P3238" s="273"/>
      <c r="Q3238" s="274"/>
      <c r="R3238" s="273"/>
      <c r="S3238" s="274"/>
      <c r="T3238" s="250"/>
      <c r="U3238" s="274"/>
      <c r="V3238" s="250"/>
      <c r="W3238" s="275"/>
      <c r="X3238" s="276"/>
    </row>
    <row r="3239" spans="2:24" x14ac:dyDescent="0.25">
      <c r="B3239" s="248"/>
      <c r="C3239" s="249"/>
      <c r="D3239" s="269"/>
      <c r="E3239" s="249"/>
      <c r="F3239" s="270"/>
      <c r="G3239" s="270"/>
      <c r="H3239" s="271"/>
      <c r="I3239" s="271"/>
      <c r="J3239" s="270"/>
      <c r="K3239" s="270"/>
      <c r="L3239" s="249"/>
      <c r="M3239" s="249"/>
      <c r="N3239" s="272"/>
      <c r="O3239" s="250"/>
      <c r="P3239" s="273"/>
      <c r="Q3239" s="274"/>
      <c r="R3239" s="273"/>
      <c r="S3239" s="274"/>
      <c r="T3239" s="250"/>
      <c r="U3239" s="274"/>
      <c r="V3239" s="250"/>
      <c r="W3239" s="275"/>
      <c r="X3239" s="276"/>
    </row>
    <row r="3240" spans="2:24" x14ac:dyDescent="0.25">
      <c r="B3240" s="248"/>
      <c r="C3240" s="249"/>
      <c r="D3240" s="269"/>
      <c r="E3240" s="249"/>
      <c r="F3240" s="270"/>
      <c r="G3240" s="270"/>
      <c r="H3240" s="271"/>
      <c r="I3240" s="271"/>
      <c r="J3240" s="270"/>
      <c r="K3240" s="270"/>
      <c r="L3240" s="249"/>
      <c r="M3240" s="249"/>
      <c r="N3240" s="272"/>
      <c r="O3240" s="250"/>
      <c r="P3240" s="273"/>
      <c r="Q3240" s="274"/>
      <c r="R3240" s="273"/>
      <c r="S3240" s="274"/>
      <c r="T3240" s="250"/>
      <c r="U3240" s="274"/>
      <c r="V3240" s="250"/>
      <c r="W3240" s="275"/>
      <c r="X3240" s="276"/>
    </row>
    <row r="3241" spans="2:24" x14ac:dyDescent="0.25">
      <c r="B3241" s="248"/>
      <c r="C3241" s="249"/>
      <c r="D3241" s="269"/>
      <c r="E3241" s="249"/>
      <c r="F3241" s="270"/>
      <c r="G3241" s="270"/>
      <c r="H3241" s="271"/>
      <c r="I3241" s="271"/>
      <c r="J3241" s="270"/>
      <c r="K3241" s="270"/>
      <c r="L3241" s="249"/>
      <c r="M3241" s="249"/>
      <c r="N3241" s="272"/>
      <c r="O3241" s="250"/>
      <c r="P3241" s="273"/>
      <c r="Q3241" s="274"/>
      <c r="R3241" s="273"/>
      <c r="S3241" s="274"/>
      <c r="T3241" s="250"/>
      <c r="U3241" s="274"/>
      <c r="V3241" s="250"/>
      <c r="W3241" s="275"/>
      <c r="X3241" s="276"/>
    </row>
    <row r="3242" spans="2:24" x14ac:dyDescent="0.25">
      <c r="B3242" s="248"/>
      <c r="C3242" s="249"/>
      <c r="D3242" s="269"/>
      <c r="E3242" s="249"/>
      <c r="F3242" s="270"/>
      <c r="G3242" s="270"/>
      <c r="H3242" s="271"/>
      <c r="I3242" s="271"/>
      <c r="J3242" s="270"/>
      <c r="K3242" s="270"/>
      <c r="L3242" s="249"/>
      <c r="M3242" s="249"/>
      <c r="N3242" s="272"/>
      <c r="O3242" s="250"/>
      <c r="P3242" s="273"/>
      <c r="Q3242" s="274"/>
      <c r="R3242" s="273"/>
      <c r="S3242" s="274"/>
      <c r="T3242" s="250"/>
      <c r="U3242" s="274"/>
      <c r="V3242" s="250"/>
      <c r="W3242" s="275"/>
      <c r="X3242" s="276"/>
    </row>
    <row r="3243" spans="2:24" x14ac:dyDescent="0.25">
      <c r="B3243" s="248"/>
      <c r="C3243" s="249"/>
      <c r="D3243" s="269"/>
      <c r="E3243" s="249"/>
      <c r="F3243" s="270"/>
      <c r="G3243" s="270"/>
      <c r="H3243" s="271"/>
      <c r="I3243" s="271"/>
      <c r="J3243" s="270"/>
      <c r="K3243" s="270"/>
      <c r="L3243" s="249"/>
      <c r="M3243" s="249"/>
      <c r="N3243" s="272"/>
      <c r="O3243" s="250"/>
      <c r="P3243" s="273"/>
      <c r="Q3243" s="274"/>
      <c r="R3243" s="273"/>
      <c r="S3243" s="274"/>
      <c r="T3243" s="250"/>
      <c r="U3243" s="274"/>
      <c r="V3243" s="250"/>
      <c r="W3243" s="275"/>
      <c r="X3243" s="276"/>
    </row>
    <row r="3244" spans="2:24" x14ac:dyDescent="0.25">
      <c r="B3244" s="248"/>
      <c r="C3244" s="249"/>
      <c r="D3244" s="269"/>
      <c r="E3244" s="249"/>
      <c r="F3244" s="270"/>
      <c r="G3244" s="270"/>
      <c r="H3244" s="271"/>
      <c r="I3244" s="271"/>
      <c r="J3244" s="270"/>
      <c r="K3244" s="270"/>
      <c r="L3244" s="249"/>
      <c r="M3244" s="249"/>
      <c r="N3244" s="272"/>
      <c r="O3244" s="250"/>
      <c r="P3244" s="273"/>
      <c r="Q3244" s="274"/>
      <c r="R3244" s="273"/>
      <c r="S3244" s="274"/>
      <c r="T3244" s="250"/>
      <c r="U3244" s="274"/>
      <c r="V3244" s="250"/>
      <c r="W3244" s="275"/>
      <c r="X3244" s="276"/>
    </row>
    <row r="3245" spans="2:24" x14ac:dyDescent="0.25">
      <c r="B3245" s="248"/>
      <c r="C3245" s="249"/>
      <c r="D3245" s="269"/>
      <c r="E3245" s="249"/>
      <c r="F3245" s="270"/>
      <c r="G3245" s="270"/>
      <c r="H3245" s="271"/>
      <c r="I3245" s="271"/>
      <c r="J3245" s="270"/>
      <c r="K3245" s="270"/>
      <c r="L3245" s="249"/>
      <c r="M3245" s="249"/>
      <c r="N3245" s="272"/>
      <c r="O3245" s="250"/>
      <c r="P3245" s="273"/>
      <c r="Q3245" s="274"/>
      <c r="R3245" s="273"/>
      <c r="S3245" s="274"/>
      <c r="T3245" s="250"/>
      <c r="U3245" s="274"/>
      <c r="V3245" s="250"/>
      <c r="W3245" s="275"/>
      <c r="X3245" s="276"/>
    </row>
    <row r="3246" spans="2:24" x14ac:dyDescent="0.25">
      <c r="B3246" s="248"/>
      <c r="C3246" s="249"/>
      <c r="D3246" s="269"/>
      <c r="E3246" s="249"/>
      <c r="F3246" s="270"/>
      <c r="G3246" s="270"/>
      <c r="H3246" s="271"/>
      <c r="I3246" s="271"/>
      <c r="J3246" s="270"/>
      <c r="K3246" s="270"/>
      <c r="L3246" s="249"/>
      <c r="M3246" s="249"/>
      <c r="N3246" s="272"/>
      <c r="O3246" s="250"/>
      <c r="P3246" s="273"/>
      <c r="Q3246" s="274"/>
      <c r="R3246" s="273"/>
      <c r="S3246" s="274"/>
      <c r="T3246" s="250"/>
      <c r="U3246" s="274"/>
      <c r="V3246" s="250"/>
      <c r="W3246" s="275"/>
      <c r="X3246" s="276"/>
    </row>
    <row r="3247" spans="2:24" x14ac:dyDescent="0.25">
      <c r="B3247" s="248"/>
      <c r="C3247" s="249"/>
      <c r="D3247" s="269"/>
      <c r="E3247" s="249"/>
      <c r="F3247" s="270"/>
      <c r="G3247" s="270"/>
      <c r="H3247" s="271"/>
      <c r="I3247" s="271"/>
      <c r="J3247" s="270"/>
      <c r="K3247" s="270"/>
      <c r="L3247" s="249"/>
      <c r="M3247" s="249"/>
      <c r="N3247" s="272"/>
      <c r="O3247" s="250"/>
      <c r="P3247" s="273"/>
      <c r="Q3247" s="274"/>
      <c r="R3247" s="273"/>
      <c r="S3247" s="274"/>
      <c r="T3247" s="250"/>
      <c r="U3247" s="274"/>
      <c r="V3247" s="250"/>
      <c r="W3247" s="275"/>
      <c r="X3247" s="276"/>
    </row>
    <row r="3248" spans="2:24" x14ac:dyDescent="0.25">
      <c r="B3248" s="248"/>
      <c r="C3248" s="249"/>
      <c r="D3248" s="269"/>
      <c r="E3248" s="249"/>
      <c r="F3248" s="270"/>
      <c r="G3248" s="270"/>
      <c r="H3248" s="271"/>
      <c r="I3248" s="271"/>
      <c r="J3248" s="270"/>
      <c r="K3248" s="270"/>
      <c r="L3248" s="249"/>
      <c r="M3248" s="249"/>
      <c r="N3248" s="272"/>
      <c r="O3248" s="250"/>
      <c r="P3248" s="273"/>
      <c r="Q3248" s="274"/>
      <c r="R3248" s="273"/>
      <c r="S3248" s="274"/>
      <c r="T3248" s="250"/>
      <c r="U3248" s="274"/>
      <c r="V3248" s="250"/>
      <c r="W3248" s="275"/>
      <c r="X3248" s="276"/>
    </row>
    <row r="3249" spans="2:24" x14ac:dyDescent="0.25">
      <c r="B3249" s="248"/>
      <c r="C3249" s="249"/>
      <c r="D3249" s="269"/>
      <c r="E3249" s="249"/>
      <c r="F3249" s="270"/>
      <c r="G3249" s="270"/>
      <c r="H3249" s="271"/>
      <c r="I3249" s="271"/>
      <c r="J3249" s="270"/>
      <c r="K3249" s="270"/>
      <c r="L3249" s="249"/>
      <c r="M3249" s="249"/>
      <c r="N3249" s="272"/>
      <c r="O3249" s="250"/>
      <c r="P3249" s="273"/>
      <c r="Q3249" s="274"/>
      <c r="R3249" s="273"/>
      <c r="S3249" s="274"/>
      <c r="T3249" s="250"/>
      <c r="U3249" s="274"/>
      <c r="V3249" s="250"/>
      <c r="W3249" s="275"/>
      <c r="X3249" s="276"/>
    </row>
    <row r="3250" spans="2:24" x14ac:dyDescent="0.25">
      <c r="B3250" s="248"/>
      <c r="C3250" s="249"/>
      <c r="D3250" s="269"/>
      <c r="E3250" s="249"/>
      <c r="F3250" s="270"/>
      <c r="G3250" s="270"/>
      <c r="H3250" s="271"/>
      <c r="I3250" s="271"/>
      <c r="J3250" s="270"/>
      <c r="K3250" s="270"/>
      <c r="L3250" s="249"/>
      <c r="M3250" s="249"/>
      <c r="N3250" s="272"/>
      <c r="O3250" s="250"/>
      <c r="P3250" s="273"/>
      <c r="Q3250" s="274"/>
      <c r="R3250" s="273"/>
      <c r="S3250" s="274"/>
      <c r="T3250" s="250"/>
      <c r="U3250" s="274"/>
      <c r="V3250" s="250"/>
      <c r="W3250" s="275"/>
      <c r="X3250" s="276"/>
    </row>
    <row r="3251" spans="2:24" x14ac:dyDescent="0.25">
      <c r="B3251" s="248"/>
      <c r="C3251" s="249"/>
      <c r="D3251" s="269"/>
      <c r="E3251" s="249"/>
      <c r="F3251" s="270"/>
      <c r="G3251" s="270"/>
      <c r="H3251" s="271"/>
      <c r="I3251" s="271"/>
      <c r="J3251" s="270"/>
      <c r="K3251" s="270"/>
      <c r="L3251" s="249"/>
      <c r="M3251" s="249"/>
      <c r="N3251" s="272"/>
      <c r="O3251" s="250"/>
      <c r="P3251" s="273"/>
      <c r="Q3251" s="274"/>
      <c r="R3251" s="273"/>
      <c r="S3251" s="274"/>
      <c r="T3251" s="250"/>
      <c r="U3251" s="274"/>
      <c r="V3251" s="250"/>
      <c r="W3251" s="275"/>
      <c r="X3251" s="276"/>
    </row>
    <row r="3252" spans="2:24" x14ac:dyDescent="0.25">
      <c r="B3252" s="248"/>
      <c r="C3252" s="249"/>
      <c r="D3252" s="269"/>
      <c r="E3252" s="249"/>
      <c r="F3252" s="270"/>
      <c r="G3252" s="270"/>
      <c r="H3252" s="271"/>
      <c r="I3252" s="271"/>
      <c r="J3252" s="270"/>
      <c r="K3252" s="270"/>
      <c r="L3252" s="249"/>
      <c r="M3252" s="249"/>
      <c r="N3252" s="272"/>
      <c r="O3252" s="250"/>
      <c r="P3252" s="273"/>
      <c r="Q3252" s="274"/>
      <c r="R3252" s="273"/>
      <c r="S3252" s="274"/>
      <c r="T3252" s="250"/>
      <c r="U3252" s="274"/>
      <c r="V3252" s="250"/>
      <c r="W3252" s="275"/>
      <c r="X3252" s="276"/>
    </row>
    <row r="3253" spans="2:24" x14ac:dyDescent="0.25">
      <c r="B3253" s="248"/>
      <c r="C3253" s="249"/>
      <c r="D3253" s="269"/>
      <c r="E3253" s="249"/>
      <c r="F3253" s="270"/>
      <c r="G3253" s="270"/>
      <c r="H3253" s="271"/>
      <c r="I3253" s="271"/>
      <c r="J3253" s="270"/>
      <c r="K3253" s="270"/>
      <c r="L3253" s="249"/>
      <c r="M3253" s="249"/>
      <c r="N3253" s="272"/>
      <c r="O3253" s="250"/>
      <c r="P3253" s="273"/>
      <c r="Q3253" s="274"/>
      <c r="R3253" s="273"/>
      <c r="S3253" s="274"/>
      <c r="T3253" s="250"/>
      <c r="U3253" s="274"/>
      <c r="V3253" s="250"/>
      <c r="W3253" s="275"/>
      <c r="X3253" s="276"/>
    </row>
    <row r="3254" spans="2:24" x14ac:dyDescent="0.25">
      <c r="B3254" s="248"/>
      <c r="C3254" s="249"/>
      <c r="D3254" s="269"/>
      <c r="E3254" s="249"/>
      <c r="F3254" s="270"/>
      <c r="G3254" s="270"/>
      <c r="H3254" s="271"/>
      <c r="I3254" s="271"/>
      <c r="J3254" s="270"/>
      <c r="K3254" s="270"/>
      <c r="L3254" s="249"/>
      <c r="M3254" s="249"/>
      <c r="N3254" s="272"/>
      <c r="O3254" s="250"/>
      <c r="P3254" s="273"/>
      <c r="Q3254" s="274"/>
      <c r="R3254" s="273"/>
      <c r="S3254" s="274"/>
      <c r="T3254" s="250"/>
      <c r="U3254" s="274"/>
      <c r="V3254" s="250"/>
      <c r="W3254" s="275"/>
      <c r="X3254" s="276"/>
    </row>
    <row r="3255" spans="2:24" x14ac:dyDescent="0.25">
      <c r="B3255" s="248"/>
      <c r="C3255" s="249"/>
      <c r="D3255" s="269"/>
      <c r="E3255" s="249"/>
      <c r="F3255" s="270"/>
      <c r="G3255" s="270"/>
      <c r="H3255" s="271"/>
      <c r="I3255" s="271"/>
      <c r="J3255" s="270"/>
      <c r="K3255" s="270"/>
      <c r="L3255" s="249"/>
      <c r="M3255" s="249"/>
      <c r="N3255" s="272"/>
      <c r="O3255" s="250"/>
      <c r="P3255" s="273"/>
      <c r="Q3255" s="274"/>
      <c r="R3255" s="273"/>
      <c r="S3255" s="274"/>
      <c r="T3255" s="250"/>
      <c r="U3255" s="274"/>
      <c r="V3255" s="250"/>
      <c r="W3255" s="275"/>
      <c r="X3255" s="276"/>
    </row>
    <row r="3256" spans="2:24" x14ac:dyDescent="0.25">
      <c r="B3256" s="248"/>
      <c r="C3256" s="249"/>
      <c r="D3256" s="269"/>
      <c r="E3256" s="249"/>
      <c r="F3256" s="270"/>
      <c r="G3256" s="270"/>
      <c r="H3256" s="271"/>
      <c r="I3256" s="271"/>
      <c r="J3256" s="270"/>
      <c r="K3256" s="270"/>
      <c r="L3256" s="249"/>
      <c r="M3256" s="249"/>
      <c r="N3256" s="272"/>
      <c r="O3256" s="250"/>
      <c r="P3256" s="273"/>
      <c r="Q3256" s="274"/>
      <c r="R3256" s="273"/>
      <c r="S3256" s="274"/>
      <c r="T3256" s="250"/>
      <c r="U3256" s="274"/>
      <c r="V3256" s="250"/>
      <c r="W3256" s="275"/>
      <c r="X3256" s="276"/>
    </row>
    <row r="3257" spans="2:24" x14ac:dyDescent="0.25">
      <c r="B3257" s="248"/>
      <c r="C3257" s="249"/>
      <c r="D3257" s="269"/>
      <c r="E3257" s="249"/>
      <c r="F3257" s="270"/>
      <c r="G3257" s="270"/>
      <c r="H3257" s="271"/>
      <c r="I3257" s="271"/>
      <c r="J3257" s="270"/>
      <c r="K3257" s="270"/>
      <c r="L3257" s="249"/>
      <c r="M3257" s="249"/>
      <c r="N3257" s="272"/>
      <c r="O3257" s="250"/>
      <c r="P3257" s="273"/>
      <c r="Q3257" s="274"/>
      <c r="R3257" s="273"/>
      <c r="S3257" s="274"/>
      <c r="T3257" s="250"/>
      <c r="U3257" s="274"/>
      <c r="V3257" s="250"/>
      <c r="W3257" s="275"/>
      <c r="X3257" s="276"/>
    </row>
    <row r="3258" spans="2:24" x14ac:dyDescent="0.25">
      <c r="B3258" s="248"/>
      <c r="C3258" s="249"/>
      <c r="D3258" s="269"/>
      <c r="E3258" s="249"/>
      <c r="F3258" s="270"/>
      <c r="G3258" s="270"/>
      <c r="H3258" s="271"/>
      <c r="I3258" s="271"/>
      <c r="J3258" s="270"/>
      <c r="K3258" s="270"/>
      <c r="L3258" s="249"/>
      <c r="M3258" s="249"/>
      <c r="N3258" s="272"/>
      <c r="O3258" s="250"/>
      <c r="P3258" s="273"/>
      <c r="Q3258" s="274"/>
      <c r="R3258" s="273"/>
      <c r="S3258" s="274"/>
      <c r="T3258" s="250"/>
      <c r="U3258" s="274"/>
      <c r="V3258" s="250"/>
      <c r="W3258" s="275"/>
      <c r="X3258" s="276"/>
    </row>
    <row r="3259" spans="2:24" x14ac:dyDescent="0.25">
      <c r="B3259" s="248"/>
      <c r="C3259" s="249"/>
      <c r="D3259" s="269"/>
      <c r="E3259" s="249"/>
      <c r="F3259" s="270"/>
      <c r="G3259" s="270"/>
      <c r="H3259" s="271"/>
      <c r="I3259" s="271"/>
      <c r="J3259" s="270"/>
      <c r="K3259" s="270"/>
      <c r="L3259" s="249"/>
      <c r="M3259" s="249"/>
      <c r="N3259" s="272"/>
      <c r="O3259" s="250"/>
      <c r="P3259" s="273"/>
      <c r="Q3259" s="274"/>
      <c r="R3259" s="273"/>
      <c r="S3259" s="274"/>
      <c r="T3259" s="250"/>
      <c r="U3259" s="274"/>
      <c r="V3259" s="250"/>
      <c r="W3259" s="275"/>
      <c r="X3259" s="276"/>
    </row>
    <row r="3260" spans="2:24" x14ac:dyDescent="0.25">
      <c r="B3260" s="248"/>
      <c r="C3260" s="249"/>
      <c r="D3260" s="269"/>
      <c r="E3260" s="249"/>
      <c r="F3260" s="270"/>
      <c r="G3260" s="270"/>
      <c r="H3260" s="271"/>
      <c r="I3260" s="271"/>
      <c r="J3260" s="270"/>
      <c r="K3260" s="270"/>
      <c r="L3260" s="249"/>
      <c r="M3260" s="249"/>
      <c r="N3260" s="272"/>
      <c r="O3260" s="250"/>
      <c r="P3260" s="273"/>
      <c r="Q3260" s="274"/>
      <c r="R3260" s="273"/>
      <c r="S3260" s="274"/>
      <c r="T3260" s="250"/>
      <c r="U3260" s="274"/>
      <c r="V3260" s="250"/>
      <c r="W3260" s="275"/>
      <c r="X3260" s="276"/>
    </row>
    <row r="3261" spans="2:24" x14ac:dyDescent="0.25">
      <c r="B3261" s="248"/>
      <c r="C3261" s="249"/>
      <c r="D3261" s="269"/>
      <c r="E3261" s="249"/>
      <c r="F3261" s="270"/>
      <c r="G3261" s="270"/>
      <c r="H3261" s="271"/>
      <c r="I3261" s="271"/>
      <c r="J3261" s="270"/>
      <c r="K3261" s="270"/>
      <c r="L3261" s="249"/>
      <c r="M3261" s="249"/>
      <c r="N3261" s="272"/>
      <c r="O3261" s="250"/>
      <c r="P3261" s="273"/>
      <c r="Q3261" s="274"/>
      <c r="R3261" s="273"/>
      <c r="S3261" s="274"/>
      <c r="T3261" s="250"/>
      <c r="U3261" s="274"/>
      <c r="V3261" s="250"/>
      <c r="W3261" s="275"/>
      <c r="X3261" s="276"/>
    </row>
    <row r="3262" spans="2:24" x14ac:dyDescent="0.25">
      <c r="B3262" s="248"/>
      <c r="C3262" s="249"/>
      <c r="D3262" s="269"/>
      <c r="E3262" s="249"/>
      <c r="F3262" s="270"/>
      <c r="G3262" s="270"/>
      <c r="H3262" s="271"/>
      <c r="I3262" s="271"/>
      <c r="J3262" s="270"/>
      <c r="K3262" s="270"/>
      <c r="L3262" s="249"/>
      <c r="M3262" s="249"/>
      <c r="N3262" s="272"/>
      <c r="O3262" s="250"/>
      <c r="P3262" s="273"/>
      <c r="Q3262" s="274"/>
      <c r="R3262" s="273"/>
      <c r="S3262" s="274"/>
      <c r="T3262" s="250"/>
      <c r="U3262" s="274"/>
      <c r="V3262" s="250"/>
      <c r="W3262" s="275"/>
      <c r="X3262" s="276"/>
    </row>
    <row r="3263" spans="2:24" x14ac:dyDescent="0.25">
      <c r="B3263" s="248"/>
      <c r="C3263" s="249"/>
      <c r="D3263" s="269"/>
      <c r="E3263" s="249"/>
      <c r="F3263" s="270"/>
      <c r="G3263" s="270"/>
      <c r="H3263" s="271"/>
      <c r="I3263" s="271"/>
      <c r="J3263" s="270"/>
      <c r="K3263" s="270"/>
      <c r="L3263" s="249"/>
      <c r="M3263" s="249"/>
      <c r="N3263" s="272"/>
      <c r="O3263" s="250"/>
      <c r="P3263" s="273"/>
      <c r="Q3263" s="274"/>
      <c r="R3263" s="273"/>
      <c r="S3263" s="274"/>
      <c r="T3263" s="250"/>
      <c r="U3263" s="274"/>
      <c r="V3263" s="250"/>
      <c r="W3263" s="275"/>
      <c r="X3263" s="276"/>
    </row>
    <row r="3264" spans="2:24" x14ac:dyDescent="0.25">
      <c r="B3264" s="248"/>
      <c r="C3264" s="249"/>
      <c r="D3264" s="269"/>
      <c r="E3264" s="249"/>
      <c r="F3264" s="270"/>
      <c r="G3264" s="270"/>
      <c r="H3264" s="271"/>
      <c r="I3264" s="271"/>
      <c r="J3264" s="270"/>
      <c r="K3264" s="270"/>
      <c r="L3264" s="249"/>
      <c r="M3264" s="249"/>
      <c r="N3264" s="272"/>
      <c r="O3264" s="250"/>
      <c r="P3264" s="273"/>
      <c r="Q3264" s="274"/>
      <c r="R3264" s="273"/>
      <c r="S3264" s="274"/>
      <c r="T3264" s="250"/>
      <c r="U3264" s="274"/>
      <c r="V3264" s="250"/>
      <c r="W3264" s="275"/>
      <c r="X3264" s="276"/>
    </row>
    <row r="3265" spans="2:24" x14ac:dyDescent="0.25">
      <c r="B3265" s="248"/>
      <c r="C3265" s="249"/>
      <c r="D3265" s="269"/>
      <c r="E3265" s="249"/>
      <c r="F3265" s="270"/>
      <c r="G3265" s="270"/>
      <c r="H3265" s="271"/>
      <c r="I3265" s="271"/>
      <c r="J3265" s="270"/>
      <c r="K3265" s="270"/>
      <c r="L3265" s="249"/>
      <c r="M3265" s="249"/>
      <c r="N3265" s="272"/>
      <c r="O3265" s="250"/>
      <c r="P3265" s="273"/>
      <c r="Q3265" s="274"/>
      <c r="R3265" s="273"/>
      <c r="S3265" s="274"/>
      <c r="T3265" s="250"/>
      <c r="U3265" s="274"/>
      <c r="V3265" s="250"/>
      <c r="W3265" s="275"/>
      <c r="X3265" s="276"/>
    </row>
    <row r="3266" spans="2:24" x14ac:dyDescent="0.25">
      <c r="B3266" s="248"/>
      <c r="C3266" s="249"/>
      <c r="D3266" s="269"/>
      <c r="E3266" s="249"/>
      <c r="F3266" s="270"/>
      <c r="G3266" s="270"/>
      <c r="H3266" s="271"/>
      <c r="I3266" s="271"/>
      <c r="J3266" s="270"/>
      <c r="K3266" s="270"/>
      <c r="L3266" s="249"/>
      <c r="M3266" s="249"/>
      <c r="N3266" s="272"/>
      <c r="O3266" s="250"/>
      <c r="P3266" s="273"/>
      <c r="Q3266" s="274"/>
      <c r="R3266" s="273"/>
      <c r="S3266" s="274"/>
      <c r="T3266" s="250"/>
      <c r="U3266" s="274"/>
      <c r="V3266" s="250"/>
      <c r="W3266" s="275"/>
      <c r="X3266" s="276"/>
    </row>
    <row r="3267" spans="2:24" x14ac:dyDescent="0.25">
      <c r="B3267" s="248"/>
      <c r="C3267" s="249"/>
      <c r="D3267" s="269"/>
      <c r="E3267" s="249"/>
      <c r="F3267" s="270"/>
      <c r="G3267" s="270"/>
      <c r="H3267" s="271"/>
      <c r="I3267" s="271"/>
      <c r="J3267" s="270"/>
      <c r="K3267" s="270"/>
      <c r="L3267" s="249"/>
      <c r="M3267" s="249"/>
      <c r="N3267" s="272"/>
      <c r="O3267" s="250"/>
      <c r="P3267" s="273"/>
      <c r="Q3267" s="274"/>
      <c r="R3267" s="273"/>
      <c r="S3267" s="274"/>
      <c r="T3267" s="250"/>
      <c r="U3267" s="274"/>
      <c r="V3267" s="250"/>
      <c r="W3267" s="275"/>
      <c r="X3267" s="276"/>
    </row>
    <row r="3268" spans="2:24" x14ac:dyDescent="0.25">
      <c r="B3268" s="248"/>
      <c r="C3268" s="249"/>
      <c r="D3268" s="269"/>
      <c r="E3268" s="249"/>
      <c r="F3268" s="270"/>
      <c r="G3268" s="270"/>
      <c r="H3268" s="271"/>
      <c r="I3268" s="271"/>
      <c r="J3268" s="270"/>
      <c r="K3268" s="270"/>
      <c r="L3268" s="249"/>
      <c r="M3268" s="249"/>
      <c r="N3268" s="272"/>
      <c r="O3268" s="250"/>
      <c r="P3268" s="273"/>
      <c r="Q3268" s="274"/>
      <c r="R3268" s="273"/>
      <c r="S3268" s="274"/>
      <c r="T3268" s="250"/>
      <c r="U3268" s="274"/>
      <c r="V3268" s="250"/>
      <c r="W3268" s="275"/>
      <c r="X3268" s="276"/>
    </row>
    <row r="3269" spans="2:24" x14ac:dyDescent="0.25">
      <c r="B3269" s="248"/>
      <c r="C3269" s="249"/>
      <c r="D3269" s="269"/>
      <c r="E3269" s="249"/>
      <c r="F3269" s="270"/>
      <c r="G3269" s="270"/>
      <c r="H3269" s="271"/>
      <c r="I3269" s="271"/>
      <c r="J3269" s="270"/>
      <c r="K3269" s="270"/>
      <c r="L3269" s="249"/>
      <c r="M3269" s="249"/>
      <c r="N3269" s="272"/>
      <c r="O3269" s="250"/>
      <c r="P3269" s="273"/>
      <c r="Q3269" s="274"/>
      <c r="R3269" s="273"/>
      <c r="S3269" s="274"/>
      <c r="T3269" s="250"/>
      <c r="U3269" s="274"/>
      <c r="V3269" s="250"/>
      <c r="W3269" s="275"/>
      <c r="X3269" s="276"/>
    </row>
    <row r="3270" spans="2:24" x14ac:dyDescent="0.25">
      <c r="B3270" s="248"/>
      <c r="C3270" s="249"/>
      <c r="D3270" s="269"/>
      <c r="E3270" s="249"/>
      <c r="F3270" s="270"/>
      <c r="G3270" s="270"/>
      <c r="H3270" s="271"/>
      <c r="I3270" s="271"/>
      <c r="J3270" s="270"/>
      <c r="K3270" s="270"/>
      <c r="L3270" s="249"/>
      <c r="M3270" s="249"/>
      <c r="N3270" s="272"/>
      <c r="O3270" s="250"/>
      <c r="P3270" s="273"/>
      <c r="Q3270" s="274"/>
      <c r="R3270" s="273"/>
      <c r="S3270" s="274"/>
      <c r="T3270" s="250"/>
      <c r="U3270" s="274"/>
      <c r="V3270" s="250"/>
      <c r="W3270" s="275"/>
      <c r="X3270" s="276"/>
    </row>
    <row r="3271" spans="2:24" x14ac:dyDescent="0.25">
      <c r="B3271" s="248"/>
      <c r="C3271" s="249"/>
      <c r="D3271" s="269"/>
      <c r="E3271" s="249"/>
      <c r="F3271" s="270"/>
      <c r="G3271" s="270"/>
      <c r="H3271" s="271"/>
      <c r="I3271" s="271"/>
      <c r="J3271" s="270"/>
      <c r="K3271" s="270"/>
      <c r="L3271" s="249"/>
      <c r="M3271" s="249"/>
      <c r="N3271" s="272"/>
      <c r="O3271" s="250"/>
      <c r="P3271" s="273"/>
      <c r="Q3271" s="274"/>
      <c r="R3271" s="273"/>
      <c r="S3271" s="274"/>
      <c r="T3271" s="250"/>
      <c r="U3271" s="274"/>
      <c r="V3271" s="250"/>
      <c r="W3271" s="275"/>
      <c r="X3271" s="276"/>
    </row>
    <row r="3272" spans="2:24" x14ac:dyDescent="0.25">
      <c r="B3272" s="248"/>
      <c r="C3272" s="249"/>
      <c r="D3272" s="269"/>
      <c r="E3272" s="249"/>
      <c r="F3272" s="270"/>
      <c r="G3272" s="270"/>
      <c r="H3272" s="271"/>
      <c r="I3272" s="271"/>
      <c r="J3272" s="270"/>
      <c r="K3272" s="270"/>
      <c r="L3272" s="249"/>
      <c r="M3272" s="249"/>
      <c r="N3272" s="272"/>
      <c r="O3272" s="250"/>
      <c r="P3272" s="273"/>
      <c r="Q3272" s="274"/>
      <c r="R3272" s="273"/>
      <c r="S3272" s="274"/>
      <c r="T3272" s="250"/>
      <c r="U3272" s="274"/>
      <c r="V3272" s="250"/>
      <c r="W3272" s="275"/>
      <c r="X3272" s="276"/>
    </row>
    <row r="3273" spans="2:24" x14ac:dyDescent="0.25">
      <c r="B3273" s="248"/>
      <c r="C3273" s="249"/>
      <c r="D3273" s="269"/>
      <c r="E3273" s="249"/>
      <c r="F3273" s="270"/>
      <c r="G3273" s="270"/>
      <c r="H3273" s="271"/>
      <c r="I3273" s="271"/>
      <c r="J3273" s="270"/>
      <c r="K3273" s="270"/>
      <c r="L3273" s="249"/>
      <c r="M3273" s="249"/>
      <c r="N3273" s="272"/>
      <c r="O3273" s="250"/>
      <c r="P3273" s="273"/>
      <c r="Q3273" s="274"/>
      <c r="R3273" s="273"/>
      <c r="S3273" s="274"/>
      <c r="T3273" s="250"/>
      <c r="U3273" s="274"/>
      <c r="V3273" s="250"/>
      <c r="W3273" s="275"/>
      <c r="X3273" s="276"/>
    </row>
    <row r="3274" spans="2:24" x14ac:dyDescent="0.25">
      <c r="B3274" s="248"/>
      <c r="C3274" s="249"/>
      <c r="D3274" s="269"/>
      <c r="E3274" s="249"/>
      <c r="F3274" s="270"/>
      <c r="G3274" s="270"/>
      <c r="H3274" s="271"/>
      <c r="I3274" s="271"/>
      <c r="J3274" s="270"/>
      <c r="K3274" s="270"/>
      <c r="L3274" s="249"/>
      <c r="M3274" s="249"/>
      <c r="N3274" s="272"/>
      <c r="O3274" s="250"/>
      <c r="P3274" s="273"/>
      <c r="Q3274" s="274"/>
      <c r="R3274" s="273"/>
      <c r="S3274" s="274"/>
      <c r="T3274" s="250"/>
      <c r="U3274" s="274"/>
      <c r="V3274" s="250"/>
      <c r="W3274" s="275"/>
      <c r="X3274" s="276"/>
    </row>
    <row r="3275" spans="2:24" x14ac:dyDescent="0.25">
      <c r="B3275" s="248"/>
      <c r="C3275" s="249"/>
      <c r="D3275" s="269"/>
      <c r="E3275" s="249"/>
      <c r="F3275" s="270"/>
      <c r="G3275" s="270"/>
      <c r="H3275" s="271"/>
      <c r="I3275" s="271"/>
      <c r="J3275" s="270"/>
      <c r="K3275" s="270"/>
      <c r="L3275" s="249"/>
      <c r="M3275" s="249"/>
      <c r="N3275" s="272"/>
      <c r="O3275" s="250"/>
      <c r="P3275" s="273"/>
      <c r="Q3275" s="274"/>
      <c r="R3275" s="273"/>
      <c r="S3275" s="274"/>
      <c r="T3275" s="250"/>
      <c r="U3275" s="274"/>
      <c r="V3275" s="250"/>
      <c r="W3275" s="275"/>
      <c r="X3275" s="276"/>
    </row>
    <row r="3276" spans="2:24" x14ac:dyDescent="0.25">
      <c r="B3276" s="248"/>
      <c r="C3276" s="249"/>
      <c r="D3276" s="269"/>
      <c r="E3276" s="249"/>
      <c r="F3276" s="270"/>
      <c r="G3276" s="270"/>
      <c r="H3276" s="271"/>
      <c r="I3276" s="271"/>
      <c r="J3276" s="270"/>
      <c r="K3276" s="270"/>
      <c r="L3276" s="249"/>
      <c r="M3276" s="249"/>
      <c r="N3276" s="272"/>
      <c r="O3276" s="250"/>
      <c r="P3276" s="273"/>
      <c r="Q3276" s="274"/>
      <c r="R3276" s="273"/>
      <c r="S3276" s="274"/>
      <c r="T3276" s="250"/>
      <c r="U3276" s="274"/>
      <c r="V3276" s="250"/>
      <c r="W3276" s="275"/>
      <c r="X3276" s="276"/>
    </row>
    <row r="3277" spans="2:24" x14ac:dyDescent="0.25">
      <c r="B3277" s="248"/>
      <c r="C3277" s="249"/>
      <c r="D3277" s="269"/>
      <c r="E3277" s="249"/>
      <c r="F3277" s="270"/>
      <c r="G3277" s="270"/>
      <c r="H3277" s="271"/>
      <c r="I3277" s="271"/>
      <c r="J3277" s="270"/>
      <c r="K3277" s="270"/>
      <c r="L3277" s="249"/>
      <c r="M3277" s="249"/>
      <c r="N3277" s="272"/>
      <c r="O3277" s="250"/>
      <c r="P3277" s="273"/>
      <c r="Q3277" s="274"/>
      <c r="R3277" s="273"/>
      <c r="S3277" s="274"/>
      <c r="T3277" s="250"/>
      <c r="U3277" s="274"/>
      <c r="V3277" s="250"/>
      <c r="W3277" s="275"/>
      <c r="X3277" s="276"/>
    </row>
    <row r="3278" spans="2:24" x14ac:dyDescent="0.25">
      <c r="B3278" s="248"/>
      <c r="C3278" s="249"/>
      <c r="D3278" s="269"/>
      <c r="E3278" s="249"/>
      <c r="F3278" s="270"/>
      <c r="G3278" s="270"/>
      <c r="H3278" s="271"/>
      <c r="I3278" s="271"/>
      <c r="J3278" s="270"/>
      <c r="K3278" s="270"/>
      <c r="L3278" s="249"/>
      <c r="M3278" s="249"/>
      <c r="N3278" s="272"/>
      <c r="O3278" s="250"/>
      <c r="P3278" s="273"/>
      <c r="Q3278" s="274"/>
      <c r="R3278" s="273"/>
      <c r="S3278" s="274"/>
      <c r="T3278" s="250"/>
      <c r="U3278" s="274"/>
      <c r="V3278" s="250"/>
      <c r="W3278" s="275"/>
      <c r="X3278" s="276"/>
    </row>
    <row r="3279" spans="2:24" x14ac:dyDescent="0.25">
      <c r="B3279" s="248"/>
      <c r="C3279" s="249"/>
      <c r="D3279" s="269"/>
      <c r="E3279" s="249"/>
      <c r="F3279" s="270"/>
      <c r="G3279" s="270"/>
      <c r="H3279" s="271"/>
      <c r="I3279" s="271"/>
      <c r="J3279" s="270"/>
      <c r="K3279" s="270"/>
      <c r="L3279" s="249"/>
      <c r="M3279" s="249"/>
      <c r="N3279" s="272"/>
      <c r="O3279" s="250"/>
      <c r="P3279" s="273"/>
      <c r="Q3279" s="274"/>
      <c r="R3279" s="273"/>
      <c r="S3279" s="274"/>
      <c r="T3279" s="250"/>
      <c r="U3279" s="274"/>
      <c r="V3279" s="250"/>
      <c r="W3279" s="275"/>
      <c r="X3279" s="276"/>
    </row>
    <row r="3280" spans="2:24" x14ac:dyDescent="0.25">
      <c r="B3280" s="248"/>
      <c r="C3280" s="249"/>
      <c r="D3280" s="269"/>
      <c r="E3280" s="249"/>
      <c r="F3280" s="270"/>
      <c r="G3280" s="270"/>
      <c r="H3280" s="271"/>
      <c r="I3280" s="271"/>
      <c r="J3280" s="270"/>
      <c r="K3280" s="270"/>
      <c r="L3280" s="249"/>
      <c r="M3280" s="249"/>
      <c r="N3280" s="272"/>
      <c r="O3280" s="250"/>
      <c r="P3280" s="273"/>
      <c r="Q3280" s="274"/>
      <c r="R3280" s="273"/>
      <c r="S3280" s="274"/>
      <c r="T3280" s="250"/>
      <c r="U3280" s="274"/>
      <c r="V3280" s="250"/>
      <c r="W3280" s="275"/>
      <c r="X3280" s="276"/>
    </row>
    <row r="3281" spans="2:24" x14ac:dyDescent="0.25">
      <c r="B3281" s="248"/>
      <c r="C3281" s="249"/>
      <c r="D3281" s="269"/>
      <c r="E3281" s="249"/>
      <c r="F3281" s="270"/>
      <c r="G3281" s="270"/>
      <c r="H3281" s="271"/>
      <c r="I3281" s="271"/>
      <c r="J3281" s="270"/>
      <c r="K3281" s="270"/>
      <c r="L3281" s="249"/>
      <c r="M3281" s="249"/>
      <c r="N3281" s="272"/>
      <c r="O3281" s="250"/>
      <c r="P3281" s="273"/>
      <c r="Q3281" s="274"/>
      <c r="R3281" s="273"/>
      <c r="S3281" s="274"/>
      <c r="T3281" s="250"/>
      <c r="U3281" s="274"/>
      <c r="V3281" s="250"/>
      <c r="W3281" s="275"/>
      <c r="X3281" s="276"/>
    </row>
    <row r="3282" spans="2:24" x14ac:dyDescent="0.25">
      <c r="B3282" s="248"/>
      <c r="C3282" s="249"/>
      <c r="D3282" s="269"/>
      <c r="E3282" s="249"/>
      <c r="F3282" s="270"/>
      <c r="G3282" s="270"/>
      <c r="H3282" s="271"/>
      <c r="I3282" s="271"/>
      <c r="J3282" s="270"/>
      <c r="K3282" s="270"/>
      <c r="L3282" s="249"/>
      <c r="M3282" s="249"/>
      <c r="N3282" s="272"/>
      <c r="O3282" s="250"/>
      <c r="P3282" s="273"/>
      <c r="Q3282" s="274"/>
      <c r="R3282" s="273"/>
      <c r="S3282" s="274"/>
      <c r="T3282" s="250"/>
      <c r="U3282" s="274"/>
      <c r="V3282" s="250"/>
      <c r="W3282" s="275"/>
      <c r="X3282" s="276"/>
    </row>
    <row r="3283" spans="2:24" x14ac:dyDescent="0.25">
      <c r="B3283" s="248"/>
      <c r="C3283" s="249"/>
      <c r="D3283" s="269"/>
      <c r="E3283" s="249"/>
      <c r="F3283" s="270"/>
      <c r="G3283" s="270"/>
      <c r="H3283" s="271"/>
      <c r="I3283" s="271"/>
      <c r="J3283" s="270"/>
      <c r="K3283" s="270"/>
      <c r="L3283" s="249"/>
      <c r="M3283" s="249"/>
      <c r="N3283" s="272"/>
      <c r="O3283" s="250"/>
      <c r="P3283" s="273"/>
      <c r="Q3283" s="274"/>
      <c r="R3283" s="273"/>
      <c r="S3283" s="274"/>
      <c r="T3283" s="250"/>
      <c r="U3283" s="274"/>
      <c r="V3283" s="250"/>
      <c r="W3283" s="275"/>
      <c r="X3283" s="276"/>
    </row>
    <row r="3284" spans="2:24" x14ac:dyDescent="0.25">
      <c r="B3284" s="248"/>
      <c r="C3284" s="249"/>
      <c r="D3284" s="269"/>
      <c r="E3284" s="249"/>
      <c r="F3284" s="270"/>
      <c r="G3284" s="270"/>
      <c r="H3284" s="271"/>
      <c r="I3284" s="271"/>
      <c r="J3284" s="270"/>
      <c r="K3284" s="270"/>
      <c r="L3284" s="249"/>
      <c r="M3284" s="249"/>
      <c r="N3284" s="272"/>
      <c r="O3284" s="250"/>
      <c r="P3284" s="273"/>
      <c r="Q3284" s="274"/>
      <c r="R3284" s="273"/>
      <c r="S3284" s="274"/>
      <c r="T3284" s="250"/>
      <c r="U3284" s="274"/>
      <c r="V3284" s="250"/>
      <c r="W3284" s="275"/>
      <c r="X3284" s="276"/>
    </row>
    <row r="3285" spans="2:24" x14ac:dyDescent="0.25">
      <c r="B3285" s="248"/>
      <c r="C3285" s="249"/>
      <c r="D3285" s="269"/>
      <c r="E3285" s="249"/>
      <c r="F3285" s="270"/>
      <c r="G3285" s="270"/>
      <c r="H3285" s="271"/>
      <c r="I3285" s="271"/>
      <c r="J3285" s="270"/>
      <c r="K3285" s="270"/>
      <c r="L3285" s="249"/>
      <c r="M3285" s="249"/>
      <c r="N3285" s="272"/>
      <c r="O3285" s="250"/>
      <c r="P3285" s="273"/>
      <c r="Q3285" s="274"/>
      <c r="R3285" s="273"/>
      <c r="S3285" s="274"/>
      <c r="T3285" s="250"/>
      <c r="U3285" s="274"/>
      <c r="V3285" s="250"/>
      <c r="W3285" s="275"/>
      <c r="X3285" s="276"/>
    </row>
    <row r="3286" spans="2:24" x14ac:dyDescent="0.25">
      <c r="B3286" s="248"/>
      <c r="C3286" s="249"/>
      <c r="D3286" s="269"/>
      <c r="E3286" s="249"/>
      <c r="F3286" s="270"/>
      <c r="G3286" s="270"/>
      <c r="H3286" s="271"/>
      <c r="I3286" s="271"/>
      <c r="J3286" s="270"/>
      <c r="K3286" s="270"/>
      <c r="L3286" s="249"/>
      <c r="M3286" s="249"/>
      <c r="N3286" s="272"/>
      <c r="O3286" s="250"/>
      <c r="P3286" s="273"/>
      <c r="Q3286" s="274"/>
      <c r="R3286" s="273"/>
      <c r="S3286" s="274"/>
      <c r="T3286" s="250"/>
      <c r="U3286" s="274"/>
      <c r="V3286" s="250"/>
      <c r="W3286" s="275"/>
      <c r="X3286" s="276"/>
    </row>
    <row r="3287" spans="2:24" x14ac:dyDescent="0.25">
      <c r="B3287" s="248"/>
      <c r="C3287" s="249"/>
      <c r="D3287" s="269"/>
      <c r="E3287" s="249"/>
      <c r="F3287" s="270"/>
      <c r="G3287" s="270"/>
      <c r="H3287" s="271"/>
      <c r="I3287" s="271"/>
      <c r="J3287" s="270"/>
      <c r="K3287" s="270"/>
      <c r="L3287" s="249"/>
      <c r="M3287" s="249"/>
      <c r="N3287" s="272"/>
      <c r="O3287" s="250"/>
      <c r="P3287" s="273"/>
      <c r="Q3287" s="274"/>
      <c r="R3287" s="273"/>
      <c r="S3287" s="274"/>
      <c r="T3287" s="250"/>
      <c r="U3287" s="274"/>
      <c r="V3287" s="250"/>
      <c r="W3287" s="275"/>
      <c r="X3287" s="276"/>
    </row>
    <row r="3288" spans="2:24" x14ac:dyDescent="0.25">
      <c r="B3288" s="248"/>
      <c r="C3288" s="249"/>
      <c r="D3288" s="269"/>
      <c r="E3288" s="249"/>
      <c r="F3288" s="270"/>
      <c r="G3288" s="270"/>
      <c r="H3288" s="271"/>
      <c r="I3288" s="271"/>
      <c r="J3288" s="270"/>
      <c r="K3288" s="270"/>
      <c r="L3288" s="249"/>
      <c r="M3288" s="249"/>
      <c r="N3288" s="272"/>
      <c r="O3288" s="250"/>
      <c r="P3288" s="273"/>
      <c r="Q3288" s="274"/>
      <c r="R3288" s="273"/>
      <c r="S3288" s="274"/>
      <c r="T3288" s="250"/>
      <c r="U3288" s="274"/>
      <c r="V3288" s="250"/>
      <c r="W3288" s="275"/>
      <c r="X3288" s="276"/>
    </row>
    <row r="3289" spans="2:24" x14ac:dyDescent="0.25">
      <c r="B3289" s="248"/>
      <c r="C3289" s="249"/>
      <c r="D3289" s="269"/>
      <c r="E3289" s="249"/>
      <c r="F3289" s="270"/>
      <c r="G3289" s="270"/>
      <c r="H3289" s="271"/>
      <c r="I3289" s="271"/>
      <c r="J3289" s="270"/>
      <c r="K3289" s="270"/>
      <c r="L3289" s="249"/>
      <c r="M3289" s="249"/>
      <c r="N3289" s="272"/>
      <c r="O3289" s="250"/>
      <c r="P3289" s="273"/>
      <c r="Q3289" s="274"/>
      <c r="R3289" s="273"/>
      <c r="S3289" s="274"/>
      <c r="T3289" s="250"/>
      <c r="U3289" s="274"/>
      <c r="V3289" s="250"/>
      <c r="W3289" s="275"/>
      <c r="X3289" s="276"/>
    </row>
    <row r="3290" spans="2:24" x14ac:dyDescent="0.25">
      <c r="B3290" s="248"/>
      <c r="C3290" s="249"/>
      <c r="D3290" s="269"/>
      <c r="E3290" s="249"/>
      <c r="F3290" s="270"/>
      <c r="G3290" s="270"/>
      <c r="H3290" s="271"/>
      <c r="I3290" s="271"/>
      <c r="J3290" s="270"/>
      <c r="K3290" s="270"/>
      <c r="L3290" s="249"/>
      <c r="M3290" s="249"/>
      <c r="N3290" s="272"/>
      <c r="O3290" s="250"/>
      <c r="P3290" s="273"/>
      <c r="Q3290" s="274"/>
      <c r="R3290" s="273"/>
      <c r="S3290" s="274"/>
      <c r="T3290" s="250"/>
      <c r="U3290" s="274"/>
      <c r="V3290" s="250"/>
      <c r="W3290" s="275"/>
      <c r="X3290" s="276"/>
    </row>
    <row r="3291" spans="2:24" x14ac:dyDescent="0.25">
      <c r="B3291" s="248"/>
      <c r="C3291" s="249"/>
      <c r="D3291" s="269"/>
      <c r="E3291" s="249"/>
      <c r="F3291" s="270"/>
      <c r="G3291" s="270"/>
      <c r="H3291" s="271"/>
      <c r="I3291" s="271"/>
      <c r="J3291" s="270"/>
      <c r="K3291" s="270"/>
      <c r="L3291" s="249"/>
      <c r="M3291" s="249"/>
      <c r="N3291" s="272"/>
      <c r="O3291" s="250"/>
      <c r="P3291" s="273"/>
      <c r="Q3291" s="274"/>
      <c r="R3291" s="273"/>
      <c r="S3291" s="274"/>
      <c r="T3291" s="250"/>
      <c r="U3291" s="274"/>
      <c r="V3291" s="250"/>
      <c r="W3291" s="275"/>
      <c r="X3291" s="276"/>
    </row>
    <row r="3292" spans="2:24" x14ac:dyDescent="0.25">
      <c r="B3292" s="248"/>
      <c r="C3292" s="249"/>
      <c r="D3292" s="269"/>
      <c r="E3292" s="249"/>
      <c r="F3292" s="270"/>
      <c r="G3292" s="270"/>
      <c r="H3292" s="271"/>
      <c r="I3292" s="271"/>
      <c r="J3292" s="270"/>
      <c r="K3292" s="270"/>
      <c r="L3292" s="249"/>
      <c r="M3292" s="249"/>
      <c r="N3292" s="272"/>
      <c r="O3292" s="250"/>
      <c r="P3292" s="273"/>
      <c r="Q3292" s="274"/>
      <c r="R3292" s="273"/>
      <c r="S3292" s="274"/>
      <c r="T3292" s="250"/>
      <c r="U3292" s="274"/>
      <c r="V3292" s="250"/>
      <c r="W3292" s="275"/>
      <c r="X3292" s="276"/>
    </row>
    <row r="3293" spans="2:24" x14ac:dyDescent="0.25">
      <c r="B3293" s="248"/>
      <c r="C3293" s="249"/>
      <c r="D3293" s="269"/>
      <c r="E3293" s="249"/>
      <c r="F3293" s="270"/>
      <c r="G3293" s="270"/>
      <c r="H3293" s="271"/>
      <c r="I3293" s="271"/>
      <c r="J3293" s="270"/>
      <c r="K3293" s="270"/>
      <c r="L3293" s="249"/>
      <c r="M3293" s="249"/>
      <c r="N3293" s="272"/>
      <c r="O3293" s="250"/>
      <c r="P3293" s="273"/>
      <c r="Q3293" s="274"/>
      <c r="R3293" s="273"/>
      <c r="S3293" s="274"/>
      <c r="T3293" s="250"/>
      <c r="U3293" s="274"/>
      <c r="V3293" s="250"/>
      <c r="W3293" s="275"/>
      <c r="X3293" s="276"/>
    </row>
    <row r="3294" spans="2:24" x14ac:dyDescent="0.25">
      <c r="B3294" s="248"/>
      <c r="C3294" s="249"/>
      <c r="D3294" s="269"/>
      <c r="E3294" s="249"/>
      <c r="F3294" s="270"/>
      <c r="G3294" s="270"/>
      <c r="H3294" s="271"/>
      <c r="I3294" s="271"/>
      <c r="J3294" s="270"/>
      <c r="K3294" s="270"/>
      <c r="L3294" s="249"/>
      <c r="M3294" s="249"/>
      <c r="N3294" s="272"/>
      <c r="O3294" s="250"/>
      <c r="P3294" s="273"/>
      <c r="Q3294" s="274"/>
      <c r="R3294" s="273"/>
      <c r="S3294" s="274"/>
      <c r="T3294" s="250"/>
      <c r="U3294" s="274"/>
      <c r="V3294" s="250"/>
      <c r="W3294" s="275"/>
      <c r="X3294" s="276"/>
    </row>
    <row r="3295" spans="2:24" x14ac:dyDescent="0.25">
      <c r="B3295" s="248"/>
      <c r="C3295" s="249"/>
      <c r="D3295" s="269"/>
      <c r="E3295" s="249"/>
      <c r="F3295" s="270"/>
      <c r="G3295" s="270"/>
      <c r="H3295" s="271"/>
      <c r="I3295" s="271"/>
      <c r="J3295" s="270"/>
      <c r="K3295" s="270"/>
      <c r="L3295" s="249"/>
      <c r="M3295" s="249"/>
      <c r="N3295" s="272"/>
      <c r="O3295" s="250"/>
      <c r="P3295" s="273"/>
      <c r="Q3295" s="274"/>
      <c r="R3295" s="273"/>
      <c r="S3295" s="274"/>
      <c r="T3295" s="250"/>
      <c r="U3295" s="274"/>
      <c r="V3295" s="250"/>
      <c r="W3295" s="275"/>
      <c r="X3295" s="276"/>
    </row>
    <row r="3296" spans="2:24" x14ac:dyDescent="0.25">
      <c r="B3296" s="248"/>
      <c r="C3296" s="249"/>
      <c r="D3296" s="269"/>
      <c r="E3296" s="249"/>
      <c r="F3296" s="270"/>
      <c r="G3296" s="270"/>
      <c r="H3296" s="271"/>
      <c r="I3296" s="271"/>
      <c r="J3296" s="270"/>
      <c r="K3296" s="270"/>
      <c r="L3296" s="249"/>
      <c r="M3296" s="249"/>
      <c r="N3296" s="272"/>
      <c r="O3296" s="250"/>
      <c r="P3296" s="273"/>
      <c r="Q3296" s="274"/>
      <c r="R3296" s="273"/>
      <c r="S3296" s="274"/>
      <c r="T3296" s="250"/>
      <c r="U3296" s="274"/>
      <c r="V3296" s="250"/>
      <c r="W3296" s="275"/>
      <c r="X3296" s="276"/>
    </row>
    <row r="3297" spans="2:24" x14ac:dyDescent="0.25">
      <c r="B3297" s="248"/>
      <c r="C3297" s="249"/>
      <c r="D3297" s="269"/>
      <c r="E3297" s="249"/>
      <c r="F3297" s="270"/>
      <c r="G3297" s="270"/>
      <c r="H3297" s="271"/>
      <c r="I3297" s="271"/>
      <c r="J3297" s="270"/>
      <c r="K3297" s="270"/>
      <c r="L3297" s="249"/>
      <c r="M3297" s="249"/>
      <c r="N3297" s="272"/>
      <c r="O3297" s="250"/>
      <c r="P3297" s="273"/>
      <c r="Q3297" s="274"/>
      <c r="R3297" s="273"/>
      <c r="S3297" s="274"/>
      <c r="T3297" s="250"/>
      <c r="U3297" s="274"/>
      <c r="V3297" s="250"/>
      <c r="W3297" s="275"/>
      <c r="X3297" s="276"/>
    </row>
    <row r="3298" spans="2:24" x14ac:dyDescent="0.25">
      <c r="B3298" s="248"/>
      <c r="C3298" s="249"/>
      <c r="D3298" s="269"/>
      <c r="E3298" s="249"/>
      <c r="F3298" s="270"/>
      <c r="G3298" s="270"/>
      <c r="H3298" s="271"/>
      <c r="I3298" s="271"/>
      <c r="J3298" s="270"/>
      <c r="K3298" s="270"/>
      <c r="L3298" s="249"/>
      <c r="M3298" s="249"/>
      <c r="N3298" s="272"/>
      <c r="O3298" s="250"/>
      <c r="P3298" s="273"/>
      <c r="Q3298" s="274"/>
      <c r="R3298" s="273"/>
      <c r="S3298" s="274"/>
      <c r="T3298" s="250"/>
      <c r="U3298" s="274"/>
      <c r="V3298" s="250"/>
      <c r="W3298" s="275"/>
      <c r="X3298" s="276"/>
    </row>
    <row r="3299" spans="2:24" x14ac:dyDescent="0.25">
      <c r="B3299" s="248"/>
      <c r="C3299" s="249"/>
      <c r="D3299" s="269"/>
      <c r="E3299" s="249"/>
      <c r="F3299" s="270"/>
      <c r="G3299" s="270"/>
      <c r="H3299" s="271"/>
      <c r="I3299" s="271"/>
      <c r="J3299" s="270"/>
      <c r="K3299" s="270"/>
      <c r="L3299" s="249"/>
      <c r="M3299" s="249"/>
      <c r="N3299" s="272"/>
      <c r="O3299" s="250"/>
      <c r="P3299" s="273"/>
      <c r="Q3299" s="274"/>
      <c r="R3299" s="273"/>
      <c r="S3299" s="274"/>
      <c r="T3299" s="250"/>
      <c r="U3299" s="274"/>
      <c r="V3299" s="250"/>
      <c r="W3299" s="275"/>
      <c r="X3299" s="276"/>
    </row>
    <row r="3300" spans="2:24" x14ac:dyDescent="0.25">
      <c r="B3300" s="248"/>
      <c r="C3300" s="249"/>
      <c r="D3300" s="269"/>
      <c r="E3300" s="249"/>
      <c r="F3300" s="270"/>
      <c r="G3300" s="270"/>
      <c r="H3300" s="271"/>
      <c r="I3300" s="271"/>
      <c r="J3300" s="270"/>
      <c r="K3300" s="270"/>
      <c r="L3300" s="249"/>
      <c r="M3300" s="249"/>
      <c r="N3300" s="272"/>
      <c r="O3300" s="250"/>
      <c r="P3300" s="273"/>
      <c r="Q3300" s="274"/>
      <c r="R3300" s="273"/>
      <c r="S3300" s="274"/>
      <c r="T3300" s="250"/>
      <c r="U3300" s="274"/>
      <c r="V3300" s="250"/>
      <c r="W3300" s="275"/>
      <c r="X3300" s="276"/>
    </row>
    <row r="3301" spans="2:24" x14ac:dyDescent="0.25">
      <c r="B3301" s="248"/>
      <c r="C3301" s="249"/>
      <c r="D3301" s="269"/>
      <c r="E3301" s="249"/>
      <c r="F3301" s="270"/>
      <c r="G3301" s="270"/>
      <c r="H3301" s="271"/>
      <c r="I3301" s="271"/>
      <c r="J3301" s="270"/>
      <c r="K3301" s="270"/>
      <c r="L3301" s="249"/>
      <c r="M3301" s="249"/>
      <c r="N3301" s="272"/>
      <c r="O3301" s="250"/>
      <c r="P3301" s="273"/>
      <c r="Q3301" s="274"/>
      <c r="R3301" s="273"/>
      <c r="S3301" s="274"/>
      <c r="T3301" s="250"/>
      <c r="U3301" s="274"/>
      <c r="V3301" s="250"/>
      <c r="W3301" s="275"/>
      <c r="X3301" s="276"/>
    </row>
    <row r="3302" spans="2:24" x14ac:dyDescent="0.25">
      <c r="B3302" s="248"/>
      <c r="C3302" s="249"/>
      <c r="D3302" s="269"/>
      <c r="E3302" s="249"/>
      <c r="F3302" s="270"/>
      <c r="G3302" s="270"/>
      <c r="H3302" s="271"/>
      <c r="I3302" s="271"/>
      <c r="J3302" s="270"/>
      <c r="K3302" s="270"/>
      <c r="L3302" s="249"/>
      <c r="M3302" s="249"/>
      <c r="N3302" s="272"/>
      <c r="O3302" s="250"/>
      <c r="P3302" s="273"/>
      <c r="Q3302" s="274"/>
      <c r="R3302" s="273"/>
      <c r="S3302" s="274"/>
      <c r="T3302" s="250"/>
      <c r="U3302" s="274"/>
      <c r="V3302" s="250"/>
      <c r="W3302" s="275"/>
      <c r="X3302" s="276"/>
    </row>
    <row r="3303" spans="2:24" x14ac:dyDescent="0.25">
      <c r="B3303" s="248"/>
      <c r="C3303" s="249"/>
      <c r="D3303" s="269"/>
      <c r="E3303" s="249"/>
      <c r="F3303" s="270"/>
      <c r="G3303" s="270"/>
      <c r="H3303" s="271"/>
      <c r="I3303" s="271"/>
      <c r="J3303" s="270"/>
      <c r="K3303" s="270"/>
      <c r="L3303" s="249"/>
      <c r="M3303" s="249"/>
      <c r="N3303" s="272"/>
      <c r="O3303" s="250"/>
      <c r="P3303" s="273"/>
      <c r="Q3303" s="274"/>
      <c r="R3303" s="273"/>
      <c r="S3303" s="274"/>
      <c r="T3303" s="250"/>
      <c r="U3303" s="274"/>
      <c r="V3303" s="250"/>
      <c r="W3303" s="275"/>
      <c r="X3303" s="276"/>
    </row>
    <row r="3304" spans="2:24" x14ac:dyDescent="0.25">
      <c r="B3304" s="248"/>
      <c r="C3304" s="249"/>
      <c r="D3304" s="269"/>
      <c r="E3304" s="249"/>
      <c r="F3304" s="270"/>
      <c r="G3304" s="270"/>
      <c r="H3304" s="271"/>
      <c r="I3304" s="271"/>
      <c r="J3304" s="270"/>
      <c r="K3304" s="270"/>
      <c r="L3304" s="249"/>
      <c r="M3304" s="249"/>
      <c r="N3304" s="272"/>
      <c r="O3304" s="250"/>
      <c r="P3304" s="273"/>
      <c r="Q3304" s="274"/>
      <c r="R3304" s="273"/>
      <c r="S3304" s="274"/>
      <c r="T3304" s="250"/>
      <c r="U3304" s="274"/>
      <c r="V3304" s="250"/>
      <c r="W3304" s="275"/>
      <c r="X3304" s="276"/>
    </row>
    <row r="3305" spans="2:24" x14ac:dyDescent="0.25">
      <c r="B3305" s="248"/>
      <c r="C3305" s="249"/>
      <c r="D3305" s="269"/>
      <c r="E3305" s="249"/>
      <c r="F3305" s="270"/>
      <c r="G3305" s="270"/>
      <c r="H3305" s="271"/>
      <c r="I3305" s="271"/>
      <c r="J3305" s="270"/>
      <c r="K3305" s="270"/>
      <c r="L3305" s="249"/>
      <c r="M3305" s="249"/>
      <c r="N3305" s="272"/>
      <c r="O3305" s="250"/>
      <c r="P3305" s="273"/>
      <c r="Q3305" s="274"/>
      <c r="R3305" s="273"/>
      <c r="S3305" s="274"/>
      <c r="T3305" s="250"/>
      <c r="U3305" s="274"/>
      <c r="V3305" s="250"/>
      <c r="W3305" s="275"/>
      <c r="X3305" s="276"/>
    </row>
    <row r="3306" spans="2:24" x14ac:dyDescent="0.25">
      <c r="B3306" s="248"/>
      <c r="C3306" s="249"/>
      <c r="D3306" s="269"/>
      <c r="E3306" s="249"/>
      <c r="F3306" s="270"/>
      <c r="G3306" s="270"/>
      <c r="H3306" s="271"/>
      <c r="I3306" s="271"/>
      <c r="J3306" s="270"/>
      <c r="K3306" s="270"/>
      <c r="L3306" s="249"/>
      <c r="M3306" s="249"/>
      <c r="N3306" s="272"/>
      <c r="O3306" s="250"/>
      <c r="P3306" s="273"/>
      <c r="Q3306" s="274"/>
      <c r="R3306" s="273"/>
      <c r="S3306" s="274"/>
      <c r="T3306" s="250"/>
      <c r="U3306" s="274"/>
      <c r="V3306" s="250"/>
      <c r="W3306" s="275"/>
      <c r="X3306" s="276"/>
    </row>
    <row r="3307" spans="2:24" x14ac:dyDescent="0.25">
      <c r="B3307" s="248"/>
      <c r="C3307" s="249"/>
      <c r="D3307" s="269"/>
      <c r="E3307" s="249"/>
      <c r="F3307" s="270"/>
      <c r="G3307" s="270"/>
      <c r="H3307" s="271"/>
      <c r="I3307" s="271"/>
      <c r="J3307" s="270"/>
      <c r="K3307" s="270"/>
      <c r="L3307" s="249"/>
      <c r="M3307" s="249"/>
      <c r="N3307" s="272"/>
      <c r="O3307" s="250"/>
      <c r="P3307" s="273"/>
      <c r="Q3307" s="274"/>
      <c r="R3307" s="273"/>
      <c r="S3307" s="274"/>
      <c r="T3307" s="250"/>
      <c r="U3307" s="274"/>
      <c r="V3307" s="250"/>
      <c r="W3307" s="275"/>
      <c r="X3307" s="276"/>
    </row>
    <row r="3308" spans="2:24" x14ac:dyDescent="0.25">
      <c r="B3308" s="248"/>
      <c r="C3308" s="249"/>
      <c r="D3308" s="269"/>
      <c r="E3308" s="249"/>
      <c r="F3308" s="270"/>
      <c r="G3308" s="270"/>
      <c r="H3308" s="271"/>
      <c r="I3308" s="271"/>
      <c r="J3308" s="270"/>
      <c r="K3308" s="270"/>
      <c r="L3308" s="249"/>
      <c r="M3308" s="249"/>
      <c r="N3308" s="272"/>
      <c r="O3308" s="250"/>
      <c r="P3308" s="273"/>
      <c r="Q3308" s="274"/>
      <c r="R3308" s="273"/>
      <c r="S3308" s="274"/>
      <c r="T3308" s="250"/>
      <c r="U3308" s="274"/>
      <c r="V3308" s="250"/>
      <c r="W3308" s="275"/>
      <c r="X3308" s="276"/>
    </row>
    <row r="3309" spans="2:24" x14ac:dyDescent="0.25">
      <c r="B3309" s="248"/>
      <c r="C3309" s="249"/>
      <c r="D3309" s="269"/>
      <c r="E3309" s="249"/>
      <c r="F3309" s="270"/>
      <c r="G3309" s="270"/>
      <c r="H3309" s="271"/>
      <c r="I3309" s="271"/>
      <c r="J3309" s="270"/>
      <c r="K3309" s="270"/>
      <c r="L3309" s="249"/>
      <c r="M3309" s="249"/>
      <c r="N3309" s="272"/>
      <c r="O3309" s="250"/>
      <c r="P3309" s="273"/>
      <c r="Q3309" s="274"/>
      <c r="R3309" s="273"/>
      <c r="S3309" s="274"/>
      <c r="T3309" s="250"/>
      <c r="U3309" s="274"/>
      <c r="V3309" s="250"/>
      <c r="W3309" s="275"/>
      <c r="X3309" s="276"/>
    </row>
    <row r="3310" spans="2:24" x14ac:dyDescent="0.25">
      <c r="B3310" s="248"/>
      <c r="C3310" s="249"/>
      <c r="D3310" s="269"/>
      <c r="E3310" s="249"/>
      <c r="F3310" s="270"/>
      <c r="G3310" s="270"/>
      <c r="H3310" s="271"/>
      <c r="I3310" s="271"/>
      <c r="J3310" s="270"/>
      <c r="K3310" s="270"/>
      <c r="L3310" s="249"/>
      <c r="M3310" s="249"/>
      <c r="N3310" s="272"/>
      <c r="O3310" s="250"/>
      <c r="P3310" s="273"/>
      <c r="Q3310" s="274"/>
      <c r="R3310" s="273"/>
      <c r="S3310" s="274"/>
      <c r="T3310" s="250"/>
      <c r="U3310" s="274"/>
      <c r="V3310" s="250"/>
      <c r="W3310" s="275"/>
      <c r="X3310" s="276"/>
    </row>
    <row r="3311" spans="2:24" x14ac:dyDescent="0.25">
      <c r="B3311" s="248"/>
      <c r="C3311" s="249"/>
      <c r="D3311" s="269"/>
      <c r="E3311" s="249"/>
      <c r="F3311" s="270"/>
      <c r="G3311" s="270"/>
      <c r="H3311" s="271"/>
      <c r="I3311" s="271"/>
      <c r="J3311" s="270"/>
      <c r="K3311" s="270"/>
      <c r="L3311" s="249"/>
      <c r="M3311" s="249"/>
      <c r="N3311" s="272"/>
      <c r="O3311" s="250"/>
      <c r="P3311" s="273"/>
      <c r="Q3311" s="274"/>
      <c r="R3311" s="273"/>
      <c r="S3311" s="274"/>
      <c r="T3311" s="250"/>
      <c r="U3311" s="274"/>
      <c r="V3311" s="250"/>
      <c r="W3311" s="275"/>
      <c r="X3311" s="276"/>
    </row>
    <row r="3312" spans="2:24" x14ac:dyDescent="0.25">
      <c r="B3312" s="248"/>
      <c r="C3312" s="249"/>
      <c r="D3312" s="269"/>
      <c r="E3312" s="249"/>
      <c r="F3312" s="270"/>
      <c r="G3312" s="270"/>
      <c r="H3312" s="271"/>
      <c r="I3312" s="271"/>
      <c r="J3312" s="270"/>
      <c r="K3312" s="270"/>
      <c r="L3312" s="249"/>
      <c r="M3312" s="249"/>
      <c r="N3312" s="272"/>
      <c r="O3312" s="250"/>
      <c r="P3312" s="273"/>
      <c r="Q3312" s="274"/>
      <c r="R3312" s="273"/>
      <c r="S3312" s="274"/>
      <c r="T3312" s="250"/>
      <c r="U3312" s="274"/>
      <c r="V3312" s="250"/>
      <c r="W3312" s="275"/>
      <c r="X3312" s="276"/>
    </row>
    <row r="3313" spans="2:24" x14ac:dyDescent="0.25">
      <c r="B3313" s="248"/>
      <c r="C3313" s="249"/>
      <c r="D3313" s="269"/>
      <c r="E3313" s="249"/>
      <c r="F3313" s="270"/>
      <c r="G3313" s="270"/>
      <c r="H3313" s="271"/>
      <c r="I3313" s="271"/>
      <c r="J3313" s="270"/>
      <c r="K3313" s="270"/>
      <c r="L3313" s="249"/>
      <c r="M3313" s="249"/>
      <c r="N3313" s="272"/>
      <c r="O3313" s="250"/>
      <c r="P3313" s="273"/>
      <c r="Q3313" s="274"/>
      <c r="R3313" s="273"/>
      <c r="S3313" s="274"/>
      <c r="T3313" s="250"/>
      <c r="U3313" s="274"/>
      <c r="V3313" s="250"/>
      <c r="W3313" s="275"/>
      <c r="X3313" s="276"/>
    </row>
    <row r="3314" spans="2:24" x14ac:dyDescent="0.25">
      <c r="B3314" s="248"/>
      <c r="C3314" s="249"/>
      <c r="D3314" s="269"/>
      <c r="E3314" s="249"/>
      <c r="F3314" s="270"/>
      <c r="G3314" s="270"/>
      <c r="H3314" s="271"/>
      <c r="I3314" s="271"/>
      <c r="J3314" s="270"/>
      <c r="K3314" s="270"/>
      <c r="L3314" s="249"/>
      <c r="M3314" s="249"/>
      <c r="N3314" s="272"/>
      <c r="O3314" s="250"/>
      <c r="P3314" s="273"/>
      <c r="Q3314" s="274"/>
      <c r="R3314" s="273"/>
      <c r="S3314" s="274"/>
      <c r="T3314" s="250"/>
      <c r="U3314" s="274"/>
      <c r="V3314" s="250"/>
      <c r="W3314" s="275"/>
      <c r="X3314" s="276"/>
    </row>
    <row r="3315" spans="2:24" x14ac:dyDescent="0.25">
      <c r="B3315" s="248"/>
      <c r="C3315" s="249"/>
      <c r="D3315" s="269"/>
      <c r="E3315" s="249"/>
      <c r="F3315" s="270"/>
      <c r="G3315" s="270"/>
      <c r="H3315" s="271"/>
      <c r="I3315" s="271"/>
      <c r="J3315" s="270"/>
      <c r="K3315" s="270"/>
      <c r="L3315" s="249"/>
      <c r="M3315" s="249"/>
      <c r="N3315" s="272"/>
      <c r="O3315" s="250"/>
      <c r="P3315" s="273"/>
      <c r="Q3315" s="274"/>
      <c r="R3315" s="273"/>
      <c r="S3315" s="274"/>
      <c r="T3315" s="250"/>
      <c r="U3315" s="274"/>
      <c r="V3315" s="250"/>
      <c r="W3315" s="275"/>
      <c r="X3315" s="276"/>
    </row>
    <row r="3316" spans="2:24" x14ac:dyDescent="0.25">
      <c r="B3316" s="248"/>
      <c r="C3316" s="249"/>
      <c r="D3316" s="269"/>
      <c r="E3316" s="249"/>
      <c r="F3316" s="270"/>
      <c r="G3316" s="270"/>
      <c r="H3316" s="271"/>
      <c r="I3316" s="271"/>
      <c r="J3316" s="270"/>
      <c r="K3316" s="270"/>
      <c r="L3316" s="249"/>
      <c r="M3316" s="249"/>
      <c r="N3316" s="272"/>
      <c r="O3316" s="250"/>
      <c r="P3316" s="273"/>
      <c r="Q3316" s="274"/>
      <c r="R3316" s="273"/>
      <c r="S3316" s="274"/>
      <c r="T3316" s="250"/>
      <c r="U3316" s="274"/>
      <c r="V3316" s="250"/>
      <c r="W3316" s="275"/>
      <c r="X3316" s="276"/>
    </row>
    <row r="3317" spans="2:24" x14ac:dyDescent="0.25">
      <c r="B3317" s="248"/>
      <c r="C3317" s="249"/>
      <c r="D3317" s="269"/>
      <c r="E3317" s="249"/>
      <c r="F3317" s="270"/>
      <c r="G3317" s="270"/>
      <c r="H3317" s="271"/>
      <c r="I3317" s="271"/>
      <c r="J3317" s="270"/>
      <c r="K3317" s="270"/>
      <c r="L3317" s="249"/>
      <c r="M3317" s="249"/>
      <c r="N3317" s="272"/>
      <c r="O3317" s="250"/>
      <c r="P3317" s="273"/>
      <c r="Q3317" s="274"/>
      <c r="R3317" s="273"/>
      <c r="S3317" s="274"/>
      <c r="T3317" s="250"/>
      <c r="U3317" s="274"/>
      <c r="V3317" s="250"/>
      <c r="W3317" s="275"/>
      <c r="X3317" s="276"/>
    </row>
    <row r="3318" spans="2:24" x14ac:dyDescent="0.25">
      <c r="B3318" s="248"/>
      <c r="C3318" s="249"/>
      <c r="D3318" s="269"/>
      <c r="E3318" s="249"/>
      <c r="F3318" s="270"/>
      <c r="G3318" s="270"/>
      <c r="H3318" s="271"/>
      <c r="I3318" s="271"/>
      <c r="J3318" s="270"/>
      <c r="K3318" s="270"/>
      <c r="L3318" s="249"/>
      <c r="M3318" s="249"/>
      <c r="N3318" s="272"/>
      <c r="O3318" s="250"/>
      <c r="P3318" s="273"/>
      <c r="Q3318" s="274"/>
      <c r="R3318" s="273"/>
      <c r="S3318" s="274"/>
      <c r="T3318" s="250"/>
      <c r="U3318" s="274"/>
      <c r="V3318" s="250"/>
      <c r="W3318" s="275"/>
      <c r="X3318" s="276"/>
    </row>
    <row r="3319" spans="2:24" x14ac:dyDescent="0.25">
      <c r="B3319" s="248"/>
      <c r="C3319" s="249"/>
      <c r="D3319" s="269"/>
      <c r="E3319" s="249"/>
      <c r="F3319" s="270"/>
      <c r="G3319" s="270"/>
      <c r="H3319" s="271"/>
      <c r="I3319" s="271"/>
      <c r="J3319" s="270"/>
      <c r="K3319" s="270"/>
      <c r="L3319" s="249"/>
      <c r="M3319" s="249"/>
      <c r="N3319" s="272"/>
      <c r="O3319" s="250"/>
      <c r="P3319" s="273"/>
      <c r="Q3319" s="274"/>
      <c r="R3319" s="273"/>
      <c r="S3319" s="274"/>
      <c r="T3319" s="250"/>
      <c r="U3319" s="274"/>
      <c r="V3319" s="250"/>
      <c r="W3319" s="275"/>
      <c r="X3319" s="276"/>
    </row>
    <row r="3320" spans="2:24" x14ac:dyDescent="0.25">
      <c r="B3320" s="248"/>
      <c r="C3320" s="249"/>
      <c r="D3320" s="269"/>
      <c r="E3320" s="249"/>
      <c r="F3320" s="270"/>
      <c r="G3320" s="270"/>
      <c r="H3320" s="271"/>
      <c r="I3320" s="271"/>
      <c r="J3320" s="270"/>
      <c r="K3320" s="270"/>
      <c r="L3320" s="249"/>
      <c r="M3320" s="249"/>
      <c r="N3320" s="272"/>
      <c r="O3320" s="250"/>
      <c r="P3320" s="273"/>
      <c r="Q3320" s="274"/>
      <c r="R3320" s="273"/>
      <c r="S3320" s="274"/>
      <c r="T3320" s="250"/>
      <c r="U3320" s="274"/>
      <c r="V3320" s="250"/>
      <c r="W3320" s="275"/>
      <c r="X3320" s="276"/>
    </row>
    <row r="3321" spans="2:24" x14ac:dyDescent="0.25">
      <c r="B3321" s="248"/>
      <c r="C3321" s="249"/>
      <c r="D3321" s="269"/>
      <c r="E3321" s="249"/>
      <c r="F3321" s="270"/>
      <c r="G3321" s="270"/>
      <c r="H3321" s="271"/>
      <c r="I3321" s="271"/>
      <c r="J3321" s="270"/>
      <c r="K3321" s="270"/>
      <c r="L3321" s="249"/>
      <c r="M3321" s="249"/>
      <c r="N3321" s="272"/>
      <c r="O3321" s="250"/>
      <c r="P3321" s="273"/>
      <c r="Q3321" s="274"/>
      <c r="R3321" s="273"/>
      <c r="S3321" s="274"/>
      <c r="T3321" s="250"/>
      <c r="U3321" s="274"/>
      <c r="V3321" s="250"/>
      <c r="W3321" s="275"/>
      <c r="X3321" s="276"/>
    </row>
    <row r="3322" spans="2:24" x14ac:dyDescent="0.25">
      <c r="B3322" s="248"/>
      <c r="C3322" s="249"/>
      <c r="D3322" s="269"/>
      <c r="E3322" s="249"/>
      <c r="F3322" s="270"/>
      <c r="G3322" s="270"/>
      <c r="H3322" s="271"/>
      <c r="I3322" s="271"/>
      <c r="J3322" s="270"/>
      <c r="K3322" s="270"/>
      <c r="L3322" s="249"/>
      <c r="M3322" s="249"/>
      <c r="N3322" s="272"/>
      <c r="O3322" s="250"/>
      <c r="P3322" s="273"/>
      <c r="Q3322" s="274"/>
      <c r="R3322" s="273"/>
      <c r="S3322" s="274"/>
      <c r="T3322" s="250"/>
      <c r="U3322" s="274"/>
      <c r="V3322" s="250"/>
      <c r="W3322" s="275"/>
      <c r="X3322" s="276"/>
    </row>
    <row r="3323" spans="2:24" x14ac:dyDescent="0.25">
      <c r="B3323" s="248"/>
      <c r="C3323" s="249"/>
      <c r="D3323" s="269"/>
      <c r="E3323" s="249"/>
      <c r="F3323" s="270"/>
      <c r="G3323" s="270"/>
      <c r="H3323" s="271"/>
      <c r="I3323" s="271"/>
      <c r="J3323" s="270"/>
      <c r="K3323" s="270"/>
      <c r="L3323" s="249"/>
      <c r="M3323" s="249"/>
      <c r="N3323" s="272"/>
      <c r="O3323" s="250"/>
      <c r="P3323" s="273"/>
      <c r="Q3323" s="274"/>
      <c r="R3323" s="273"/>
      <c r="S3323" s="274"/>
      <c r="T3323" s="250"/>
      <c r="U3323" s="274"/>
      <c r="V3323" s="250"/>
      <c r="W3323" s="275"/>
      <c r="X3323" s="276"/>
    </row>
    <row r="3324" spans="2:24" x14ac:dyDescent="0.25">
      <c r="B3324" s="248"/>
      <c r="C3324" s="249"/>
      <c r="D3324" s="269"/>
      <c r="E3324" s="249"/>
      <c r="F3324" s="270"/>
      <c r="G3324" s="270"/>
      <c r="H3324" s="271"/>
      <c r="I3324" s="271"/>
      <c r="J3324" s="270"/>
      <c r="K3324" s="270"/>
      <c r="L3324" s="249"/>
      <c r="M3324" s="249"/>
      <c r="N3324" s="272"/>
      <c r="O3324" s="250"/>
      <c r="P3324" s="273"/>
      <c r="Q3324" s="274"/>
      <c r="R3324" s="273"/>
      <c r="S3324" s="274"/>
      <c r="T3324" s="250"/>
      <c r="U3324" s="274"/>
      <c r="V3324" s="250"/>
      <c r="W3324" s="275"/>
      <c r="X3324" s="276"/>
    </row>
    <row r="3325" spans="2:24" x14ac:dyDescent="0.25">
      <c r="B3325" s="248"/>
      <c r="C3325" s="249"/>
      <c r="D3325" s="269"/>
      <c r="E3325" s="249"/>
      <c r="F3325" s="270"/>
      <c r="G3325" s="270"/>
      <c r="H3325" s="271"/>
      <c r="I3325" s="271"/>
      <c r="J3325" s="270"/>
      <c r="K3325" s="270"/>
      <c r="L3325" s="249"/>
      <c r="M3325" s="249"/>
      <c r="N3325" s="272"/>
      <c r="O3325" s="250"/>
      <c r="P3325" s="273"/>
      <c r="Q3325" s="274"/>
      <c r="R3325" s="273"/>
      <c r="S3325" s="274"/>
      <c r="T3325" s="250"/>
      <c r="U3325" s="274"/>
      <c r="V3325" s="250"/>
      <c r="W3325" s="275"/>
      <c r="X3325" s="276"/>
    </row>
    <row r="3326" spans="2:24" x14ac:dyDescent="0.25">
      <c r="B3326" s="248"/>
      <c r="C3326" s="249"/>
      <c r="D3326" s="269"/>
      <c r="E3326" s="249"/>
      <c r="F3326" s="270"/>
      <c r="G3326" s="270"/>
      <c r="H3326" s="271"/>
      <c r="I3326" s="271"/>
      <c r="J3326" s="270"/>
      <c r="K3326" s="270"/>
      <c r="L3326" s="249"/>
      <c r="M3326" s="249"/>
      <c r="N3326" s="272"/>
      <c r="O3326" s="250"/>
      <c r="P3326" s="273"/>
      <c r="Q3326" s="274"/>
      <c r="R3326" s="273"/>
      <c r="S3326" s="274"/>
      <c r="T3326" s="250"/>
      <c r="U3326" s="274"/>
      <c r="V3326" s="250"/>
      <c r="W3326" s="275"/>
      <c r="X3326" s="276"/>
    </row>
    <row r="3327" spans="2:24" x14ac:dyDescent="0.25">
      <c r="B3327" s="248"/>
      <c r="C3327" s="249"/>
      <c r="D3327" s="269"/>
      <c r="E3327" s="249"/>
      <c r="F3327" s="270"/>
      <c r="G3327" s="270"/>
      <c r="H3327" s="271"/>
      <c r="I3327" s="271"/>
      <c r="J3327" s="270"/>
      <c r="K3327" s="270"/>
      <c r="L3327" s="249"/>
      <c r="M3327" s="249"/>
      <c r="N3327" s="272"/>
      <c r="O3327" s="250"/>
      <c r="P3327" s="273"/>
      <c r="Q3327" s="274"/>
      <c r="R3327" s="273"/>
      <c r="S3327" s="274"/>
      <c r="T3327" s="250"/>
      <c r="U3327" s="274"/>
      <c r="V3327" s="250"/>
      <c r="W3327" s="275"/>
      <c r="X3327" s="276"/>
    </row>
    <row r="3328" spans="2:24" x14ac:dyDescent="0.25">
      <c r="B3328" s="248"/>
      <c r="C3328" s="249"/>
      <c r="D3328" s="269"/>
      <c r="E3328" s="249"/>
      <c r="F3328" s="270"/>
      <c r="G3328" s="270"/>
      <c r="H3328" s="271"/>
      <c r="I3328" s="271"/>
      <c r="J3328" s="270"/>
      <c r="K3328" s="270"/>
      <c r="L3328" s="249"/>
      <c r="M3328" s="249"/>
      <c r="N3328" s="272"/>
      <c r="O3328" s="250"/>
      <c r="P3328" s="273"/>
      <c r="Q3328" s="274"/>
      <c r="R3328" s="273"/>
      <c r="S3328" s="274"/>
      <c r="T3328" s="250"/>
      <c r="U3328" s="274"/>
      <c r="V3328" s="250"/>
      <c r="W3328" s="275"/>
      <c r="X3328" s="276"/>
    </row>
    <row r="3329" spans="2:24" x14ac:dyDescent="0.25">
      <c r="B3329" s="248"/>
      <c r="C3329" s="249"/>
      <c r="D3329" s="269"/>
      <c r="E3329" s="249"/>
      <c r="F3329" s="270"/>
      <c r="G3329" s="270"/>
      <c r="H3329" s="271"/>
      <c r="I3329" s="271"/>
      <c r="J3329" s="270"/>
      <c r="K3329" s="270"/>
      <c r="L3329" s="249"/>
      <c r="M3329" s="249"/>
      <c r="N3329" s="272"/>
      <c r="O3329" s="250"/>
      <c r="P3329" s="273"/>
      <c r="Q3329" s="274"/>
      <c r="R3329" s="273"/>
      <c r="S3329" s="274"/>
      <c r="T3329" s="250"/>
      <c r="U3329" s="274"/>
      <c r="V3329" s="250"/>
      <c r="W3329" s="275"/>
      <c r="X3329" s="276"/>
    </row>
    <row r="3330" spans="2:24" x14ac:dyDescent="0.25">
      <c r="B3330" s="248"/>
      <c r="C3330" s="249"/>
      <c r="D3330" s="269"/>
      <c r="E3330" s="249"/>
      <c r="F3330" s="270"/>
      <c r="G3330" s="270"/>
      <c r="H3330" s="271"/>
      <c r="I3330" s="271"/>
      <c r="J3330" s="270"/>
      <c r="K3330" s="270"/>
      <c r="L3330" s="249"/>
      <c r="M3330" s="249"/>
      <c r="N3330" s="272"/>
      <c r="O3330" s="250"/>
      <c r="P3330" s="273"/>
      <c r="Q3330" s="274"/>
      <c r="R3330" s="273"/>
      <c r="S3330" s="274"/>
      <c r="T3330" s="250"/>
      <c r="U3330" s="274"/>
      <c r="V3330" s="250"/>
      <c r="W3330" s="275"/>
      <c r="X3330" s="276"/>
    </row>
    <row r="3331" spans="2:24" x14ac:dyDescent="0.25">
      <c r="B3331" s="248"/>
      <c r="C3331" s="249"/>
      <c r="D3331" s="269"/>
      <c r="E3331" s="249"/>
      <c r="F3331" s="270"/>
      <c r="G3331" s="270"/>
      <c r="H3331" s="271"/>
      <c r="I3331" s="271"/>
      <c r="J3331" s="270"/>
      <c r="K3331" s="270"/>
      <c r="L3331" s="249"/>
      <c r="M3331" s="249"/>
      <c r="N3331" s="272"/>
      <c r="O3331" s="250"/>
      <c r="P3331" s="273"/>
      <c r="Q3331" s="274"/>
      <c r="R3331" s="273"/>
      <c r="S3331" s="274"/>
      <c r="T3331" s="250"/>
      <c r="U3331" s="274"/>
      <c r="V3331" s="250"/>
      <c r="W3331" s="275"/>
      <c r="X3331" s="276"/>
    </row>
    <row r="3332" spans="2:24" x14ac:dyDescent="0.25">
      <c r="B3332" s="248"/>
      <c r="C3332" s="249"/>
      <c r="D3332" s="269"/>
      <c r="E3332" s="249"/>
      <c r="F3332" s="270"/>
      <c r="G3332" s="270"/>
      <c r="H3332" s="271"/>
      <c r="I3332" s="271"/>
      <c r="J3332" s="270"/>
      <c r="K3332" s="270"/>
      <c r="L3332" s="249"/>
      <c r="M3332" s="249"/>
      <c r="N3332" s="272"/>
      <c r="O3332" s="250"/>
      <c r="P3332" s="273"/>
      <c r="Q3332" s="274"/>
      <c r="R3332" s="273"/>
      <c r="S3332" s="274"/>
      <c r="T3332" s="250"/>
      <c r="U3332" s="274"/>
      <c r="V3332" s="250"/>
      <c r="W3332" s="275"/>
      <c r="X3332" s="276"/>
    </row>
    <row r="3333" spans="2:24" x14ac:dyDescent="0.25">
      <c r="B3333" s="248"/>
      <c r="C3333" s="249"/>
      <c r="D3333" s="269"/>
      <c r="E3333" s="249"/>
      <c r="F3333" s="270"/>
      <c r="G3333" s="270"/>
      <c r="H3333" s="271"/>
      <c r="I3333" s="271"/>
      <c r="J3333" s="270"/>
      <c r="K3333" s="270"/>
      <c r="L3333" s="249"/>
      <c r="M3333" s="249"/>
      <c r="N3333" s="272"/>
      <c r="O3333" s="250"/>
      <c r="P3333" s="273"/>
      <c r="Q3333" s="274"/>
      <c r="R3333" s="273"/>
      <c r="S3333" s="274"/>
      <c r="T3333" s="250"/>
      <c r="U3333" s="274"/>
      <c r="V3333" s="250"/>
      <c r="W3333" s="275"/>
      <c r="X3333" s="276"/>
    </row>
    <row r="3334" spans="2:24" x14ac:dyDescent="0.25">
      <c r="B3334" s="248"/>
      <c r="C3334" s="249"/>
      <c r="D3334" s="269"/>
      <c r="E3334" s="249"/>
      <c r="F3334" s="270"/>
      <c r="G3334" s="270"/>
      <c r="H3334" s="271"/>
      <c r="I3334" s="271"/>
      <c r="J3334" s="270"/>
      <c r="K3334" s="270"/>
      <c r="L3334" s="249"/>
      <c r="M3334" s="249"/>
      <c r="N3334" s="272"/>
      <c r="O3334" s="250"/>
      <c r="P3334" s="273"/>
      <c r="Q3334" s="274"/>
      <c r="R3334" s="273"/>
      <c r="S3334" s="274"/>
      <c r="T3334" s="250"/>
      <c r="U3334" s="274"/>
      <c r="V3334" s="250"/>
      <c r="W3334" s="275"/>
      <c r="X3334" s="276"/>
    </row>
    <row r="3335" spans="2:24" x14ac:dyDescent="0.25">
      <c r="B3335" s="248"/>
      <c r="C3335" s="249"/>
      <c r="D3335" s="269"/>
      <c r="E3335" s="249"/>
      <c r="F3335" s="270"/>
      <c r="G3335" s="270"/>
      <c r="H3335" s="271"/>
      <c r="I3335" s="271"/>
      <c r="J3335" s="270"/>
      <c r="K3335" s="270"/>
      <c r="L3335" s="249"/>
      <c r="M3335" s="249"/>
      <c r="N3335" s="272"/>
      <c r="O3335" s="250"/>
      <c r="P3335" s="273"/>
      <c r="Q3335" s="274"/>
      <c r="R3335" s="273"/>
      <c r="S3335" s="274"/>
      <c r="T3335" s="250"/>
      <c r="U3335" s="274"/>
      <c r="V3335" s="250"/>
      <c r="W3335" s="275"/>
      <c r="X3335" s="276"/>
    </row>
    <row r="3336" spans="2:24" x14ac:dyDescent="0.25">
      <c r="B3336" s="248"/>
      <c r="C3336" s="249"/>
      <c r="D3336" s="269"/>
      <c r="E3336" s="249"/>
      <c r="F3336" s="270"/>
      <c r="G3336" s="270"/>
      <c r="H3336" s="271"/>
      <c r="I3336" s="271"/>
      <c r="J3336" s="270"/>
      <c r="K3336" s="270"/>
      <c r="L3336" s="249"/>
      <c r="M3336" s="249"/>
      <c r="N3336" s="272"/>
      <c r="O3336" s="250"/>
      <c r="P3336" s="273"/>
      <c r="Q3336" s="274"/>
      <c r="R3336" s="273"/>
      <c r="S3336" s="274"/>
      <c r="T3336" s="250"/>
      <c r="U3336" s="274"/>
      <c r="V3336" s="250"/>
      <c r="W3336" s="275"/>
      <c r="X3336" s="276"/>
    </row>
    <row r="3337" spans="2:24" x14ac:dyDescent="0.25">
      <c r="B3337" s="248"/>
      <c r="C3337" s="249"/>
      <c r="D3337" s="269"/>
      <c r="E3337" s="249"/>
      <c r="F3337" s="270"/>
      <c r="G3337" s="270"/>
      <c r="H3337" s="271"/>
      <c r="I3337" s="271"/>
      <c r="J3337" s="270"/>
      <c r="K3337" s="270"/>
      <c r="L3337" s="249"/>
      <c r="M3337" s="249"/>
      <c r="N3337" s="272"/>
      <c r="O3337" s="250"/>
      <c r="P3337" s="273"/>
      <c r="Q3337" s="274"/>
      <c r="R3337" s="273"/>
      <c r="S3337" s="274"/>
      <c r="T3337" s="250"/>
      <c r="U3337" s="274"/>
      <c r="V3337" s="250"/>
      <c r="W3337" s="275"/>
      <c r="X3337" s="276"/>
    </row>
    <row r="3338" spans="2:24" x14ac:dyDescent="0.25">
      <c r="B3338" s="248"/>
      <c r="C3338" s="249"/>
      <c r="D3338" s="269"/>
      <c r="E3338" s="249"/>
      <c r="F3338" s="270"/>
      <c r="G3338" s="270"/>
      <c r="H3338" s="271"/>
      <c r="I3338" s="271"/>
      <c r="J3338" s="270"/>
      <c r="K3338" s="270"/>
      <c r="L3338" s="249"/>
      <c r="M3338" s="249"/>
      <c r="N3338" s="272"/>
      <c r="O3338" s="250"/>
      <c r="P3338" s="273"/>
      <c r="Q3338" s="274"/>
      <c r="R3338" s="273"/>
      <c r="S3338" s="274"/>
      <c r="T3338" s="250"/>
      <c r="U3338" s="274"/>
      <c r="V3338" s="250"/>
      <c r="W3338" s="275"/>
      <c r="X3338" s="276"/>
    </row>
    <row r="3339" spans="2:24" x14ac:dyDescent="0.25">
      <c r="B3339" s="248"/>
      <c r="C3339" s="249"/>
      <c r="D3339" s="269"/>
      <c r="E3339" s="249"/>
      <c r="F3339" s="270"/>
      <c r="G3339" s="270"/>
      <c r="H3339" s="271"/>
      <c r="I3339" s="271"/>
      <c r="J3339" s="270"/>
      <c r="K3339" s="270"/>
      <c r="L3339" s="249"/>
      <c r="M3339" s="249"/>
      <c r="N3339" s="272"/>
      <c r="O3339" s="250"/>
      <c r="P3339" s="273"/>
      <c r="Q3339" s="274"/>
      <c r="R3339" s="273"/>
      <c r="S3339" s="274"/>
      <c r="T3339" s="250"/>
      <c r="U3339" s="274"/>
      <c r="V3339" s="250"/>
      <c r="W3339" s="275"/>
      <c r="X3339" s="276"/>
    </row>
    <row r="3340" spans="2:24" x14ac:dyDescent="0.25">
      <c r="B3340" s="248"/>
      <c r="C3340" s="249"/>
      <c r="D3340" s="269"/>
      <c r="E3340" s="249"/>
      <c r="F3340" s="270"/>
      <c r="G3340" s="270"/>
      <c r="H3340" s="271"/>
      <c r="I3340" s="271"/>
      <c r="J3340" s="270"/>
      <c r="K3340" s="270"/>
      <c r="L3340" s="249"/>
      <c r="M3340" s="249"/>
      <c r="N3340" s="272"/>
      <c r="O3340" s="250"/>
      <c r="P3340" s="273"/>
      <c r="Q3340" s="274"/>
      <c r="R3340" s="273"/>
      <c r="S3340" s="274"/>
      <c r="T3340" s="250"/>
      <c r="U3340" s="274"/>
      <c r="V3340" s="250"/>
      <c r="W3340" s="275"/>
      <c r="X3340" s="276"/>
    </row>
    <row r="3341" spans="2:24" x14ac:dyDescent="0.25">
      <c r="B3341" s="248"/>
      <c r="C3341" s="249"/>
      <c r="D3341" s="269"/>
      <c r="E3341" s="249"/>
      <c r="F3341" s="270"/>
      <c r="G3341" s="270"/>
      <c r="H3341" s="271"/>
      <c r="I3341" s="271"/>
      <c r="J3341" s="270"/>
      <c r="K3341" s="270"/>
      <c r="L3341" s="249"/>
      <c r="M3341" s="249"/>
      <c r="N3341" s="272"/>
      <c r="O3341" s="250"/>
      <c r="P3341" s="273"/>
      <c r="Q3341" s="274"/>
      <c r="R3341" s="273"/>
      <c r="S3341" s="274"/>
      <c r="T3341" s="250"/>
      <c r="U3341" s="274"/>
      <c r="V3341" s="250"/>
      <c r="W3341" s="275"/>
      <c r="X3341" s="276"/>
    </row>
    <row r="3342" spans="2:24" x14ac:dyDescent="0.25">
      <c r="B3342" s="248"/>
      <c r="C3342" s="249"/>
      <c r="D3342" s="269"/>
      <c r="E3342" s="249"/>
      <c r="F3342" s="270"/>
      <c r="G3342" s="270"/>
      <c r="H3342" s="271"/>
      <c r="I3342" s="271"/>
      <c r="J3342" s="270"/>
      <c r="K3342" s="270"/>
      <c r="L3342" s="249"/>
      <c r="M3342" s="249"/>
      <c r="N3342" s="272"/>
      <c r="O3342" s="250"/>
      <c r="P3342" s="273"/>
      <c r="Q3342" s="274"/>
      <c r="R3342" s="273"/>
      <c r="S3342" s="274"/>
      <c r="T3342" s="250"/>
      <c r="U3342" s="274"/>
      <c r="V3342" s="250"/>
      <c r="W3342" s="275"/>
      <c r="X3342" s="276"/>
    </row>
    <row r="3343" spans="2:24" x14ac:dyDescent="0.25">
      <c r="B3343" s="248"/>
      <c r="C3343" s="249"/>
      <c r="D3343" s="269"/>
      <c r="E3343" s="249"/>
      <c r="F3343" s="270"/>
      <c r="G3343" s="270"/>
      <c r="H3343" s="271"/>
      <c r="I3343" s="271"/>
      <c r="J3343" s="270"/>
      <c r="K3343" s="270"/>
      <c r="L3343" s="249"/>
      <c r="M3343" s="249"/>
      <c r="N3343" s="272"/>
      <c r="O3343" s="250"/>
      <c r="P3343" s="273"/>
      <c r="Q3343" s="274"/>
      <c r="R3343" s="273"/>
      <c r="S3343" s="274"/>
      <c r="T3343" s="250"/>
      <c r="U3343" s="274"/>
      <c r="V3343" s="250"/>
      <c r="W3343" s="275"/>
      <c r="X3343" s="276"/>
    </row>
    <row r="3344" spans="2:24" x14ac:dyDescent="0.25">
      <c r="B3344" s="248"/>
      <c r="C3344" s="249"/>
      <c r="D3344" s="269"/>
      <c r="E3344" s="249"/>
      <c r="F3344" s="270"/>
      <c r="G3344" s="270"/>
      <c r="H3344" s="271"/>
      <c r="I3344" s="271"/>
      <c r="J3344" s="270"/>
      <c r="K3344" s="270"/>
      <c r="L3344" s="249"/>
      <c r="M3344" s="249"/>
      <c r="N3344" s="272"/>
      <c r="O3344" s="250"/>
      <c r="P3344" s="273"/>
      <c r="Q3344" s="274"/>
      <c r="R3344" s="273"/>
      <c r="S3344" s="274"/>
      <c r="T3344" s="250"/>
      <c r="U3344" s="274"/>
      <c r="V3344" s="250"/>
      <c r="W3344" s="275"/>
      <c r="X3344" s="276"/>
    </row>
    <row r="3345" spans="2:24" x14ac:dyDescent="0.25">
      <c r="B3345" s="248"/>
      <c r="C3345" s="249"/>
      <c r="D3345" s="269"/>
      <c r="E3345" s="249"/>
      <c r="F3345" s="270"/>
      <c r="G3345" s="270"/>
      <c r="H3345" s="271"/>
      <c r="I3345" s="271"/>
      <c r="J3345" s="270"/>
      <c r="K3345" s="270"/>
      <c r="L3345" s="249"/>
      <c r="M3345" s="249"/>
      <c r="N3345" s="272"/>
      <c r="O3345" s="250"/>
      <c r="P3345" s="273"/>
      <c r="Q3345" s="274"/>
      <c r="R3345" s="273"/>
      <c r="S3345" s="274"/>
      <c r="T3345" s="250"/>
      <c r="U3345" s="274"/>
      <c r="V3345" s="250"/>
      <c r="W3345" s="275"/>
      <c r="X3345" s="276"/>
    </row>
    <row r="3346" spans="2:24" x14ac:dyDescent="0.25">
      <c r="B3346" s="248"/>
      <c r="C3346" s="249"/>
      <c r="D3346" s="269"/>
      <c r="E3346" s="249"/>
      <c r="F3346" s="270"/>
      <c r="G3346" s="270"/>
      <c r="H3346" s="271"/>
      <c r="I3346" s="271"/>
      <c r="J3346" s="270"/>
      <c r="K3346" s="270"/>
      <c r="L3346" s="249"/>
      <c r="M3346" s="249"/>
      <c r="N3346" s="272"/>
      <c r="O3346" s="250"/>
      <c r="P3346" s="273"/>
      <c r="Q3346" s="274"/>
      <c r="R3346" s="273"/>
      <c r="S3346" s="274"/>
      <c r="T3346" s="250"/>
      <c r="U3346" s="274"/>
      <c r="V3346" s="250"/>
      <c r="W3346" s="275"/>
      <c r="X3346" s="276"/>
    </row>
    <row r="3347" spans="2:24" x14ac:dyDescent="0.25">
      <c r="B3347" s="248"/>
      <c r="C3347" s="249"/>
      <c r="D3347" s="269"/>
      <c r="E3347" s="249"/>
      <c r="F3347" s="270"/>
      <c r="G3347" s="270"/>
      <c r="H3347" s="271"/>
      <c r="I3347" s="271"/>
      <c r="J3347" s="270"/>
      <c r="K3347" s="270"/>
      <c r="L3347" s="249"/>
      <c r="M3347" s="249"/>
      <c r="N3347" s="272"/>
      <c r="O3347" s="250"/>
      <c r="P3347" s="273"/>
      <c r="Q3347" s="274"/>
      <c r="R3347" s="273"/>
      <c r="S3347" s="274"/>
      <c r="T3347" s="250"/>
      <c r="U3347" s="274"/>
      <c r="V3347" s="250"/>
      <c r="W3347" s="275"/>
      <c r="X3347" s="276"/>
    </row>
    <row r="3348" spans="2:24" x14ac:dyDescent="0.25">
      <c r="B3348" s="248"/>
      <c r="C3348" s="249"/>
      <c r="D3348" s="269"/>
      <c r="E3348" s="249"/>
      <c r="F3348" s="270"/>
      <c r="G3348" s="270"/>
      <c r="H3348" s="271"/>
      <c r="I3348" s="271"/>
      <c r="J3348" s="270"/>
      <c r="K3348" s="270"/>
      <c r="L3348" s="249"/>
      <c r="M3348" s="249"/>
      <c r="N3348" s="272"/>
      <c r="O3348" s="250"/>
      <c r="P3348" s="273"/>
      <c r="Q3348" s="274"/>
      <c r="R3348" s="273"/>
      <c r="S3348" s="274"/>
      <c r="T3348" s="250"/>
      <c r="U3348" s="274"/>
      <c r="V3348" s="250"/>
      <c r="W3348" s="275"/>
      <c r="X3348" s="276"/>
    </row>
    <row r="3349" spans="2:24" x14ac:dyDescent="0.25">
      <c r="B3349" s="248"/>
      <c r="C3349" s="249"/>
      <c r="D3349" s="269"/>
      <c r="E3349" s="249"/>
      <c r="F3349" s="270"/>
      <c r="G3349" s="270"/>
      <c r="H3349" s="271"/>
      <c r="I3349" s="271"/>
      <c r="J3349" s="270"/>
      <c r="K3349" s="270"/>
      <c r="L3349" s="249"/>
      <c r="M3349" s="249"/>
      <c r="N3349" s="272"/>
      <c r="O3349" s="250"/>
      <c r="P3349" s="273"/>
      <c r="Q3349" s="274"/>
      <c r="R3349" s="273"/>
      <c r="S3349" s="274"/>
      <c r="T3349" s="250"/>
      <c r="U3349" s="274"/>
      <c r="V3349" s="250"/>
      <c r="W3349" s="275"/>
      <c r="X3349" s="276"/>
    </row>
    <row r="3350" spans="2:24" x14ac:dyDescent="0.25">
      <c r="B3350" s="248"/>
      <c r="C3350" s="249"/>
      <c r="D3350" s="269"/>
      <c r="E3350" s="249"/>
      <c r="F3350" s="270"/>
      <c r="G3350" s="270"/>
      <c r="H3350" s="271"/>
      <c r="I3350" s="271"/>
      <c r="J3350" s="270"/>
      <c r="K3350" s="270"/>
      <c r="L3350" s="249"/>
      <c r="M3350" s="249"/>
      <c r="N3350" s="272"/>
      <c r="O3350" s="250"/>
      <c r="P3350" s="273"/>
      <c r="Q3350" s="274"/>
      <c r="R3350" s="273"/>
      <c r="S3350" s="274"/>
      <c r="T3350" s="250"/>
      <c r="U3350" s="274"/>
      <c r="V3350" s="250"/>
      <c r="W3350" s="275"/>
      <c r="X3350" s="276"/>
    </row>
    <row r="3351" spans="2:24" x14ac:dyDescent="0.25">
      <c r="B3351" s="248"/>
      <c r="C3351" s="249"/>
      <c r="D3351" s="269"/>
      <c r="E3351" s="249"/>
      <c r="F3351" s="270"/>
      <c r="G3351" s="270"/>
      <c r="H3351" s="271"/>
      <c r="I3351" s="271"/>
      <c r="J3351" s="270"/>
      <c r="K3351" s="270"/>
      <c r="L3351" s="249"/>
      <c r="M3351" s="249"/>
      <c r="N3351" s="272"/>
      <c r="O3351" s="250"/>
      <c r="P3351" s="273"/>
      <c r="Q3351" s="274"/>
      <c r="R3351" s="273"/>
      <c r="S3351" s="274"/>
      <c r="T3351" s="250"/>
      <c r="U3351" s="274"/>
      <c r="V3351" s="250"/>
      <c r="W3351" s="275"/>
      <c r="X3351" s="276"/>
    </row>
    <row r="3352" spans="2:24" x14ac:dyDescent="0.25">
      <c r="B3352" s="248"/>
      <c r="C3352" s="249"/>
      <c r="D3352" s="269"/>
      <c r="E3352" s="249"/>
      <c r="F3352" s="270"/>
      <c r="G3352" s="270"/>
      <c r="H3352" s="271"/>
      <c r="I3352" s="271"/>
      <c r="J3352" s="270"/>
      <c r="K3352" s="270"/>
      <c r="L3352" s="249"/>
      <c r="M3352" s="249"/>
      <c r="N3352" s="272"/>
      <c r="O3352" s="250"/>
      <c r="P3352" s="273"/>
      <c r="Q3352" s="274"/>
      <c r="R3352" s="273"/>
      <c r="S3352" s="274"/>
      <c r="T3352" s="250"/>
      <c r="U3352" s="274"/>
      <c r="V3352" s="250"/>
      <c r="W3352" s="275"/>
      <c r="X3352" s="276"/>
    </row>
    <row r="3353" spans="2:24" x14ac:dyDescent="0.25">
      <c r="B3353" s="248"/>
      <c r="C3353" s="249"/>
      <c r="D3353" s="269"/>
      <c r="E3353" s="249"/>
      <c r="F3353" s="270"/>
      <c r="G3353" s="270"/>
      <c r="H3353" s="271"/>
      <c r="I3353" s="271"/>
      <c r="J3353" s="270"/>
      <c r="K3353" s="270"/>
      <c r="L3353" s="249"/>
      <c r="M3353" s="249"/>
      <c r="N3353" s="272"/>
      <c r="O3353" s="250"/>
      <c r="P3353" s="273"/>
      <c r="Q3353" s="274"/>
      <c r="R3353" s="273"/>
      <c r="S3353" s="274"/>
      <c r="T3353" s="250"/>
      <c r="U3353" s="274"/>
      <c r="V3353" s="250"/>
      <c r="W3353" s="275"/>
      <c r="X3353" s="276"/>
    </row>
    <row r="3354" spans="2:24" x14ac:dyDescent="0.25">
      <c r="B3354" s="248"/>
      <c r="C3354" s="249"/>
      <c r="D3354" s="269"/>
      <c r="E3354" s="249"/>
      <c r="F3354" s="270"/>
      <c r="G3354" s="270"/>
      <c r="H3354" s="271"/>
      <c r="I3354" s="271"/>
      <c r="J3354" s="270"/>
      <c r="K3354" s="270"/>
      <c r="L3354" s="249"/>
      <c r="M3354" s="249"/>
      <c r="N3354" s="272"/>
      <c r="O3354" s="250"/>
      <c r="P3354" s="273"/>
      <c r="Q3354" s="274"/>
      <c r="R3354" s="273"/>
      <c r="S3354" s="274"/>
      <c r="T3354" s="250"/>
      <c r="U3354" s="274"/>
      <c r="V3354" s="250"/>
      <c r="W3354" s="275"/>
      <c r="X3354" s="276"/>
    </row>
    <row r="3355" spans="2:24" x14ac:dyDescent="0.25">
      <c r="B3355" s="248"/>
      <c r="C3355" s="249"/>
      <c r="D3355" s="269"/>
      <c r="E3355" s="249"/>
      <c r="F3355" s="270"/>
      <c r="G3355" s="270"/>
      <c r="H3355" s="271"/>
      <c r="I3355" s="271"/>
      <c r="J3355" s="270"/>
      <c r="K3355" s="270"/>
      <c r="L3355" s="249"/>
      <c r="M3355" s="249"/>
      <c r="N3355" s="272"/>
      <c r="O3355" s="250"/>
      <c r="P3355" s="273"/>
      <c r="Q3355" s="274"/>
      <c r="R3355" s="273"/>
      <c r="S3355" s="274"/>
      <c r="T3355" s="250"/>
      <c r="U3355" s="274"/>
      <c r="V3355" s="250"/>
      <c r="W3355" s="275"/>
      <c r="X3355" s="276"/>
    </row>
    <row r="3356" spans="2:24" x14ac:dyDescent="0.25">
      <c r="B3356" s="248"/>
      <c r="C3356" s="249"/>
      <c r="D3356" s="269"/>
      <c r="E3356" s="249"/>
      <c r="F3356" s="270"/>
      <c r="G3356" s="270"/>
      <c r="H3356" s="271"/>
      <c r="I3356" s="271"/>
      <c r="J3356" s="270"/>
      <c r="K3356" s="270"/>
      <c r="L3356" s="249"/>
      <c r="M3356" s="249"/>
      <c r="N3356" s="272"/>
      <c r="O3356" s="250"/>
      <c r="P3356" s="273"/>
      <c r="Q3356" s="274"/>
      <c r="R3356" s="273"/>
      <c r="S3356" s="274"/>
      <c r="T3356" s="250"/>
      <c r="U3356" s="274"/>
      <c r="V3356" s="250"/>
      <c r="W3356" s="275"/>
      <c r="X3356" s="276"/>
    </row>
    <row r="3357" spans="2:24" x14ac:dyDescent="0.25">
      <c r="B3357" s="248"/>
      <c r="C3357" s="249"/>
      <c r="D3357" s="269"/>
      <c r="E3357" s="249"/>
      <c r="F3357" s="270"/>
      <c r="G3357" s="270"/>
      <c r="H3357" s="271"/>
      <c r="I3357" s="271"/>
      <c r="J3357" s="270"/>
      <c r="K3357" s="270"/>
      <c r="L3357" s="249"/>
      <c r="M3357" s="249"/>
      <c r="N3357" s="272"/>
      <c r="O3357" s="250"/>
      <c r="P3357" s="273"/>
      <c r="Q3357" s="274"/>
      <c r="R3357" s="273"/>
      <c r="S3357" s="274"/>
      <c r="T3357" s="250"/>
      <c r="U3357" s="274"/>
      <c r="V3357" s="250"/>
      <c r="W3357" s="275"/>
      <c r="X3357" s="276"/>
    </row>
    <row r="3358" spans="2:24" x14ac:dyDescent="0.25">
      <c r="B3358" s="248"/>
      <c r="C3358" s="249"/>
      <c r="D3358" s="269"/>
      <c r="E3358" s="249"/>
      <c r="F3358" s="270"/>
      <c r="G3358" s="270"/>
      <c r="H3358" s="271"/>
      <c r="I3358" s="271"/>
      <c r="J3358" s="270"/>
      <c r="K3358" s="270"/>
      <c r="L3358" s="249"/>
      <c r="M3358" s="249"/>
      <c r="N3358" s="272"/>
      <c r="O3358" s="250"/>
      <c r="P3358" s="273"/>
      <c r="Q3358" s="274"/>
      <c r="R3358" s="273"/>
      <c r="S3358" s="274"/>
      <c r="T3358" s="250"/>
      <c r="U3358" s="274"/>
      <c r="V3358" s="250"/>
      <c r="W3358" s="275"/>
      <c r="X3358" s="276"/>
    </row>
    <row r="3359" spans="2:24" x14ac:dyDescent="0.25">
      <c r="B3359" s="248"/>
      <c r="C3359" s="249"/>
      <c r="D3359" s="269"/>
      <c r="E3359" s="249"/>
      <c r="F3359" s="270"/>
      <c r="G3359" s="270"/>
      <c r="H3359" s="271"/>
      <c r="I3359" s="271"/>
      <c r="J3359" s="270"/>
      <c r="K3359" s="270"/>
      <c r="L3359" s="249"/>
      <c r="M3359" s="249"/>
      <c r="N3359" s="272"/>
      <c r="O3359" s="250"/>
      <c r="P3359" s="273"/>
      <c r="Q3359" s="274"/>
      <c r="R3359" s="273"/>
      <c r="S3359" s="274"/>
      <c r="T3359" s="250"/>
      <c r="U3359" s="274"/>
      <c r="V3359" s="250"/>
      <c r="W3359" s="275"/>
      <c r="X3359" s="276"/>
    </row>
    <row r="3360" spans="2:24" x14ac:dyDescent="0.25">
      <c r="B3360" s="248"/>
      <c r="C3360" s="249"/>
      <c r="D3360" s="269"/>
      <c r="E3360" s="249"/>
      <c r="F3360" s="270"/>
      <c r="G3360" s="270"/>
      <c r="H3360" s="271"/>
      <c r="I3360" s="271"/>
      <c r="J3360" s="270"/>
      <c r="K3360" s="270"/>
      <c r="L3360" s="249"/>
      <c r="M3360" s="249"/>
      <c r="N3360" s="272"/>
      <c r="O3360" s="250"/>
      <c r="P3360" s="273"/>
      <c r="Q3360" s="274"/>
      <c r="R3360" s="273"/>
      <c r="S3360" s="274"/>
      <c r="T3360" s="250"/>
      <c r="U3360" s="274"/>
      <c r="V3360" s="250"/>
      <c r="W3360" s="275"/>
      <c r="X3360" s="276"/>
    </row>
    <row r="3361" spans="2:24" x14ac:dyDescent="0.25">
      <c r="B3361" s="248"/>
      <c r="C3361" s="249"/>
      <c r="D3361" s="269"/>
      <c r="E3361" s="249"/>
      <c r="F3361" s="270"/>
      <c r="G3361" s="270"/>
      <c r="H3361" s="271"/>
      <c r="I3361" s="271"/>
      <c r="J3361" s="270"/>
      <c r="K3361" s="270"/>
      <c r="L3361" s="249"/>
      <c r="M3361" s="249"/>
      <c r="N3361" s="272"/>
      <c r="O3361" s="250"/>
      <c r="P3361" s="273"/>
      <c r="Q3361" s="274"/>
      <c r="R3361" s="273"/>
      <c r="S3361" s="274"/>
      <c r="T3361" s="250"/>
      <c r="U3361" s="274"/>
      <c r="V3361" s="250"/>
      <c r="W3361" s="275"/>
      <c r="X3361" s="276"/>
    </row>
    <row r="3362" spans="2:24" x14ac:dyDescent="0.25">
      <c r="B3362" s="248"/>
      <c r="C3362" s="249"/>
      <c r="D3362" s="269"/>
      <c r="E3362" s="249"/>
      <c r="F3362" s="270"/>
      <c r="G3362" s="270"/>
      <c r="H3362" s="271"/>
      <c r="I3362" s="271"/>
      <c r="J3362" s="270"/>
      <c r="K3362" s="270"/>
      <c r="L3362" s="249"/>
      <c r="M3362" s="249"/>
      <c r="N3362" s="272"/>
      <c r="O3362" s="250"/>
      <c r="P3362" s="273"/>
      <c r="Q3362" s="274"/>
      <c r="R3362" s="273"/>
      <c r="S3362" s="274"/>
      <c r="T3362" s="250"/>
      <c r="U3362" s="274"/>
      <c r="V3362" s="250"/>
      <c r="W3362" s="275"/>
      <c r="X3362" s="276"/>
    </row>
    <row r="3363" spans="2:24" x14ac:dyDescent="0.25">
      <c r="B3363" s="248"/>
      <c r="C3363" s="249"/>
      <c r="D3363" s="269"/>
      <c r="E3363" s="249"/>
      <c r="F3363" s="270"/>
      <c r="G3363" s="270"/>
      <c r="H3363" s="271"/>
      <c r="I3363" s="271"/>
      <c r="J3363" s="270"/>
      <c r="K3363" s="270"/>
      <c r="L3363" s="249"/>
      <c r="M3363" s="249"/>
      <c r="N3363" s="272"/>
      <c r="O3363" s="250"/>
      <c r="P3363" s="273"/>
      <c r="Q3363" s="274"/>
      <c r="R3363" s="273"/>
      <c r="S3363" s="274"/>
      <c r="T3363" s="250"/>
      <c r="U3363" s="274"/>
      <c r="V3363" s="250"/>
      <c r="W3363" s="275"/>
      <c r="X3363" s="276"/>
    </row>
    <row r="3364" spans="2:24" x14ac:dyDescent="0.25">
      <c r="B3364" s="248"/>
      <c r="C3364" s="249"/>
      <c r="D3364" s="269"/>
      <c r="E3364" s="249"/>
      <c r="F3364" s="270"/>
      <c r="G3364" s="270"/>
      <c r="H3364" s="271"/>
      <c r="I3364" s="271"/>
      <c r="J3364" s="270"/>
      <c r="K3364" s="270"/>
      <c r="L3364" s="249"/>
      <c r="M3364" s="249"/>
      <c r="N3364" s="272"/>
      <c r="O3364" s="250"/>
      <c r="P3364" s="273"/>
      <c r="Q3364" s="274"/>
      <c r="R3364" s="273"/>
      <c r="S3364" s="274"/>
      <c r="T3364" s="250"/>
      <c r="U3364" s="274"/>
      <c r="V3364" s="250"/>
      <c r="W3364" s="275"/>
      <c r="X3364" s="276"/>
    </row>
    <row r="3365" spans="2:24" x14ac:dyDescent="0.25">
      <c r="B3365" s="248"/>
      <c r="C3365" s="249"/>
      <c r="D3365" s="269"/>
      <c r="E3365" s="249"/>
      <c r="F3365" s="270"/>
      <c r="G3365" s="270"/>
      <c r="H3365" s="271"/>
      <c r="I3365" s="271"/>
      <c r="J3365" s="270"/>
      <c r="K3365" s="270"/>
      <c r="L3365" s="249"/>
      <c r="M3365" s="249"/>
      <c r="N3365" s="272"/>
      <c r="O3365" s="250"/>
      <c r="P3365" s="273"/>
      <c r="Q3365" s="274"/>
      <c r="R3365" s="273"/>
      <c r="S3365" s="274"/>
      <c r="T3365" s="250"/>
      <c r="U3365" s="274"/>
      <c r="V3365" s="250"/>
      <c r="W3365" s="275"/>
      <c r="X3365" s="276"/>
    </row>
    <row r="3366" spans="2:24" x14ac:dyDescent="0.25">
      <c r="B3366" s="248"/>
      <c r="C3366" s="249"/>
      <c r="D3366" s="269"/>
      <c r="E3366" s="249"/>
      <c r="F3366" s="270"/>
      <c r="G3366" s="270"/>
      <c r="H3366" s="271"/>
      <c r="I3366" s="271"/>
      <c r="J3366" s="270"/>
      <c r="K3366" s="270"/>
      <c r="L3366" s="249"/>
      <c r="M3366" s="249"/>
      <c r="N3366" s="272"/>
      <c r="O3366" s="250"/>
      <c r="P3366" s="273"/>
      <c r="Q3366" s="274"/>
      <c r="R3366" s="273"/>
      <c r="S3366" s="274"/>
      <c r="T3366" s="250"/>
      <c r="U3366" s="274"/>
      <c r="V3366" s="250"/>
      <c r="W3366" s="275"/>
      <c r="X3366" s="276"/>
    </row>
    <row r="3367" spans="2:24" x14ac:dyDescent="0.25">
      <c r="B3367" s="248"/>
      <c r="C3367" s="249"/>
      <c r="D3367" s="269"/>
      <c r="E3367" s="249"/>
      <c r="F3367" s="270"/>
      <c r="G3367" s="270"/>
      <c r="H3367" s="271"/>
      <c r="I3367" s="271"/>
      <c r="J3367" s="270"/>
      <c r="K3367" s="270"/>
      <c r="L3367" s="249"/>
      <c r="M3367" s="249"/>
      <c r="N3367" s="272"/>
      <c r="O3367" s="250"/>
      <c r="P3367" s="273"/>
      <c r="Q3367" s="274"/>
      <c r="R3367" s="273"/>
      <c r="S3367" s="274"/>
      <c r="T3367" s="250"/>
      <c r="U3367" s="274"/>
      <c r="V3367" s="250"/>
      <c r="W3367" s="275"/>
      <c r="X3367" s="276"/>
    </row>
    <row r="3368" spans="2:24" x14ac:dyDescent="0.25">
      <c r="B3368" s="248"/>
      <c r="C3368" s="249"/>
      <c r="D3368" s="269"/>
      <c r="E3368" s="249"/>
      <c r="F3368" s="270"/>
      <c r="G3368" s="270"/>
      <c r="H3368" s="271"/>
      <c r="I3368" s="271"/>
      <c r="J3368" s="270"/>
      <c r="K3368" s="270"/>
      <c r="L3368" s="249"/>
      <c r="M3368" s="249"/>
      <c r="N3368" s="272"/>
      <c r="O3368" s="250"/>
      <c r="P3368" s="273"/>
      <c r="Q3368" s="274"/>
      <c r="R3368" s="273"/>
      <c r="S3368" s="274"/>
      <c r="T3368" s="250"/>
      <c r="U3368" s="274"/>
      <c r="V3368" s="250"/>
      <c r="W3368" s="275"/>
      <c r="X3368" s="276"/>
    </row>
    <row r="3369" spans="2:24" x14ac:dyDescent="0.25">
      <c r="B3369" s="248"/>
      <c r="C3369" s="249"/>
      <c r="D3369" s="269"/>
      <c r="E3369" s="249"/>
      <c r="F3369" s="270"/>
      <c r="G3369" s="270"/>
      <c r="H3369" s="271"/>
      <c r="I3369" s="271"/>
      <c r="J3369" s="270"/>
      <c r="K3369" s="270"/>
      <c r="L3369" s="249"/>
      <c r="M3369" s="249"/>
      <c r="N3369" s="272"/>
      <c r="O3369" s="250"/>
      <c r="P3369" s="273"/>
      <c r="Q3369" s="274"/>
      <c r="R3369" s="273"/>
      <c r="S3369" s="274"/>
      <c r="T3369" s="250"/>
      <c r="U3369" s="274"/>
      <c r="V3369" s="250"/>
      <c r="W3369" s="275"/>
      <c r="X3369" s="276"/>
    </row>
    <row r="3370" spans="2:24" x14ac:dyDescent="0.25">
      <c r="B3370" s="248"/>
      <c r="C3370" s="249"/>
      <c r="D3370" s="269"/>
      <c r="E3370" s="249"/>
      <c r="F3370" s="270"/>
      <c r="G3370" s="270"/>
      <c r="H3370" s="271"/>
      <c r="I3370" s="271"/>
      <c r="J3370" s="270"/>
      <c r="K3370" s="270"/>
      <c r="L3370" s="249"/>
      <c r="M3370" s="249"/>
      <c r="N3370" s="272"/>
      <c r="O3370" s="250"/>
      <c r="P3370" s="273"/>
      <c r="Q3370" s="274"/>
      <c r="R3370" s="273"/>
      <c r="S3370" s="274"/>
      <c r="T3370" s="250"/>
      <c r="U3370" s="274"/>
      <c r="V3370" s="250"/>
      <c r="W3370" s="275"/>
      <c r="X3370" s="276"/>
    </row>
    <row r="3371" spans="2:24" x14ac:dyDescent="0.25">
      <c r="B3371" s="248"/>
      <c r="C3371" s="249"/>
      <c r="D3371" s="269"/>
      <c r="E3371" s="249"/>
      <c r="F3371" s="270"/>
      <c r="G3371" s="270"/>
      <c r="H3371" s="271"/>
      <c r="I3371" s="271"/>
      <c r="J3371" s="270"/>
      <c r="K3371" s="270"/>
      <c r="L3371" s="249"/>
      <c r="M3371" s="249"/>
      <c r="N3371" s="272"/>
      <c r="O3371" s="250"/>
      <c r="P3371" s="273"/>
      <c r="Q3371" s="274"/>
      <c r="R3371" s="273"/>
      <c r="S3371" s="274"/>
      <c r="T3371" s="250"/>
      <c r="U3371" s="274"/>
      <c r="V3371" s="250"/>
      <c r="W3371" s="275"/>
      <c r="X3371" s="276"/>
    </row>
    <row r="3372" spans="2:24" x14ac:dyDescent="0.25">
      <c r="B3372" s="248"/>
      <c r="C3372" s="249"/>
      <c r="D3372" s="269"/>
      <c r="E3372" s="249"/>
      <c r="F3372" s="270"/>
      <c r="G3372" s="270"/>
      <c r="H3372" s="271"/>
      <c r="I3372" s="271"/>
      <c r="J3372" s="270"/>
      <c r="K3372" s="270"/>
      <c r="L3372" s="249"/>
      <c r="M3372" s="249"/>
      <c r="N3372" s="272"/>
      <c r="O3372" s="250"/>
      <c r="P3372" s="273"/>
      <c r="Q3372" s="274"/>
      <c r="R3372" s="273"/>
      <c r="S3372" s="274"/>
      <c r="T3372" s="250"/>
      <c r="U3372" s="274"/>
      <c r="V3372" s="250"/>
      <c r="W3372" s="275"/>
      <c r="X3372" s="276"/>
    </row>
    <row r="3373" spans="2:24" x14ac:dyDescent="0.25">
      <c r="B3373" s="248"/>
      <c r="C3373" s="249"/>
      <c r="D3373" s="269"/>
      <c r="E3373" s="249"/>
      <c r="F3373" s="270"/>
      <c r="G3373" s="270"/>
      <c r="H3373" s="271"/>
      <c r="I3373" s="271"/>
      <c r="J3373" s="270"/>
      <c r="K3373" s="270"/>
      <c r="L3373" s="249"/>
      <c r="M3373" s="249"/>
      <c r="N3373" s="272"/>
      <c r="O3373" s="250"/>
      <c r="P3373" s="273"/>
      <c r="Q3373" s="274"/>
      <c r="R3373" s="273"/>
      <c r="S3373" s="274"/>
      <c r="T3373" s="250"/>
      <c r="U3373" s="274"/>
      <c r="V3373" s="250"/>
      <c r="W3373" s="275"/>
      <c r="X3373" s="276"/>
    </row>
    <row r="3374" spans="2:24" x14ac:dyDescent="0.25">
      <c r="B3374" s="248"/>
      <c r="C3374" s="249"/>
      <c r="D3374" s="269"/>
      <c r="E3374" s="249"/>
      <c r="F3374" s="270"/>
      <c r="G3374" s="270"/>
      <c r="H3374" s="271"/>
      <c r="I3374" s="271"/>
      <c r="J3374" s="270"/>
      <c r="K3374" s="270"/>
      <c r="L3374" s="249"/>
      <c r="M3374" s="249"/>
      <c r="N3374" s="272"/>
      <c r="O3374" s="250"/>
      <c r="P3374" s="273"/>
      <c r="Q3374" s="274"/>
      <c r="R3374" s="273"/>
      <c r="S3374" s="274"/>
      <c r="T3374" s="250"/>
      <c r="U3374" s="274"/>
      <c r="V3374" s="250"/>
      <c r="W3374" s="275"/>
      <c r="X3374" s="276"/>
    </row>
    <row r="3375" spans="2:24" x14ac:dyDescent="0.25">
      <c r="B3375" s="248"/>
      <c r="C3375" s="249"/>
      <c r="D3375" s="269"/>
      <c r="E3375" s="249"/>
      <c r="F3375" s="270"/>
      <c r="G3375" s="270"/>
      <c r="H3375" s="271"/>
      <c r="I3375" s="271"/>
      <c r="J3375" s="270"/>
      <c r="K3375" s="270"/>
      <c r="L3375" s="249"/>
      <c r="M3375" s="249"/>
      <c r="N3375" s="272"/>
      <c r="O3375" s="250"/>
      <c r="P3375" s="273"/>
      <c r="Q3375" s="274"/>
      <c r="R3375" s="273"/>
      <c r="S3375" s="274"/>
      <c r="T3375" s="250"/>
      <c r="U3375" s="274"/>
      <c r="V3375" s="250"/>
      <c r="W3375" s="275"/>
      <c r="X3375" s="276"/>
    </row>
    <row r="3376" spans="2:24" x14ac:dyDescent="0.25">
      <c r="B3376" s="248"/>
      <c r="C3376" s="249"/>
      <c r="D3376" s="269"/>
      <c r="E3376" s="249"/>
      <c r="F3376" s="270"/>
      <c r="G3376" s="270"/>
      <c r="H3376" s="271"/>
      <c r="I3376" s="271"/>
      <c r="J3376" s="270"/>
      <c r="K3376" s="270"/>
      <c r="L3376" s="249"/>
      <c r="M3376" s="249"/>
      <c r="N3376" s="272"/>
      <c r="O3376" s="250"/>
      <c r="P3376" s="273"/>
      <c r="Q3376" s="274"/>
      <c r="R3376" s="273"/>
      <c r="S3376" s="274"/>
      <c r="T3376" s="250"/>
      <c r="U3376" s="274"/>
      <c r="V3376" s="250"/>
      <c r="W3376" s="275"/>
      <c r="X3376" s="276"/>
    </row>
    <row r="3377" spans="2:24" x14ac:dyDescent="0.25">
      <c r="B3377" s="248"/>
      <c r="C3377" s="249"/>
      <c r="D3377" s="269"/>
      <c r="E3377" s="249"/>
      <c r="F3377" s="270"/>
      <c r="G3377" s="270"/>
      <c r="H3377" s="271"/>
      <c r="I3377" s="271"/>
      <c r="J3377" s="270"/>
      <c r="K3377" s="270"/>
      <c r="L3377" s="249"/>
      <c r="M3377" s="249"/>
      <c r="N3377" s="272"/>
      <c r="O3377" s="250"/>
      <c r="P3377" s="273"/>
      <c r="Q3377" s="274"/>
      <c r="R3377" s="273"/>
      <c r="S3377" s="274"/>
      <c r="T3377" s="250"/>
      <c r="U3377" s="274"/>
      <c r="V3377" s="250"/>
      <c r="W3377" s="275"/>
      <c r="X3377" s="276"/>
    </row>
    <row r="3378" spans="2:24" x14ac:dyDescent="0.25">
      <c r="B3378" s="248"/>
      <c r="C3378" s="249"/>
      <c r="D3378" s="269"/>
      <c r="E3378" s="249"/>
      <c r="F3378" s="270"/>
      <c r="G3378" s="270"/>
      <c r="H3378" s="271"/>
      <c r="I3378" s="271"/>
      <c r="J3378" s="270"/>
      <c r="K3378" s="270"/>
      <c r="L3378" s="249"/>
      <c r="M3378" s="249"/>
      <c r="N3378" s="272"/>
      <c r="O3378" s="250"/>
      <c r="P3378" s="273"/>
      <c r="Q3378" s="274"/>
      <c r="R3378" s="273"/>
      <c r="S3378" s="274"/>
      <c r="T3378" s="250"/>
      <c r="U3378" s="274"/>
      <c r="V3378" s="250"/>
      <c r="W3378" s="275"/>
      <c r="X3378" s="276"/>
    </row>
    <row r="3379" spans="2:24" x14ac:dyDescent="0.25">
      <c r="B3379" s="248"/>
      <c r="C3379" s="249"/>
      <c r="D3379" s="269"/>
      <c r="E3379" s="249"/>
      <c r="F3379" s="270"/>
      <c r="G3379" s="270"/>
      <c r="H3379" s="271"/>
      <c r="I3379" s="271"/>
      <c r="J3379" s="270"/>
      <c r="K3379" s="270"/>
      <c r="L3379" s="249"/>
      <c r="M3379" s="249"/>
      <c r="N3379" s="272"/>
      <c r="O3379" s="250"/>
      <c r="P3379" s="273"/>
      <c r="Q3379" s="274"/>
      <c r="R3379" s="273"/>
      <c r="S3379" s="274"/>
      <c r="T3379" s="250"/>
      <c r="U3379" s="274"/>
      <c r="V3379" s="250"/>
      <c r="W3379" s="275"/>
      <c r="X3379" s="276"/>
    </row>
    <row r="3380" spans="2:24" x14ac:dyDescent="0.25">
      <c r="B3380" s="248"/>
      <c r="C3380" s="249"/>
      <c r="D3380" s="269"/>
      <c r="E3380" s="249"/>
      <c r="F3380" s="270"/>
      <c r="G3380" s="270"/>
      <c r="H3380" s="271"/>
      <c r="I3380" s="271"/>
      <c r="J3380" s="270"/>
      <c r="K3380" s="270"/>
      <c r="L3380" s="249"/>
      <c r="M3380" s="249"/>
      <c r="N3380" s="272"/>
      <c r="O3380" s="250"/>
      <c r="P3380" s="273"/>
      <c r="Q3380" s="274"/>
      <c r="R3380" s="273"/>
      <c r="S3380" s="274"/>
      <c r="T3380" s="250"/>
      <c r="U3380" s="274"/>
      <c r="V3380" s="250"/>
      <c r="W3380" s="275"/>
      <c r="X3380" s="276"/>
    </row>
    <row r="3381" spans="2:24" x14ac:dyDescent="0.25">
      <c r="B3381" s="248"/>
      <c r="C3381" s="249"/>
      <c r="D3381" s="269"/>
      <c r="E3381" s="249"/>
      <c r="F3381" s="270"/>
      <c r="G3381" s="270"/>
      <c r="H3381" s="271"/>
      <c r="I3381" s="271"/>
      <c r="J3381" s="270"/>
      <c r="K3381" s="270"/>
      <c r="L3381" s="249"/>
      <c r="M3381" s="249"/>
      <c r="N3381" s="272"/>
      <c r="O3381" s="250"/>
      <c r="P3381" s="273"/>
      <c r="Q3381" s="274"/>
      <c r="R3381" s="273"/>
      <c r="S3381" s="274"/>
      <c r="T3381" s="250"/>
      <c r="U3381" s="274"/>
      <c r="V3381" s="250"/>
      <c r="W3381" s="275"/>
      <c r="X3381" s="276"/>
    </row>
    <row r="3382" spans="2:24" x14ac:dyDescent="0.25">
      <c r="B3382" s="248"/>
      <c r="C3382" s="249"/>
      <c r="D3382" s="269"/>
      <c r="E3382" s="249"/>
      <c r="F3382" s="270"/>
      <c r="G3382" s="270"/>
      <c r="H3382" s="271"/>
      <c r="I3382" s="271"/>
      <c r="J3382" s="270"/>
      <c r="K3382" s="270"/>
      <c r="L3382" s="249"/>
      <c r="M3382" s="249"/>
      <c r="N3382" s="272"/>
      <c r="O3382" s="250"/>
      <c r="P3382" s="273"/>
      <c r="Q3382" s="274"/>
      <c r="R3382" s="273"/>
      <c r="S3382" s="274"/>
      <c r="T3382" s="250"/>
      <c r="U3382" s="274"/>
      <c r="V3382" s="250"/>
      <c r="W3382" s="275"/>
      <c r="X3382" s="276"/>
    </row>
    <row r="3383" spans="2:24" x14ac:dyDescent="0.25">
      <c r="B3383" s="248"/>
      <c r="C3383" s="249"/>
      <c r="D3383" s="269"/>
      <c r="E3383" s="249"/>
      <c r="F3383" s="270"/>
      <c r="G3383" s="270"/>
      <c r="H3383" s="271"/>
      <c r="I3383" s="271"/>
      <c r="J3383" s="270"/>
      <c r="K3383" s="270"/>
      <c r="L3383" s="249"/>
      <c r="M3383" s="249"/>
      <c r="N3383" s="272"/>
      <c r="O3383" s="250"/>
      <c r="P3383" s="273"/>
      <c r="Q3383" s="274"/>
      <c r="R3383" s="273"/>
      <c r="S3383" s="274"/>
      <c r="T3383" s="250"/>
      <c r="U3383" s="274"/>
      <c r="V3383" s="250"/>
      <c r="W3383" s="275"/>
      <c r="X3383" s="276"/>
    </row>
    <row r="3384" spans="2:24" x14ac:dyDescent="0.25">
      <c r="B3384" s="248"/>
      <c r="C3384" s="249"/>
      <c r="D3384" s="269"/>
      <c r="E3384" s="249"/>
      <c r="F3384" s="270"/>
      <c r="G3384" s="270"/>
      <c r="H3384" s="271"/>
      <c r="I3384" s="271"/>
      <c r="J3384" s="270"/>
      <c r="K3384" s="270"/>
      <c r="L3384" s="249"/>
      <c r="M3384" s="249"/>
      <c r="N3384" s="272"/>
      <c r="O3384" s="250"/>
      <c r="P3384" s="273"/>
      <c r="Q3384" s="274"/>
      <c r="R3384" s="273"/>
      <c r="S3384" s="274"/>
      <c r="T3384" s="250"/>
      <c r="U3384" s="274"/>
      <c r="V3384" s="250"/>
      <c r="W3384" s="275"/>
      <c r="X3384" s="276"/>
    </row>
    <row r="3385" spans="2:24" x14ac:dyDescent="0.25">
      <c r="B3385" s="248"/>
      <c r="C3385" s="249"/>
      <c r="D3385" s="269"/>
      <c r="E3385" s="249"/>
      <c r="F3385" s="270"/>
      <c r="G3385" s="270"/>
      <c r="H3385" s="271"/>
      <c r="I3385" s="271"/>
      <c r="J3385" s="270"/>
      <c r="K3385" s="270"/>
      <c r="L3385" s="249"/>
      <c r="M3385" s="249"/>
      <c r="N3385" s="272"/>
      <c r="O3385" s="250"/>
      <c r="P3385" s="273"/>
      <c r="Q3385" s="274"/>
      <c r="R3385" s="273"/>
      <c r="S3385" s="274"/>
      <c r="T3385" s="250"/>
      <c r="U3385" s="274"/>
      <c r="V3385" s="250"/>
      <c r="W3385" s="275"/>
      <c r="X3385" s="276"/>
    </row>
    <row r="3386" spans="2:24" x14ac:dyDescent="0.25">
      <c r="B3386" s="248"/>
      <c r="C3386" s="249"/>
      <c r="D3386" s="269"/>
      <c r="E3386" s="249"/>
      <c r="F3386" s="270"/>
      <c r="G3386" s="270"/>
      <c r="H3386" s="271"/>
      <c r="I3386" s="271"/>
      <c r="J3386" s="270"/>
      <c r="K3386" s="270"/>
      <c r="L3386" s="249"/>
      <c r="M3386" s="249"/>
      <c r="N3386" s="272"/>
      <c r="O3386" s="250"/>
      <c r="P3386" s="273"/>
      <c r="Q3386" s="274"/>
      <c r="R3386" s="273"/>
      <c r="S3386" s="274"/>
      <c r="T3386" s="250"/>
      <c r="U3386" s="274"/>
      <c r="V3386" s="250"/>
      <c r="W3386" s="275"/>
      <c r="X3386" s="276"/>
    </row>
    <row r="3387" spans="2:24" x14ac:dyDescent="0.25">
      <c r="B3387" s="248"/>
      <c r="C3387" s="249"/>
      <c r="D3387" s="269"/>
      <c r="E3387" s="249"/>
      <c r="F3387" s="270"/>
      <c r="G3387" s="270"/>
      <c r="H3387" s="271"/>
      <c r="I3387" s="271"/>
      <c r="J3387" s="270"/>
      <c r="K3387" s="270"/>
      <c r="L3387" s="249"/>
      <c r="M3387" s="249"/>
      <c r="N3387" s="272"/>
      <c r="O3387" s="250"/>
      <c r="P3387" s="273"/>
      <c r="Q3387" s="274"/>
      <c r="R3387" s="273"/>
      <c r="S3387" s="274"/>
      <c r="T3387" s="250"/>
      <c r="U3387" s="274"/>
      <c r="V3387" s="250"/>
      <c r="W3387" s="275"/>
      <c r="X3387" s="276"/>
    </row>
    <row r="3388" spans="2:24" x14ac:dyDescent="0.25">
      <c r="B3388" s="248"/>
      <c r="C3388" s="249"/>
      <c r="D3388" s="269"/>
      <c r="E3388" s="249"/>
      <c r="F3388" s="270"/>
      <c r="G3388" s="270"/>
      <c r="H3388" s="271"/>
      <c r="I3388" s="271"/>
      <c r="J3388" s="270"/>
      <c r="K3388" s="270"/>
      <c r="L3388" s="249"/>
      <c r="M3388" s="249"/>
      <c r="N3388" s="272"/>
      <c r="O3388" s="250"/>
      <c r="P3388" s="273"/>
      <c r="Q3388" s="274"/>
      <c r="R3388" s="273"/>
      <c r="S3388" s="274"/>
      <c r="T3388" s="250"/>
      <c r="U3388" s="274"/>
      <c r="V3388" s="250"/>
      <c r="W3388" s="275"/>
      <c r="X3388" s="276"/>
    </row>
    <row r="3389" spans="2:24" x14ac:dyDescent="0.25">
      <c r="B3389" s="248"/>
      <c r="C3389" s="249"/>
      <c r="D3389" s="269"/>
      <c r="E3389" s="249"/>
      <c r="F3389" s="270"/>
      <c r="G3389" s="270"/>
      <c r="H3389" s="271"/>
      <c r="I3389" s="271"/>
      <c r="J3389" s="270"/>
      <c r="K3389" s="270"/>
      <c r="L3389" s="249"/>
      <c r="M3389" s="249"/>
      <c r="N3389" s="272"/>
      <c r="O3389" s="250"/>
      <c r="P3389" s="273"/>
      <c r="Q3389" s="274"/>
      <c r="R3389" s="273"/>
      <c r="S3389" s="274"/>
      <c r="T3389" s="250"/>
      <c r="U3389" s="274"/>
      <c r="V3389" s="250"/>
      <c r="W3389" s="275"/>
      <c r="X3389" s="276"/>
    </row>
    <row r="3390" spans="2:24" x14ac:dyDescent="0.25">
      <c r="B3390" s="248"/>
      <c r="C3390" s="249"/>
      <c r="D3390" s="269"/>
      <c r="E3390" s="249"/>
      <c r="F3390" s="270"/>
      <c r="G3390" s="270"/>
      <c r="H3390" s="271"/>
      <c r="I3390" s="271"/>
      <c r="J3390" s="270"/>
      <c r="K3390" s="270"/>
      <c r="L3390" s="249"/>
      <c r="M3390" s="249"/>
      <c r="N3390" s="272"/>
      <c r="O3390" s="250"/>
      <c r="P3390" s="273"/>
      <c r="Q3390" s="274"/>
      <c r="R3390" s="273"/>
      <c r="S3390" s="274"/>
      <c r="T3390" s="250"/>
      <c r="U3390" s="274"/>
      <c r="V3390" s="250"/>
      <c r="W3390" s="275"/>
      <c r="X3390" s="276"/>
    </row>
    <row r="3391" spans="2:24" x14ac:dyDescent="0.25">
      <c r="B3391" s="248"/>
      <c r="C3391" s="249"/>
      <c r="D3391" s="269"/>
      <c r="E3391" s="249"/>
      <c r="F3391" s="270"/>
      <c r="G3391" s="270"/>
      <c r="H3391" s="271"/>
      <c r="I3391" s="271"/>
      <c r="J3391" s="270"/>
      <c r="K3391" s="270"/>
      <c r="L3391" s="249"/>
      <c r="M3391" s="249"/>
      <c r="N3391" s="272"/>
      <c r="O3391" s="250"/>
      <c r="P3391" s="273"/>
      <c r="Q3391" s="274"/>
      <c r="R3391" s="273"/>
      <c r="S3391" s="274"/>
      <c r="T3391" s="250"/>
      <c r="U3391" s="274"/>
      <c r="V3391" s="250"/>
      <c r="W3391" s="275"/>
      <c r="X3391" s="276"/>
    </row>
    <row r="3392" spans="2:24" x14ac:dyDescent="0.25">
      <c r="B3392" s="248"/>
      <c r="C3392" s="249"/>
      <c r="D3392" s="269"/>
      <c r="E3392" s="249"/>
      <c r="F3392" s="270"/>
      <c r="G3392" s="270"/>
      <c r="H3392" s="271"/>
      <c r="I3392" s="271"/>
      <c r="J3392" s="270"/>
      <c r="K3392" s="270"/>
      <c r="L3392" s="249"/>
      <c r="M3392" s="249"/>
      <c r="N3392" s="272"/>
      <c r="O3392" s="250"/>
      <c r="P3392" s="273"/>
      <c r="Q3392" s="274"/>
      <c r="R3392" s="273"/>
      <c r="S3392" s="274"/>
      <c r="T3392" s="250"/>
      <c r="U3392" s="274"/>
      <c r="V3392" s="250"/>
      <c r="W3392" s="275"/>
      <c r="X3392" s="276"/>
    </row>
    <row r="3393" spans="2:24" x14ac:dyDescent="0.25">
      <c r="B3393" s="248"/>
      <c r="C3393" s="249"/>
      <c r="D3393" s="269"/>
      <c r="E3393" s="249"/>
      <c r="F3393" s="270"/>
      <c r="G3393" s="270"/>
      <c r="H3393" s="271"/>
      <c r="I3393" s="271"/>
      <c r="J3393" s="270"/>
      <c r="K3393" s="270"/>
      <c r="L3393" s="249"/>
      <c r="M3393" s="249"/>
      <c r="N3393" s="272"/>
      <c r="O3393" s="250"/>
      <c r="P3393" s="273"/>
      <c r="Q3393" s="274"/>
      <c r="R3393" s="273"/>
      <c r="S3393" s="274"/>
      <c r="T3393" s="250"/>
      <c r="U3393" s="274"/>
      <c r="V3393" s="250"/>
      <c r="W3393" s="275"/>
      <c r="X3393" s="276"/>
    </row>
    <row r="3394" spans="2:24" x14ac:dyDescent="0.25">
      <c r="B3394" s="248"/>
      <c r="C3394" s="249"/>
      <c r="D3394" s="269"/>
      <c r="E3394" s="249"/>
      <c r="F3394" s="270"/>
      <c r="G3394" s="270"/>
      <c r="H3394" s="271"/>
      <c r="I3394" s="271"/>
      <c r="J3394" s="270"/>
      <c r="K3394" s="270"/>
      <c r="L3394" s="249"/>
      <c r="M3394" s="249"/>
      <c r="N3394" s="272"/>
      <c r="O3394" s="250"/>
      <c r="P3394" s="273"/>
      <c r="Q3394" s="274"/>
      <c r="R3394" s="273"/>
      <c r="S3394" s="274"/>
      <c r="T3394" s="250"/>
      <c r="U3394" s="274"/>
      <c r="V3394" s="250"/>
      <c r="W3394" s="275"/>
      <c r="X3394" s="276"/>
    </row>
    <row r="3395" spans="2:24" x14ac:dyDescent="0.25">
      <c r="B3395" s="248"/>
      <c r="C3395" s="249"/>
      <c r="D3395" s="269"/>
      <c r="E3395" s="249"/>
      <c r="F3395" s="270"/>
      <c r="G3395" s="270"/>
      <c r="H3395" s="271"/>
      <c r="I3395" s="271"/>
      <c r="J3395" s="270"/>
      <c r="K3395" s="270"/>
      <c r="L3395" s="249"/>
      <c r="M3395" s="249"/>
      <c r="N3395" s="272"/>
      <c r="O3395" s="250"/>
      <c r="P3395" s="273"/>
      <c r="Q3395" s="274"/>
      <c r="R3395" s="273"/>
      <c r="S3395" s="274"/>
      <c r="T3395" s="250"/>
      <c r="U3395" s="274"/>
      <c r="V3395" s="250"/>
      <c r="W3395" s="275"/>
      <c r="X3395" s="276"/>
    </row>
    <row r="3396" spans="2:24" x14ac:dyDescent="0.25">
      <c r="B3396" s="248"/>
      <c r="C3396" s="249"/>
      <c r="D3396" s="269"/>
      <c r="E3396" s="249"/>
      <c r="F3396" s="270"/>
      <c r="G3396" s="270"/>
      <c r="H3396" s="271"/>
      <c r="I3396" s="271"/>
      <c r="J3396" s="270"/>
      <c r="K3396" s="270"/>
      <c r="L3396" s="249"/>
      <c r="M3396" s="249"/>
      <c r="N3396" s="272"/>
      <c r="O3396" s="250"/>
      <c r="P3396" s="273"/>
      <c r="Q3396" s="274"/>
      <c r="R3396" s="273"/>
      <c r="S3396" s="274"/>
      <c r="T3396" s="250"/>
      <c r="U3396" s="274"/>
      <c r="V3396" s="250"/>
      <c r="W3396" s="275"/>
      <c r="X3396" s="276"/>
    </row>
    <row r="3397" spans="2:24" x14ac:dyDescent="0.25">
      <c r="B3397" s="248"/>
      <c r="C3397" s="249"/>
      <c r="D3397" s="269"/>
      <c r="E3397" s="249"/>
      <c r="F3397" s="270"/>
      <c r="G3397" s="270"/>
      <c r="H3397" s="271"/>
      <c r="I3397" s="271"/>
      <c r="J3397" s="270"/>
      <c r="K3397" s="270"/>
      <c r="L3397" s="249"/>
      <c r="M3397" s="249"/>
      <c r="N3397" s="272"/>
      <c r="O3397" s="250"/>
      <c r="P3397" s="273"/>
      <c r="Q3397" s="274"/>
      <c r="R3397" s="273"/>
      <c r="S3397" s="274"/>
      <c r="T3397" s="250"/>
      <c r="U3397" s="274"/>
      <c r="V3397" s="250"/>
      <c r="W3397" s="275"/>
      <c r="X3397" s="276"/>
    </row>
    <row r="3398" spans="2:24" x14ac:dyDescent="0.25">
      <c r="B3398" s="248"/>
      <c r="C3398" s="249"/>
      <c r="D3398" s="269"/>
      <c r="E3398" s="249"/>
      <c r="F3398" s="270"/>
      <c r="G3398" s="270"/>
      <c r="H3398" s="271"/>
      <c r="I3398" s="271"/>
      <c r="J3398" s="270"/>
      <c r="K3398" s="270"/>
      <c r="L3398" s="249"/>
      <c r="M3398" s="249"/>
      <c r="N3398" s="272"/>
      <c r="O3398" s="250"/>
      <c r="P3398" s="273"/>
      <c r="Q3398" s="274"/>
      <c r="R3398" s="273"/>
      <c r="S3398" s="274"/>
      <c r="T3398" s="250"/>
      <c r="U3398" s="274"/>
      <c r="V3398" s="250"/>
      <c r="W3398" s="275"/>
      <c r="X3398" s="276"/>
    </row>
    <row r="3399" spans="2:24" x14ac:dyDescent="0.25">
      <c r="B3399" s="248"/>
      <c r="C3399" s="249"/>
      <c r="D3399" s="269"/>
      <c r="E3399" s="249"/>
      <c r="F3399" s="270"/>
      <c r="G3399" s="270"/>
      <c r="H3399" s="271"/>
      <c r="I3399" s="271"/>
      <c r="J3399" s="270"/>
      <c r="K3399" s="270"/>
      <c r="L3399" s="249"/>
      <c r="M3399" s="249"/>
      <c r="N3399" s="272"/>
      <c r="O3399" s="250"/>
      <c r="P3399" s="273"/>
      <c r="Q3399" s="274"/>
      <c r="R3399" s="273"/>
      <c r="S3399" s="274"/>
      <c r="T3399" s="250"/>
      <c r="U3399" s="274"/>
      <c r="V3399" s="250"/>
      <c r="W3399" s="275"/>
      <c r="X3399" s="276"/>
    </row>
    <row r="3400" spans="2:24" x14ac:dyDescent="0.25">
      <c r="B3400" s="248"/>
      <c r="C3400" s="249"/>
      <c r="D3400" s="269"/>
      <c r="E3400" s="249"/>
      <c r="F3400" s="270"/>
      <c r="G3400" s="270"/>
      <c r="H3400" s="271"/>
      <c r="I3400" s="271"/>
      <c r="J3400" s="270"/>
      <c r="K3400" s="270"/>
      <c r="L3400" s="249"/>
      <c r="M3400" s="249"/>
      <c r="N3400" s="272"/>
      <c r="O3400" s="250"/>
      <c r="P3400" s="273"/>
      <c r="Q3400" s="274"/>
      <c r="R3400" s="273"/>
      <c r="S3400" s="274"/>
      <c r="T3400" s="250"/>
      <c r="U3400" s="274"/>
      <c r="V3400" s="250"/>
      <c r="W3400" s="275"/>
      <c r="X3400" s="276"/>
    </row>
    <row r="3401" spans="2:24" x14ac:dyDescent="0.25">
      <c r="B3401" s="248"/>
      <c r="C3401" s="249"/>
      <c r="D3401" s="269"/>
      <c r="E3401" s="249"/>
      <c r="F3401" s="270"/>
      <c r="G3401" s="270"/>
      <c r="H3401" s="271"/>
      <c r="I3401" s="271"/>
      <c r="J3401" s="270"/>
      <c r="K3401" s="270"/>
      <c r="L3401" s="249"/>
      <c r="M3401" s="249"/>
      <c r="N3401" s="272"/>
      <c r="O3401" s="250"/>
      <c r="P3401" s="273"/>
      <c r="Q3401" s="274"/>
      <c r="R3401" s="273"/>
      <c r="S3401" s="274"/>
      <c r="T3401" s="250"/>
      <c r="U3401" s="274"/>
      <c r="V3401" s="250"/>
      <c r="W3401" s="275"/>
      <c r="X3401" s="276"/>
    </row>
    <row r="3402" spans="2:24" x14ac:dyDescent="0.25">
      <c r="B3402" s="248"/>
      <c r="C3402" s="249"/>
      <c r="D3402" s="269"/>
      <c r="E3402" s="249"/>
      <c r="F3402" s="270"/>
      <c r="G3402" s="270"/>
      <c r="H3402" s="271"/>
      <c r="I3402" s="271"/>
      <c r="J3402" s="270"/>
      <c r="K3402" s="270"/>
      <c r="L3402" s="249"/>
      <c r="M3402" s="249"/>
      <c r="N3402" s="272"/>
      <c r="O3402" s="250"/>
      <c r="P3402" s="273"/>
      <c r="Q3402" s="274"/>
      <c r="R3402" s="273"/>
      <c r="S3402" s="274"/>
      <c r="T3402" s="250"/>
      <c r="U3402" s="274"/>
      <c r="V3402" s="250"/>
      <c r="W3402" s="275"/>
      <c r="X3402" s="276"/>
    </row>
    <row r="3403" spans="2:24" x14ac:dyDescent="0.25">
      <c r="B3403" s="248"/>
      <c r="C3403" s="249"/>
      <c r="D3403" s="269"/>
      <c r="E3403" s="249"/>
      <c r="F3403" s="270"/>
      <c r="G3403" s="270"/>
      <c r="H3403" s="271"/>
      <c r="I3403" s="271"/>
      <c r="J3403" s="270"/>
      <c r="K3403" s="270"/>
      <c r="L3403" s="249"/>
      <c r="M3403" s="249"/>
      <c r="N3403" s="272"/>
      <c r="O3403" s="250"/>
      <c r="P3403" s="273"/>
      <c r="Q3403" s="274"/>
      <c r="R3403" s="273"/>
      <c r="S3403" s="274"/>
      <c r="T3403" s="250"/>
      <c r="U3403" s="274"/>
      <c r="V3403" s="250"/>
      <c r="W3403" s="275"/>
      <c r="X3403" s="276"/>
    </row>
    <row r="3404" spans="2:24" x14ac:dyDescent="0.25">
      <c r="B3404" s="248"/>
      <c r="C3404" s="249"/>
      <c r="D3404" s="269"/>
      <c r="E3404" s="249"/>
      <c r="F3404" s="270"/>
      <c r="G3404" s="270"/>
      <c r="H3404" s="271"/>
      <c r="I3404" s="271"/>
      <c r="J3404" s="270"/>
      <c r="K3404" s="270"/>
      <c r="L3404" s="249"/>
      <c r="M3404" s="249"/>
      <c r="N3404" s="272"/>
      <c r="O3404" s="250"/>
      <c r="P3404" s="273"/>
      <c r="Q3404" s="274"/>
      <c r="R3404" s="273"/>
      <c r="S3404" s="274"/>
      <c r="T3404" s="250"/>
      <c r="U3404" s="274"/>
      <c r="V3404" s="250"/>
      <c r="W3404" s="275"/>
      <c r="X3404" s="276"/>
    </row>
    <row r="3405" spans="2:24" x14ac:dyDescent="0.25">
      <c r="B3405" s="248"/>
      <c r="C3405" s="249"/>
      <c r="D3405" s="269"/>
      <c r="E3405" s="249"/>
      <c r="F3405" s="270"/>
      <c r="G3405" s="270"/>
      <c r="H3405" s="271"/>
      <c r="I3405" s="271"/>
      <c r="J3405" s="270"/>
      <c r="K3405" s="270"/>
      <c r="L3405" s="249"/>
      <c r="M3405" s="249"/>
      <c r="N3405" s="272"/>
      <c r="O3405" s="250"/>
      <c r="P3405" s="273"/>
      <c r="Q3405" s="274"/>
      <c r="R3405" s="273"/>
      <c r="S3405" s="274"/>
      <c r="T3405" s="250"/>
      <c r="U3405" s="274"/>
      <c r="V3405" s="250"/>
      <c r="W3405" s="275"/>
      <c r="X3405" s="276"/>
    </row>
    <row r="3406" spans="2:24" x14ac:dyDescent="0.25">
      <c r="B3406" s="248"/>
      <c r="C3406" s="249"/>
      <c r="D3406" s="269"/>
      <c r="E3406" s="249"/>
      <c r="F3406" s="270"/>
      <c r="G3406" s="270"/>
      <c r="H3406" s="271"/>
      <c r="I3406" s="271"/>
      <c r="J3406" s="270"/>
      <c r="K3406" s="270"/>
      <c r="L3406" s="249"/>
      <c r="M3406" s="249"/>
      <c r="N3406" s="272"/>
      <c r="O3406" s="250"/>
      <c r="P3406" s="273"/>
      <c r="Q3406" s="274"/>
      <c r="R3406" s="273"/>
      <c r="S3406" s="274"/>
      <c r="T3406" s="250"/>
      <c r="U3406" s="274"/>
      <c r="V3406" s="250"/>
      <c r="W3406" s="275"/>
      <c r="X3406" s="276"/>
    </row>
    <row r="3407" spans="2:24" x14ac:dyDescent="0.25">
      <c r="B3407" s="248"/>
      <c r="C3407" s="249"/>
      <c r="D3407" s="269"/>
      <c r="E3407" s="249"/>
      <c r="F3407" s="270"/>
      <c r="G3407" s="270"/>
      <c r="H3407" s="271"/>
      <c r="I3407" s="271"/>
      <c r="J3407" s="270"/>
      <c r="K3407" s="270"/>
      <c r="L3407" s="249"/>
      <c r="M3407" s="249"/>
      <c r="N3407" s="272"/>
      <c r="O3407" s="250"/>
      <c r="P3407" s="273"/>
      <c r="Q3407" s="274"/>
      <c r="R3407" s="273"/>
      <c r="S3407" s="274"/>
      <c r="T3407" s="250"/>
      <c r="U3407" s="274"/>
      <c r="V3407" s="250"/>
      <c r="W3407" s="275"/>
      <c r="X3407" s="276"/>
    </row>
    <row r="3408" spans="2:24" x14ac:dyDescent="0.25">
      <c r="B3408" s="248"/>
      <c r="C3408" s="249"/>
      <c r="D3408" s="269"/>
      <c r="E3408" s="249"/>
      <c r="F3408" s="270"/>
      <c r="G3408" s="270"/>
      <c r="H3408" s="271"/>
      <c r="I3408" s="271"/>
      <c r="J3408" s="270"/>
      <c r="K3408" s="270"/>
      <c r="L3408" s="249"/>
      <c r="M3408" s="249"/>
      <c r="N3408" s="272"/>
      <c r="O3408" s="250"/>
      <c r="P3408" s="273"/>
      <c r="Q3408" s="274"/>
      <c r="R3408" s="273"/>
      <c r="S3408" s="274"/>
      <c r="T3408" s="250"/>
      <c r="U3408" s="274"/>
      <c r="V3408" s="250"/>
      <c r="W3408" s="275"/>
      <c r="X3408" s="276"/>
    </row>
    <row r="3409" spans="2:24" x14ac:dyDescent="0.25">
      <c r="B3409" s="248"/>
      <c r="C3409" s="249"/>
      <c r="D3409" s="269"/>
      <c r="E3409" s="249"/>
      <c r="F3409" s="270"/>
      <c r="G3409" s="270"/>
      <c r="H3409" s="271"/>
      <c r="I3409" s="271"/>
      <c r="J3409" s="270"/>
      <c r="K3409" s="270"/>
      <c r="L3409" s="249"/>
      <c r="M3409" s="249"/>
      <c r="N3409" s="272"/>
      <c r="O3409" s="250"/>
      <c r="P3409" s="273"/>
      <c r="Q3409" s="274"/>
      <c r="R3409" s="273"/>
      <c r="S3409" s="274"/>
      <c r="T3409" s="250"/>
      <c r="U3409" s="274"/>
      <c r="V3409" s="250"/>
      <c r="W3409" s="275"/>
      <c r="X3409" s="276"/>
    </row>
    <row r="3410" spans="2:24" x14ac:dyDescent="0.25">
      <c r="B3410" s="248"/>
      <c r="C3410" s="249"/>
      <c r="D3410" s="269"/>
      <c r="E3410" s="249"/>
      <c r="F3410" s="270"/>
      <c r="G3410" s="270"/>
      <c r="H3410" s="271"/>
      <c r="I3410" s="271"/>
      <c r="J3410" s="270"/>
      <c r="K3410" s="270"/>
      <c r="L3410" s="249"/>
      <c r="M3410" s="249"/>
      <c r="N3410" s="272"/>
      <c r="O3410" s="250"/>
      <c r="P3410" s="273"/>
      <c r="Q3410" s="274"/>
      <c r="R3410" s="273"/>
      <c r="S3410" s="274"/>
      <c r="T3410" s="250"/>
      <c r="U3410" s="274"/>
      <c r="V3410" s="250"/>
      <c r="W3410" s="275"/>
      <c r="X3410" s="276"/>
    </row>
    <row r="3411" spans="2:24" x14ac:dyDescent="0.25">
      <c r="B3411" s="248"/>
      <c r="C3411" s="249"/>
      <c r="D3411" s="269"/>
      <c r="E3411" s="249"/>
      <c r="F3411" s="270"/>
      <c r="G3411" s="270"/>
      <c r="H3411" s="271"/>
      <c r="I3411" s="271"/>
      <c r="J3411" s="270"/>
      <c r="K3411" s="270"/>
      <c r="L3411" s="249"/>
      <c r="M3411" s="249"/>
      <c r="N3411" s="272"/>
      <c r="O3411" s="250"/>
      <c r="P3411" s="273"/>
      <c r="Q3411" s="274"/>
      <c r="R3411" s="273"/>
      <c r="S3411" s="274"/>
      <c r="T3411" s="250"/>
      <c r="U3411" s="274"/>
      <c r="V3411" s="250"/>
      <c r="W3411" s="275"/>
      <c r="X3411" s="276"/>
    </row>
    <row r="3412" spans="2:24" x14ac:dyDescent="0.25">
      <c r="B3412" s="248"/>
      <c r="C3412" s="249"/>
      <c r="D3412" s="269"/>
      <c r="E3412" s="249"/>
      <c r="F3412" s="270"/>
      <c r="G3412" s="270"/>
      <c r="H3412" s="271"/>
      <c r="I3412" s="271"/>
      <c r="J3412" s="270"/>
      <c r="K3412" s="270"/>
      <c r="L3412" s="249"/>
      <c r="M3412" s="249"/>
      <c r="N3412" s="272"/>
      <c r="O3412" s="250"/>
      <c r="P3412" s="273"/>
      <c r="Q3412" s="274"/>
      <c r="R3412" s="273"/>
      <c r="S3412" s="274"/>
      <c r="T3412" s="250"/>
      <c r="U3412" s="274"/>
      <c r="V3412" s="250"/>
      <c r="W3412" s="275"/>
      <c r="X3412" s="276"/>
    </row>
    <row r="3413" spans="2:24" x14ac:dyDescent="0.25">
      <c r="B3413" s="248"/>
      <c r="C3413" s="249"/>
      <c r="D3413" s="269"/>
      <c r="E3413" s="249"/>
      <c r="F3413" s="270"/>
      <c r="G3413" s="270"/>
      <c r="H3413" s="271"/>
      <c r="I3413" s="271"/>
      <c r="J3413" s="270"/>
      <c r="K3413" s="270"/>
      <c r="L3413" s="249"/>
      <c r="M3413" s="249"/>
      <c r="N3413" s="272"/>
      <c r="O3413" s="250"/>
      <c r="P3413" s="273"/>
      <c r="Q3413" s="274"/>
      <c r="R3413" s="273"/>
      <c r="S3413" s="274"/>
      <c r="T3413" s="250"/>
      <c r="U3413" s="274"/>
      <c r="V3413" s="250"/>
      <c r="W3413" s="275"/>
      <c r="X3413" s="276"/>
    </row>
    <row r="3414" spans="2:24" x14ac:dyDescent="0.25">
      <c r="B3414" s="248"/>
      <c r="C3414" s="249"/>
      <c r="D3414" s="269"/>
      <c r="E3414" s="249"/>
      <c r="F3414" s="270"/>
      <c r="G3414" s="270"/>
      <c r="H3414" s="271"/>
      <c r="I3414" s="271"/>
      <c r="J3414" s="270"/>
      <c r="K3414" s="270"/>
      <c r="L3414" s="249"/>
      <c r="M3414" s="249"/>
      <c r="N3414" s="272"/>
      <c r="O3414" s="250"/>
      <c r="P3414" s="273"/>
      <c r="Q3414" s="274"/>
      <c r="R3414" s="273"/>
      <c r="S3414" s="274"/>
      <c r="T3414" s="250"/>
      <c r="U3414" s="274"/>
      <c r="V3414" s="250"/>
      <c r="W3414" s="275"/>
      <c r="X3414" s="276"/>
    </row>
    <row r="3415" spans="2:24" x14ac:dyDescent="0.25">
      <c r="B3415" s="248"/>
      <c r="C3415" s="249"/>
      <c r="D3415" s="269"/>
      <c r="E3415" s="249"/>
      <c r="F3415" s="270"/>
      <c r="G3415" s="270"/>
      <c r="H3415" s="271"/>
      <c r="I3415" s="271"/>
      <c r="J3415" s="270"/>
      <c r="K3415" s="270"/>
      <c r="L3415" s="249"/>
      <c r="M3415" s="249"/>
      <c r="N3415" s="272"/>
      <c r="O3415" s="250"/>
      <c r="P3415" s="273"/>
      <c r="Q3415" s="274"/>
      <c r="R3415" s="273"/>
      <c r="S3415" s="274"/>
      <c r="T3415" s="250"/>
      <c r="U3415" s="274"/>
      <c r="V3415" s="250"/>
      <c r="W3415" s="275"/>
      <c r="X3415" s="276"/>
    </row>
    <row r="3416" spans="2:24" x14ac:dyDescent="0.25">
      <c r="B3416" s="248"/>
      <c r="C3416" s="249"/>
      <c r="D3416" s="269"/>
      <c r="E3416" s="249"/>
      <c r="F3416" s="270"/>
      <c r="G3416" s="270"/>
      <c r="H3416" s="271"/>
      <c r="I3416" s="271"/>
      <c r="J3416" s="270"/>
      <c r="K3416" s="270"/>
      <c r="L3416" s="249"/>
      <c r="M3416" s="249"/>
      <c r="N3416" s="272"/>
      <c r="O3416" s="250"/>
      <c r="P3416" s="273"/>
      <c r="Q3416" s="274"/>
      <c r="R3416" s="273"/>
      <c r="S3416" s="274"/>
      <c r="T3416" s="250"/>
      <c r="U3416" s="274"/>
      <c r="V3416" s="250"/>
      <c r="W3416" s="275"/>
      <c r="X3416" s="276"/>
    </row>
    <row r="3417" spans="2:24" x14ac:dyDescent="0.25">
      <c r="B3417" s="248"/>
      <c r="C3417" s="249"/>
      <c r="D3417" s="269"/>
      <c r="E3417" s="249"/>
      <c r="F3417" s="270"/>
      <c r="G3417" s="270"/>
      <c r="H3417" s="271"/>
      <c r="I3417" s="271"/>
      <c r="J3417" s="270"/>
      <c r="K3417" s="270"/>
      <c r="L3417" s="249"/>
      <c r="M3417" s="249"/>
      <c r="N3417" s="272"/>
      <c r="O3417" s="250"/>
      <c r="P3417" s="273"/>
      <c r="Q3417" s="274"/>
      <c r="R3417" s="273"/>
      <c r="S3417" s="274"/>
      <c r="T3417" s="250"/>
      <c r="U3417" s="274"/>
      <c r="V3417" s="250"/>
      <c r="W3417" s="275"/>
      <c r="X3417" s="276"/>
    </row>
    <row r="3418" spans="2:24" x14ac:dyDescent="0.25">
      <c r="B3418" s="248"/>
      <c r="C3418" s="249"/>
      <c r="D3418" s="269"/>
      <c r="E3418" s="249"/>
      <c r="F3418" s="270"/>
      <c r="G3418" s="270"/>
      <c r="H3418" s="271"/>
      <c r="I3418" s="271"/>
      <c r="J3418" s="270"/>
      <c r="K3418" s="270"/>
      <c r="L3418" s="249"/>
      <c r="M3418" s="249"/>
      <c r="N3418" s="272"/>
      <c r="O3418" s="250"/>
      <c r="P3418" s="273"/>
      <c r="Q3418" s="274"/>
      <c r="R3418" s="273"/>
      <c r="S3418" s="274"/>
      <c r="T3418" s="250"/>
      <c r="U3418" s="274"/>
      <c r="V3418" s="250"/>
      <c r="W3418" s="275"/>
      <c r="X3418" s="276"/>
    </row>
    <row r="3419" spans="2:24" x14ac:dyDescent="0.25">
      <c r="B3419" s="248"/>
      <c r="C3419" s="249"/>
      <c r="D3419" s="269"/>
      <c r="E3419" s="249"/>
      <c r="F3419" s="270"/>
      <c r="G3419" s="270"/>
      <c r="H3419" s="271"/>
      <c r="I3419" s="271"/>
      <c r="J3419" s="270"/>
      <c r="K3419" s="270"/>
      <c r="L3419" s="249"/>
      <c r="M3419" s="249"/>
      <c r="N3419" s="272"/>
      <c r="O3419" s="250"/>
      <c r="P3419" s="273"/>
      <c r="Q3419" s="274"/>
      <c r="R3419" s="273"/>
      <c r="S3419" s="274"/>
      <c r="T3419" s="250"/>
      <c r="U3419" s="274"/>
      <c r="V3419" s="250"/>
      <c r="W3419" s="275"/>
      <c r="X3419" s="276"/>
    </row>
    <row r="3420" spans="2:24" x14ac:dyDescent="0.25">
      <c r="B3420" s="248"/>
      <c r="C3420" s="249"/>
      <c r="D3420" s="269"/>
      <c r="E3420" s="249"/>
      <c r="F3420" s="270"/>
      <c r="G3420" s="270"/>
      <c r="H3420" s="271"/>
      <c r="I3420" s="271"/>
      <c r="J3420" s="270"/>
      <c r="K3420" s="270"/>
      <c r="L3420" s="249"/>
      <c r="M3420" s="249"/>
      <c r="N3420" s="272"/>
      <c r="O3420" s="250"/>
      <c r="P3420" s="273"/>
      <c r="Q3420" s="274"/>
      <c r="R3420" s="273"/>
      <c r="S3420" s="274"/>
      <c r="T3420" s="250"/>
      <c r="U3420" s="274"/>
      <c r="V3420" s="250"/>
      <c r="W3420" s="275"/>
      <c r="X3420" s="276"/>
    </row>
    <row r="3421" spans="2:24" x14ac:dyDescent="0.25">
      <c r="B3421" s="248"/>
      <c r="C3421" s="249"/>
      <c r="D3421" s="269"/>
      <c r="E3421" s="249"/>
      <c r="F3421" s="270"/>
      <c r="G3421" s="270"/>
      <c r="H3421" s="271"/>
      <c r="I3421" s="271"/>
      <c r="J3421" s="270"/>
      <c r="K3421" s="270"/>
      <c r="L3421" s="249"/>
      <c r="M3421" s="249"/>
      <c r="N3421" s="272"/>
      <c r="O3421" s="250"/>
      <c r="P3421" s="273"/>
      <c r="Q3421" s="274"/>
      <c r="R3421" s="273"/>
      <c r="S3421" s="274"/>
      <c r="T3421" s="250"/>
      <c r="U3421" s="274"/>
      <c r="V3421" s="250"/>
      <c r="W3421" s="275"/>
      <c r="X3421" s="276"/>
    </row>
    <row r="3422" spans="2:24" x14ac:dyDescent="0.25">
      <c r="B3422" s="248"/>
      <c r="C3422" s="249"/>
      <c r="D3422" s="269"/>
      <c r="E3422" s="249"/>
      <c r="F3422" s="270"/>
      <c r="G3422" s="270"/>
      <c r="H3422" s="271"/>
      <c r="I3422" s="271"/>
      <c r="J3422" s="270"/>
      <c r="K3422" s="270"/>
      <c r="L3422" s="249"/>
      <c r="M3422" s="249"/>
      <c r="N3422" s="272"/>
      <c r="O3422" s="250"/>
      <c r="P3422" s="273"/>
      <c r="Q3422" s="274"/>
      <c r="R3422" s="273"/>
      <c r="S3422" s="274"/>
      <c r="T3422" s="250"/>
      <c r="U3422" s="274"/>
      <c r="V3422" s="250"/>
      <c r="W3422" s="275"/>
      <c r="X3422" s="276"/>
    </row>
    <row r="3423" spans="2:24" x14ac:dyDescent="0.25">
      <c r="B3423" s="248"/>
      <c r="C3423" s="249"/>
      <c r="D3423" s="269"/>
      <c r="E3423" s="249"/>
      <c r="F3423" s="270"/>
      <c r="G3423" s="270"/>
      <c r="H3423" s="271"/>
      <c r="I3423" s="271"/>
      <c r="J3423" s="270"/>
      <c r="K3423" s="270"/>
      <c r="L3423" s="249"/>
      <c r="M3423" s="249"/>
      <c r="N3423" s="272"/>
      <c r="O3423" s="250"/>
      <c r="P3423" s="273"/>
      <c r="Q3423" s="274"/>
      <c r="R3423" s="273"/>
      <c r="S3423" s="274"/>
      <c r="T3423" s="250"/>
      <c r="U3423" s="274"/>
      <c r="V3423" s="250"/>
      <c r="W3423" s="275"/>
      <c r="X3423" s="276"/>
    </row>
    <row r="3424" spans="2:24" x14ac:dyDescent="0.25">
      <c r="B3424" s="248"/>
      <c r="C3424" s="249"/>
      <c r="D3424" s="269"/>
      <c r="E3424" s="249"/>
      <c r="F3424" s="270"/>
      <c r="G3424" s="270"/>
      <c r="H3424" s="271"/>
      <c r="I3424" s="271"/>
      <c r="J3424" s="270"/>
      <c r="K3424" s="270"/>
      <c r="L3424" s="249"/>
      <c r="M3424" s="249"/>
      <c r="N3424" s="272"/>
      <c r="O3424" s="250"/>
      <c r="P3424" s="273"/>
      <c r="Q3424" s="274"/>
      <c r="R3424" s="273"/>
      <c r="S3424" s="274"/>
      <c r="T3424" s="250"/>
      <c r="U3424" s="274"/>
      <c r="V3424" s="250"/>
      <c r="W3424" s="275"/>
      <c r="X3424" s="276"/>
    </row>
    <row r="3425" spans="2:24" x14ac:dyDescent="0.25">
      <c r="B3425" s="248"/>
      <c r="C3425" s="249"/>
      <c r="D3425" s="269"/>
      <c r="E3425" s="249"/>
      <c r="F3425" s="270"/>
      <c r="G3425" s="270"/>
      <c r="H3425" s="271"/>
      <c r="I3425" s="271"/>
      <c r="J3425" s="270"/>
      <c r="K3425" s="270"/>
      <c r="L3425" s="249"/>
      <c r="M3425" s="249"/>
      <c r="N3425" s="272"/>
      <c r="O3425" s="250"/>
      <c r="P3425" s="273"/>
      <c r="Q3425" s="274"/>
      <c r="R3425" s="273"/>
      <c r="S3425" s="274"/>
      <c r="T3425" s="250"/>
      <c r="U3425" s="274"/>
      <c r="V3425" s="250"/>
      <c r="W3425" s="275"/>
      <c r="X3425" s="276"/>
    </row>
    <row r="3426" spans="2:24" x14ac:dyDescent="0.25">
      <c r="B3426" s="248"/>
      <c r="C3426" s="249"/>
      <c r="D3426" s="269"/>
      <c r="E3426" s="249"/>
      <c r="F3426" s="270"/>
      <c r="G3426" s="270"/>
      <c r="H3426" s="271"/>
      <c r="I3426" s="271"/>
      <c r="J3426" s="270"/>
      <c r="K3426" s="270"/>
      <c r="L3426" s="249"/>
      <c r="M3426" s="249"/>
      <c r="N3426" s="272"/>
      <c r="O3426" s="250"/>
      <c r="P3426" s="273"/>
      <c r="Q3426" s="274"/>
      <c r="R3426" s="273"/>
      <c r="S3426" s="274"/>
      <c r="T3426" s="250"/>
      <c r="U3426" s="274"/>
      <c r="V3426" s="250"/>
      <c r="W3426" s="275"/>
      <c r="X3426" s="276"/>
    </row>
    <row r="3427" spans="2:24" x14ac:dyDescent="0.25">
      <c r="B3427" s="248"/>
      <c r="C3427" s="249"/>
      <c r="D3427" s="269"/>
      <c r="E3427" s="249"/>
      <c r="F3427" s="270"/>
      <c r="G3427" s="270"/>
      <c r="H3427" s="271"/>
      <c r="I3427" s="271"/>
      <c r="J3427" s="270"/>
      <c r="K3427" s="270"/>
      <c r="L3427" s="249"/>
      <c r="M3427" s="249"/>
      <c r="N3427" s="272"/>
      <c r="O3427" s="250"/>
      <c r="P3427" s="273"/>
      <c r="Q3427" s="274"/>
      <c r="R3427" s="273"/>
      <c r="S3427" s="274"/>
      <c r="T3427" s="250"/>
      <c r="U3427" s="274"/>
      <c r="V3427" s="250"/>
      <c r="W3427" s="275"/>
      <c r="X3427" s="276"/>
    </row>
    <row r="3428" spans="2:24" x14ac:dyDescent="0.25">
      <c r="B3428" s="248"/>
      <c r="C3428" s="249"/>
      <c r="D3428" s="269"/>
      <c r="E3428" s="249"/>
      <c r="F3428" s="270"/>
      <c r="G3428" s="270"/>
      <c r="H3428" s="271"/>
      <c r="I3428" s="271"/>
      <c r="J3428" s="270"/>
      <c r="K3428" s="270"/>
      <c r="L3428" s="249"/>
      <c r="M3428" s="249"/>
      <c r="N3428" s="272"/>
      <c r="O3428" s="250"/>
      <c r="P3428" s="273"/>
      <c r="Q3428" s="274"/>
      <c r="R3428" s="273"/>
      <c r="S3428" s="274"/>
      <c r="T3428" s="250"/>
      <c r="U3428" s="274"/>
      <c r="V3428" s="250"/>
      <c r="W3428" s="275"/>
      <c r="X3428" s="276"/>
    </row>
    <row r="3429" spans="2:24" x14ac:dyDescent="0.25">
      <c r="B3429" s="248"/>
      <c r="C3429" s="249"/>
      <c r="D3429" s="269"/>
      <c r="E3429" s="249"/>
      <c r="F3429" s="270"/>
      <c r="G3429" s="270"/>
      <c r="H3429" s="271"/>
      <c r="I3429" s="271"/>
      <c r="J3429" s="270"/>
      <c r="K3429" s="270"/>
      <c r="L3429" s="249"/>
      <c r="M3429" s="249"/>
      <c r="N3429" s="272"/>
      <c r="O3429" s="250"/>
      <c r="P3429" s="273"/>
      <c r="Q3429" s="274"/>
      <c r="R3429" s="273"/>
      <c r="S3429" s="274"/>
      <c r="T3429" s="250"/>
      <c r="U3429" s="274"/>
      <c r="V3429" s="250"/>
      <c r="W3429" s="275"/>
      <c r="X3429" s="276"/>
    </row>
    <row r="3430" spans="2:24" x14ac:dyDescent="0.25">
      <c r="B3430" s="248"/>
      <c r="C3430" s="249"/>
      <c r="D3430" s="269"/>
      <c r="E3430" s="249"/>
      <c r="F3430" s="270"/>
      <c r="G3430" s="270"/>
      <c r="H3430" s="271"/>
      <c r="I3430" s="271"/>
      <c r="J3430" s="270"/>
      <c r="K3430" s="270"/>
      <c r="L3430" s="249"/>
      <c r="M3430" s="249"/>
      <c r="N3430" s="272"/>
      <c r="O3430" s="250"/>
      <c r="P3430" s="273"/>
      <c r="Q3430" s="274"/>
      <c r="R3430" s="273"/>
      <c r="S3430" s="274"/>
      <c r="T3430" s="250"/>
      <c r="U3430" s="274"/>
      <c r="V3430" s="250"/>
      <c r="W3430" s="275"/>
      <c r="X3430" s="276"/>
    </row>
    <row r="3431" spans="2:24" x14ac:dyDescent="0.25">
      <c r="B3431" s="248"/>
      <c r="C3431" s="249"/>
      <c r="D3431" s="269"/>
      <c r="E3431" s="249"/>
      <c r="F3431" s="270"/>
      <c r="G3431" s="270"/>
      <c r="H3431" s="271"/>
      <c r="I3431" s="271"/>
      <c r="J3431" s="270"/>
      <c r="K3431" s="270"/>
      <c r="L3431" s="249"/>
      <c r="M3431" s="249"/>
      <c r="N3431" s="272"/>
      <c r="O3431" s="250"/>
      <c r="P3431" s="273"/>
      <c r="Q3431" s="274"/>
      <c r="R3431" s="273"/>
      <c r="S3431" s="274"/>
      <c r="T3431" s="250"/>
      <c r="U3431" s="274"/>
      <c r="V3431" s="250"/>
      <c r="W3431" s="275"/>
      <c r="X3431" s="276"/>
    </row>
    <row r="3432" spans="2:24" x14ac:dyDescent="0.25">
      <c r="B3432" s="248"/>
      <c r="C3432" s="249"/>
      <c r="D3432" s="269"/>
      <c r="E3432" s="249"/>
      <c r="F3432" s="270"/>
      <c r="G3432" s="270"/>
      <c r="H3432" s="271"/>
      <c r="I3432" s="271"/>
      <c r="J3432" s="270"/>
      <c r="K3432" s="270"/>
      <c r="L3432" s="249"/>
      <c r="M3432" s="249"/>
      <c r="N3432" s="272"/>
      <c r="O3432" s="250"/>
      <c r="P3432" s="273"/>
      <c r="Q3432" s="274"/>
      <c r="R3432" s="273"/>
      <c r="S3432" s="274"/>
      <c r="T3432" s="250"/>
      <c r="U3432" s="274"/>
      <c r="V3432" s="250"/>
      <c r="W3432" s="275"/>
      <c r="X3432" s="276"/>
    </row>
    <row r="3433" spans="2:24" x14ac:dyDescent="0.25">
      <c r="B3433" s="248"/>
      <c r="C3433" s="249"/>
      <c r="D3433" s="269"/>
      <c r="E3433" s="249"/>
      <c r="F3433" s="270"/>
      <c r="G3433" s="270"/>
      <c r="H3433" s="271"/>
      <c r="I3433" s="271"/>
      <c r="J3433" s="270"/>
      <c r="K3433" s="270"/>
      <c r="L3433" s="249"/>
      <c r="M3433" s="249"/>
      <c r="N3433" s="272"/>
      <c r="O3433" s="250"/>
      <c r="P3433" s="273"/>
      <c r="Q3433" s="274"/>
      <c r="R3433" s="273"/>
      <c r="S3433" s="274"/>
      <c r="T3433" s="250"/>
      <c r="U3433" s="274"/>
      <c r="V3433" s="250"/>
      <c r="W3433" s="275"/>
      <c r="X3433" s="276"/>
    </row>
    <row r="3434" spans="2:24" x14ac:dyDescent="0.25">
      <c r="B3434" s="248"/>
      <c r="C3434" s="249"/>
      <c r="D3434" s="269"/>
      <c r="E3434" s="249"/>
      <c r="F3434" s="270"/>
      <c r="G3434" s="270"/>
      <c r="H3434" s="271"/>
      <c r="I3434" s="271"/>
      <c r="J3434" s="270"/>
      <c r="K3434" s="270"/>
      <c r="L3434" s="249"/>
      <c r="M3434" s="249"/>
      <c r="N3434" s="272"/>
      <c r="O3434" s="250"/>
      <c r="P3434" s="273"/>
      <c r="Q3434" s="274"/>
      <c r="R3434" s="273"/>
      <c r="S3434" s="274"/>
      <c r="T3434" s="250"/>
      <c r="U3434" s="274"/>
      <c r="V3434" s="250"/>
      <c r="W3434" s="275"/>
      <c r="X3434" s="276"/>
    </row>
    <row r="3435" spans="2:24" x14ac:dyDescent="0.25">
      <c r="B3435" s="248"/>
      <c r="C3435" s="249"/>
      <c r="D3435" s="269"/>
      <c r="E3435" s="249"/>
      <c r="F3435" s="270"/>
      <c r="G3435" s="270"/>
      <c r="H3435" s="271"/>
      <c r="I3435" s="271"/>
      <c r="J3435" s="270"/>
      <c r="K3435" s="270"/>
      <c r="L3435" s="249"/>
      <c r="M3435" s="249"/>
      <c r="N3435" s="272"/>
      <c r="O3435" s="250"/>
      <c r="P3435" s="273"/>
      <c r="Q3435" s="274"/>
      <c r="R3435" s="273"/>
      <c r="S3435" s="274"/>
      <c r="T3435" s="250"/>
      <c r="U3435" s="274"/>
      <c r="V3435" s="250"/>
      <c r="W3435" s="275"/>
      <c r="X3435" s="276"/>
    </row>
    <row r="3436" spans="2:24" x14ac:dyDescent="0.25">
      <c r="B3436" s="248"/>
      <c r="C3436" s="249"/>
      <c r="D3436" s="269"/>
      <c r="E3436" s="249"/>
      <c r="F3436" s="270"/>
      <c r="G3436" s="270"/>
      <c r="H3436" s="271"/>
      <c r="I3436" s="271"/>
      <c r="J3436" s="270"/>
      <c r="K3436" s="270"/>
      <c r="L3436" s="249"/>
      <c r="M3436" s="249"/>
      <c r="N3436" s="272"/>
      <c r="O3436" s="250"/>
      <c r="P3436" s="273"/>
      <c r="Q3436" s="274"/>
      <c r="R3436" s="273"/>
      <c r="S3436" s="274"/>
      <c r="T3436" s="250"/>
      <c r="U3436" s="274"/>
      <c r="V3436" s="250"/>
      <c r="W3436" s="275"/>
      <c r="X3436" s="276"/>
    </row>
    <row r="3437" spans="2:24" x14ac:dyDescent="0.25">
      <c r="B3437" s="248"/>
      <c r="C3437" s="249"/>
      <c r="D3437" s="269"/>
      <c r="E3437" s="249"/>
      <c r="F3437" s="270"/>
      <c r="G3437" s="270"/>
      <c r="H3437" s="271"/>
      <c r="I3437" s="271"/>
      <c r="J3437" s="270"/>
      <c r="K3437" s="270"/>
      <c r="L3437" s="249"/>
      <c r="M3437" s="249"/>
      <c r="N3437" s="272"/>
      <c r="O3437" s="250"/>
      <c r="P3437" s="273"/>
      <c r="Q3437" s="274"/>
      <c r="R3437" s="273"/>
      <c r="S3437" s="274"/>
      <c r="T3437" s="250"/>
      <c r="U3437" s="274"/>
      <c r="V3437" s="250"/>
      <c r="W3437" s="275"/>
      <c r="X3437" s="276"/>
    </row>
    <row r="3438" spans="2:24" x14ac:dyDescent="0.25">
      <c r="B3438" s="248"/>
      <c r="C3438" s="249"/>
      <c r="D3438" s="269"/>
      <c r="E3438" s="249"/>
      <c r="F3438" s="270"/>
      <c r="G3438" s="270"/>
      <c r="H3438" s="271"/>
      <c r="I3438" s="271"/>
      <c r="J3438" s="270"/>
      <c r="K3438" s="270"/>
      <c r="L3438" s="249"/>
      <c r="M3438" s="249"/>
      <c r="N3438" s="272"/>
      <c r="O3438" s="250"/>
      <c r="P3438" s="273"/>
      <c r="Q3438" s="274"/>
      <c r="R3438" s="273"/>
      <c r="S3438" s="274"/>
      <c r="T3438" s="250"/>
      <c r="U3438" s="274"/>
      <c r="V3438" s="250"/>
      <c r="W3438" s="275"/>
      <c r="X3438" s="276"/>
    </row>
    <row r="3439" spans="2:24" x14ac:dyDescent="0.25">
      <c r="B3439" s="248"/>
      <c r="C3439" s="249"/>
      <c r="D3439" s="269"/>
      <c r="E3439" s="249"/>
      <c r="F3439" s="270"/>
      <c r="G3439" s="270"/>
      <c r="H3439" s="271"/>
      <c r="I3439" s="271"/>
      <c r="J3439" s="270"/>
      <c r="K3439" s="270"/>
      <c r="L3439" s="249"/>
      <c r="M3439" s="249"/>
      <c r="N3439" s="272"/>
      <c r="O3439" s="250"/>
      <c r="P3439" s="273"/>
      <c r="Q3439" s="274"/>
      <c r="R3439" s="273"/>
      <c r="S3439" s="274"/>
      <c r="T3439" s="250"/>
      <c r="U3439" s="274"/>
      <c r="V3439" s="250"/>
      <c r="W3439" s="275"/>
      <c r="X3439" s="276"/>
    </row>
    <row r="3440" spans="2:24" x14ac:dyDescent="0.25">
      <c r="B3440" s="248"/>
      <c r="C3440" s="249"/>
      <c r="D3440" s="269"/>
      <c r="E3440" s="249"/>
      <c r="F3440" s="270"/>
      <c r="G3440" s="270"/>
      <c r="H3440" s="271"/>
      <c r="I3440" s="271"/>
      <c r="J3440" s="270"/>
      <c r="K3440" s="270"/>
      <c r="L3440" s="249"/>
      <c r="M3440" s="249"/>
      <c r="N3440" s="272"/>
      <c r="O3440" s="250"/>
      <c r="P3440" s="273"/>
      <c r="Q3440" s="274"/>
      <c r="R3440" s="273"/>
      <c r="S3440" s="274"/>
      <c r="T3440" s="250"/>
      <c r="U3440" s="274"/>
      <c r="V3440" s="250"/>
      <c r="W3440" s="275"/>
      <c r="X3440" s="276"/>
    </row>
    <row r="3441" spans="2:24" x14ac:dyDescent="0.25">
      <c r="B3441" s="248"/>
      <c r="C3441" s="249"/>
      <c r="D3441" s="269"/>
      <c r="E3441" s="249"/>
      <c r="F3441" s="270"/>
      <c r="G3441" s="270"/>
      <c r="H3441" s="271"/>
      <c r="I3441" s="271"/>
      <c r="J3441" s="270"/>
      <c r="K3441" s="270"/>
      <c r="L3441" s="249"/>
      <c r="M3441" s="249"/>
      <c r="N3441" s="272"/>
      <c r="O3441" s="250"/>
      <c r="P3441" s="273"/>
      <c r="Q3441" s="274"/>
      <c r="R3441" s="273"/>
      <c r="S3441" s="274"/>
      <c r="T3441" s="250"/>
      <c r="U3441" s="274"/>
      <c r="V3441" s="250"/>
      <c r="W3441" s="275"/>
      <c r="X3441" s="276"/>
    </row>
    <row r="3442" spans="2:24" x14ac:dyDescent="0.25">
      <c r="B3442" s="248"/>
      <c r="C3442" s="249"/>
      <c r="D3442" s="269"/>
      <c r="E3442" s="249"/>
      <c r="F3442" s="270"/>
      <c r="G3442" s="270"/>
      <c r="H3442" s="271"/>
      <c r="I3442" s="271"/>
      <c r="J3442" s="270"/>
      <c r="K3442" s="270"/>
      <c r="L3442" s="249"/>
      <c r="M3442" s="249"/>
      <c r="N3442" s="272"/>
      <c r="O3442" s="250"/>
      <c r="P3442" s="273"/>
      <c r="Q3442" s="274"/>
      <c r="R3442" s="273"/>
      <c r="S3442" s="274"/>
      <c r="T3442" s="250"/>
      <c r="U3442" s="274"/>
      <c r="V3442" s="250"/>
      <c r="W3442" s="275"/>
      <c r="X3442" s="276"/>
    </row>
    <row r="3443" spans="2:24" x14ac:dyDescent="0.25">
      <c r="B3443" s="248"/>
      <c r="C3443" s="249"/>
      <c r="D3443" s="269"/>
      <c r="E3443" s="249"/>
      <c r="F3443" s="270"/>
      <c r="G3443" s="270"/>
      <c r="H3443" s="271"/>
      <c r="I3443" s="271"/>
      <c r="J3443" s="270"/>
      <c r="K3443" s="270"/>
      <c r="L3443" s="249"/>
      <c r="M3443" s="249"/>
      <c r="N3443" s="272"/>
      <c r="O3443" s="250"/>
      <c r="P3443" s="273"/>
      <c r="Q3443" s="274"/>
      <c r="R3443" s="273"/>
      <c r="S3443" s="274"/>
      <c r="T3443" s="250"/>
      <c r="U3443" s="274"/>
      <c r="V3443" s="250"/>
      <c r="W3443" s="275"/>
      <c r="X3443" s="276"/>
    </row>
    <row r="3444" spans="2:24" x14ac:dyDescent="0.25">
      <c r="B3444" s="248"/>
      <c r="C3444" s="249"/>
      <c r="D3444" s="269"/>
      <c r="E3444" s="249"/>
      <c r="F3444" s="270"/>
      <c r="G3444" s="270"/>
      <c r="H3444" s="271"/>
      <c r="I3444" s="271"/>
      <c r="J3444" s="270"/>
      <c r="K3444" s="270"/>
      <c r="L3444" s="249"/>
      <c r="M3444" s="249"/>
      <c r="N3444" s="272"/>
      <c r="O3444" s="250"/>
      <c r="P3444" s="273"/>
      <c r="Q3444" s="274"/>
      <c r="R3444" s="273"/>
      <c r="S3444" s="274"/>
      <c r="T3444" s="250"/>
      <c r="U3444" s="274"/>
      <c r="V3444" s="250"/>
      <c r="W3444" s="275"/>
      <c r="X3444" s="276"/>
    </row>
    <row r="3445" spans="2:24" x14ac:dyDescent="0.25">
      <c r="B3445" s="248"/>
      <c r="C3445" s="249"/>
      <c r="D3445" s="269"/>
      <c r="E3445" s="249"/>
      <c r="F3445" s="270"/>
      <c r="G3445" s="270"/>
      <c r="H3445" s="271"/>
      <c r="I3445" s="271"/>
      <c r="J3445" s="270"/>
      <c r="K3445" s="270"/>
      <c r="L3445" s="249"/>
      <c r="M3445" s="249"/>
      <c r="N3445" s="272"/>
      <c r="O3445" s="250"/>
      <c r="P3445" s="273"/>
      <c r="Q3445" s="274"/>
      <c r="R3445" s="273"/>
      <c r="S3445" s="274"/>
      <c r="T3445" s="250"/>
      <c r="U3445" s="274"/>
      <c r="V3445" s="250"/>
      <c r="W3445" s="275"/>
      <c r="X3445" s="276"/>
    </row>
    <row r="3446" spans="2:24" x14ac:dyDescent="0.25">
      <c r="B3446" s="248"/>
      <c r="C3446" s="249"/>
      <c r="D3446" s="269"/>
      <c r="E3446" s="249"/>
      <c r="F3446" s="270"/>
      <c r="G3446" s="270"/>
      <c r="H3446" s="271"/>
      <c r="I3446" s="271"/>
      <c r="J3446" s="270"/>
      <c r="K3446" s="270"/>
      <c r="L3446" s="249"/>
      <c r="M3446" s="249"/>
      <c r="N3446" s="272"/>
      <c r="O3446" s="250"/>
      <c r="P3446" s="273"/>
      <c r="Q3446" s="274"/>
      <c r="R3446" s="273"/>
      <c r="S3446" s="274"/>
      <c r="T3446" s="250"/>
      <c r="U3446" s="274"/>
      <c r="V3446" s="250"/>
      <c r="W3446" s="275"/>
      <c r="X3446" s="276"/>
    </row>
    <row r="3447" spans="2:24" x14ac:dyDescent="0.25">
      <c r="B3447" s="248"/>
      <c r="C3447" s="249"/>
      <c r="D3447" s="269"/>
      <c r="E3447" s="249"/>
      <c r="F3447" s="270"/>
      <c r="G3447" s="270"/>
      <c r="H3447" s="271"/>
      <c r="I3447" s="271"/>
      <c r="J3447" s="270"/>
      <c r="K3447" s="270"/>
      <c r="L3447" s="249"/>
      <c r="M3447" s="249"/>
      <c r="N3447" s="272"/>
      <c r="O3447" s="250"/>
      <c r="P3447" s="273"/>
      <c r="Q3447" s="274"/>
      <c r="R3447" s="273"/>
      <c r="S3447" s="274"/>
      <c r="T3447" s="250"/>
      <c r="U3447" s="274"/>
      <c r="V3447" s="250"/>
      <c r="W3447" s="275"/>
      <c r="X3447" s="276"/>
    </row>
    <row r="3448" spans="2:24" x14ac:dyDescent="0.25">
      <c r="B3448" s="248"/>
      <c r="C3448" s="249"/>
      <c r="D3448" s="269"/>
      <c r="E3448" s="249"/>
      <c r="F3448" s="270"/>
      <c r="G3448" s="270"/>
      <c r="H3448" s="271"/>
      <c r="I3448" s="271"/>
      <c r="J3448" s="270"/>
      <c r="K3448" s="270"/>
      <c r="L3448" s="249"/>
      <c r="M3448" s="249"/>
      <c r="N3448" s="272"/>
      <c r="O3448" s="250"/>
      <c r="P3448" s="273"/>
      <c r="Q3448" s="274"/>
      <c r="R3448" s="273"/>
      <c r="S3448" s="274"/>
      <c r="T3448" s="250"/>
      <c r="U3448" s="274"/>
      <c r="V3448" s="250"/>
      <c r="W3448" s="275"/>
      <c r="X3448" s="276"/>
    </row>
    <row r="3449" spans="2:24" x14ac:dyDescent="0.25">
      <c r="B3449" s="248"/>
      <c r="C3449" s="249"/>
      <c r="D3449" s="269"/>
      <c r="E3449" s="249"/>
      <c r="F3449" s="270"/>
      <c r="G3449" s="270"/>
      <c r="H3449" s="271"/>
      <c r="I3449" s="271"/>
      <c r="J3449" s="270"/>
      <c r="K3449" s="270"/>
      <c r="L3449" s="249"/>
      <c r="M3449" s="249"/>
      <c r="N3449" s="272"/>
      <c r="O3449" s="250"/>
      <c r="P3449" s="273"/>
      <c r="Q3449" s="274"/>
      <c r="R3449" s="273"/>
      <c r="S3449" s="274"/>
      <c r="T3449" s="250"/>
      <c r="U3449" s="274"/>
      <c r="V3449" s="250"/>
      <c r="W3449" s="275"/>
      <c r="X3449" s="276"/>
    </row>
    <row r="3450" spans="2:24" x14ac:dyDescent="0.25">
      <c r="B3450" s="248"/>
      <c r="C3450" s="249"/>
      <c r="D3450" s="269"/>
      <c r="E3450" s="249"/>
      <c r="F3450" s="270"/>
      <c r="G3450" s="270"/>
      <c r="H3450" s="271"/>
      <c r="I3450" s="271"/>
      <c r="J3450" s="270"/>
      <c r="K3450" s="270"/>
      <c r="L3450" s="249"/>
      <c r="M3450" s="249"/>
      <c r="N3450" s="272"/>
      <c r="O3450" s="250"/>
      <c r="P3450" s="273"/>
      <c r="Q3450" s="274"/>
      <c r="R3450" s="273"/>
      <c r="S3450" s="274"/>
      <c r="T3450" s="250"/>
      <c r="U3450" s="274"/>
      <c r="V3450" s="250"/>
      <c r="W3450" s="275"/>
      <c r="X3450" s="276"/>
    </row>
    <row r="3451" spans="2:24" x14ac:dyDescent="0.25">
      <c r="B3451" s="248"/>
      <c r="C3451" s="249"/>
      <c r="D3451" s="269"/>
      <c r="E3451" s="249"/>
      <c r="F3451" s="270"/>
      <c r="G3451" s="270"/>
      <c r="H3451" s="271"/>
      <c r="I3451" s="271"/>
      <c r="J3451" s="270"/>
      <c r="K3451" s="270"/>
      <c r="L3451" s="249"/>
      <c r="M3451" s="249"/>
      <c r="N3451" s="272"/>
      <c r="O3451" s="250"/>
      <c r="P3451" s="273"/>
      <c r="Q3451" s="274"/>
      <c r="R3451" s="273"/>
      <c r="S3451" s="274"/>
      <c r="T3451" s="250"/>
      <c r="U3451" s="274"/>
      <c r="V3451" s="250"/>
      <c r="W3451" s="275"/>
      <c r="X3451" s="276"/>
    </row>
    <row r="3452" spans="2:24" x14ac:dyDescent="0.25">
      <c r="B3452" s="248"/>
      <c r="C3452" s="249"/>
      <c r="D3452" s="269"/>
      <c r="E3452" s="249"/>
      <c r="F3452" s="270"/>
      <c r="G3452" s="270"/>
      <c r="H3452" s="271"/>
      <c r="I3452" s="271"/>
      <c r="J3452" s="270"/>
      <c r="K3452" s="270"/>
      <c r="L3452" s="249"/>
      <c r="M3452" s="249"/>
      <c r="N3452" s="272"/>
      <c r="O3452" s="250"/>
      <c r="P3452" s="273"/>
      <c r="Q3452" s="274"/>
      <c r="R3452" s="273"/>
      <c r="S3452" s="274"/>
      <c r="T3452" s="250"/>
      <c r="U3452" s="274"/>
      <c r="V3452" s="250"/>
      <c r="W3452" s="275"/>
      <c r="X3452" s="276"/>
    </row>
    <row r="3453" spans="2:24" x14ac:dyDescent="0.25">
      <c r="B3453" s="248"/>
      <c r="C3453" s="249"/>
      <c r="D3453" s="269"/>
      <c r="E3453" s="249"/>
      <c r="F3453" s="270"/>
      <c r="G3453" s="270"/>
      <c r="H3453" s="271"/>
      <c r="I3453" s="271"/>
      <c r="J3453" s="270"/>
      <c r="K3453" s="270"/>
      <c r="L3453" s="249"/>
      <c r="M3453" s="249"/>
      <c r="N3453" s="272"/>
      <c r="O3453" s="250"/>
      <c r="P3453" s="273"/>
      <c r="Q3453" s="274"/>
      <c r="R3453" s="273"/>
      <c r="S3453" s="274"/>
      <c r="T3453" s="250"/>
      <c r="U3453" s="274"/>
      <c r="V3453" s="250"/>
      <c r="W3453" s="275"/>
      <c r="X3453" s="276"/>
    </row>
    <row r="3454" spans="2:24" x14ac:dyDescent="0.25">
      <c r="B3454" s="248"/>
      <c r="C3454" s="249"/>
      <c r="D3454" s="269"/>
      <c r="E3454" s="249"/>
      <c r="F3454" s="270"/>
      <c r="G3454" s="270"/>
      <c r="H3454" s="271"/>
      <c r="I3454" s="271"/>
      <c r="J3454" s="270"/>
      <c r="K3454" s="270"/>
      <c r="L3454" s="249"/>
      <c r="M3454" s="249"/>
      <c r="N3454" s="272"/>
      <c r="O3454" s="250"/>
      <c r="P3454" s="273"/>
      <c r="Q3454" s="274"/>
      <c r="R3454" s="273"/>
      <c r="S3454" s="274"/>
      <c r="T3454" s="250"/>
      <c r="U3454" s="274"/>
      <c r="V3454" s="250"/>
      <c r="W3454" s="275"/>
      <c r="X3454" s="276"/>
    </row>
    <row r="3455" spans="2:24" x14ac:dyDescent="0.25">
      <c r="B3455" s="248"/>
      <c r="C3455" s="249"/>
      <c r="D3455" s="269"/>
      <c r="E3455" s="249"/>
      <c r="F3455" s="270"/>
      <c r="G3455" s="270"/>
      <c r="H3455" s="271"/>
      <c r="I3455" s="271"/>
      <c r="J3455" s="270"/>
      <c r="K3455" s="270"/>
      <c r="L3455" s="249"/>
      <c r="M3455" s="249"/>
      <c r="N3455" s="272"/>
      <c r="O3455" s="250"/>
      <c r="P3455" s="273"/>
      <c r="Q3455" s="274"/>
      <c r="R3455" s="273"/>
      <c r="S3455" s="274"/>
      <c r="T3455" s="250"/>
      <c r="U3455" s="274"/>
      <c r="V3455" s="250"/>
      <c r="W3455" s="275"/>
      <c r="X3455" s="276"/>
    </row>
    <row r="3456" spans="2:24" x14ac:dyDescent="0.25">
      <c r="B3456" s="248"/>
      <c r="C3456" s="249"/>
      <c r="D3456" s="269"/>
      <c r="E3456" s="249"/>
      <c r="F3456" s="270"/>
      <c r="G3456" s="270"/>
      <c r="H3456" s="271"/>
      <c r="I3456" s="271"/>
      <c r="J3456" s="270"/>
      <c r="K3456" s="270"/>
      <c r="L3456" s="249"/>
      <c r="M3456" s="249"/>
      <c r="N3456" s="272"/>
      <c r="O3456" s="250"/>
      <c r="P3456" s="273"/>
      <c r="Q3456" s="274"/>
      <c r="R3456" s="273"/>
      <c r="S3456" s="274"/>
      <c r="T3456" s="250"/>
      <c r="U3456" s="274"/>
      <c r="V3456" s="250"/>
      <c r="W3456" s="275"/>
      <c r="X3456" s="276"/>
    </row>
    <row r="3457" spans="2:24" x14ac:dyDescent="0.25">
      <c r="B3457" s="248"/>
      <c r="C3457" s="249"/>
      <c r="D3457" s="269"/>
      <c r="E3457" s="249"/>
      <c r="F3457" s="270"/>
      <c r="G3457" s="270"/>
      <c r="H3457" s="271"/>
      <c r="I3457" s="271"/>
      <c r="J3457" s="270"/>
      <c r="K3457" s="270"/>
      <c r="L3457" s="249"/>
      <c r="M3457" s="249"/>
      <c r="N3457" s="272"/>
      <c r="O3457" s="250"/>
      <c r="P3457" s="273"/>
      <c r="Q3457" s="274"/>
      <c r="R3457" s="273"/>
      <c r="S3457" s="274"/>
      <c r="T3457" s="250"/>
      <c r="U3457" s="274"/>
      <c r="V3457" s="250"/>
      <c r="W3457" s="275"/>
      <c r="X3457" s="276"/>
    </row>
    <row r="3458" spans="2:24" x14ac:dyDescent="0.25">
      <c r="B3458" s="248"/>
      <c r="C3458" s="249"/>
      <c r="D3458" s="269"/>
      <c r="E3458" s="249"/>
      <c r="F3458" s="270"/>
      <c r="G3458" s="270"/>
      <c r="H3458" s="271"/>
      <c r="I3458" s="271"/>
      <c r="J3458" s="270"/>
      <c r="K3458" s="270"/>
      <c r="L3458" s="249"/>
      <c r="M3458" s="249"/>
      <c r="N3458" s="272"/>
      <c r="O3458" s="250"/>
      <c r="P3458" s="273"/>
      <c r="Q3458" s="274"/>
      <c r="R3458" s="273"/>
      <c r="S3458" s="274"/>
      <c r="T3458" s="250"/>
      <c r="U3458" s="274"/>
      <c r="V3458" s="250"/>
      <c r="W3458" s="275"/>
      <c r="X3458" s="276"/>
    </row>
    <row r="3459" spans="2:24" x14ac:dyDescent="0.25">
      <c r="B3459" s="248"/>
      <c r="C3459" s="249"/>
      <c r="D3459" s="269"/>
      <c r="E3459" s="249"/>
      <c r="F3459" s="270"/>
      <c r="G3459" s="270"/>
      <c r="H3459" s="271"/>
      <c r="I3459" s="271"/>
      <c r="J3459" s="270"/>
      <c r="K3459" s="270"/>
      <c r="L3459" s="249"/>
      <c r="M3459" s="249"/>
      <c r="N3459" s="272"/>
      <c r="O3459" s="250"/>
      <c r="P3459" s="273"/>
      <c r="Q3459" s="274"/>
      <c r="R3459" s="273"/>
      <c r="S3459" s="274"/>
      <c r="T3459" s="250"/>
      <c r="U3459" s="274"/>
      <c r="V3459" s="250"/>
      <c r="W3459" s="275"/>
      <c r="X3459" s="276"/>
    </row>
    <row r="3460" spans="2:24" x14ac:dyDescent="0.25">
      <c r="B3460" s="248"/>
      <c r="C3460" s="249"/>
      <c r="D3460" s="269"/>
      <c r="E3460" s="249"/>
      <c r="F3460" s="270"/>
      <c r="G3460" s="270"/>
      <c r="H3460" s="271"/>
      <c r="I3460" s="271"/>
      <c r="J3460" s="270"/>
      <c r="K3460" s="270"/>
      <c r="L3460" s="249"/>
      <c r="M3460" s="249"/>
      <c r="N3460" s="272"/>
      <c r="O3460" s="250"/>
      <c r="P3460" s="273"/>
      <c r="Q3460" s="274"/>
      <c r="R3460" s="273"/>
      <c r="S3460" s="274"/>
      <c r="T3460" s="250"/>
      <c r="U3460" s="274"/>
      <c r="V3460" s="250"/>
      <c r="W3460" s="275"/>
      <c r="X3460" s="276"/>
    </row>
    <row r="3461" spans="2:24" x14ac:dyDescent="0.25">
      <c r="B3461" s="248"/>
      <c r="C3461" s="249"/>
      <c r="D3461" s="269"/>
      <c r="E3461" s="249"/>
      <c r="F3461" s="270"/>
      <c r="G3461" s="270"/>
      <c r="H3461" s="271"/>
      <c r="I3461" s="271"/>
      <c r="J3461" s="270"/>
      <c r="K3461" s="270"/>
      <c r="L3461" s="249"/>
      <c r="M3461" s="249"/>
      <c r="N3461" s="272"/>
      <c r="O3461" s="250"/>
      <c r="P3461" s="273"/>
      <c r="Q3461" s="274"/>
      <c r="R3461" s="273"/>
      <c r="S3461" s="274"/>
      <c r="T3461" s="250"/>
      <c r="U3461" s="274"/>
      <c r="V3461" s="250"/>
      <c r="W3461" s="275"/>
      <c r="X3461" s="276"/>
    </row>
    <row r="3462" spans="2:24" x14ac:dyDescent="0.25">
      <c r="B3462" s="248"/>
      <c r="C3462" s="249"/>
      <c r="D3462" s="269"/>
      <c r="E3462" s="249"/>
      <c r="F3462" s="270"/>
      <c r="G3462" s="270"/>
      <c r="H3462" s="271"/>
      <c r="I3462" s="271"/>
      <c r="J3462" s="270"/>
      <c r="K3462" s="270"/>
      <c r="L3462" s="249"/>
      <c r="M3462" s="249"/>
      <c r="N3462" s="272"/>
      <c r="O3462" s="250"/>
      <c r="P3462" s="273"/>
      <c r="Q3462" s="274"/>
      <c r="R3462" s="273"/>
      <c r="S3462" s="274"/>
      <c r="T3462" s="250"/>
      <c r="U3462" s="274"/>
      <c r="V3462" s="250"/>
      <c r="W3462" s="275"/>
      <c r="X3462" s="276"/>
    </row>
    <row r="3463" spans="2:24" x14ac:dyDescent="0.25">
      <c r="B3463" s="248"/>
      <c r="C3463" s="249"/>
      <c r="D3463" s="269"/>
      <c r="E3463" s="249"/>
      <c r="F3463" s="270"/>
      <c r="G3463" s="270"/>
      <c r="H3463" s="271"/>
      <c r="I3463" s="271"/>
      <c r="J3463" s="270"/>
      <c r="K3463" s="270"/>
      <c r="L3463" s="249"/>
      <c r="M3463" s="249"/>
      <c r="N3463" s="272"/>
      <c r="O3463" s="250"/>
      <c r="P3463" s="273"/>
      <c r="Q3463" s="274"/>
      <c r="R3463" s="273"/>
      <c r="S3463" s="274"/>
      <c r="T3463" s="250"/>
      <c r="U3463" s="274"/>
      <c r="V3463" s="250"/>
      <c r="W3463" s="275"/>
      <c r="X3463" s="276"/>
    </row>
    <row r="3464" spans="2:24" x14ac:dyDescent="0.25">
      <c r="B3464" s="248"/>
      <c r="C3464" s="249"/>
      <c r="D3464" s="269"/>
      <c r="E3464" s="249"/>
      <c r="F3464" s="270"/>
      <c r="G3464" s="270"/>
      <c r="H3464" s="271"/>
      <c r="I3464" s="271"/>
      <c r="J3464" s="270"/>
      <c r="K3464" s="270"/>
      <c r="L3464" s="249"/>
      <c r="M3464" s="249"/>
      <c r="N3464" s="272"/>
      <c r="O3464" s="250"/>
      <c r="P3464" s="273"/>
      <c r="Q3464" s="274"/>
      <c r="R3464" s="273"/>
      <c r="S3464" s="274"/>
      <c r="T3464" s="250"/>
      <c r="U3464" s="274"/>
      <c r="V3464" s="250"/>
      <c r="W3464" s="275"/>
      <c r="X3464" s="276"/>
    </row>
    <row r="3465" spans="2:24" x14ac:dyDescent="0.25">
      <c r="B3465" s="248"/>
      <c r="C3465" s="249"/>
      <c r="D3465" s="269"/>
      <c r="E3465" s="249"/>
      <c r="F3465" s="270"/>
      <c r="G3465" s="270"/>
      <c r="H3465" s="271"/>
      <c r="I3465" s="271"/>
      <c r="J3465" s="270"/>
      <c r="K3465" s="270"/>
      <c r="L3465" s="249"/>
      <c r="M3465" s="249"/>
      <c r="N3465" s="272"/>
      <c r="O3465" s="250"/>
      <c r="P3465" s="273"/>
      <c r="Q3465" s="274"/>
      <c r="R3465" s="273"/>
      <c r="S3465" s="274"/>
      <c r="T3465" s="250"/>
      <c r="U3465" s="274"/>
      <c r="V3465" s="250"/>
      <c r="W3465" s="275"/>
      <c r="X3465" s="276"/>
    </row>
    <row r="3466" spans="2:24" x14ac:dyDescent="0.25">
      <c r="B3466" s="248"/>
      <c r="C3466" s="249"/>
      <c r="D3466" s="269"/>
      <c r="E3466" s="249"/>
      <c r="F3466" s="270"/>
      <c r="G3466" s="270"/>
      <c r="H3466" s="271"/>
      <c r="I3466" s="271"/>
      <c r="J3466" s="270"/>
      <c r="K3466" s="270"/>
      <c r="L3466" s="249"/>
      <c r="M3466" s="249"/>
      <c r="N3466" s="272"/>
      <c r="O3466" s="250"/>
      <c r="P3466" s="273"/>
      <c r="Q3466" s="274"/>
      <c r="R3466" s="273"/>
      <c r="S3466" s="274"/>
      <c r="T3466" s="250"/>
      <c r="U3466" s="274"/>
      <c r="V3466" s="250"/>
      <c r="W3466" s="275"/>
      <c r="X3466" s="276"/>
    </row>
    <row r="3467" spans="2:24" x14ac:dyDescent="0.25">
      <c r="B3467" s="248"/>
      <c r="C3467" s="249"/>
      <c r="D3467" s="269"/>
      <c r="E3467" s="249"/>
      <c r="F3467" s="270"/>
      <c r="G3467" s="270"/>
      <c r="H3467" s="271"/>
      <c r="I3467" s="271"/>
      <c r="J3467" s="270"/>
      <c r="K3467" s="270"/>
      <c r="L3467" s="249"/>
      <c r="M3467" s="249"/>
      <c r="N3467" s="272"/>
      <c r="O3467" s="250"/>
      <c r="P3467" s="273"/>
      <c r="Q3467" s="274"/>
      <c r="R3467" s="273"/>
      <c r="S3467" s="274"/>
      <c r="T3467" s="250"/>
      <c r="U3467" s="274"/>
      <c r="V3467" s="250"/>
      <c r="W3467" s="275"/>
      <c r="X3467" s="276"/>
    </row>
    <row r="3468" spans="2:24" x14ac:dyDescent="0.25">
      <c r="B3468" s="248"/>
      <c r="C3468" s="249"/>
      <c r="D3468" s="269"/>
      <c r="E3468" s="249"/>
      <c r="F3468" s="270"/>
      <c r="G3468" s="270"/>
      <c r="H3468" s="271"/>
      <c r="I3468" s="271"/>
      <c r="J3468" s="270"/>
      <c r="K3468" s="270"/>
      <c r="L3468" s="249"/>
      <c r="M3468" s="249"/>
      <c r="N3468" s="272"/>
      <c r="O3468" s="250"/>
      <c r="P3468" s="273"/>
      <c r="Q3468" s="274"/>
      <c r="R3468" s="273"/>
      <c r="S3468" s="274"/>
      <c r="T3468" s="250"/>
      <c r="U3468" s="274"/>
      <c r="V3468" s="250"/>
      <c r="W3468" s="275"/>
      <c r="X3468" s="276"/>
    </row>
    <row r="3469" spans="2:24" x14ac:dyDescent="0.25">
      <c r="B3469" s="248"/>
      <c r="C3469" s="249"/>
      <c r="D3469" s="269"/>
      <c r="E3469" s="249"/>
      <c r="F3469" s="270"/>
      <c r="G3469" s="270"/>
      <c r="H3469" s="271"/>
      <c r="I3469" s="271"/>
      <c r="J3469" s="270"/>
      <c r="K3469" s="270"/>
      <c r="L3469" s="249"/>
      <c r="M3469" s="249"/>
      <c r="N3469" s="272"/>
      <c r="O3469" s="250"/>
      <c r="P3469" s="273"/>
      <c r="Q3469" s="274"/>
      <c r="R3469" s="273"/>
      <c r="S3469" s="274"/>
      <c r="T3469" s="250"/>
      <c r="U3469" s="274"/>
      <c r="V3469" s="250"/>
      <c r="W3469" s="275"/>
      <c r="X3469" s="276"/>
    </row>
    <row r="3470" spans="2:24" x14ac:dyDescent="0.25">
      <c r="B3470" s="248"/>
      <c r="C3470" s="249"/>
      <c r="D3470" s="269"/>
      <c r="E3470" s="249"/>
      <c r="F3470" s="270"/>
      <c r="G3470" s="270"/>
      <c r="H3470" s="271"/>
      <c r="I3470" s="271"/>
      <c r="J3470" s="270"/>
      <c r="K3470" s="270"/>
      <c r="L3470" s="249"/>
      <c r="M3470" s="249"/>
      <c r="N3470" s="272"/>
      <c r="O3470" s="250"/>
      <c r="P3470" s="273"/>
      <c r="Q3470" s="274"/>
      <c r="R3470" s="273"/>
      <c r="S3470" s="274"/>
      <c r="T3470" s="250"/>
      <c r="U3470" s="274"/>
      <c r="V3470" s="250"/>
      <c r="W3470" s="275"/>
      <c r="X3470" s="276"/>
    </row>
    <row r="3471" spans="2:24" x14ac:dyDescent="0.25">
      <c r="B3471" s="248"/>
      <c r="C3471" s="249"/>
      <c r="D3471" s="269"/>
      <c r="E3471" s="249"/>
      <c r="F3471" s="270"/>
      <c r="G3471" s="270"/>
      <c r="H3471" s="271"/>
      <c r="I3471" s="271"/>
      <c r="J3471" s="270"/>
      <c r="K3471" s="270"/>
      <c r="L3471" s="249"/>
      <c r="M3471" s="249"/>
      <c r="N3471" s="272"/>
      <c r="O3471" s="250"/>
      <c r="P3471" s="273"/>
      <c r="Q3471" s="274"/>
      <c r="R3471" s="273"/>
      <c r="S3471" s="274"/>
      <c r="T3471" s="250"/>
      <c r="U3471" s="274"/>
      <c r="V3471" s="250"/>
      <c r="W3471" s="275"/>
      <c r="X3471" s="276"/>
    </row>
    <row r="3472" spans="2:24" x14ac:dyDescent="0.25">
      <c r="B3472" s="248"/>
      <c r="C3472" s="249"/>
      <c r="D3472" s="269"/>
      <c r="E3472" s="249"/>
      <c r="F3472" s="270"/>
      <c r="G3472" s="270"/>
      <c r="H3472" s="271"/>
      <c r="I3472" s="271"/>
      <c r="J3472" s="270"/>
      <c r="K3472" s="270"/>
      <c r="L3472" s="249"/>
      <c r="M3472" s="249"/>
      <c r="N3472" s="272"/>
      <c r="O3472" s="250"/>
      <c r="P3472" s="273"/>
      <c r="Q3472" s="274"/>
      <c r="R3472" s="273"/>
      <c r="S3472" s="274"/>
      <c r="T3472" s="250"/>
      <c r="U3472" s="274"/>
      <c r="V3472" s="250"/>
      <c r="W3472" s="275"/>
      <c r="X3472" s="276"/>
    </row>
    <row r="3473" spans="2:24" x14ac:dyDescent="0.25">
      <c r="B3473" s="248"/>
      <c r="C3473" s="249"/>
      <c r="D3473" s="269"/>
      <c r="E3473" s="249"/>
      <c r="F3473" s="270"/>
      <c r="G3473" s="270"/>
      <c r="H3473" s="271"/>
      <c r="I3473" s="271"/>
      <c r="J3473" s="270"/>
      <c r="K3473" s="270"/>
      <c r="L3473" s="249"/>
      <c r="M3473" s="249"/>
      <c r="N3473" s="272"/>
      <c r="O3473" s="250"/>
      <c r="P3473" s="273"/>
      <c r="Q3473" s="274"/>
      <c r="R3473" s="273"/>
      <c r="S3473" s="274"/>
      <c r="T3473" s="250"/>
      <c r="U3473" s="274"/>
      <c r="V3473" s="250"/>
      <c r="W3473" s="275"/>
      <c r="X3473" s="276"/>
    </row>
    <row r="3474" spans="2:24" x14ac:dyDescent="0.25">
      <c r="B3474" s="248"/>
      <c r="C3474" s="249"/>
      <c r="D3474" s="269"/>
      <c r="E3474" s="249"/>
      <c r="F3474" s="270"/>
      <c r="G3474" s="270"/>
      <c r="H3474" s="271"/>
      <c r="I3474" s="271"/>
      <c r="J3474" s="270"/>
      <c r="K3474" s="270"/>
      <c r="L3474" s="249"/>
      <c r="M3474" s="249"/>
      <c r="N3474" s="272"/>
      <c r="O3474" s="250"/>
      <c r="P3474" s="273"/>
      <c r="Q3474" s="274"/>
      <c r="R3474" s="273"/>
      <c r="S3474" s="274"/>
      <c r="T3474" s="250"/>
      <c r="U3474" s="274"/>
      <c r="V3474" s="250"/>
      <c r="W3474" s="275"/>
      <c r="X3474" s="276"/>
    </row>
    <row r="3475" spans="2:24" x14ac:dyDescent="0.25">
      <c r="B3475" s="248"/>
      <c r="C3475" s="249"/>
      <c r="D3475" s="269"/>
      <c r="E3475" s="249"/>
      <c r="F3475" s="270"/>
      <c r="G3475" s="270"/>
      <c r="H3475" s="271"/>
      <c r="I3475" s="271"/>
      <c r="J3475" s="270"/>
      <c r="K3475" s="270"/>
      <c r="L3475" s="249"/>
      <c r="M3475" s="249"/>
      <c r="N3475" s="272"/>
      <c r="O3475" s="250"/>
      <c r="P3475" s="273"/>
      <c r="Q3475" s="274"/>
      <c r="R3475" s="273"/>
      <c r="S3475" s="274"/>
      <c r="T3475" s="250"/>
      <c r="U3475" s="274"/>
      <c r="V3475" s="250"/>
      <c r="W3475" s="275"/>
      <c r="X3475" s="276"/>
    </row>
    <row r="3476" spans="2:24" x14ac:dyDescent="0.25">
      <c r="B3476" s="248"/>
      <c r="C3476" s="249"/>
      <c r="D3476" s="269"/>
      <c r="E3476" s="249"/>
      <c r="F3476" s="270"/>
      <c r="G3476" s="270"/>
      <c r="H3476" s="271"/>
      <c r="I3476" s="271"/>
      <c r="J3476" s="270"/>
      <c r="K3476" s="270"/>
      <c r="L3476" s="249"/>
      <c r="M3476" s="249"/>
      <c r="N3476" s="272"/>
      <c r="O3476" s="250"/>
      <c r="P3476" s="273"/>
      <c r="Q3476" s="274"/>
      <c r="R3476" s="273"/>
      <c r="S3476" s="274"/>
      <c r="T3476" s="250"/>
      <c r="U3476" s="274"/>
      <c r="V3476" s="250"/>
      <c r="W3476" s="275"/>
      <c r="X3476" s="276"/>
    </row>
    <row r="3477" spans="2:24" x14ac:dyDescent="0.25">
      <c r="B3477" s="248"/>
      <c r="C3477" s="249"/>
      <c r="D3477" s="269"/>
      <c r="E3477" s="249"/>
      <c r="F3477" s="270"/>
      <c r="G3477" s="270"/>
      <c r="H3477" s="271"/>
      <c r="I3477" s="271"/>
      <c r="J3477" s="270"/>
      <c r="K3477" s="270"/>
      <c r="L3477" s="249"/>
      <c r="M3477" s="249"/>
      <c r="N3477" s="272"/>
      <c r="O3477" s="250"/>
      <c r="P3477" s="273"/>
      <c r="Q3477" s="274"/>
      <c r="R3477" s="273"/>
      <c r="S3477" s="274"/>
      <c r="T3477" s="250"/>
      <c r="U3477" s="274"/>
      <c r="V3477" s="250"/>
      <c r="W3477" s="275"/>
      <c r="X3477" s="276"/>
    </row>
    <row r="3478" spans="2:24" x14ac:dyDescent="0.25">
      <c r="B3478" s="248"/>
      <c r="C3478" s="249"/>
      <c r="D3478" s="269"/>
      <c r="E3478" s="249"/>
      <c r="F3478" s="270"/>
      <c r="G3478" s="270"/>
      <c r="H3478" s="271"/>
      <c r="I3478" s="271"/>
      <c r="J3478" s="270"/>
      <c r="K3478" s="270"/>
      <c r="L3478" s="249"/>
      <c r="M3478" s="249"/>
      <c r="N3478" s="272"/>
      <c r="O3478" s="250"/>
      <c r="P3478" s="273"/>
      <c r="Q3478" s="274"/>
      <c r="R3478" s="273"/>
      <c r="S3478" s="274"/>
      <c r="T3478" s="250"/>
      <c r="U3478" s="274"/>
      <c r="V3478" s="250"/>
      <c r="W3478" s="275"/>
      <c r="X3478" s="276"/>
    </row>
    <row r="3479" spans="2:24" x14ac:dyDescent="0.25">
      <c r="B3479" s="248"/>
      <c r="C3479" s="249"/>
      <c r="D3479" s="269"/>
      <c r="E3479" s="249"/>
      <c r="F3479" s="270"/>
      <c r="G3479" s="270"/>
      <c r="H3479" s="271"/>
      <c r="I3479" s="271"/>
      <c r="J3479" s="270"/>
      <c r="K3479" s="270"/>
      <c r="L3479" s="249"/>
      <c r="M3479" s="249"/>
      <c r="N3479" s="272"/>
      <c r="O3479" s="250"/>
      <c r="P3479" s="273"/>
      <c r="Q3479" s="274"/>
      <c r="R3479" s="273"/>
      <c r="S3479" s="274"/>
      <c r="T3479" s="250"/>
      <c r="U3479" s="274"/>
      <c r="V3479" s="250"/>
      <c r="W3479" s="275"/>
      <c r="X3479" s="276"/>
    </row>
    <row r="3480" spans="2:24" x14ac:dyDescent="0.25">
      <c r="B3480" s="248"/>
      <c r="C3480" s="249"/>
      <c r="D3480" s="269"/>
      <c r="E3480" s="249"/>
      <c r="F3480" s="270"/>
      <c r="G3480" s="270"/>
      <c r="H3480" s="271"/>
      <c r="I3480" s="271"/>
      <c r="J3480" s="270"/>
      <c r="K3480" s="270"/>
      <c r="L3480" s="249"/>
      <c r="M3480" s="249"/>
      <c r="N3480" s="272"/>
      <c r="O3480" s="250"/>
      <c r="P3480" s="273"/>
      <c r="Q3480" s="274"/>
      <c r="R3480" s="273"/>
      <c r="S3480" s="274"/>
      <c r="T3480" s="250"/>
      <c r="U3480" s="274"/>
      <c r="V3480" s="250"/>
      <c r="W3480" s="275"/>
      <c r="X3480" s="276"/>
    </row>
    <row r="3481" spans="2:24" x14ac:dyDescent="0.25">
      <c r="B3481" s="248"/>
      <c r="C3481" s="249"/>
      <c r="D3481" s="269"/>
      <c r="E3481" s="249"/>
      <c r="F3481" s="270"/>
      <c r="G3481" s="270"/>
      <c r="H3481" s="271"/>
      <c r="I3481" s="271"/>
      <c r="J3481" s="270"/>
      <c r="K3481" s="270"/>
      <c r="L3481" s="249"/>
      <c r="M3481" s="249"/>
      <c r="N3481" s="272"/>
      <c r="O3481" s="250"/>
      <c r="P3481" s="273"/>
      <c r="Q3481" s="274"/>
      <c r="R3481" s="273"/>
      <c r="S3481" s="274"/>
      <c r="T3481" s="250"/>
      <c r="U3481" s="274"/>
      <c r="V3481" s="250"/>
      <c r="W3481" s="275"/>
      <c r="X3481" s="276"/>
    </row>
    <row r="3482" spans="2:24" x14ac:dyDescent="0.25">
      <c r="B3482" s="248"/>
      <c r="C3482" s="249"/>
      <c r="D3482" s="269"/>
      <c r="E3482" s="249"/>
      <c r="F3482" s="270"/>
      <c r="G3482" s="270"/>
      <c r="H3482" s="271"/>
      <c r="I3482" s="271"/>
      <c r="J3482" s="270"/>
      <c r="K3482" s="270"/>
      <c r="L3482" s="249"/>
      <c r="M3482" s="249"/>
      <c r="N3482" s="272"/>
      <c r="O3482" s="250"/>
      <c r="P3482" s="273"/>
      <c r="Q3482" s="274"/>
      <c r="R3482" s="273"/>
      <c r="S3482" s="274"/>
      <c r="T3482" s="250"/>
      <c r="U3482" s="274"/>
      <c r="V3482" s="250"/>
      <c r="W3482" s="275"/>
      <c r="X3482" s="276"/>
    </row>
    <row r="3483" spans="2:24" x14ac:dyDescent="0.25">
      <c r="B3483" s="248"/>
      <c r="C3483" s="249"/>
      <c r="D3483" s="269"/>
      <c r="E3483" s="249"/>
      <c r="F3483" s="270"/>
      <c r="G3483" s="270"/>
      <c r="H3483" s="271"/>
      <c r="I3483" s="271"/>
      <c r="J3483" s="270"/>
      <c r="K3483" s="270"/>
      <c r="L3483" s="249"/>
      <c r="M3483" s="249"/>
      <c r="N3483" s="272"/>
      <c r="O3483" s="250"/>
      <c r="P3483" s="273"/>
      <c r="Q3483" s="274"/>
      <c r="R3483" s="273"/>
      <c r="S3483" s="274"/>
      <c r="T3483" s="250"/>
      <c r="U3483" s="274"/>
      <c r="V3483" s="250"/>
      <c r="W3483" s="275"/>
      <c r="X3483" s="276"/>
    </row>
    <row r="3484" spans="2:24" x14ac:dyDescent="0.25">
      <c r="B3484" s="248"/>
      <c r="C3484" s="249"/>
      <c r="D3484" s="269"/>
      <c r="E3484" s="249"/>
      <c r="F3484" s="270"/>
      <c r="G3484" s="270"/>
      <c r="H3484" s="271"/>
      <c r="I3484" s="271"/>
      <c r="J3484" s="270"/>
      <c r="K3484" s="270"/>
      <c r="L3484" s="249"/>
      <c r="M3484" s="249"/>
      <c r="N3484" s="272"/>
      <c r="O3484" s="250"/>
      <c r="P3484" s="273"/>
      <c r="Q3484" s="274"/>
      <c r="R3484" s="273"/>
      <c r="S3484" s="274"/>
      <c r="T3484" s="250"/>
      <c r="U3484" s="274"/>
      <c r="V3484" s="250"/>
      <c r="W3484" s="275"/>
      <c r="X3484" s="276"/>
    </row>
    <row r="3485" spans="2:24" x14ac:dyDescent="0.25">
      <c r="B3485" s="248"/>
      <c r="C3485" s="249"/>
      <c r="D3485" s="269"/>
      <c r="E3485" s="249"/>
      <c r="F3485" s="270"/>
      <c r="G3485" s="270"/>
      <c r="H3485" s="271"/>
      <c r="I3485" s="271"/>
      <c r="J3485" s="270"/>
      <c r="K3485" s="270"/>
      <c r="L3485" s="249"/>
      <c r="M3485" s="249"/>
      <c r="N3485" s="272"/>
      <c r="O3485" s="250"/>
      <c r="P3485" s="273"/>
      <c r="Q3485" s="274"/>
      <c r="R3485" s="273"/>
      <c r="S3485" s="274"/>
      <c r="T3485" s="250"/>
      <c r="U3485" s="274"/>
      <c r="V3485" s="250"/>
      <c r="W3485" s="275"/>
      <c r="X3485" s="276"/>
    </row>
    <row r="3486" spans="2:24" x14ac:dyDescent="0.25">
      <c r="B3486" s="248"/>
      <c r="C3486" s="249"/>
      <c r="D3486" s="269"/>
      <c r="E3486" s="249"/>
      <c r="F3486" s="270"/>
      <c r="G3486" s="270"/>
      <c r="H3486" s="271"/>
      <c r="I3486" s="271"/>
      <c r="J3486" s="270"/>
      <c r="K3486" s="270"/>
      <c r="L3486" s="249"/>
      <c r="M3486" s="249"/>
      <c r="N3486" s="272"/>
      <c r="O3486" s="250"/>
      <c r="P3486" s="273"/>
      <c r="Q3486" s="274"/>
      <c r="R3486" s="273"/>
      <c r="S3486" s="274"/>
      <c r="T3486" s="250"/>
      <c r="U3486" s="274"/>
      <c r="V3486" s="250"/>
      <c r="W3486" s="275"/>
      <c r="X3486" s="276"/>
    </row>
    <row r="3487" spans="2:24" x14ac:dyDescent="0.25">
      <c r="B3487" s="248"/>
      <c r="C3487" s="249"/>
      <c r="D3487" s="269"/>
      <c r="E3487" s="249"/>
      <c r="F3487" s="270"/>
      <c r="G3487" s="270"/>
      <c r="H3487" s="271"/>
      <c r="I3487" s="271"/>
      <c r="J3487" s="270"/>
      <c r="K3487" s="270"/>
      <c r="L3487" s="249"/>
      <c r="M3487" s="249"/>
      <c r="N3487" s="272"/>
      <c r="O3487" s="250"/>
      <c r="P3487" s="273"/>
      <c r="Q3487" s="274"/>
      <c r="R3487" s="273"/>
      <c r="S3487" s="274"/>
      <c r="T3487" s="250"/>
      <c r="U3487" s="274"/>
      <c r="V3487" s="250"/>
      <c r="W3487" s="275"/>
      <c r="X3487" s="276"/>
    </row>
    <row r="3488" spans="2:24" x14ac:dyDescent="0.25">
      <c r="B3488" s="248"/>
      <c r="C3488" s="249"/>
      <c r="D3488" s="269"/>
      <c r="E3488" s="249"/>
      <c r="F3488" s="270"/>
      <c r="G3488" s="270"/>
      <c r="H3488" s="271"/>
      <c r="I3488" s="271"/>
      <c r="J3488" s="270"/>
      <c r="K3488" s="270"/>
      <c r="L3488" s="249"/>
      <c r="M3488" s="249"/>
      <c r="N3488" s="272"/>
      <c r="O3488" s="250"/>
      <c r="P3488" s="273"/>
      <c r="Q3488" s="274"/>
      <c r="R3488" s="273"/>
      <c r="S3488" s="274"/>
      <c r="T3488" s="250"/>
      <c r="U3488" s="274"/>
      <c r="V3488" s="250"/>
      <c r="W3488" s="275"/>
      <c r="X3488" s="276"/>
    </row>
    <row r="3489" spans="2:24" x14ac:dyDescent="0.25">
      <c r="B3489" s="248"/>
      <c r="C3489" s="249"/>
      <c r="D3489" s="269"/>
      <c r="E3489" s="249"/>
      <c r="F3489" s="270"/>
      <c r="G3489" s="270"/>
      <c r="H3489" s="271"/>
      <c r="I3489" s="271"/>
      <c r="J3489" s="270"/>
      <c r="K3489" s="270"/>
      <c r="L3489" s="249"/>
      <c r="M3489" s="249"/>
      <c r="N3489" s="272"/>
      <c r="O3489" s="250"/>
      <c r="P3489" s="273"/>
      <c r="Q3489" s="274"/>
      <c r="R3489" s="273"/>
      <c r="S3489" s="274"/>
      <c r="T3489" s="250"/>
      <c r="U3489" s="274"/>
      <c r="V3489" s="250"/>
      <c r="W3489" s="275"/>
      <c r="X3489" s="276"/>
    </row>
    <row r="3490" spans="2:24" x14ac:dyDescent="0.25">
      <c r="B3490" s="248"/>
      <c r="C3490" s="249"/>
      <c r="D3490" s="269"/>
      <c r="E3490" s="249"/>
      <c r="F3490" s="270"/>
      <c r="G3490" s="270"/>
      <c r="H3490" s="271"/>
      <c r="I3490" s="271"/>
      <c r="J3490" s="270"/>
      <c r="K3490" s="270"/>
      <c r="L3490" s="249"/>
      <c r="M3490" s="249"/>
      <c r="N3490" s="272"/>
      <c r="O3490" s="250"/>
      <c r="P3490" s="273"/>
      <c r="Q3490" s="274"/>
      <c r="R3490" s="273"/>
      <c r="S3490" s="274"/>
      <c r="T3490" s="250"/>
      <c r="U3490" s="274"/>
      <c r="V3490" s="250"/>
      <c r="W3490" s="275"/>
      <c r="X3490" s="276"/>
    </row>
    <row r="3491" spans="2:24" x14ac:dyDescent="0.25">
      <c r="B3491" s="248"/>
      <c r="C3491" s="249"/>
      <c r="D3491" s="269"/>
      <c r="E3491" s="249"/>
      <c r="F3491" s="270"/>
      <c r="G3491" s="270"/>
      <c r="H3491" s="271"/>
      <c r="I3491" s="271"/>
      <c r="J3491" s="270"/>
      <c r="K3491" s="270"/>
      <c r="L3491" s="249"/>
      <c r="M3491" s="249"/>
      <c r="N3491" s="272"/>
      <c r="O3491" s="250"/>
      <c r="P3491" s="273"/>
      <c r="Q3491" s="274"/>
      <c r="R3491" s="273"/>
      <c r="S3491" s="274"/>
      <c r="T3491" s="250"/>
      <c r="U3491" s="274"/>
      <c r="V3491" s="250"/>
      <c r="W3491" s="275"/>
      <c r="X3491" s="276"/>
    </row>
    <row r="3492" spans="2:24" x14ac:dyDescent="0.25">
      <c r="B3492" s="248"/>
      <c r="C3492" s="249"/>
      <c r="D3492" s="269"/>
      <c r="E3492" s="249"/>
      <c r="F3492" s="270"/>
      <c r="G3492" s="270"/>
      <c r="H3492" s="271"/>
      <c r="I3492" s="271"/>
      <c r="J3492" s="270"/>
      <c r="K3492" s="270"/>
      <c r="L3492" s="249"/>
      <c r="M3492" s="249"/>
      <c r="N3492" s="272"/>
      <c r="O3492" s="250"/>
      <c r="P3492" s="273"/>
      <c r="Q3492" s="274"/>
      <c r="R3492" s="273"/>
      <c r="S3492" s="274"/>
      <c r="T3492" s="250"/>
      <c r="U3492" s="274"/>
      <c r="V3492" s="250"/>
      <c r="W3492" s="275"/>
      <c r="X3492" s="276"/>
    </row>
    <row r="3493" spans="2:24" x14ac:dyDescent="0.25">
      <c r="B3493" s="248"/>
      <c r="C3493" s="249"/>
      <c r="D3493" s="269"/>
      <c r="E3493" s="249"/>
      <c r="F3493" s="270"/>
      <c r="G3493" s="270"/>
      <c r="H3493" s="271"/>
      <c r="I3493" s="271"/>
      <c r="J3493" s="270"/>
      <c r="K3493" s="270"/>
      <c r="L3493" s="249"/>
      <c r="M3493" s="249"/>
      <c r="N3493" s="272"/>
      <c r="O3493" s="250"/>
      <c r="P3493" s="273"/>
      <c r="Q3493" s="274"/>
      <c r="R3493" s="273"/>
      <c r="S3493" s="274"/>
      <c r="T3493" s="250"/>
      <c r="U3493" s="274"/>
      <c r="V3493" s="250"/>
      <c r="W3493" s="275"/>
      <c r="X3493" s="276"/>
    </row>
    <row r="3494" spans="2:24" x14ac:dyDescent="0.25">
      <c r="B3494" s="248"/>
      <c r="C3494" s="249"/>
      <c r="D3494" s="269"/>
      <c r="E3494" s="249"/>
      <c r="F3494" s="270"/>
      <c r="G3494" s="270"/>
      <c r="H3494" s="271"/>
      <c r="I3494" s="271"/>
      <c r="J3494" s="270"/>
      <c r="K3494" s="270"/>
      <c r="L3494" s="249"/>
      <c r="M3494" s="249"/>
      <c r="N3494" s="272"/>
      <c r="O3494" s="250"/>
      <c r="P3494" s="273"/>
      <c r="Q3494" s="274"/>
      <c r="R3494" s="273"/>
      <c r="S3494" s="274"/>
      <c r="T3494" s="250"/>
      <c r="U3494" s="274"/>
      <c r="V3494" s="250"/>
      <c r="W3494" s="275"/>
      <c r="X3494" s="276"/>
    </row>
    <row r="3495" spans="2:24" x14ac:dyDescent="0.25">
      <c r="B3495" s="248"/>
      <c r="C3495" s="249"/>
      <c r="D3495" s="269"/>
      <c r="E3495" s="249"/>
      <c r="F3495" s="270"/>
      <c r="G3495" s="270"/>
      <c r="H3495" s="271"/>
      <c r="I3495" s="271"/>
      <c r="J3495" s="270"/>
      <c r="K3495" s="270"/>
      <c r="L3495" s="249"/>
      <c r="M3495" s="249"/>
      <c r="N3495" s="272"/>
      <c r="O3495" s="250"/>
      <c r="P3495" s="273"/>
      <c r="Q3495" s="274"/>
      <c r="R3495" s="273"/>
      <c r="S3495" s="274"/>
      <c r="T3495" s="250"/>
      <c r="U3495" s="274"/>
      <c r="V3495" s="250"/>
      <c r="W3495" s="275"/>
      <c r="X3495" s="276"/>
    </row>
    <row r="3496" spans="2:24" x14ac:dyDescent="0.25">
      <c r="B3496" s="248"/>
      <c r="C3496" s="249"/>
      <c r="D3496" s="269"/>
      <c r="E3496" s="249"/>
      <c r="F3496" s="270"/>
      <c r="G3496" s="270"/>
      <c r="H3496" s="271"/>
      <c r="I3496" s="271"/>
      <c r="J3496" s="270"/>
      <c r="K3496" s="270"/>
      <c r="L3496" s="249"/>
      <c r="M3496" s="249"/>
      <c r="N3496" s="272"/>
      <c r="O3496" s="250"/>
      <c r="P3496" s="273"/>
      <c r="Q3496" s="274"/>
      <c r="R3496" s="273"/>
      <c r="S3496" s="274"/>
      <c r="T3496" s="250"/>
      <c r="U3496" s="274"/>
      <c r="V3496" s="250"/>
      <c r="W3496" s="275"/>
      <c r="X3496" s="276"/>
    </row>
    <row r="3497" spans="2:24" x14ac:dyDescent="0.25">
      <c r="B3497" s="248"/>
      <c r="C3497" s="249"/>
      <c r="D3497" s="269"/>
      <c r="E3497" s="249"/>
      <c r="F3497" s="270"/>
      <c r="G3497" s="270"/>
      <c r="H3497" s="271"/>
      <c r="I3497" s="271"/>
      <c r="J3497" s="270"/>
      <c r="K3497" s="270"/>
      <c r="L3497" s="249"/>
      <c r="M3497" s="249"/>
      <c r="N3497" s="272"/>
      <c r="O3497" s="250"/>
      <c r="P3497" s="273"/>
      <c r="Q3497" s="274"/>
      <c r="R3497" s="273"/>
      <c r="S3497" s="274"/>
      <c r="T3497" s="250"/>
      <c r="U3497" s="274"/>
      <c r="V3497" s="250"/>
      <c r="W3497" s="275"/>
      <c r="X3497" s="276"/>
    </row>
    <row r="3498" spans="2:24" x14ac:dyDescent="0.25">
      <c r="B3498" s="248"/>
      <c r="C3498" s="249"/>
      <c r="D3498" s="269"/>
      <c r="E3498" s="249"/>
      <c r="F3498" s="270"/>
      <c r="G3498" s="270"/>
      <c r="H3498" s="271"/>
      <c r="I3498" s="271"/>
      <c r="J3498" s="270"/>
      <c r="K3498" s="270"/>
      <c r="L3498" s="249"/>
      <c r="M3498" s="249"/>
      <c r="N3498" s="272"/>
      <c r="O3498" s="250"/>
      <c r="P3498" s="273"/>
      <c r="Q3498" s="274"/>
      <c r="R3498" s="273"/>
      <c r="S3498" s="274"/>
      <c r="T3498" s="250"/>
      <c r="U3498" s="274"/>
      <c r="V3498" s="250"/>
      <c r="W3498" s="275"/>
      <c r="X3498" s="276"/>
    </row>
    <row r="3499" spans="2:24" x14ac:dyDescent="0.25">
      <c r="B3499" s="248"/>
      <c r="C3499" s="249"/>
      <c r="D3499" s="269"/>
      <c r="E3499" s="249"/>
      <c r="F3499" s="270"/>
      <c r="G3499" s="270"/>
      <c r="H3499" s="271"/>
      <c r="I3499" s="271"/>
      <c r="J3499" s="270"/>
      <c r="K3499" s="270"/>
      <c r="L3499" s="249"/>
      <c r="M3499" s="249"/>
      <c r="N3499" s="272"/>
      <c r="O3499" s="250"/>
      <c r="P3499" s="273"/>
      <c r="Q3499" s="274"/>
      <c r="R3499" s="273"/>
      <c r="S3499" s="274"/>
      <c r="T3499" s="250"/>
      <c r="U3499" s="274"/>
      <c r="V3499" s="250"/>
      <c r="W3499" s="275"/>
      <c r="X3499" s="276"/>
    </row>
    <row r="3500" spans="2:24" x14ac:dyDescent="0.25">
      <c r="B3500" s="248"/>
      <c r="C3500" s="249"/>
      <c r="D3500" s="269"/>
      <c r="E3500" s="249"/>
      <c r="F3500" s="270"/>
      <c r="G3500" s="270"/>
      <c r="H3500" s="271"/>
      <c r="I3500" s="271"/>
      <c r="J3500" s="270"/>
      <c r="K3500" s="270"/>
      <c r="L3500" s="249"/>
      <c r="M3500" s="249"/>
      <c r="N3500" s="272"/>
      <c r="O3500" s="250"/>
      <c r="P3500" s="273"/>
      <c r="Q3500" s="274"/>
      <c r="R3500" s="273"/>
      <c r="S3500" s="274"/>
      <c r="T3500" s="250"/>
      <c r="U3500" s="274"/>
      <c r="V3500" s="250"/>
      <c r="W3500" s="275"/>
      <c r="X3500" s="276"/>
    </row>
    <row r="3501" spans="2:24" x14ac:dyDescent="0.25">
      <c r="B3501" s="248"/>
      <c r="C3501" s="249"/>
      <c r="D3501" s="269"/>
      <c r="E3501" s="249"/>
      <c r="F3501" s="270"/>
      <c r="G3501" s="270"/>
      <c r="H3501" s="271"/>
      <c r="I3501" s="271"/>
      <c r="J3501" s="270"/>
      <c r="K3501" s="270"/>
      <c r="L3501" s="249"/>
      <c r="M3501" s="249"/>
      <c r="N3501" s="272"/>
      <c r="O3501" s="250"/>
      <c r="P3501" s="273"/>
      <c r="Q3501" s="274"/>
      <c r="R3501" s="273"/>
      <c r="S3501" s="274"/>
      <c r="T3501" s="250"/>
      <c r="U3501" s="274"/>
      <c r="V3501" s="250"/>
      <c r="W3501" s="275"/>
      <c r="X3501" s="276"/>
    </row>
    <row r="3502" spans="2:24" x14ac:dyDescent="0.25">
      <c r="B3502" s="248"/>
      <c r="C3502" s="249"/>
      <c r="D3502" s="269"/>
      <c r="E3502" s="249"/>
      <c r="F3502" s="270"/>
      <c r="G3502" s="270"/>
      <c r="H3502" s="271"/>
      <c r="I3502" s="271"/>
      <c r="J3502" s="270"/>
      <c r="K3502" s="270"/>
      <c r="L3502" s="249"/>
      <c r="M3502" s="249"/>
      <c r="N3502" s="272"/>
      <c r="O3502" s="250"/>
      <c r="P3502" s="273"/>
      <c r="Q3502" s="274"/>
      <c r="R3502" s="273"/>
      <c r="S3502" s="274"/>
      <c r="T3502" s="250"/>
      <c r="U3502" s="274"/>
      <c r="V3502" s="250"/>
      <c r="W3502" s="275"/>
      <c r="X3502" s="276"/>
    </row>
    <row r="3503" spans="2:24" x14ac:dyDescent="0.25">
      <c r="B3503" s="248"/>
      <c r="C3503" s="249"/>
      <c r="D3503" s="269"/>
      <c r="E3503" s="249"/>
      <c r="F3503" s="270"/>
      <c r="G3503" s="270"/>
      <c r="H3503" s="271"/>
      <c r="I3503" s="271"/>
      <c r="J3503" s="270"/>
      <c r="K3503" s="270"/>
      <c r="L3503" s="249"/>
      <c r="M3503" s="249"/>
      <c r="N3503" s="272"/>
      <c r="O3503" s="250"/>
      <c r="P3503" s="273"/>
      <c r="Q3503" s="274"/>
      <c r="R3503" s="273"/>
      <c r="S3503" s="274"/>
      <c r="T3503" s="250"/>
      <c r="U3503" s="274"/>
      <c r="V3503" s="250"/>
      <c r="W3503" s="275"/>
      <c r="X3503" s="276"/>
    </row>
    <row r="3504" spans="2:24" x14ac:dyDescent="0.25">
      <c r="B3504" s="248"/>
      <c r="C3504" s="249"/>
      <c r="D3504" s="269"/>
      <c r="E3504" s="249"/>
      <c r="F3504" s="270"/>
      <c r="G3504" s="270"/>
      <c r="H3504" s="271"/>
      <c r="I3504" s="271"/>
      <c r="J3504" s="270"/>
      <c r="K3504" s="270"/>
      <c r="L3504" s="249"/>
      <c r="M3504" s="249"/>
      <c r="N3504" s="272"/>
      <c r="O3504" s="250"/>
      <c r="P3504" s="273"/>
      <c r="Q3504" s="274"/>
      <c r="R3504" s="273"/>
      <c r="S3504" s="274"/>
      <c r="T3504" s="250"/>
      <c r="U3504" s="274"/>
      <c r="V3504" s="250"/>
      <c r="W3504" s="275"/>
      <c r="X3504" s="276"/>
    </row>
    <row r="3505" spans="2:24" x14ac:dyDescent="0.25">
      <c r="B3505" s="248"/>
      <c r="C3505" s="249"/>
      <c r="D3505" s="269"/>
      <c r="E3505" s="249"/>
      <c r="F3505" s="270"/>
      <c r="G3505" s="270"/>
      <c r="H3505" s="271"/>
      <c r="I3505" s="271"/>
      <c r="J3505" s="270"/>
      <c r="K3505" s="270"/>
      <c r="L3505" s="249"/>
      <c r="M3505" s="249"/>
      <c r="N3505" s="272"/>
      <c r="O3505" s="250"/>
      <c r="P3505" s="273"/>
      <c r="Q3505" s="274"/>
      <c r="R3505" s="273"/>
      <c r="S3505" s="274"/>
      <c r="T3505" s="250"/>
      <c r="U3505" s="274"/>
      <c r="V3505" s="250"/>
      <c r="W3505" s="275"/>
      <c r="X3505" s="276"/>
    </row>
    <row r="3506" spans="2:24" x14ac:dyDescent="0.25">
      <c r="B3506" s="248"/>
      <c r="C3506" s="249"/>
      <c r="D3506" s="269"/>
      <c r="E3506" s="249"/>
      <c r="F3506" s="270"/>
      <c r="G3506" s="270"/>
      <c r="H3506" s="271"/>
      <c r="I3506" s="271"/>
      <c r="J3506" s="270"/>
      <c r="K3506" s="270"/>
      <c r="L3506" s="249"/>
      <c r="M3506" s="249"/>
      <c r="N3506" s="272"/>
      <c r="O3506" s="250"/>
      <c r="P3506" s="273"/>
      <c r="Q3506" s="274"/>
      <c r="R3506" s="273"/>
      <c r="S3506" s="274"/>
      <c r="T3506" s="250"/>
      <c r="U3506" s="274"/>
      <c r="V3506" s="250"/>
      <c r="W3506" s="275"/>
      <c r="X3506" s="276"/>
    </row>
    <row r="3507" spans="2:24" x14ac:dyDescent="0.25">
      <c r="B3507" s="248"/>
      <c r="C3507" s="249"/>
      <c r="D3507" s="269"/>
      <c r="E3507" s="249"/>
      <c r="F3507" s="270"/>
      <c r="G3507" s="270"/>
      <c r="H3507" s="271"/>
      <c r="I3507" s="271"/>
      <c r="J3507" s="270"/>
      <c r="K3507" s="270"/>
      <c r="L3507" s="249"/>
      <c r="M3507" s="249"/>
      <c r="N3507" s="272"/>
      <c r="O3507" s="250"/>
      <c r="P3507" s="273"/>
      <c r="Q3507" s="274"/>
      <c r="R3507" s="273"/>
      <c r="S3507" s="274"/>
      <c r="T3507" s="250"/>
      <c r="U3507" s="274"/>
      <c r="V3507" s="250"/>
      <c r="W3507" s="275"/>
      <c r="X3507" s="276"/>
    </row>
    <row r="3508" spans="2:24" x14ac:dyDescent="0.25">
      <c r="B3508" s="248"/>
      <c r="C3508" s="249"/>
      <c r="D3508" s="269"/>
      <c r="E3508" s="249"/>
      <c r="F3508" s="270"/>
      <c r="G3508" s="270"/>
      <c r="H3508" s="271"/>
      <c r="I3508" s="271"/>
      <c r="J3508" s="270"/>
      <c r="K3508" s="270"/>
      <c r="L3508" s="249"/>
      <c r="M3508" s="249"/>
      <c r="N3508" s="272"/>
      <c r="O3508" s="250"/>
      <c r="P3508" s="273"/>
      <c r="Q3508" s="274"/>
      <c r="R3508" s="273"/>
      <c r="S3508" s="274"/>
      <c r="T3508" s="250"/>
      <c r="U3508" s="274"/>
      <c r="V3508" s="250"/>
      <c r="W3508" s="275"/>
      <c r="X3508" s="276"/>
    </row>
    <row r="3509" spans="2:24" x14ac:dyDescent="0.25">
      <c r="B3509" s="248"/>
      <c r="C3509" s="249"/>
      <c r="D3509" s="269"/>
      <c r="E3509" s="249"/>
      <c r="F3509" s="270"/>
      <c r="G3509" s="270"/>
      <c r="H3509" s="271"/>
      <c r="I3509" s="271"/>
      <c r="J3509" s="270"/>
      <c r="K3509" s="270"/>
      <c r="L3509" s="249"/>
      <c r="M3509" s="249"/>
      <c r="N3509" s="272"/>
      <c r="O3509" s="250"/>
      <c r="P3509" s="273"/>
      <c r="Q3509" s="274"/>
      <c r="R3509" s="273"/>
      <c r="S3509" s="274"/>
      <c r="T3509" s="250"/>
      <c r="U3509" s="274"/>
      <c r="V3509" s="250"/>
      <c r="W3509" s="275"/>
      <c r="X3509" s="276"/>
    </row>
    <row r="3510" spans="2:24" x14ac:dyDescent="0.25">
      <c r="B3510" s="248"/>
      <c r="C3510" s="249"/>
      <c r="D3510" s="269"/>
      <c r="E3510" s="249"/>
      <c r="F3510" s="270"/>
      <c r="G3510" s="270"/>
      <c r="H3510" s="271"/>
      <c r="I3510" s="271"/>
      <c r="J3510" s="270"/>
      <c r="K3510" s="270"/>
      <c r="L3510" s="249"/>
      <c r="M3510" s="249"/>
      <c r="N3510" s="272"/>
      <c r="O3510" s="250"/>
      <c r="P3510" s="273"/>
      <c r="Q3510" s="274"/>
      <c r="R3510" s="273"/>
      <c r="S3510" s="274"/>
      <c r="T3510" s="250"/>
      <c r="U3510" s="274"/>
      <c r="V3510" s="250"/>
      <c r="W3510" s="275"/>
      <c r="X3510" s="276"/>
    </row>
    <row r="3511" spans="2:24" x14ac:dyDescent="0.25">
      <c r="B3511" s="248"/>
      <c r="C3511" s="249"/>
      <c r="D3511" s="269"/>
      <c r="E3511" s="249"/>
      <c r="F3511" s="270"/>
      <c r="G3511" s="270"/>
      <c r="H3511" s="271"/>
      <c r="I3511" s="271"/>
      <c r="J3511" s="270"/>
      <c r="K3511" s="270"/>
      <c r="L3511" s="249"/>
      <c r="M3511" s="249"/>
      <c r="N3511" s="272"/>
      <c r="O3511" s="250"/>
      <c r="P3511" s="273"/>
      <c r="Q3511" s="274"/>
      <c r="R3511" s="273"/>
      <c r="S3511" s="274"/>
      <c r="T3511" s="250"/>
      <c r="U3511" s="274"/>
      <c r="V3511" s="250"/>
      <c r="W3511" s="275"/>
      <c r="X3511" s="276"/>
    </row>
    <row r="3512" spans="2:24" x14ac:dyDescent="0.25">
      <c r="B3512" s="248"/>
      <c r="C3512" s="249"/>
      <c r="D3512" s="269"/>
      <c r="E3512" s="249"/>
      <c r="F3512" s="270"/>
      <c r="G3512" s="270"/>
      <c r="H3512" s="271"/>
      <c r="I3512" s="271"/>
      <c r="J3512" s="270"/>
      <c r="K3512" s="270"/>
      <c r="L3512" s="249"/>
      <c r="M3512" s="249"/>
      <c r="N3512" s="272"/>
      <c r="O3512" s="250"/>
      <c r="P3512" s="273"/>
      <c r="Q3512" s="274"/>
      <c r="R3512" s="273"/>
      <c r="S3512" s="274"/>
      <c r="T3512" s="250"/>
      <c r="U3512" s="274"/>
      <c r="V3512" s="250"/>
      <c r="W3512" s="275"/>
      <c r="X3512" s="276"/>
    </row>
    <row r="3513" spans="2:24" x14ac:dyDescent="0.25">
      <c r="B3513" s="248"/>
      <c r="C3513" s="249"/>
      <c r="D3513" s="269"/>
      <c r="E3513" s="249"/>
      <c r="F3513" s="270"/>
      <c r="G3513" s="270"/>
      <c r="H3513" s="271"/>
      <c r="I3513" s="271"/>
      <c r="J3513" s="270"/>
      <c r="K3513" s="270"/>
      <c r="L3513" s="249"/>
      <c r="M3513" s="249"/>
      <c r="N3513" s="272"/>
      <c r="O3513" s="250"/>
      <c r="P3513" s="273"/>
      <c r="Q3513" s="274"/>
      <c r="R3513" s="273"/>
      <c r="S3513" s="274"/>
      <c r="T3513" s="250"/>
      <c r="U3513" s="274"/>
      <c r="V3513" s="250"/>
      <c r="W3513" s="275"/>
      <c r="X3513" s="276"/>
    </row>
    <row r="3514" spans="2:24" x14ac:dyDescent="0.25">
      <c r="B3514" s="248"/>
      <c r="C3514" s="249"/>
      <c r="D3514" s="269"/>
      <c r="E3514" s="249"/>
      <c r="F3514" s="270"/>
      <c r="G3514" s="270"/>
      <c r="H3514" s="271"/>
      <c r="I3514" s="271"/>
      <c r="J3514" s="270"/>
      <c r="K3514" s="270"/>
      <c r="L3514" s="249"/>
      <c r="M3514" s="249"/>
      <c r="N3514" s="272"/>
      <c r="O3514" s="250"/>
      <c r="P3514" s="273"/>
      <c r="Q3514" s="274"/>
      <c r="R3514" s="273"/>
      <c r="S3514" s="274"/>
      <c r="T3514" s="250"/>
      <c r="U3514" s="274"/>
      <c r="V3514" s="250"/>
      <c r="W3514" s="275"/>
      <c r="X3514" s="276"/>
    </row>
    <row r="3515" spans="2:24" x14ac:dyDescent="0.25">
      <c r="B3515" s="248"/>
      <c r="C3515" s="249"/>
      <c r="D3515" s="269"/>
      <c r="E3515" s="249"/>
      <c r="F3515" s="270"/>
      <c r="G3515" s="270"/>
      <c r="H3515" s="271"/>
      <c r="I3515" s="271"/>
      <c r="J3515" s="270"/>
      <c r="K3515" s="270"/>
      <c r="L3515" s="249"/>
      <c r="M3515" s="249"/>
      <c r="N3515" s="272"/>
      <c r="O3515" s="250"/>
      <c r="P3515" s="273"/>
      <c r="Q3515" s="274"/>
      <c r="R3515" s="273"/>
      <c r="S3515" s="274"/>
      <c r="T3515" s="250"/>
      <c r="U3515" s="274"/>
      <c r="V3515" s="250"/>
      <c r="W3515" s="275"/>
      <c r="X3515" s="276"/>
    </row>
    <row r="3516" spans="2:24" x14ac:dyDescent="0.25">
      <c r="B3516" s="248"/>
      <c r="C3516" s="249"/>
      <c r="D3516" s="269"/>
      <c r="E3516" s="249"/>
      <c r="F3516" s="270"/>
      <c r="G3516" s="270"/>
      <c r="H3516" s="271"/>
      <c r="I3516" s="271"/>
      <c r="J3516" s="270"/>
      <c r="K3516" s="270"/>
      <c r="L3516" s="249"/>
      <c r="M3516" s="249"/>
      <c r="N3516" s="272"/>
      <c r="O3516" s="250"/>
      <c r="P3516" s="273"/>
      <c r="Q3516" s="274"/>
      <c r="R3516" s="273"/>
      <c r="S3516" s="274"/>
      <c r="T3516" s="250"/>
      <c r="U3516" s="274"/>
      <c r="V3516" s="250"/>
      <c r="W3516" s="275"/>
      <c r="X3516" s="276"/>
    </row>
    <row r="3517" spans="2:24" x14ac:dyDescent="0.25">
      <c r="B3517" s="248"/>
      <c r="C3517" s="249"/>
      <c r="D3517" s="269"/>
      <c r="E3517" s="249"/>
      <c r="F3517" s="270"/>
      <c r="G3517" s="270"/>
      <c r="H3517" s="271"/>
      <c r="I3517" s="271"/>
      <c r="J3517" s="270"/>
      <c r="K3517" s="270"/>
      <c r="L3517" s="249"/>
      <c r="M3517" s="249"/>
      <c r="N3517" s="272"/>
      <c r="O3517" s="250"/>
      <c r="P3517" s="273"/>
      <c r="Q3517" s="274"/>
      <c r="R3517" s="273"/>
      <c r="S3517" s="274"/>
      <c r="T3517" s="250"/>
      <c r="U3517" s="274"/>
      <c r="V3517" s="250"/>
      <c r="W3517" s="275"/>
      <c r="X3517" s="276"/>
    </row>
    <row r="3518" spans="2:24" x14ac:dyDescent="0.25">
      <c r="B3518" s="248"/>
      <c r="C3518" s="249"/>
      <c r="D3518" s="269"/>
      <c r="E3518" s="249"/>
      <c r="F3518" s="270"/>
      <c r="G3518" s="270"/>
      <c r="H3518" s="271"/>
      <c r="I3518" s="271"/>
      <c r="J3518" s="270"/>
      <c r="K3518" s="270"/>
      <c r="L3518" s="249"/>
      <c r="M3518" s="249"/>
      <c r="N3518" s="272"/>
      <c r="O3518" s="250"/>
      <c r="P3518" s="273"/>
      <c r="Q3518" s="274"/>
      <c r="R3518" s="273"/>
      <c r="S3518" s="274"/>
      <c r="T3518" s="250"/>
      <c r="U3518" s="274"/>
      <c r="V3518" s="250"/>
      <c r="W3518" s="275"/>
      <c r="X3518" s="276"/>
    </row>
    <row r="3519" spans="2:24" x14ac:dyDescent="0.25">
      <c r="B3519" s="248"/>
      <c r="C3519" s="249"/>
      <c r="D3519" s="269"/>
      <c r="E3519" s="249"/>
      <c r="F3519" s="270"/>
      <c r="G3519" s="270"/>
      <c r="H3519" s="271"/>
      <c r="I3519" s="271"/>
      <c r="J3519" s="270"/>
      <c r="K3519" s="270"/>
      <c r="L3519" s="249"/>
      <c r="M3519" s="249"/>
      <c r="N3519" s="272"/>
      <c r="O3519" s="250"/>
      <c r="P3519" s="273"/>
      <c r="Q3519" s="274"/>
      <c r="R3519" s="273"/>
      <c r="S3519" s="274"/>
      <c r="T3519" s="250"/>
      <c r="U3519" s="274"/>
      <c r="V3519" s="250"/>
      <c r="W3519" s="275"/>
      <c r="X3519" s="276"/>
    </row>
    <row r="3520" spans="2:24" x14ac:dyDescent="0.25">
      <c r="B3520" s="248"/>
      <c r="C3520" s="249"/>
      <c r="D3520" s="269"/>
      <c r="E3520" s="249"/>
      <c r="F3520" s="270"/>
      <c r="G3520" s="270"/>
      <c r="H3520" s="271"/>
      <c r="I3520" s="271"/>
      <c r="J3520" s="270"/>
      <c r="K3520" s="270"/>
      <c r="L3520" s="249"/>
      <c r="M3520" s="249"/>
      <c r="N3520" s="272"/>
      <c r="O3520" s="250"/>
      <c r="P3520" s="273"/>
      <c r="Q3520" s="274"/>
      <c r="R3520" s="273"/>
      <c r="S3520" s="274"/>
      <c r="T3520" s="250"/>
      <c r="U3520" s="274"/>
      <c r="V3520" s="250"/>
      <c r="W3520" s="275"/>
      <c r="X3520" s="276"/>
    </row>
    <row r="3521" spans="2:24" x14ac:dyDescent="0.25">
      <c r="B3521" s="248"/>
      <c r="C3521" s="249"/>
      <c r="D3521" s="269"/>
      <c r="E3521" s="249"/>
      <c r="F3521" s="270"/>
      <c r="G3521" s="270"/>
      <c r="H3521" s="271"/>
      <c r="I3521" s="271"/>
      <c r="J3521" s="270"/>
      <c r="K3521" s="270"/>
      <c r="L3521" s="249"/>
      <c r="M3521" s="249"/>
      <c r="N3521" s="272"/>
      <c r="O3521" s="250"/>
      <c r="P3521" s="273"/>
      <c r="Q3521" s="274"/>
      <c r="R3521" s="273"/>
      <c r="S3521" s="274"/>
      <c r="T3521" s="250"/>
      <c r="U3521" s="274"/>
      <c r="V3521" s="250"/>
      <c r="W3521" s="275"/>
      <c r="X3521" s="276"/>
    </row>
    <row r="3522" spans="2:24" x14ac:dyDescent="0.25">
      <c r="B3522" s="248"/>
      <c r="C3522" s="249"/>
      <c r="D3522" s="269"/>
      <c r="E3522" s="249"/>
      <c r="F3522" s="270"/>
      <c r="G3522" s="270"/>
      <c r="H3522" s="271"/>
      <c r="I3522" s="271"/>
      <c r="J3522" s="270"/>
      <c r="K3522" s="270"/>
      <c r="L3522" s="249"/>
      <c r="M3522" s="249"/>
      <c r="N3522" s="272"/>
      <c r="O3522" s="250"/>
      <c r="P3522" s="273"/>
      <c r="Q3522" s="274"/>
      <c r="R3522" s="273"/>
      <c r="S3522" s="274"/>
      <c r="T3522" s="250"/>
      <c r="U3522" s="274"/>
      <c r="V3522" s="250"/>
      <c r="W3522" s="275"/>
      <c r="X3522" s="276"/>
    </row>
    <row r="3523" spans="2:24" x14ac:dyDescent="0.25">
      <c r="B3523" s="248"/>
      <c r="C3523" s="249"/>
      <c r="D3523" s="269"/>
      <c r="E3523" s="249"/>
      <c r="F3523" s="270"/>
      <c r="G3523" s="270"/>
      <c r="H3523" s="271"/>
      <c r="I3523" s="271"/>
      <c r="J3523" s="270"/>
      <c r="K3523" s="270"/>
      <c r="L3523" s="249"/>
      <c r="M3523" s="249"/>
      <c r="N3523" s="272"/>
      <c r="O3523" s="250"/>
      <c r="P3523" s="273"/>
      <c r="Q3523" s="274"/>
      <c r="R3523" s="273"/>
      <c r="S3523" s="274"/>
      <c r="T3523" s="250"/>
      <c r="U3523" s="274"/>
      <c r="V3523" s="250"/>
      <c r="W3523" s="275"/>
      <c r="X3523" s="276"/>
    </row>
    <row r="3524" spans="2:24" x14ac:dyDescent="0.25">
      <c r="B3524" s="248"/>
      <c r="C3524" s="249"/>
      <c r="D3524" s="269"/>
      <c r="E3524" s="249"/>
      <c r="F3524" s="270"/>
      <c r="G3524" s="270"/>
      <c r="H3524" s="271"/>
      <c r="I3524" s="271"/>
      <c r="J3524" s="270"/>
      <c r="K3524" s="270"/>
      <c r="L3524" s="249"/>
      <c r="M3524" s="249"/>
      <c r="N3524" s="272"/>
      <c r="O3524" s="250"/>
      <c r="P3524" s="273"/>
      <c r="Q3524" s="274"/>
      <c r="R3524" s="273"/>
      <c r="S3524" s="274"/>
      <c r="T3524" s="250"/>
      <c r="U3524" s="274"/>
      <c r="V3524" s="250"/>
      <c r="W3524" s="275"/>
      <c r="X3524" s="276"/>
    </row>
    <row r="3525" spans="2:24" x14ac:dyDescent="0.25">
      <c r="B3525" s="248"/>
      <c r="C3525" s="249"/>
      <c r="D3525" s="269"/>
      <c r="E3525" s="249"/>
      <c r="F3525" s="270"/>
      <c r="G3525" s="270"/>
      <c r="H3525" s="271"/>
      <c r="I3525" s="271"/>
      <c r="J3525" s="270"/>
      <c r="K3525" s="270"/>
      <c r="L3525" s="249"/>
      <c r="M3525" s="249"/>
      <c r="N3525" s="272"/>
      <c r="O3525" s="250"/>
      <c r="P3525" s="273"/>
      <c r="Q3525" s="274"/>
      <c r="R3525" s="273"/>
      <c r="S3525" s="274"/>
      <c r="T3525" s="250"/>
      <c r="U3525" s="274"/>
      <c r="V3525" s="250"/>
      <c r="W3525" s="275"/>
      <c r="X3525" s="276"/>
    </row>
    <row r="3526" spans="2:24" x14ac:dyDescent="0.25">
      <c r="B3526" s="248"/>
      <c r="C3526" s="249"/>
      <c r="D3526" s="269"/>
      <c r="E3526" s="249"/>
      <c r="F3526" s="270"/>
      <c r="G3526" s="270"/>
      <c r="H3526" s="271"/>
      <c r="I3526" s="271"/>
      <c r="J3526" s="270"/>
      <c r="K3526" s="270"/>
      <c r="L3526" s="249"/>
      <c r="M3526" s="249"/>
      <c r="N3526" s="272"/>
      <c r="O3526" s="250"/>
      <c r="P3526" s="273"/>
      <c r="Q3526" s="274"/>
      <c r="R3526" s="273"/>
      <c r="S3526" s="274"/>
      <c r="T3526" s="250"/>
      <c r="U3526" s="274"/>
      <c r="V3526" s="250"/>
      <c r="W3526" s="275"/>
      <c r="X3526" s="276"/>
    </row>
    <row r="3527" spans="2:24" x14ac:dyDescent="0.25">
      <c r="B3527" s="248"/>
      <c r="C3527" s="249"/>
      <c r="D3527" s="269"/>
      <c r="E3527" s="249"/>
      <c r="F3527" s="270"/>
      <c r="G3527" s="270"/>
      <c r="H3527" s="271"/>
      <c r="I3527" s="271"/>
      <c r="J3527" s="270"/>
      <c r="K3527" s="270"/>
      <c r="L3527" s="249"/>
      <c r="M3527" s="249"/>
      <c r="N3527" s="272"/>
      <c r="O3527" s="250"/>
      <c r="P3527" s="273"/>
      <c r="Q3527" s="274"/>
      <c r="R3527" s="273"/>
      <c r="S3527" s="274"/>
      <c r="T3527" s="250"/>
      <c r="U3527" s="274"/>
      <c r="V3527" s="250"/>
      <c r="W3527" s="275"/>
      <c r="X3527" s="276"/>
    </row>
    <row r="3528" spans="2:24" x14ac:dyDescent="0.25">
      <c r="B3528" s="248"/>
      <c r="C3528" s="249"/>
      <c r="D3528" s="269"/>
      <c r="E3528" s="249"/>
      <c r="F3528" s="270"/>
      <c r="G3528" s="270"/>
      <c r="H3528" s="271"/>
      <c r="I3528" s="271"/>
      <c r="J3528" s="270"/>
      <c r="K3528" s="270"/>
      <c r="L3528" s="249"/>
      <c r="M3528" s="249"/>
      <c r="N3528" s="272"/>
      <c r="O3528" s="250"/>
      <c r="P3528" s="273"/>
      <c r="Q3528" s="274"/>
      <c r="R3528" s="273"/>
      <c r="S3528" s="274"/>
      <c r="T3528" s="250"/>
      <c r="U3528" s="274"/>
      <c r="V3528" s="250"/>
      <c r="W3528" s="275"/>
      <c r="X3528" s="276"/>
    </row>
    <row r="3529" spans="2:24" x14ac:dyDescent="0.25">
      <c r="B3529" s="248"/>
      <c r="C3529" s="249"/>
      <c r="D3529" s="269"/>
      <c r="E3529" s="249"/>
      <c r="F3529" s="270"/>
      <c r="G3529" s="270"/>
      <c r="H3529" s="271"/>
      <c r="I3529" s="271"/>
      <c r="J3529" s="270"/>
      <c r="K3529" s="270"/>
      <c r="L3529" s="249"/>
      <c r="M3529" s="249"/>
      <c r="N3529" s="272"/>
      <c r="O3529" s="250"/>
      <c r="P3529" s="273"/>
      <c r="Q3529" s="274"/>
      <c r="R3529" s="273"/>
      <c r="S3529" s="274"/>
      <c r="T3529" s="250"/>
      <c r="U3529" s="274"/>
      <c r="V3529" s="250"/>
      <c r="W3529" s="275"/>
      <c r="X3529" s="276"/>
    </row>
    <row r="3530" spans="2:24" x14ac:dyDescent="0.25">
      <c r="B3530" s="248"/>
      <c r="C3530" s="249"/>
      <c r="D3530" s="269"/>
      <c r="E3530" s="249"/>
      <c r="F3530" s="270"/>
      <c r="G3530" s="270"/>
      <c r="H3530" s="271"/>
      <c r="I3530" s="271"/>
      <c r="J3530" s="270"/>
      <c r="K3530" s="270"/>
      <c r="L3530" s="249"/>
      <c r="M3530" s="249"/>
      <c r="N3530" s="272"/>
      <c r="O3530" s="250"/>
      <c r="P3530" s="273"/>
      <c r="Q3530" s="274"/>
      <c r="R3530" s="273"/>
      <c r="S3530" s="274"/>
      <c r="T3530" s="250"/>
      <c r="U3530" s="274"/>
      <c r="V3530" s="250"/>
      <c r="W3530" s="275"/>
      <c r="X3530" s="276"/>
    </row>
    <row r="3531" spans="2:24" x14ac:dyDescent="0.25">
      <c r="B3531" s="248"/>
      <c r="C3531" s="249"/>
      <c r="D3531" s="269"/>
      <c r="E3531" s="249"/>
      <c r="F3531" s="270"/>
      <c r="G3531" s="270"/>
      <c r="H3531" s="271"/>
      <c r="I3531" s="271"/>
      <c r="J3531" s="270"/>
      <c r="K3531" s="270"/>
      <c r="L3531" s="249"/>
      <c r="M3531" s="249"/>
      <c r="N3531" s="272"/>
      <c r="O3531" s="250"/>
      <c r="P3531" s="273"/>
      <c r="Q3531" s="274"/>
      <c r="R3531" s="273"/>
      <c r="S3531" s="274"/>
      <c r="T3531" s="250"/>
      <c r="U3531" s="274"/>
      <c r="V3531" s="250"/>
      <c r="W3531" s="275"/>
      <c r="X3531" s="276"/>
    </row>
    <row r="3532" spans="2:24" x14ac:dyDescent="0.25">
      <c r="B3532" s="248"/>
      <c r="C3532" s="249"/>
      <c r="D3532" s="269"/>
      <c r="E3532" s="249"/>
      <c r="F3532" s="270"/>
      <c r="G3532" s="270"/>
      <c r="H3532" s="271"/>
      <c r="I3532" s="271"/>
      <c r="J3532" s="270"/>
      <c r="K3532" s="270"/>
      <c r="L3532" s="249"/>
      <c r="M3532" s="249"/>
      <c r="N3532" s="272"/>
      <c r="O3532" s="250"/>
      <c r="P3532" s="273"/>
      <c r="Q3532" s="274"/>
      <c r="R3532" s="273"/>
      <c r="S3532" s="274"/>
      <c r="T3532" s="250"/>
      <c r="U3532" s="274"/>
      <c r="V3532" s="250"/>
      <c r="W3532" s="275"/>
      <c r="X3532" s="276"/>
    </row>
    <row r="3533" spans="2:24" x14ac:dyDescent="0.25">
      <c r="B3533" s="248"/>
      <c r="C3533" s="249"/>
      <c r="D3533" s="269"/>
      <c r="E3533" s="249"/>
      <c r="F3533" s="270"/>
      <c r="G3533" s="270"/>
      <c r="H3533" s="271"/>
      <c r="I3533" s="271"/>
      <c r="J3533" s="270"/>
      <c r="K3533" s="270"/>
      <c r="L3533" s="249"/>
      <c r="M3533" s="249"/>
      <c r="N3533" s="272"/>
      <c r="O3533" s="250"/>
      <c r="P3533" s="273"/>
      <c r="Q3533" s="274"/>
      <c r="R3533" s="273"/>
      <c r="S3533" s="274"/>
      <c r="T3533" s="250"/>
      <c r="U3533" s="274"/>
      <c r="V3533" s="250"/>
      <c r="W3533" s="275"/>
      <c r="X3533" s="276"/>
    </row>
    <row r="3534" spans="2:24" x14ac:dyDescent="0.25">
      <c r="B3534" s="248"/>
      <c r="C3534" s="249"/>
      <c r="D3534" s="269"/>
      <c r="E3534" s="249"/>
      <c r="F3534" s="270"/>
      <c r="G3534" s="270"/>
      <c r="H3534" s="271"/>
      <c r="I3534" s="271"/>
      <c r="J3534" s="270"/>
      <c r="K3534" s="270"/>
      <c r="L3534" s="249"/>
      <c r="M3534" s="249"/>
      <c r="N3534" s="272"/>
      <c r="O3534" s="250"/>
      <c r="P3534" s="273"/>
      <c r="Q3534" s="274"/>
      <c r="R3534" s="273"/>
      <c r="S3534" s="274"/>
      <c r="T3534" s="250"/>
      <c r="U3534" s="274"/>
      <c r="V3534" s="250"/>
      <c r="W3534" s="275"/>
      <c r="X3534" s="276"/>
    </row>
    <row r="3535" spans="2:24" x14ac:dyDescent="0.25">
      <c r="B3535" s="248"/>
      <c r="C3535" s="249"/>
      <c r="D3535" s="269"/>
      <c r="E3535" s="249"/>
      <c r="F3535" s="270"/>
      <c r="G3535" s="270"/>
      <c r="H3535" s="271"/>
      <c r="I3535" s="271"/>
      <c r="J3535" s="270"/>
      <c r="K3535" s="270"/>
      <c r="L3535" s="249"/>
      <c r="M3535" s="249"/>
      <c r="N3535" s="272"/>
      <c r="O3535" s="250"/>
      <c r="P3535" s="273"/>
      <c r="Q3535" s="274"/>
      <c r="R3535" s="273"/>
      <c r="S3535" s="274"/>
      <c r="T3535" s="250"/>
      <c r="U3535" s="274"/>
      <c r="V3535" s="250"/>
      <c r="W3535" s="275"/>
      <c r="X3535" s="276"/>
    </row>
    <row r="3536" spans="2:24" x14ac:dyDescent="0.25">
      <c r="B3536" s="248"/>
      <c r="C3536" s="249"/>
      <c r="D3536" s="269"/>
      <c r="E3536" s="249"/>
      <c r="F3536" s="270"/>
      <c r="G3536" s="270"/>
      <c r="H3536" s="271"/>
      <c r="I3536" s="271"/>
      <c r="J3536" s="270"/>
      <c r="K3536" s="270"/>
      <c r="L3536" s="249"/>
      <c r="M3536" s="249"/>
      <c r="N3536" s="272"/>
      <c r="O3536" s="250"/>
      <c r="P3536" s="273"/>
      <c r="Q3536" s="274"/>
      <c r="R3536" s="273"/>
      <c r="S3536" s="274"/>
      <c r="T3536" s="250"/>
      <c r="U3536" s="274"/>
      <c r="V3536" s="250"/>
      <c r="W3536" s="275"/>
      <c r="X3536" s="276"/>
    </row>
    <row r="3537" spans="2:24" x14ac:dyDescent="0.25">
      <c r="B3537" s="248"/>
      <c r="C3537" s="249"/>
      <c r="D3537" s="269"/>
      <c r="E3537" s="249"/>
      <c r="F3537" s="270"/>
      <c r="G3537" s="270"/>
      <c r="H3537" s="271"/>
      <c r="I3537" s="271"/>
      <c r="J3537" s="270"/>
      <c r="K3537" s="270"/>
      <c r="L3537" s="249"/>
      <c r="M3537" s="249"/>
      <c r="N3537" s="272"/>
      <c r="O3537" s="250"/>
      <c r="P3537" s="273"/>
      <c r="Q3537" s="274"/>
      <c r="R3537" s="273"/>
      <c r="S3537" s="274"/>
      <c r="T3537" s="250"/>
      <c r="U3537" s="274"/>
      <c r="V3537" s="250"/>
      <c r="W3537" s="275"/>
      <c r="X3537" s="276"/>
    </row>
    <row r="3538" spans="2:24" x14ac:dyDescent="0.25">
      <c r="B3538" s="248"/>
      <c r="C3538" s="249"/>
      <c r="D3538" s="269"/>
      <c r="E3538" s="249"/>
      <c r="F3538" s="270"/>
      <c r="G3538" s="270"/>
      <c r="H3538" s="271"/>
      <c r="I3538" s="271"/>
      <c r="J3538" s="270"/>
      <c r="K3538" s="270"/>
      <c r="L3538" s="249"/>
      <c r="M3538" s="249"/>
      <c r="N3538" s="272"/>
      <c r="O3538" s="250"/>
      <c r="P3538" s="273"/>
      <c r="Q3538" s="274"/>
      <c r="R3538" s="273"/>
      <c r="S3538" s="274"/>
      <c r="T3538" s="250"/>
      <c r="U3538" s="274"/>
      <c r="V3538" s="250"/>
      <c r="W3538" s="275"/>
      <c r="X3538" s="276"/>
    </row>
    <row r="3539" spans="2:24" x14ac:dyDescent="0.25">
      <c r="B3539" s="248"/>
      <c r="C3539" s="249"/>
      <c r="D3539" s="269"/>
      <c r="E3539" s="249"/>
      <c r="F3539" s="270"/>
      <c r="G3539" s="270"/>
      <c r="H3539" s="271"/>
      <c r="I3539" s="271"/>
      <c r="J3539" s="270"/>
      <c r="K3539" s="270"/>
      <c r="L3539" s="249"/>
      <c r="M3539" s="249"/>
      <c r="N3539" s="272"/>
      <c r="O3539" s="250"/>
      <c r="P3539" s="273"/>
      <c r="Q3539" s="274"/>
      <c r="R3539" s="273"/>
      <c r="S3539" s="274"/>
      <c r="T3539" s="250"/>
      <c r="U3539" s="274"/>
      <c r="V3539" s="250"/>
      <c r="W3539" s="275"/>
      <c r="X3539" s="276"/>
    </row>
    <row r="3540" spans="2:24" x14ac:dyDescent="0.25">
      <c r="B3540" s="248"/>
      <c r="C3540" s="249"/>
      <c r="D3540" s="269"/>
      <c r="E3540" s="249"/>
      <c r="F3540" s="270"/>
      <c r="G3540" s="270"/>
      <c r="H3540" s="271"/>
      <c r="I3540" s="271"/>
      <c r="J3540" s="270"/>
      <c r="K3540" s="270"/>
      <c r="L3540" s="249"/>
      <c r="M3540" s="249"/>
      <c r="N3540" s="272"/>
      <c r="O3540" s="250"/>
      <c r="P3540" s="273"/>
      <c r="Q3540" s="274"/>
      <c r="R3540" s="273"/>
      <c r="S3540" s="274"/>
      <c r="T3540" s="250"/>
      <c r="U3540" s="274"/>
      <c r="V3540" s="250"/>
      <c r="W3540" s="275"/>
      <c r="X3540" s="276"/>
    </row>
    <row r="3541" spans="2:24" x14ac:dyDescent="0.25">
      <c r="B3541" s="248"/>
      <c r="C3541" s="249"/>
      <c r="D3541" s="269"/>
      <c r="E3541" s="249"/>
      <c r="F3541" s="270"/>
      <c r="G3541" s="270"/>
      <c r="H3541" s="271"/>
      <c r="I3541" s="271"/>
      <c r="J3541" s="270"/>
      <c r="K3541" s="270"/>
      <c r="L3541" s="249"/>
      <c r="M3541" s="249"/>
      <c r="N3541" s="272"/>
      <c r="O3541" s="250"/>
      <c r="P3541" s="273"/>
      <c r="Q3541" s="274"/>
      <c r="R3541" s="273"/>
      <c r="S3541" s="274"/>
      <c r="T3541" s="250"/>
      <c r="U3541" s="274"/>
      <c r="V3541" s="250"/>
      <c r="W3541" s="275"/>
      <c r="X3541" s="276"/>
    </row>
    <row r="3542" spans="2:24" x14ac:dyDescent="0.25">
      <c r="B3542" s="248"/>
      <c r="C3542" s="249"/>
      <c r="D3542" s="269"/>
      <c r="E3542" s="249"/>
      <c r="F3542" s="270"/>
      <c r="G3542" s="270"/>
      <c r="H3542" s="271"/>
      <c r="I3542" s="271"/>
      <c r="J3542" s="270"/>
      <c r="K3542" s="270"/>
      <c r="L3542" s="249"/>
      <c r="M3542" s="249"/>
      <c r="N3542" s="272"/>
      <c r="O3542" s="250"/>
      <c r="P3542" s="273"/>
      <c r="Q3542" s="274"/>
      <c r="R3542" s="273"/>
      <c r="S3542" s="274"/>
      <c r="T3542" s="250"/>
      <c r="U3542" s="274"/>
      <c r="V3542" s="250"/>
      <c r="W3542" s="275"/>
      <c r="X3542" s="276"/>
    </row>
    <row r="3543" spans="2:24" x14ac:dyDescent="0.25">
      <c r="B3543" s="248"/>
      <c r="C3543" s="249"/>
      <c r="D3543" s="269"/>
      <c r="E3543" s="249"/>
      <c r="F3543" s="270"/>
      <c r="G3543" s="270"/>
      <c r="H3543" s="271"/>
      <c r="I3543" s="271"/>
      <c r="J3543" s="270"/>
      <c r="K3543" s="270"/>
      <c r="L3543" s="249"/>
      <c r="M3543" s="249"/>
      <c r="N3543" s="272"/>
      <c r="O3543" s="250"/>
      <c r="P3543" s="273"/>
      <c r="Q3543" s="274"/>
      <c r="R3543" s="273"/>
      <c r="S3543" s="274"/>
      <c r="T3543" s="250"/>
      <c r="U3543" s="274"/>
      <c r="V3543" s="250"/>
      <c r="W3543" s="275"/>
      <c r="X3543" s="276"/>
    </row>
    <row r="3544" spans="2:24" x14ac:dyDescent="0.25">
      <c r="B3544" s="248"/>
      <c r="C3544" s="249"/>
      <c r="D3544" s="269"/>
      <c r="E3544" s="249"/>
      <c r="F3544" s="270"/>
      <c r="G3544" s="270"/>
      <c r="H3544" s="271"/>
      <c r="I3544" s="271"/>
      <c r="J3544" s="270"/>
      <c r="K3544" s="270"/>
      <c r="L3544" s="249"/>
      <c r="M3544" s="249"/>
      <c r="N3544" s="272"/>
      <c r="O3544" s="250"/>
      <c r="P3544" s="273"/>
      <c r="Q3544" s="274"/>
      <c r="R3544" s="273"/>
      <c r="S3544" s="274"/>
      <c r="T3544" s="250"/>
      <c r="U3544" s="274"/>
      <c r="V3544" s="250"/>
      <c r="W3544" s="275"/>
      <c r="X3544" s="276"/>
    </row>
    <row r="3545" spans="2:24" x14ac:dyDescent="0.25">
      <c r="B3545" s="248"/>
      <c r="C3545" s="249"/>
      <c r="D3545" s="269"/>
      <c r="E3545" s="249"/>
      <c r="F3545" s="270"/>
      <c r="G3545" s="270"/>
      <c r="H3545" s="271"/>
      <c r="I3545" s="271"/>
      <c r="J3545" s="270"/>
      <c r="K3545" s="270"/>
      <c r="L3545" s="249"/>
      <c r="M3545" s="249"/>
      <c r="N3545" s="272"/>
      <c r="O3545" s="250"/>
      <c r="P3545" s="273"/>
      <c r="Q3545" s="274"/>
      <c r="R3545" s="273"/>
      <c r="S3545" s="274"/>
      <c r="T3545" s="250"/>
      <c r="U3545" s="274"/>
      <c r="V3545" s="250"/>
      <c r="W3545" s="275"/>
      <c r="X3545" s="276"/>
    </row>
    <row r="3546" spans="2:24" x14ac:dyDescent="0.25">
      <c r="B3546" s="248"/>
      <c r="C3546" s="249"/>
      <c r="D3546" s="269"/>
      <c r="E3546" s="249"/>
      <c r="F3546" s="270"/>
      <c r="G3546" s="270"/>
      <c r="H3546" s="271"/>
      <c r="I3546" s="271"/>
      <c r="J3546" s="270"/>
      <c r="K3546" s="270"/>
      <c r="L3546" s="249"/>
      <c r="M3546" s="249"/>
      <c r="N3546" s="272"/>
      <c r="O3546" s="250"/>
      <c r="P3546" s="273"/>
      <c r="Q3546" s="274"/>
      <c r="R3546" s="273"/>
      <c r="S3546" s="274"/>
      <c r="T3546" s="250"/>
      <c r="U3546" s="274"/>
      <c r="V3546" s="250"/>
      <c r="W3546" s="275"/>
      <c r="X3546" s="276"/>
    </row>
    <row r="3547" spans="2:24" x14ac:dyDescent="0.25">
      <c r="B3547" s="248"/>
      <c r="C3547" s="249"/>
      <c r="D3547" s="269"/>
      <c r="E3547" s="249"/>
      <c r="F3547" s="270"/>
      <c r="G3547" s="270"/>
      <c r="H3547" s="271"/>
      <c r="I3547" s="271"/>
      <c r="J3547" s="270"/>
      <c r="K3547" s="270"/>
      <c r="L3547" s="249"/>
      <c r="M3547" s="249"/>
      <c r="N3547" s="272"/>
      <c r="O3547" s="250"/>
      <c r="P3547" s="273"/>
      <c r="Q3547" s="274"/>
      <c r="R3547" s="273"/>
      <c r="S3547" s="274"/>
      <c r="T3547" s="250"/>
      <c r="U3547" s="274"/>
      <c r="V3547" s="250"/>
      <c r="W3547" s="275"/>
      <c r="X3547" s="276"/>
    </row>
    <row r="3548" spans="2:24" x14ac:dyDescent="0.25">
      <c r="B3548" s="248"/>
      <c r="C3548" s="249"/>
      <c r="D3548" s="269"/>
      <c r="E3548" s="249"/>
      <c r="F3548" s="270"/>
      <c r="G3548" s="270"/>
      <c r="H3548" s="271"/>
      <c r="I3548" s="271"/>
      <c r="J3548" s="270"/>
      <c r="K3548" s="270"/>
      <c r="L3548" s="249"/>
      <c r="M3548" s="249"/>
      <c r="N3548" s="272"/>
      <c r="O3548" s="250"/>
      <c r="P3548" s="273"/>
      <c r="Q3548" s="274"/>
      <c r="R3548" s="273"/>
      <c r="S3548" s="274"/>
      <c r="T3548" s="250"/>
      <c r="U3548" s="274"/>
      <c r="V3548" s="250"/>
      <c r="W3548" s="275"/>
      <c r="X3548" s="276"/>
    </row>
    <row r="3549" spans="2:24" x14ac:dyDescent="0.25">
      <c r="B3549" s="248"/>
      <c r="C3549" s="249"/>
      <c r="D3549" s="269"/>
      <c r="E3549" s="249"/>
      <c r="F3549" s="270"/>
      <c r="G3549" s="270"/>
      <c r="H3549" s="271"/>
      <c r="I3549" s="271"/>
      <c r="J3549" s="270"/>
      <c r="K3549" s="270"/>
      <c r="L3549" s="249"/>
      <c r="M3549" s="249"/>
      <c r="N3549" s="272"/>
      <c r="O3549" s="250"/>
      <c r="P3549" s="273"/>
      <c r="Q3549" s="274"/>
      <c r="R3549" s="273"/>
      <c r="S3549" s="274"/>
      <c r="T3549" s="250"/>
      <c r="U3549" s="274"/>
      <c r="V3549" s="250"/>
      <c r="W3549" s="275"/>
      <c r="X3549" s="276"/>
    </row>
    <row r="3550" spans="2:24" x14ac:dyDescent="0.25">
      <c r="B3550" s="248"/>
      <c r="C3550" s="249"/>
      <c r="D3550" s="269"/>
      <c r="E3550" s="249"/>
      <c r="F3550" s="270"/>
      <c r="G3550" s="270"/>
      <c r="H3550" s="271"/>
      <c r="I3550" s="271"/>
      <c r="J3550" s="270"/>
      <c r="K3550" s="270"/>
      <c r="L3550" s="249"/>
      <c r="M3550" s="249"/>
      <c r="N3550" s="272"/>
      <c r="O3550" s="250"/>
      <c r="P3550" s="273"/>
      <c r="Q3550" s="274"/>
      <c r="R3550" s="273"/>
      <c r="S3550" s="274"/>
      <c r="T3550" s="250"/>
      <c r="U3550" s="274"/>
      <c r="V3550" s="250"/>
      <c r="W3550" s="275"/>
      <c r="X3550" s="276"/>
    </row>
    <row r="3551" spans="2:24" x14ac:dyDescent="0.25">
      <c r="B3551" s="248"/>
      <c r="C3551" s="249"/>
      <c r="D3551" s="269"/>
      <c r="E3551" s="249"/>
      <c r="F3551" s="270"/>
      <c r="G3551" s="270"/>
      <c r="H3551" s="271"/>
      <c r="I3551" s="271"/>
      <c r="J3551" s="270"/>
      <c r="K3551" s="270"/>
      <c r="L3551" s="249"/>
      <c r="M3551" s="249"/>
      <c r="N3551" s="272"/>
      <c r="O3551" s="250"/>
      <c r="P3551" s="273"/>
      <c r="Q3551" s="274"/>
      <c r="R3551" s="273"/>
      <c r="S3551" s="274"/>
      <c r="T3551" s="250"/>
      <c r="U3551" s="274"/>
      <c r="V3551" s="250"/>
      <c r="W3551" s="275"/>
      <c r="X3551" s="276"/>
    </row>
    <row r="3552" spans="2:24" x14ac:dyDescent="0.25">
      <c r="B3552" s="248"/>
      <c r="C3552" s="249"/>
      <c r="D3552" s="269"/>
      <c r="E3552" s="249"/>
      <c r="F3552" s="270"/>
      <c r="G3552" s="270"/>
      <c r="H3552" s="271"/>
      <c r="I3552" s="271"/>
      <c r="J3552" s="270"/>
      <c r="K3552" s="270"/>
      <c r="L3552" s="249"/>
      <c r="M3552" s="249"/>
      <c r="N3552" s="272"/>
      <c r="O3552" s="250"/>
      <c r="P3552" s="273"/>
      <c r="Q3552" s="274"/>
      <c r="R3552" s="273"/>
      <c r="S3552" s="274"/>
      <c r="T3552" s="250"/>
      <c r="U3552" s="274"/>
      <c r="V3552" s="250"/>
      <c r="W3552" s="275"/>
      <c r="X3552" s="276"/>
    </row>
    <row r="3553" spans="2:24" x14ac:dyDescent="0.25">
      <c r="B3553" s="248"/>
      <c r="C3553" s="249"/>
      <c r="D3553" s="269"/>
      <c r="E3553" s="249"/>
      <c r="F3553" s="270"/>
      <c r="G3553" s="270"/>
      <c r="H3553" s="271"/>
      <c r="I3553" s="271"/>
      <c r="J3553" s="270"/>
      <c r="K3553" s="270"/>
      <c r="L3553" s="249"/>
      <c r="M3553" s="249"/>
      <c r="N3553" s="272"/>
      <c r="O3553" s="250"/>
      <c r="P3553" s="273"/>
      <c r="Q3553" s="274"/>
      <c r="R3553" s="273"/>
      <c r="S3553" s="274"/>
      <c r="T3553" s="250"/>
      <c r="U3553" s="274"/>
      <c r="V3553" s="250"/>
      <c r="W3553" s="275"/>
      <c r="X3553" s="276"/>
    </row>
    <row r="3554" spans="2:24" x14ac:dyDescent="0.25">
      <c r="B3554" s="248"/>
      <c r="C3554" s="249"/>
      <c r="D3554" s="269"/>
      <c r="E3554" s="249"/>
      <c r="F3554" s="270"/>
      <c r="G3554" s="270"/>
      <c r="H3554" s="271"/>
      <c r="I3554" s="271"/>
      <c r="J3554" s="270"/>
      <c r="K3554" s="270"/>
      <c r="L3554" s="249"/>
      <c r="M3554" s="249"/>
      <c r="N3554" s="272"/>
      <c r="O3554" s="250"/>
      <c r="P3554" s="273"/>
      <c r="Q3554" s="274"/>
      <c r="R3554" s="273"/>
      <c r="S3554" s="274"/>
      <c r="T3554" s="250"/>
      <c r="U3554" s="274"/>
      <c r="V3554" s="250"/>
      <c r="W3554" s="275"/>
      <c r="X3554" s="276"/>
    </row>
    <row r="3555" spans="2:24" x14ac:dyDescent="0.25">
      <c r="B3555" s="248"/>
      <c r="C3555" s="249"/>
      <c r="D3555" s="269"/>
      <c r="E3555" s="249"/>
      <c r="F3555" s="270"/>
      <c r="G3555" s="270"/>
      <c r="H3555" s="271"/>
      <c r="I3555" s="271"/>
      <c r="J3555" s="270"/>
      <c r="K3555" s="270"/>
      <c r="L3555" s="249"/>
      <c r="M3555" s="249"/>
      <c r="N3555" s="272"/>
      <c r="O3555" s="250"/>
      <c r="P3555" s="273"/>
      <c r="Q3555" s="274"/>
      <c r="R3555" s="273"/>
      <c r="S3555" s="274"/>
      <c r="T3555" s="250"/>
      <c r="U3555" s="274"/>
      <c r="V3555" s="250"/>
      <c r="W3555" s="275"/>
      <c r="X3555" s="276"/>
    </row>
    <row r="3556" spans="2:24" x14ac:dyDescent="0.25">
      <c r="B3556" s="248"/>
      <c r="C3556" s="249"/>
      <c r="D3556" s="269"/>
      <c r="E3556" s="249"/>
      <c r="F3556" s="270"/>
      <c r="G3556" s="270"/>
      <c r="H3556" s="271"/>
      <c r="I3556" s="271"/>
      <c r="J3556" s="270"/>
      <c r="K3556" s="270"/>
      <c r="L3556" s="249"/>
      <c r="M3556" s="249"/>
      <c r="N3556" s="272"/>
      <c r="O3556" s="250"/>
      <c r="P3556" s="273"/>
      <c r="Q3556" s="274"/>
      <c r="R3556" s="273"/>
      <c r="S3556" s="274"/>
      <c r="T3556" s="250"/>
      <c r="U3556" s="274"/>
      <c r="V3556" s="250"/>
      <c r="W3556" s="275"/>
      <c r="X3556" s="276"/>
    </row>
    <row r="3557" spans="2:24" x14ac:dyDescent="0.25">
      <c r="B3557" s="248"/>
      <c r="C3557" s="249"/>
      <c r="D3557" s="269"/>
      <c r="E3557" s="249"/>
      <c r="F3557" s="270"/>
      <c r="G3557" s="270"/>
      <c r="H3557" s="271"/>
      <c r="I3557" s="271"/>
      <c r="J3557" s="270"/>
      <c r="K3557" s="270"/>
      <c r="L3557" s="249"/>
      <c r="M3557" s="249"/>
      <c r="N3557" s="272"/>
      <c r="O3557" s="250"/>
      <c r="P3557" s="273"/>
      <c r="Q3557" s="274"/>
      <c r="R3557" s="273"/>
      <c r="S3557" s="274"/>
      <c r="T3557" s="250"/>
      <c r="U3557" s="274"/>
      <c r="V3557" s="250"/>
      <c r="W3557" s="275"/>
      <c r="X3557" s="276"/>
    </row>
    <row r="3558" spans="2:24" x14ac:dyDescent="0.25">
      <c r="B3558" s="248"/>
      <c r="C3558" s="249"/>
      <c r="D3558" s="269"/>
      <c r="E3558" s="249"/>
      <c r="F3558" s="270"/>
      <c r="G3558" s="270"/>
      <c r="H3558" s="271"/>
      <c r="I3558" s="271"/>
      <c r="J3558" s="270"/>
      <c r="K3558" s="270"/>
      <c r="L3558" s="249"/>
      <c r="M3558" s="249"/>
      <c r="N3558" s="272"/>
      <c r="O3558" s="250"/>
      <c r="P3558" s="273"/>
      <c r="Q3558" s="274"/>
      <c r="R3558" s="273"/>
      <c r="S3558" s="274"/>
      <c r="T3558" s="250"/>
      <c r="U3558" s="274"/>
      <c r="V3558" s="250"/>
      <c r="W3558" s="275"/>
      <c r="X3558" s="276"/>
    </row>
    <row r="3559" spans="2:24" x14ac:dyDescent="0.25">
      <c r="B3559" s="248"/>
      <c r="C3559" s="249"/>
      <c r="D3559" s="269"/>
      <c r="E3559" s="249"/>
      <c r="F3559" s="270"/>
      <c r="G3559" s="270"/>
      <c r="H3559" s="271"/>
      <c r="I3559" s="271"/>
      <c r="J3559" s="270"/>
      <c r="K3559" s="270"/>
      <c r="L3559" s="249"/>
      <c r="M3559" s="249"/>
      <c r="N3559" s="272"/>
      <c r="O3559" s="250"/>
      <c r="P3559" s="273"/>
      <c r="Q3559" s="274"/>
      <c r="R3559" s="273"/>
      <c r="S3559" s="274"/>
      <c r="T3559" s="250"/>
      <c r="U3559" s="274"/>
      <c r="V3559" s="250"/>
      <c r="W3559" s="275"/>
      <c r="X3559" s="276"/>
    </row>
    <row r="3560" spans="2:24" x14ac:dyDescent="0.25">
      <c r="B3560" s="248"/>
      <c r="C3560" s="249"/>
      <c r="D3560" s="269"/>
      <c r="E3560" s="249"/>
      <c r="F3560" s="270"/>
      <c r="G3560" s="270"/>
      <c r="H3560" s="271"/>
      <c r="I3560" s="271"/>
      <c r="J3560" s="270"/>
      <c r="K3560" s="270"/>
      <c r="L3560" s="249"/>
      <c r="M3560" s="249"/>
      <c r="N3560" s="272"/>
      <c r="O3560" s="250"/>
      <c r="P3560" s="273"/>
      <c r="Q3560" s="274"/>
      <c r="R3560" s="273"/>
      <c r="S3560" s="274"/>
      <c r="T3560" s="250"/>
      <c r="U3560" s="274"/>
      <c r="V3560" s="250"/>
      <c r="W3560" s="275"/>
      <c r="X3560" s="276"/>
    </row>
    <row r="3561" spans="2:24" x14ac:dyDescent="0.25">
      <c r="B3561" s="248"/>
      <c r="C3561" s="249"/>
      <c r="D3561" s="269"/>
      <c r="E3561" s="249"/>
      <c r="F3561" s="270"/>
      <c r="G3561" s="270"/>
      <c r="H3561" s="271"/>
      <c r="I3561" s="271"/>
      <c r="J3561" s="270"/>
      <c r="K3561" s="270"/>
      <c r="L3561" s="249"/>
      <c r="M3561" s="249"/>
      <c r="N3561" s="272"/>
      <c r="O3561" s="250"/>
      <c r="P3561" s="273"/>
      <c r="Q3561" s="274"/>
      <c r="R3561" s="273"/>
      <c r="S3561" s="274"/>
      <c r="T3561" s="250"/>
      <c r="U3561" s="274"/>
      <c r="V3561" s="250"/>
      <c r="W3561" s="275"/>
      <c r="X3561" s="276"/>
    </row>
    <row r="3562" spans="2:24" x14ac:dyDescent="0.25">
      <c r="B3562" s="248"/>
      <c r="C3562" s="249"/>
      <c r="D3562" s="269"/>
      <c r="E3562" s="249"/>
      <c r="F3562" s="270"/>
      <c r="G3562" s="270"/>
      <c r="H3562" s="271"/>
      <c r="I3562" s="271"/>
      <c r="J3562" s="270"/>
      <c r="K3562" s="270"/>
      <c r="L3562" s="249"/>
      <c r="M3562" s="249"/>
      <c r="N3562" s="272"/>
      <c r="O3562" s="250"/>
      <c r="P3562" s="273"/>
      <c r="Q3562" s="274"/>
      <c r="R3562" s="273"/>
      <c r="S3562" s="274"/>
      <c r="T3562" s="250"/>
      <c r="U3562" s="274"/>
      <c r="V3562" s="250"/>
      <c r="W3562" s="275"/>
      <c r="X3562" s="276"/>
    </row>
    <row r="3563" spans="2:24" x14ac:dyDescent="0.25">
      <c r="B3563" s="248"/>
      <c r="C3563" s="249"/>
      <c r="D3563" s="269"/>
      <c r="E3563" s="249"/>
      <c r="F3563" s="270"/>
      <c r="G3563" s="270"/>
      <c r="H3563" s="271"/>
      <c r="I3563" s="271"/>
      <c r="J3563" s="270"/>
      <c r="K3563" s="270"/>
      <c r="L3563" s="249"/>
      <c r="M3563" s="249"/>
      <c r="N3563" s="272"/>
      <c r="O3563" s="250"/>
      <c r="P3563" s="273"/>
      <c r="Q3563" s="274"/>
      <c r="R3563" s="273"/>
      <c r="S3563" s="274"/>
      <c r="T3563" s="250"/>
      <c r="U3563" s="274"/>
      <c r="V3563" s="250"/>
      <c r="W3563" s="275"/>
      <c r="X3563" s="276"/>
    </row>
    <row r="3564" spans="2:24" x14ac:dyDescent="0.25">
      <c r="B3564" s="248"/>
      <c r="C3564" s="249"/>
      <c r="D3564" s="269"/>
      <c r="E3564" s="249"/>
      <c r="F3564" s="270"/>
      <c r="G3564" s="270"/>
      <c r="H3564" s="271"/>
      <c r="I3564" s="271"/>
      <c r="J3564" s="270"/>
      <c r="K3564" s="270"/>
      <c r="L3564" s="249"/>
      <c r="M3564" s="249"/>
      <c r="N3564" s="272"/>
      <c r="O3564" s="250"/>
      <c r="P3564" s="273"/>
      <c r="Q3564" s="274"/>
      <c r="R3564" s="273"/>
      <c r="S3564" s="274"/>
      <c r="T3564" s="250"/>
      <c r="U3564" s="274"/>
      <c r="V3564" s="250"/>
      <c r="W3564" s="275"/>
      <c r="X3564" s="276"/>
    </row>
    <row r="3565" spans="2:24" x14ac:dyDescent="0.25">
      <c r="B3565" s="248"/>
      <c r="C3565" s="249"/>
      <c r="D3565" s="269"/>
      <c r="E3565" s="249"/>
      <c r="F3565" s="270"/>
      <c r="G3565" s="270"/>
      <c r="H3565" s="271"/>
      <c r="I3565" s="271"/>
      <c r="J3565" s="270"/>
      <c r="K3565" s="270"/>
      <c r="L3565" s="249"/>
      <c r="M3565" s="249"/>
      <c r="N3565" s="272"/>
      <c r="O3565" s="250"/>
      <c r="P3565" s="273"/>
      <c r="Q3565" s="274"/>
      <c r="R3565" s="273"/>
      <c r="S3565" s="274"/>
      <c r="T3565" s="250"/>
      <c r="U3565" s="274"/>
      <c r="V3565" s="250"/>
      <c r="W3565" s="275"/>
      <c r="X3565" s="276"/>
    </row>
    <row r="3566" spans="2:24" x14ac:dyDescent="0.25">
      <c r="B3566" s="248"/>
      <c r="C3566" s="249"/>
      <c r="D3566" s="269"/>
      <c r="E3566" s="249"/>
      <c r="F3566" s="270"/>
      <c r="G3566" s="270"/>
      <c r="H3566" s="271"/>
      <c r="I3566" s="271"/>
      <c r="J3566" s="270"/>
      <c r="K3566" s="270"/>
      <c r="L3566" s="249"/>
      <c r="M3566" s="249"/>
      <c r="N3566" s="272"/>
      <c r="O3566" s="250"/>
      <c r="P3566" s="273"/>
      <c r="Q3566" s="274"/>
      <c r="R3566" s="273"/>
      <c r="S3566" s="274"/>
      <c r="T3566" s="250"/>
      <c r="U3566" s="274"/>
      <c r="V3566" s="250"/>
      <c r="W3566" s="275"/>
      <c r="X3566" s="276"/>
    </row>
    <row r="3567" spans="2:24" x14ac:dyDescent="0.25">
      <c r="B3567" s="248"/>
      <c r="C3567" s="249"/>
      <c r="D3567" s="269"/>
      <c r="E3567" s="249"/>
      <c r="F3567" s="270"/>
      <c r="G3567" s="270"/>
      <c r="H3567" s="271"/>
      <c r="I3567" s="271"/>
      <c r="J3567" s="270"/>
      <c r="K3567" s="270"/>
      <c r="L3567" s="249"/>
      <c r="M3567" s="249"/>
      <c r="N3567" s="272"/>
      <c r="O3567" s="250"/>
      <c r="P3567" s="273"/>
      <c r="Q3567" s="274"/>
      <c r="R3567" s="273"/>
      <c r="S3567" s="274"/>
      <c r="T3567" s="250"/>
      <c r="U3567" s="274"/>
      <c r="V3567" s="250"/>
      <c r="W3567" s="275"/>
      <c r="X3567" s="276"/>
    </row>
    <row r="3568" spans="2:24" x14ac:dyDescent="0.25">
      <c r="B3568" s="248"/>
      <c r="C3568" s="249"/>
      <c r="D3568" s="269"/>
      <c r="E3568" s="249"/>
      <c r="F3568" s="270"/>
      <c r="G3568" s="270"/>
      <c r="H3568" s="271"/>
      <c r="I3568" s="271"/>
      <c r="J3568" s="270"/>
      <c r="K3568" s="270"/>
      <c r="L3568" s="249"/>
      <c r="M3568" s="249"/>
      <c r="N3568" s="272"/>
      <c r="O3568" s="250"/>
      <c r="P3568" s="273"/>
      <c r="Q3568" s="274"/>
      <c r="R3568" s="273"/>
      <c r="S3568" s="274"/>
      <c r="T3568" s="250"/>
      <c r="U3568" s="274"/>
      <c r="V3568" s="250"/>
      <c r="W3568" s="275"/>
      <c r="X3568" s="276"/>
    </row>
    <row r="3569" spans="2:24" x14ac:dyDescent="0.25">
      <c r="B3569" s="248"/>
      <c r="C3569" s="249"/>
      <c r="D3569" s="269"/>
      <c r="E3569" s="249"/>
      <c r="F3569" s="270"/>
      <c r="G3569" s="270"/>
      <c r="H3569" s="271"/>
      <c r="I3569" s="271"/>
      <c r="J3569" s="270"/>
      <c r="K3569" s="270"/>
      <c r="L3569" s="249"/>
      <c r="M3569" s="249"/>
      <c r="N3569" s="272"/>
      <c r="O3569" s="250"/>
      <c r="P3569" s="273"/>
      <c r="Q3569" s="274"/>
      <c r="R3569" s="273"/>
      <c r="S3569" s="274"/>
      <c r="T3569" s="250"/>
      <c r="U3569" s="274"/>
      <c r="V3569" s="250"/>
      <c r="W3569" s="275"/>
      <c r="X3569" s="276"/>
    </row>
    <row r="3570" spans="2:24" x14ac:dyDescent="0.25">
      <c r="B3570" s="248"/>
      <c r="C3570" s="249"/>
      <c r="D3570" s="269"/>
      <c r="E3570" s="249"/>
      <c r="F3570" s="270"/>
      <c r="G3570" s="270"/>
      <c r="H3570" s="271"/>
      <c r="I3570" s="271"/>
      <c r="J3570" s="270"/>
      <c r="K3570" s="270"/>
      <c r="L3570" s="249"/>
      <c r="M3570" s="249"/>
      <c r="N3570" s="272"/>
      <c r="O3570" s="250"/>
      <c r="P3570" s="273"/>
      <c r="Q3570" s="274"/>
      <c r="R3570" s="273"/>
      <c r="S3570" s="274"/>
      <c r="T3570" s="250"/>
      <c r="U3570" s="274"/>
      <c r="V3570" s="250"/>
      <c r="W3570" s="275"/>
      <c r="X3570" s="276"/>
    </row>
    <row r="3571" spans="2:24" x14ac:dyDescent="0.25">
      <c r="B3571" s="248"/>
      <c r="C3571" s="249"/>
      <c r="D3571" s="269"/>
      <c r="E3571" s="249"/>
      <c r="F3571" s="270"/>
      <c r="G3571" s="270"/>
      <c r="H3571" s="271"/>
      <c r="I3571" s="271"/>
      <c r="J3571" s="270"/>
      <c r="K3571" s="270"/>
      <c r="L3571" s="249"/>
      <c r="M3571" s="249"/>
      <c r="N3571" s="272"/>
      <c r="O3571" s="250"/>
      <c r="P3571" s="273"/>
      <c r="Q3571" s="274"/>
      <c r="R3571" s="273"/>
      <c r="S3571" s="274"/>
      <c r="T3571" s="250"/>
      <c r="U3571" s="274"/>
      <c r="V3571" s="250"/>
      <c r="W3571" s="275"/>
      <c r="X3571" s="276"/>
    </row>
    <row r="3572" spans="2:24" x14ac:dyDescent="0.25">
      <c r="B3572" s="248"/>
      <c r="C3572" s="249"/>
      <c r="D3572" s="269"/>
      <c r="E3572" s="249"/>
      <c r="F3572" s="270"/>
      <c r="G3572" s="270"/>
      <c r="H3572" s="271"/>
      <c r="I3572" s="271"/>
      <c r="J3572" s="270"/>
      <c r="K3572" s="270"/>
      <c r="L3572" s="249"/>
      <c r="M3572" s="249"/>
      <c r="N3572" s="272"/>
      <c r="O3572" s="250"/>
      <c r="P3572" s="273"/>
      <c r="Q3572" s="274"/>
      <c r="R3572" s="273"/>
      <c r="S3572" s="274"/>
      <c r="T3572" s="250"/>
      <c r="U3572" s="274"/>
      <c r="V3572" s="250"/>
      <c r="W3572" s="275"/>
      <c r="X3572" s="276"/>
    </row>
    <row r="3573" spans="2:24" x14ac:dyDescent="0.25">
      <c r="B3573" s="248"/>
      <c r="C3573" s="249"/>
      <c r="D3573" s="269"/>
      <c r="E3573" s="249"/>
      <c r="F3573" s="270"/>
      <c r="G3573" s="270"/>
      <c r="H3573" s="271"/>
      <c r="I3573" s="271"/>
      <c r="J3573" s="270"/>
      <c r="K3573" s="270"/>
      <c r="L3573" s="249"/>
      <c r="M3573" s="249"/>
      <c r="N3573" s="272"/>
      <c r="O3573" s="250"/>
      <c r="P3573" s="273"/>
      <c r="Q3573" s="274"/>
      <c r="R3573" s="273"/>
      <c r="S3573" s="274"/>
      <c r="T3573" s="250"/>
      <c r="U3573" s="274"/>
      <c r="V3573" s="250"/>
      <c r="W3573" s="275"/>
      <c r="X3573" s="276"/>
    </row>
    <row r="3574" spans="2:24" x14ac:dyDescent="0.25">
      <c r="B3574" s="248"/>
      <c r="C3574" s="249"/>
      <c r="D3574" s="269"/>
      <c r="E3574" s="249"/>
      <c r="F3574" s="270"/>
      <c r="G3574" s="270"/>
      <c r="H3574" s="271"/>
      <c r="I3574" s="271"/>
      <c r="J3574" s="270"/>
      <c r="K3574" s="270"/>
      <c r="L3574" s="249"/>
      <c r="M3574" s="249"/>
      <c r="N3574" s="272"/>
      <c r="O3574" s="250"/>
      <c r="P3574" s="273"/>
      <c r="Q3574" s="274"/>
      <c r="R3574" s="273"/>
      <c r="S3574" s="274"/>
      <c r="T3574" s="250"/>
      <c r="U3574" s="274"/>
      <c r="V3574" s="250"/>
      <c r="W3574" s="275"/>
      <c r="X3574" s="276"/>
    </row>
    <row r="3575" spans="2:24" x14ac:dyDescent="0.25">
      <c r="B3575" s="248"/>
      <c r="C3575" s="249"/>
      <c r="D3575" s="269"/>
      <c r="E3575" s="249"/>
      <c r="F3575" s="270"/>
      <c r="G3575" s="270"/>
      <c r="H3575" s="271"/>
      <c r="I3575" s="271"/>
      <c r="J3575" s="270"/>
      <c r="K3575" s="270"/>
      <c r="L3575" s="249"/>
      <c r="M3575" s="249"/>
      <c r="N3575" s="272"/>
      <c r="O3575" s="250"/>
      <c r="P3575" s="273"/>
      <c r="Q3575" s="274"/>
      <c r="R3575" s="273"/>
      <c r="S3575" s="274"/>
      <c r="T3575" s="250"/>
      <c r="U3575" s="274"/>
      <c r="V3575" s="250"/>
      <c r="W3575" s="275"/>
      <c r="X3575" s="276"/>
    </row>
    <row r="3576" spans="2:24" x14ac:dyDescent="0.25">
      <c r="B3576" s="248"/>
      <c r="C3576" s="249"/>
      <c r="D3576" s="269"/>
      <c r="E3576" s="249"/>
      <c r="F3576" s="270"/>
      <c r="G3576" s="270"/>
      <c r="H3576" s="271"/>
      <c r="I3576" s="271"/>
      <c r="J3576" s="270"/>
      <c r="K3576" s="270"/>
      <c r="L3576" s="249"/>
      <c r="M3576" s="249"/>
      <c r="N3576" s="272"/>
      <c r="O3576" s="250"/>
      <c r="P3576" s="273"/>
      <c r="Q3576" s="274"/>
      <c r="R3576" s="273"/>
      <c r="S3576" s="274"/>
      <c r="T3576" s="250"/>
      <c r="U3576" s="274"/>
      <c r="V3576" s="250"/>
      <c r="W3576" s="275"/>
      <c r="X3576" s="276"/>
    </row>
    <row r="3577" spans="2:24" x14ac:dyDescent="0.25">
      <c r="B3577" s="248"/>
      <c r="C3577" s="249"/>
      <c r="D3577" s="269"/>
      <c r="E3577" s="249"/>
      <c r="F3577" s="270"/>
      <c r="G3577" s="270"/>
      <c r="H3577" s="271"/>
      <c r="I3577" s="271"/>
      <c r="J3577" s="270"/>
      <c r="K3577" s="270"/>
      <c r="L3577" s="249"/>
      <c r="M3577" s="249"/>
      <c r="N3577" s="272"/>
      <c r="O3577" s="250"/>
      <c r="P3577" s="273"/>
      <c r="Q3577" s="274"/>
      <c r="R3577" s="273"/>
      <c r="S3577" s="274"/>
      <c r="T3577" s="250"/>
      <c r="U3577" s="274"/>
      <c r="V3577" s="250"/>
      <c r="W3577" s="275"/>
      <c r="X3577" s="276"/>
    </row>
    <row r="3578" spans="2:24" x14ac:dyDescent="0.25">
      <c r="B3578" s="248"/>
      <c r="C3578" s="249"/>
      <c r="D3578" s="269"/>
      <c r="E3578" s="249"/>
      <c r="F3578" s="270"/>
      <c r="G3578" s="270"/>
      <c r="H3578" s="271"/>
      <c r="I3578" s="271"/>
      <c r="J3578" s="270"/>
      <c r="K3578" s="270"/>
      <c r="L3578" s="249"/>
      <c r="M3578" s="249"/>
      <c r="N3578" s="272"/>
      <c r="O3578" s="250"/>
      <c r="P3578" s="273"/>
      <c r="Q3578" s="274"/>
      <c r="R3578" s="273"/>
      <c r="S3578" s="274"/>
      <c r="T3578" s="250"/>
      <c r="U3578" s="274"/>
      <c r="V3578" s="250"/>
      <c r="W3578" s="275"/>
      <c r="X3578" s="276"/>
    </row>
    <row r="3579" spans="2:24" x14ac:dyDescent="0.25">
      <c r="B3579" s="248"/>
      <c r="C3579" s="249"/>
      <c r="D3579" s="269"/>
      <c r="E3579" s="249"/>
      <c r="F3579" s="270"/>
      <c r="G3579" s="270"/>
      <c r="H3579" s="271"/>
      <c r="I3579" s="271"/>
      <c r="J3579" s="270"/>
      <c r="K3579" s="270"/>
      <c r="L3579" s="249"/>
      <c r="M3579" s="249"/>
      <c r="N3579" s="272"/>
      <c r="O3579" s="250"/>
      <c r="P3579" s="273"/>
      <c r="Q3579" s="274"/>
      <c r="R3579" s="273"/>
      <c r="S3579" s="274"/>
      <c r="T3579" s="250"/>
      <c r="U3579" s="274"/>
      <c r="V3579" s="250"/>
      <c r="W3579" s="275"/>
      <c r="X3579" s="276"/>
    </row>
    <row r="3580" spans="2:24" x14ac:dyDescent="0.25">
      <c r="B3580" s="248"/>
      <c r="C3580" s="249"/>
      <c r="D3580" s="269"/>
      <c r="E3580" s="249"/>
      <c r="F3580" s="270"/>
      <c r="G3580" s="270"/>
      <c r="H3580" s="271"/>
      <c r="I3580" s="271"/>
      <c r="J3580" s="270"/>
      <c r="K3580" s="270"/>
      <c r="L3580" s="249"/>
      <c r="M3580" s="249"/>
      <c r="N3580" s="272"/>
      <c r="O3580" s="250"/>
      <c r="P3580" s="273"/>
      <c r="Q3580" s="274"/>
      <c r="R3580" s="273"/>
      <c r="S3580" s="274"/>
      <c r="T3580" s="250"/>
      <c r="U3580" s="274"/>
      <c r="V3580" s="250"/>
      <c r="W3580" s="275"/>
      <c r="X3580" s="276"/>
    </row>
    <row r="3581" spans="2:24" x14ac:dyDescent="0.25">
      <c r="B3581" s="248"/>
      <c r="C3581" s="249"/>
      <c r="D3581" s="269"/>
      <c r="E3581" s="249"/>
      <c r="F3581" s="270"/>
      <c r="G3581" s="270"/>
      <c r="H3581" s="271"/>
      <c r="I3581" s="271"/>
      <c r="J3581" s="270"/>
      <c r="K3581" s="270"/>
      <c r="L3581" s="249"/>
      <c r="M3581" s="249"/>
      <c r="N3581" s="272"/>
      <c r="O3581" s="250"/>
      <c r="P3581" s="273"/>
      <c r="Q3581" s="274"/>
      <c r="R3581" s="273"/>
      <c r="S3581" s="274"/>
      <c r="T3581" s="250"/>
      <c r="U3581" s="274"/>
      <c r="V3581" s="250"/>
      <c r="W3581" s="275"/>
      <c r="X3581" s="276"/>
    </row>
    <row r="3582" spans="2:24" x14ac:dyDescent="0.25">
      <c r="B3582" s="248"/>
      <c r="C3582" s="249"/>
      <c r="D3582" s="269"/>
      <c r="E3582" s="249"/>
      <c r="F3582" s="270"/>
      <c r="G3582" s="270"/>
      <c r="H3582" s="271"/>
      <c r="I3582" s="271"/>
      <c r="J3582" s="270"/>
      <c r="K3582" s="270"/>
      <c r="L3582" s="249"/>
      <c r="M3582" s="249"/>
      <c r="N3582" s="272"/>
      <c r="O3582" s="250"/>
      <c r="P3582" s="273"/>
      <c r="Q3582" s="274"/>
      <c r="R3582" s="273"/>
      <c r="S3582" s="274"/>
      <c r="T3582" s="250"/>
      <c r="U3582" s="274"/>
      <c r="V3582" s="250"/>
      <c r="W3582" s="275"/>
      <c r="X3582" s="276"/>
    </row>
    <row r="3583" spans="2:24" x14ac:dyDescent="0.25">
      <c r="B3583" s="248"/>
      <c r="C3583" s="249"/>
      <c r="D3583" s="269"/>
      <c r="E3583" s="249"/>
      <c r="F3583" s="270"/>
      <c r="G3583" s="270"/>
      <c r="H3583" s="271"/>
      <c r="I3583" s="271"/>
      <c r="J3583" s="270"/>
      <c r="K3583" s="270"/>
      <c r="L3583" s="249"/>
      <c r="M3583" s="249"/>
      <c r="N3583" s="272"/>
      <c r="O3583" s="250"/>
      <c r="P3583" s="273"/>
      <c r="Q3583" s="274"/>
      <c r="R3583" s="273"/>
      <c r="S3583" s="274"/>
      <c r="T3583" s="250"/>
      <c r="U3583" s="274"/>
      <c r="V3583" s="250"/>
      <c r="W3583" s="275"/>
      <c r="X3583" s="276"/>
    </row>
    <row r="3584" spans="2:24" x14ac:dyDescent="0.25">
      <c r="B3584" s="248"/>
      <c r="C3584" s="249"/>
      <c r="D3584" s="269"/>
      <c r="E3584" s="249"/>
      <c r="F3584" s="270"/>
      <c r="G3584" s="270"/>
      <c r="H3584" s="271"/>
      <c r="I3584" s="271"/>
      <c r="J3584" s="270"/>
      <c r="K3584" s="270"/>
      <c r="L3584" s="249"/>
      <c r="M3584" s="249"/>
      <c r="N3584" s="272"/>
      <c r="O3584" s="250"/>
      <c r="P3584" s="273"/>
      <c r="Q3584" s="274"/>
      <c r="R3584" s="273"/>
      <c r="S3584" s="274"/>
      <c r="T3584" s="250"/>
      <c r="U3584" s="274"/>
      <c r="V3584" s="250"/>
      <c r="W3584" s="275"/>
      <c r="X3584" s="276"/>
    </row>
    <row r="3585" spans="2:24" x14ac:dyDescent="0.25">
      <c r="B3585" s="248"/>
      <c r="C3585" s="249"/>
      <c r="D3585" s="269"/>
      <c r="E3585" s="249"/>
      <c r="F3585" s="270"/>
      <c r="G3585" s="270"/>
      <c r="H3585" s="271"/>
      <c r="I3585" s="271"/>
      <c r="J3585" s="270"/>
      <c r="K3585" s="270"/>
      <c r="L3585" s="249"/>
      <c r="M3585" s="249"/>
      <c r="N3585" s="272"/>
      <c r="O3585" s="250"/>
      <c r="P3585" s="273"/>
      <c r="Q3585" s="274"/>
      <c r="R3585" s="273"/>
      <c r="S3585" s="274"/>
      <c r="T3585" s="250"/>
      <c r="U3585" s="274"/>
      <c r="V3585" s="250"/>
      <c r="W3585" s="275"/>
      <c r="X3585" s="276"/>
    </row>
    <row r="3586" spans="2:24" x14ac:dyDescent="0.25">
      <c r="B3586" s="248"/>
      <c r="C3586" s="249"/>
      <c r="D3586" s="269"/>
      <c r="E3586" s="249"/>
      <c r="F3586" s="270"/>
      <c r="G3586" s="270"/>
      <c r="H3586" s="271"/>
      <c r="I3586" s="271"/>
      <c r="J3586" s="270"/>
      <c r="K3586" s="270"/>
      <c r="L3586" s="249"/>
      <c r="M3586" s="249"/>
      <c r="N3586" s="272"/>
      <c r="O3586" s="250"/>
      <c r="P3586" s="273"/>
      <c r="Q3586" s="274"/>
      <c r="R3586" s="273"/>
      <c r="S3586" s="274"/>
      <c r="T3586" s="250"/>
      <c r="U3586" s="274"/>
      <c r="V3586" s="250"/>
      <c r="W3586" s="275"/>
      <c r="X3586" s="276"/>
    </row>
    <row r="3587" spans="2:24" x14ac:dyDescent="0.25">
      <c r="B3587" s="248"/>
      <c r="C3587" s="249"/>
      <c r="D3587" s="269"/>
      <c r="E3587" s="249"/>
      <c r="F3587" s="270"/>
      <c r="G3587" s="270"/>
      <c r="H3587" s="271"/>
      <c r="I3587" s="271"/>
      <c r="J3587" s="270"/>
      <c r="K3587" s="270"/>
      <c r="L3587" s="249"/>
      <c r="M3587" s="249"/>
      <c r="N3587" s="272"/>
      <c r="O3587" s="250"/>
      <c r="P3587" s="273"/>
      <c r="Q3587" s="274"/>
      <c r="R3587" s="273"/>
      <c r="S3587" s="274"/>
      <c r="T3587" s="250"/>
      <c r="U3587" s="274"/>
      <c r="V3587" s="250"/>
      <c r="W3587" s="275"/>
      <c r="X3587" s="276"/>
    </row>
    <row r="3588" spans="2:24" x14ac:dyDescent="0.25">
      <c r="B3588" s="248"/>
      <c r="C3588" s="249"/>
      <c r="D3588" s="269"/>
      <c r="E3588" s="249"/>
      <c r="F3588" s="270"/>
      <c r="G3588" s="270"/>
      <c r="H3588" s="271"/>
      <c r="I3588" s="271"/>
      <c r="J3588" s="270"/>
      <c r="K3588" s="270"/>
      <c r="L3588" s="249"/>
      <c r="M3588" s="249"/>
      <c r="N3588" s="272"/>
      <c r="O3588" s="250"/>
      <c r="P3588" s="273"/>
      <c r="Q3588" s="274"/>
      <c r="R3588" s="273"/>
      <c r="S3588" s="274"/>
      <c r="T3588" s="250"/>
      <c r="U3588" s="274"/>
      <c r="V3588" s="250"/>
      <c r="W3588" s="275"/>
      <c r="X3588" s="276"/>
    </row>
    <row r="3589" spans="2:24" x14ac:dyDescent="0.25">
      <c r="B3589" s="248"/>
      <c r="C3589" s="249"/>
      <c r="D3589" s="269"/>
      <c r="E3589" s="249"/>
      <c r="F3589" s="270"/>
      <c r="G3589" s="270"/>
      <c r="H3589" s="271"/>
      <c r="I3589" s="271"/>
      <c r="J3589" s="270"/>
      <c r="K3589" s="270"/>
      <c r="L3589" s="249"/>
      <c r="M3589" s="249"/>
      <c r="N3589" s="272"/>
      <c r="O3589" s="250"/>
      <c r="P3589" s="273"/>
      <c r="Q3589" s="274"/>
      <c r="R3589" s="273"/>
      <c r="S3589" s="274"/>
      <c r="T3589" s="250"/>
      <c r="U3589" s="274"/>
      <c r="V3589" s="250"/>
      <c r="W3589" s="275"/>
      <c r="X3589" s="276"/>
    </row>
    <row r="3590" spans="2:24" x14ac:dyDescent="0.25">
      <c r="B3590" s="248"/>
      <c r="C3590" s="249"/>
      <c r="D3590" s="269"/>
      <c r="E3590" s="249"/>
      <c r="F3590" s="270"/>
      <c r="G3590" s="270"/>
      <c r="H3590" s="271"/>
      <c r="I3590" s="271"/>
      <c r="J3590" s="270"/>
      <c r="K3590" s="270"/>
      <c r="L3590" s="249"/>
      <c r="M3590" s="249"/>
      <c r="N3590" s="272"/>
      <c r="O3590" s="250"/>
      <c r="P3590" s="273"/>
      <c r="Q3590" s="274"/>
      <c r="R3590" s="273"/>
      <c r="S3590" s="274"/>
      <c r="T3590" s="250"/>
      <c r="U3590" s="274"/>
      <c r="V3590" s="250"/>
      <c r="W3590" s="275"/>
      <c r="X3590" s="276"/>
    </row>
    <row r="3591" spans="2:24" x14ac:dyDescent="0.25">
      <c r="B3591" s="248"/>
      <c r="C3591" s="249"/>
      <c r="D3591" s="269"/>
      <c r="E3591" s="249"/>
      <c r="F3591" s="270"/>
      <c r="G3591" s="270"/>
      <c r="H3591" s="271"/>
      <c r="I3591" s="271"/>
      <c r="J3591" s="270"/>
      <c r="K3591" s="270"/>
      <c r="L3591" s="249"/>
      <c r="M3591" s="249"/>
      <c r="N3591" s="272"/>
      <c r="O3591" s="250"/>
      <c r="P3591" s="273"/>
      <c r="Q3591" s="274"/>
      <c r="R3591" s="273"/>
      <c r="S3591" s="274"/>
      <c r="T3591" s="250"/>
      <c r="U3591" s="274"/>
      <c r="V3591" s="250"/>
      <c r="W3591" s="275"/>
      <c r="X3591" s="276"/>
    </row>
    <row r="3592" spans="2:24" x14ac:dyDescent="0.25">
      <c r="B3592" s="248"/>
      <c r="C3592" s="249"/>
      <c r="D3592" s="269"/>
      <c r="E3592" s="249"/>
      <c r="F3592" s="270"/>
      <c r="G3592" s="270"/>
      <c r="H3592" s="271"/>
      <c r="I3592" s="271"/>
      <c r="J3592" s="270"/>
      <c r="K3592" s="270"/>
      <c r="L3592" s="249"/>
      <c r="M3592" s="249"/>
      <c r="N3592" s="272"/>
      <c r="O3592" s="250"/>
      <c r="P3592" s="273"/>
      <c r="Q3592" s="274"/>
      <c r="R3592" s="273"/>
      <c r="S3592" s="274"/>
      <c r="T3592" s="250"/>
      <c r="U3592" s="274"/>
      <c r="V3592" s="250"/>
      <c r="W3592" s="275"/>
      <c r="X3592" s="276"/>
    </row>
    <row r="3593" spans="2:24" x14ac:dyDescent="0.25">
      <c r="B3593" s="248"/>
      <c r="C3593" s="249"/>
      <c r="D3593" s="269"/>
      <c r="E3593" s="249"/>
      <c r="F3593" s="270"/>
      <c r="G3593" s="270"/>
      <c r="H3593" s="271"/>
      <c r="I3593" s="271"/>
      <c r="J3593" s="270"/>
      <c r="K3593" s="270"/>
      <c r="L3593" s="249"/>
      <c r="M3593" s="249"/>
      <c r="N3593" s="272"/>
      <c r="O3593" s="250"/>
      <c r="P3593" s="273"/>
      <c r="Q3593" s="274"/>
      <c r="R3593" s="273"/>
      <c r="S3593" s="274"/>
      <c r="T3593" s="250"/>
      <c r="U3593" s="274"/>
      <c r="V3593" s="250"/>
      <c r="W3593" s="275"/>
      <c r="X3593" s="276"/>
    </row>
    <row r="3594" spans="2:24" x14ac:dyDescent="0.25">
      <c r="B3594" s="248"/>
      <c r="C3594" s="249"/>
      <c r="D3594" s="269"/>
      <c r="E3594" s="249"/>
      <c r="F3594" s="270"/>
      <c r="G3594" s="270"/>
      <c r="H3594" s="271"/>
      <c r="I3594" s="271"/>
      <c r="J3594" s="270"/>
      <c r="K3594" s="270"/>
      <c r="L3594" s="249"/>
      <c r="M3594" s="249"/>
      <c r="N3594" s="272"/>
      <c r="O3594" s="250"/>
      <c r="P3594" s="273"/>
      <c r="Q3594" s="274"/>
      <c r="R3594" s="273"/>
      <c r="S3594" s="274"/>
      <c r="T3594" s="250"/>
      <c r="U3594" s="274"/>
      <c r="V3594" s="250"/>
      <c r="W3594" s="275"/>
      <c r="X3594" s="276"/>
    </row>
    <row r="3595" spans="2:24" x14ac:dyDescent="0.25">
      <c r="B3595" s="248"/>
      <c r="C3595" s="249"/>
      <c r="D3595" s="269"/>
      <c r="E3595" s="249"/>
      <c r="F3595" s="270"/>
      <c r="G3595" s="270"/>
      <c r="H3595" s="271"/>
      <c r="I3595" s="271"/>
      <c r="J3595" s="270"/>
      <c r="K3595" s="270"/>
      <c r="L3595" s="249"/>
      <c r="M3595" s="249"/>
      <c r="N3595" s="272"/>
      <c r="O3595" s="250"/>
      <c r="P3595" s="273"/>
      <c r="Q3595" s="274"/>
      <c r="R3595" s="273"/>
      <c r="S3595" s="274"/>
      <c r="T3595" s="250"/>
      <c r="U3595" s="274"/>
      <c r="V3595" s="250"/>
      <c r="W3595" s="275"/>
      <c r="X3595" s="276"/>
    </row>
    <row r="3596" spans="2:24" x14ac:dyDescent="0.25">
      <c r="B3596" s="248"/>
      <c r="C3596" s="249"/>
      <c r="D3596" s="269"/>
      <c r="E3596" s="249"/>
      <c r="F3596" s="270"/>
      <c r="G3596" s="270"/>
      <c r="H3596" s="271"/>
      <c r="I3596" s="271"/>
      <c r="J3596" s="270"/>
      <c r="K3596" s="270"/>
      <c r="L3596" s="249"/>
      <c r="M3596" s="249"/>
      <c r="N3596" s="272"/>
      <c r="O3596" s="250"/>
      <c r="P3596" s="273"/>
      <c r="Q3596" s="274"/>
      <c r="R3596" s="273"/>
      <c r="S3596" s="274"/>
      <c r="T3596" s="250"/>
      <c r="U3596" s="274"/>
      <c r="V3596" s="250"/>
      <c r="W3596" s="275"/>
      <c r="X3596" s="276"/>
    </row>
    <row r="3597" spans="2:24" x14ac:dyDescent="0.25">
      <c r="B3597" s="248"/>
      <c r="C3597" s="249"/>
      <c r="D3597" s="269"/>
      <c r="E3597" s="249"/>
      <c r="F3597" s="270"/>
      <c r="G3597" s="270"/>
      <c r="H3597" s="271"/>
      <c r="I3597" s="271"/>
      <c r="J3597" s="270"/>
      <c r="K3597" s="270"/>
      <c r="L3597" s="249"/>
      <c r="M3597" s="249"/>
      <c r="N3597" s="272"/>
      <c r="O3597" s="250"/>
      <c r="P3597" s="273"/>
      <c r="Q3597" s="274"/>
      <c r="R3597" s="273"/>
      <c r="S3597" s="274"/>
      <c r="T3597" s="250"/>
      <c r="U3597" s="274"/>
      <c r="V3597" s="250"/>
      <c r="W3597" s="275"/>
      <c r="X3597" s="276"/>
    </row>
    <row r="3598" spans="2:24" x14ac:dyDescent="0.25">
      <c r="B3598" s="248"/>
      <c r="C3598" s="249"/>
      <c r="D3598" s="269"/>
      <c r="E3598" s="249"/>
      <c r="F3598" s="270"/>
      <c r="G3598" s="270"/>
      <c r="H3598" s="271"/>
      <c r="I3598" s="271"/>
      <c r="J3598" s="270"/>
      <c r="K3598" s="270"/>
      <c r="L3598" s="249"/>
      <c r="M3598" s="249"/>
      <c r="N3598" s="272"/>
      <c r="O3598" s="250"/>
      <c r="P3598" s="273"/>
      <c r="Q3598" s="274"/>
      <c r="R3598" s="273"/>
      <c r="S3598" s="274"/>
      <c r="T3598" s="250"/>
      <c r="U3598" s="274"/>
      <c r="V3598" s="250"/>
      <c r="W3598" s="275"/>
      <c r="X3598" s="276"/>
    </row>
    <row r="3599" spans="2:24" x14ac:dyDescent="0.25">
      <c r="B3599" s="248"/>
      <c r="C3599" s="249"/>
      <c r="D3599" s="269"/>
      <c r="E3599" s="249"/>
      <c r="F3599" s="270"/>
      <c r="G3599" s="270"/>
      <c r="H3599" s="271"/>
      <c r="I3599" s="271"/>
      <c r="J3599" s="270"/>
      <c r="K3599" s="270"/>
      <c r="L3599" s="249"/>
      <c r="M3599" s="249"/>
      <c r="N3599" s="272"/>
      <c r="O3599" s="250"/>
      <c r="P3599" s="273"/>
      <c r="Q3599" s="274"/>
      <c r="R3599" s="273"/>
      <c r="S3599" s="274"/>
      <c r="T3599" s="250"/>
      <c r="U3599" s="274"/>
      <c r="V3599" s="250"/>
      <c r="W3599" s="275"/>
      <c r="X3599" s="276"/>
    </row>
    <row r="3600" spans="2:24" x14ac:dyDescent="0.25">
      <c r="B3600" s="248"/>
      <c r="C3600" s="249"/>
      <c r="D3600" s="269"/>
      <c r="E3600" s="249"/>
      <c r="F3600" s="270"/>
      <c r="G3600" s="270"/>
      <c r="H3600" s="271"/>
      <c r="I3600" s="271"/>
      <c r="J3600" s="270"/>
      <c r="K3600" s="270"/>
      <c r="L3600" s="249"/>
      <c r="M3600" s="249"/>
      <c r="N3600" s="272"/>
      <c r="O3600" s="250"/>
      <c r="P3600" s="273"/>
      <c r="Q3600" s="274"/>
      <c r="R3600" s="273"/>
      <c r="S3600" s="274"/>
      <c r="T3600" s="250"/>
      <c r="U3600" s="274"/>
      <c r="V3600" s="250"/>
      <c r="W3600" s="275"/>
      <c r="X3600" s="276"/>
    </row>
    <row r="3601" spans="2:24" x14ac:dyDescent="0.25">
      <c r="B3601" s="248"/>
      <c r="C3601" s="249"/>
      <c r="D3601" s="269"/>
      <c r="E3601" s="249"/>
      <c r="F3601" s="270"/>
      <c r="G3601" s="270"/>
      <c r="H3601" s="271"/>
      <c r="I3601" s="271"/>
      <c r="J3601" s="270"/>
      <c r="K3601" s="270"/>
      <c r="L3601" s="249"/>
      <c r="M3601" s="249"/>
      <c r="N3601" s="272"/>
      <c r="O3601" s="250"/>
      <c r="P3601" s="273"/>
      <c r="Q3601" s="274"/>
      <c r="R3601" s="273"/>
      <c r="S3601" s="274"/>
      <c r="T3601" s="250"/>
      <c r="U3601" s="274"/>
      <c r="V3601" s="250"/>
      <c r="W3601" s="275"/>
      <c r="X3601" s="276"/>
    </row>
    <row r="3602" spans="2:24" x14ac:dyDescent="0.25">
      <c r="B3602" s="248"/>
      <c r="C3602" s="249"/>
      <c r="D3602" s="269"/>
      <c r="E3602" s="249"/>
      <c r="F3602" s="270"/>
      <c r="G3602" s="270"/>
      <c r="H3602" s="271"/>
      <c r="I3602" s="271"/>
      <c r="J3602" s="270"/>
      <c r="K3602" s="270"/>
      <c r="L3602" s="249"/>
      <c r="M3602" s="249"/>
      <c r="N3602" s="272"/>
      <c r="O3602" s="250"/>
      <c r="P3602" s="273"/>
      <c r="Q3602" s="274"/>
      <c r="R3602" s="273"/>
      <c r="S3602" s="274"/>
      <c r="T3602" s="250"/>
      <c r="U3602" s="274"/>
      <c r="V3602" s="250"/>
      <c r="W3602" s="275"/>
      <c r="X3602" s="276"/>
    </row>
    <row r="3603" spans="2:24" x14ac:dyDescent="0.25">
      <c r="B3603" s="248"/>
      <c r="C3603" s="249"/>
      <c r="D3603" s="269"/>
      <c r="E3603" s="249"/>
      <c r="F3603" s="270"/>
      <c r="G3603" s="270"/>
      <c r="H3603" s="271"/>
      <c r="I3603" s="271"/>
      <c r="J3603" s="270"/>
      <c r="K3603" s="270"/>
      <c r="L3603" s="249"/>
      <c r="M3603" s="249"/>
      <c r="N3603" s="272"/>
      <c r="O3603" s="250"/>
      <c r="P3603" s="273"/>
      <c r="Q3603" s="274"/>
      <c r="R3603" s="273"/>
      <c r="S3603" s="274"/>
      <c r="T3603" s="250"/>
      <c r="U3603" s="274"/>
      <c r="V3603" s="250"/>
      <c r="W3603" s="275"/>
      <c r="X3603" s="276"/>
    </row>
    <row r="3604" spans="2:24" x14ac:dyDescent="0.25">
      <c r="B3604" s="248"/>
      <c r="C3604" s="249"/>
      <c r="D3604" s="269"/>
      <c r="E3604" s="249"/>
      <c r="F3604" s="270"/>
      <c r="G3604" s="270"/>
      <c r="H3604" s="271"/>
      <c r="I3604" s="271"/>
      <c r="J3604" s="270"/>
      <c r="K3604" s="270"/>
      <c r="L3604" s="249"/>
      <c r="M3604" s="249"/>
      <c r="N3604" s="272"/>
      <c r="O3604" s="250"/>
      <c r="P3604" s="273"/>
      <c r="Q3604" s="274"/>
      <c r="R3604" s="273"/>
      <c r="S3604" s="274"/>
      <c r="T3604" s="250"/>
      <c r="U3604" s="274"/>
      <c r="V3604" s="250"/>
      <c r="W3604" s="275"/>
      <c r="X3604" s="276"/>
    </row>
    <row r="3605" spans="2:24" x14ac:dyDescent="0.25">
      <c r="B3605" s="248"/>
      <c r="C3605" s="249"/>
      <c r="D3605" s="269"/>
      <c r="E3605" s="249"/>
      <c r="F3605" s="270"/>
      <c r="G3605" s="270"/>
      <c r="H3605" s="271"/>
      <c r="I3605" s="271"/>
      <c r="J3605" s="270"/>
      <c r="K3605" s="270"/>
      <c r="L3605" s="249"/>
      <c r="M3605" s="249"/>
      <c r="N3605" s="272"/>
      <c r="O3605" s="250"/>
      <c r="P3605" s="273"/>
      <c r="Q3605" s="274"/>
      <c r="R3605" s="273"/>
      <c r="S3605" s="274"/>
      <c r="T3605" s="250"/>
      <c r="U3605" s="274"/>
      <c r="V3605" s="250"/>
      <c r="W3605" s="275"/>
      <c r="X3605" s="276"/>
    </row>
    <row r="3606" spans="2:24" x14ac:dyDescent="0.25">
      <c r="B3606" s="248"/>
      <c r="C3606" s="249"/>
      <c r="D3606" s="269"/>
      <c r="E3606" s="249"/>
      <c r="F3606" s="270"/>
      <c r="G3606" s="270"/>
      <c r="H3606" s="271"/>
      <c r="I3606" s="271"/>
      <c r="J3606" s="270"/>
      <c r="K3606" s="270"/>
      <c r="L3606" s="249"/>
      <c r="M3606" s="249"/>
      <c r="N3606" s="272"/>
      <c r="O3606" s="250"/>
      <c r="P3606" s="273"/>
      <c r="Q3606" s="274"/>
      <c r="R3606" s="273"/>
      <c r="S3606" s="274"/>
      <c r="T3606" s="250"/>
      <c r="U3606" s="274"/>
      <c r="V3606" s="250"/>
      <c r="W3606" s="275"/>
      <c r="X3606" s="276"/>
    </row>
    <row r="3607" spans="2:24" x14ac:dyDescent="0.25">
      <c r="B3607" s="248"/>
      <c r="C3607" s="249"/>
      <c r="D3607" s="269"/>
      <c r="E3607" s="249"/>
      <c r="F3607" s="270"/>
      <c r="G3607" s="270"/>
      <c r="H3607" s="271"/>
      <c r="I3607" s="271"/>
      <c r="J3607" s="270"/>
      <c r="K3607" s="270"/>
      <c r="L3607" s="249"/>
      <c r="M3607" s="249"/>
      <c r="N3607" s="272"/>
      <c r="O3607" s="250"/>
      <c r="P3607" s="273"/>
      <c r="Q3607" s="274"/>
      <c r="R3607" s="273"/>
      <c r="S3607" s="274"/>
      <c r="T3607" s="250"/>
      <c r="U3607" s="274"/>
      <c r="V3607" s="250"/>
      <c r="W3607" s="275"/>
      <c r="X3607" s="276"/>
    </row>
    <row r="3608" spans="2:24" x14ac:dyDescent="0.25">
      <c r="B3608" s="248"/>
      <c r="C3608" s="249"/>
      <c r="D3608" s="269"/>
      <c r="E3608" s="249"/>
      <c r="F3608" s="270"/>
      <c r="G3608" s="270"/>
      <c r="H3608" s="271"/>
      <c r="I3608" s="271"/>
      <c r="J3608" s="270"/>
      <c r="K3608" s="270"/>
      <c r="L3608" s="249"/>
      <c r="M3608" s="249"/>
      <c r="N3608" s="272"/>
      <c r="O3608" s="250"/>
      <c r="P3608" s="273"/>
      <c r="Q3608" s="274"/>
      <c r="R3608" s="273"/>
      <c r="S3608" s="274"/>
      <c r="T3608" s="250"/>
      <c r="U3608" s="274"/>
      <c r="V3608" s="250"/>
      <c r="W3608" s="275"/>
      <c r="X3608" s="276"/>
    </row>
    <row r="3609" spans="2:24" x14ac:dyDescent="0.25">
      <c r="B3609" s="248"/>
      <c r="C3609" s="249"/>
      <c r="D3609" s="269"/>
      <c r="E3609" s="249"/>
      <c r="F3609" s="270"/>
      <c r="G3609" s="270"/>
      <c r="H3609" s="271"/>
      <c r="I3609" s="271"/>
      <c r="J3609" s="270"/>
      <c r="K3609" s="270"/>
      <c r="L3609" s="249"/>
      <c r="M3609" s="249"/>
      <c r="N3609" s="272"/>
      <c r="O3609" s="250"/>
      <c r="P3609" s="273"/>
      <c r="Q3609" s="274"/>
      <c r="R3609" s="273"/>
      <c r="S3609" s="274"/>
      <c r="T3609" s="250"/>
      <c r="U3609" s="274"/>
      <c r="V3609" s="250"/>
      <c r="W3609" s="275"/>
      <c r="X3609" s="276"/>
    </row>
    <row r="3610" spans="2:24" x14ac:dyDescent="0.25">
      <c r="B3610" s="248"/>
      <c r="C3610" s="249"/>
      <c r="D3610" s="269"/>
      <c r="E3610" s="249"/>
      <c r="F3610" s="270"/>
      <c r="G3610" s="270"/>
      <c r="H3610" s="271"/>
      <c r="I3610" s="271"/>
      <c r="J3610" s="270"/>
      <c r="K3610" s="270"/>
      <c r="L3610" s="249"/>
      <c r="M3610" s="249"/>
      <c r="N3610" s="272"/>
      <c r="O3610" s="250"/>
      <c r="P3610" s="273"/>
      <c r="Q3610" s="274"/>
      <c r="R3610" s="273"/>
      <c r="S3610" s="274"/>
      <c r="T3610" s="250"/>
      <c r="U3610" s="274"/>
      <c r="V3610" s="250"/>
      <c r="W3610" s="275"/>
      <c r="X3610" s="276"/>
    </row>
    <row r="3611" spans="2:24" x14ac:dyDescent="0.25">
      <c r="B3611" s="248"/>
      <c r="C3611" s="249"/>
      <c r="D3611" s="269"/>
      <c r="E3611" s="249"/>
      <c r="F3611" s="270"/>
      <c r="G3611" s="270"/>
      <c r="H3611" s="271"/>
      <c r="I3611" s="271"/>
      <c r="J3611" s="270"/>
      <c r="K3611" s="270"/>
      <c r="L3611" s="249"/>
      <c r="M3611" s="249"/>
      <c r="N3611" s="272"/>
      <c r="O3611" s="250"/>
      <c r="P3611" s="273"/>
      <c r="Q3611" s="274"/>
      <c r="R3611" s="273"/>
      <c r="S3611" s="274"/>
      <c r="T3611" s="250"/>
      <c r="U3611" s="274"/>
      <c r="V3611" s="250"/>
      <c r="W3611" s="275"/>
      <c r="X3611" s="276"/>
    </row>
    <row r="3612" spans="2:24" x14ac:dyDescent="0.25">
      <c r="B3612" s="248"/>
      <c r="C3612" s="249"/>
      <c r="D3612" s="269"/>
      <c r="E3612" s="249"/>
      <c r="F3612" s="270"/>
      <c r="G3612" s="270"/>
      <c r="H3612" s="271"/>
      <c r="I3612" s="271"/>
      <c r="J3612" s="270"/>
      <c r="K3612" s="270"/>
      <c r="L3612" s="249"/>
      <c r="M3612" s="249"/>
      <c r="N3612" s="272"/>
      <c r="O3612" s="250"/>
      <c r="P3612" s="273"/>
      <c r="Q3612" s="274"/>
      <c r="R3612" s="273"/>
      <c r="S3612" s="274"/>
      <c r="T3612" s="250"/>
      <c r="U3612" s="274"/>
      <c r="V3612" s="250"/>
      <c r="W3612" s="275"/>
      <c r="X3612" s="276"/>
    </row>
    <row r="3613" spans="2:24" x14ac:dyDescent="0.25">
      <c r="B3613" s="248"/>
      <c r="C3613" s="249"/>
      <c r="D3613" s="269"/>
      <c r="E3613" s="249"/>
      <c r="F3613" s="270"/>
      <c r="G3613" s="270"/>
      <c r="H3613" s="271"/>
      <c r="I3613" s="271"/>
      <c r="J3613" s="270"/>
      <c r="K3613" s="270"/>
      <c r="L3613" s="249"/>
      <c r="M3613" s="249"/>
      <c r="N3613" s="272"/>
      <c r="O3613" s="250"/>
      <c r="P3613" s="273"/>
      <c r="Q3613" s="274"/>
      <c r="R3613" s="273"/>
      <c r="S3613" s="274"/>
      <c r="T3613" s="250"/>
      <c r="U3613" s="274"/>
      <c r="V3613" s="250"/>
      <c r="W3613" s="275"/>
      <c r="X3613" s="276"/>
    </row>
    <row r="3614" spans="2:24" x14ac:dyDescent="0.25">
      <c r="B3614" s="248"/>
      <c r="C3614" s="249"/>
      <c r="D3614" s="269"/>
      <c r="E3614" s="249"/>
      <c r="F3614" s="270"/>
      <c r="G3614" s="270"/>
      <c r="H3614" s="271"/>
      <c r="I3614" s="271"/>
      <c r="J3614" s="270"/>
      <c r="K3614" s="270"/>
      <c r="L3614" s="249"/>
      <c r="M3614" s="249"/>
      <c r="N3614" s="272"/>
      <c r="O3614" s="250"/>
      <c r="P3614" s="273"/>
      <c r="Q3614" s="274"/>
      <c r="R3614" s="273"/>
      <c r="S3614" s="274"/>
      <c r="T3614" s="250"/>
      <c r="U3614" s="274"/>
      <c r="V3614" s="250"/>
      <c r="W3614" s="275"/>
      <c r="X3614" s="276"/>
    </row>
    <row r="3615" spans="2:24" x14ac:dyDescent="0.25">
      <c r="B3615" s="248"/>
      <c r="C3615" s="249"/>
      <c r="D3615" s="269"/>
      <c r="E3615" s="249"/>
      <c r="F3615" s="270"/>
      <c r="G3615" s="270"/>
      <c r="H3615" s="271"/>
      <c r="I3615" s="271"/>
      <c r="J3615" s="270"/>
      <c r="K3615" s="270"/>
      <c r="L3615" s="249"/>
      <c r="M3615" s="249"/>
      <c r="N3615" s="272"/>
      <c r="O3615" s="250"/>
      <c r="P3615" s="273"/>
      <c r="Q3615" s="274"/>
      <c r="R3615" s="273"/>
      <c r="S3615" s="274"/>
      <c r="T3615" s="250"/>
      <c r="U3615" s="274"/>
      <c r="V3615" s="250"/>
      <c r="W3615" s="275"/>
      <c r="X3615" s="276"/>
    </row>
    <row r="3616" spans="2:24" x14ac:dyDescent="0.25">
      <c r="B3616" s="248"/>
      <c r="C3616" s="249"/>
      <c r="D3616" s="269"/>
      <c r="E3616" s="249"/>
      <c r="F3616" s="270"/>
      <c r="G3616" s="270"/>
      <c r="H3616" s="271"/>
      <c r="I3616" s="271"/>
      <c r="J3616" s="270"/>
      <c r="K3616" s="270"/>
      <c r="L3616" s="249"/>
      <c r="M3616" s="249"/>
      <c r="N3616" s="272"/>
      <c r="O3616" s="250"/>
      <c r="P3616" s="273"/>
      <c r="Q3616" s="274"/>
      <c r="R3616" s="273"/>
      <c r="S3616" s="274"/>
      <c r="T3616" s="250"/>
      <c r="U3616" s="274"/>
      <c r="V3616" s="250"/>
      <c r="W3616" s="275"/>
      <c r="X3616" s="276"/>
    </row>
    <row r="3617" spans="2:24" x14ac:dyDescent="0.25">
      <c r="B3617" s="248"/>
      <c r="C3617" s="249"/>
      <c r="D3617" s="269"/>
      <c r="E3617" s="249"/>
      <c r="F3617" s="270"/>
      <c r="G3617" s="270"/>
      <c r="H3617" s="271"/>
      <c r="I3617" s="271"/>
      <c r="J3617" s="270"/>
      <c r="K3617" s="270"/>
      <c r="L3617" s="249"/>
      <c r="M3617" s="249"/>
      <c r="N3617" s="272"/>
      <c r="O3617" s="250"/>
      <c r="P3617" s="273"/>
      <c r="Q3617" s="274"/>
      <c r="R3617" s="273"/>
      <c r="S3617" s="274"/>
      <c r="T3617" s="250"/>
      <c r="U3617" s="274"/>
      <c r="V3617" s="250"/>
      <c r="W3617" s="275"/>
      <c r="X3617" s="276"/>
    </row>
    <row r="3618" spans="2:24" x14ac:dyDescent="0.25">
      <c r="B3618" s="248"/>
      <c r="C3618" s="249"/>
      <c r="D3618" s="269"/>
      <c r="E3618" s="249"/>
      <c r="F3618" s="270"/>
      <c r="G3618" s="270"/>
      <c r="H3618" s="271"/>
      <c r="I3618" s="271"/>
      <c r="J3618" s="270"/>
      <c r="K3618" s="270"/>
      <c r="L3618" s="249"/>
      <c r="M3618" s="249"/>
      <c r="N3618" s="272"/>
      <c r="O3618" s="250"/>
      <c r="P3618" s="273"/>
      <c r="Q3618" s="274"/>
      <c r="R3618" s="273"/>
      <c r="S3618" s="274"/>
      <c r="T3618" s="250"/>
      <c r="U3618" s="274"/>
      <c r="V3618" s="250"/>
      <c r="W3618" s="275"/>
      <c r="X3618" s="276"/>
    </row>
    <row r="3619" spans="2:24" x14ac:dyDescent="0.25">
      <c r="B3619" s="248"/>
      <c r="C3619" s="249"/>
      <c r="D3619" s="269"/>
      <c r="E3619" s="249"/>
      <c r="F3619" s="270"/>
      <c r="G3619" s="270"/>
      <c r="H3619" s="271"/>
      <c r="I3619" s="271"/>
      <c r="J3619" s="270"/>
      <c r="K3619" s="270"/>
      <c r="L3619" s="249"/>
      <c r="M3619" s="249"/>
      <c r="N3619" s="272"/>
      <c r="O3619" s="250"/>
      <c r="P3619" s="273"/>
      <c r="Q3619" s="274"/>
      <c r="R3619" s="273"/>
      <c r="S3619" s="274"/>
      <c r="T3619" s="250"/>
      <c r="U3619" s="274"/>
      <c r="V3619" s="250"/>
      <c r="W3619" s="275"/>
      <c r="X3619" s="276"/>
    </row>
    <row r="3620" spans="2:24" x14ac:dyDescent="0.25">
      <c r="B3620" s="248"/>
      <c r="C3620" s="249"/>
      <c r="D3620" s="269"/>
      <c r="E3620" s="249"/>
      <c r="F3620" s="270"/>
      <c r="G3620" s="270"/>
      <c r="H3620" s="271"/>
      <c r="I3620" s="271"/>
      <c r="J3620" s="270"/>
      <c r="K3620" s="270"/>
      <c r="L3620" s="249"/>
      <c r="M3620" s="249"/>
      <c r="N3620" s="272"/>
      <c r="O3620" s="250"/>
      <c r="P3620" s="273"/>
      <c r="Q3620" s="274"/>
      <c r="R3620" s="273"/>
      <c r="S3620" s="274"/>
      <c r="T3620" s="250"/>
      <c r="U3620" s="274"/>
      <c r="V3620" s="250"/>
      <c r="W3620" s="275"/>
      <c r="X3620" s="276"/>
    </row>
    <row r="3621" spans="2:24" x14ac:dyDescent="0.25">
      <c r="B3621" s="248"/>
      <c r="C3621" s="249"/>
      <c r="D3621" s="269"/>
      <c r="E3621" s="249"/>
      <c r="F3621" s="270"/>
      <c r="G3621" s="270"/>
      <c r="H3621" s="271"/>
      <c r="I3621" s="271"/>
      <c r="J3621" s="270"/>
      <c r="K3621" s="270"/>
      <c r="L3621" s="249"/>
      <c r="M3621" s="249"/>
      <c r="N3621" s="272"/>
      <c r="O3621" s="250"/>
      <c r="P3621" s="273"/>
      <c r="Q3621" s="274"/>
      <c r="R3621" s="273"/>
      <c r="S3621" s="274"/>
      <c r="T3621" s="250"/>
      <c r="U3621" s="274"/>
      <c r="V3621" s="250"/>
      <c r="W3621" s="275"/>
      <c r="X3621" s="276"/>
    </row>
    <row r="3622" spans="2:24" x14ac:dyDescent="0.25">
      <c r="B3622" s="248"/>
      <c r="C3622" s="249"/>
      <c r="D3622" s="269"/>
      <c r="E3622" s="249"/>
      <c r="F3622" s="270"/>
      <c r="G3622" s="270"/>
      <c r="H3622" s="271"/>
      <c r="I3622" s="271"/>
      <c r="J3622" s="270"/>
      <c r="K3622" s="270"/>
      <c r="L3622" s="249"/>
      <c r="M3622" s="249"/>
      <c r="N3622" s="272"/>
      <c r="O3622" s="250"/>
      <c r="P3622" s="273"/>
      <c r="Q3622" s="274"/>
      <c r="R3622" s="273"/>
      <c r="S3622" s="274"/>
      <c r="T3622" s="250"/>
      <c r="U3622" s="274"/>
      <c r="V3622" s="250"/>
      <c r="W3622" s="275"/>
      <c r="X3622" s="276"/>
    </row>
    <row r="3623" spans="2:24" x14ac:dyDescent="0.25">
      <c r="B3623" s="248"/>
      <c r="C3623" s="249"/>
      <c r="D3623" s="269"/>
      <c r="E3623" s="249"/>
      <c r="F3623" s="270"/>
      <c r="G3623" s="270"/>
      <c r="H3623" s="271"/>
      <c r="I3623" s="271"/>
      <c r="J3623" s="270"/>
      <c r="K3623" s="270"/>
      <c r="L3623" s="249"/>
      <c r="M3623" s="249"/>
      <c r="N3623" s="272"/>
      <c r="O3623" s="250"/>
      <c r="P3623" s="273"/>
      <c r="Q3623" s="274"/>
      <c r="R3623" s="273"/>
      <c r="S3623" s="274"/>
      <c r="T3623" s="250"/>
      <c r="U3623" s="274"/>
      <c r="V3623" s="250"/>
      <c r="W3623" s="275"/>
      <c r="X3623" s="276"/>
    </row>
    <row r="3624" spans="2:24" x14ac:dyDescent="0.25">
      <c r="B3624" s="248"/>
      <c r="C3624" s="249"/>
      <c r="D3624" s="269"/>
      <c r="E3624" s="249"/>
      <c r="F3624" s="270"/>
      <c r="G3624" s="270"/>
      <c r="H3624" s="271"/>
      <c r="I3624" s="271"/>
      <c r="J3624" s="270"/>
      <c r="K3624" s="270"/>
      <c r="L3624" s="249"/>
      <c r="M3624" s="249"/>
      <c r="N3624" s="272"/>
      <c r="O3624" s="250"/>
      <c r="P3624" s="273"/>
      <c r="Q3624" s="274"/>
      <c r="R3624" s="273"/>
      <c r="S3624" s="274"/>
      <c r="T3624" s="250"/>
      <c r="U3624" s="274"/>
      <c r="V3624" s="250"/>
      <c r="W3624" s="275"/>
      <c r="X3624" s="276"/>
    </row>
    <row r="3625" spans="2:24" x14ac:dyDescent="0.25">
      <c r="B3625" s="248"/>
      <c r="C3625" s="249"/>
      <c r="D3625" s="269"/>
      <c r="E3625" s="249"/>
      <c r="F3625" s="270"/>
      <c r="G3625" s="270"/>
      <c r="H3625" s="271"/>
      <c r="I3625" s="271"/>
      <c r="J3625" s="270"/>
      <c r="K3625" s="270"/>
      <c r="L3625" s="249"/>
      <c r="M3625" s="249"/>
      <c r="N3625" s="272"/>
      <c r="O3625" s="250"/>
      <c r="P3625" s="273"/>
      <c r="Q3625" s="274"/>
      <c r="R3625" s="273"/>
      <c r="S3625" s="274"/>
      <c r="T3625" s="250"/>
      <c r="U3625" s="274"/>
      <c r="V3625" s="250"/>
      <c r="W3625" s="275"/>
      <c r="X3625" s="276"/>
    </row>
    <row r="3626" spans="2:24" x14ac:dyDescent="0.25">
      <c r="B3626" s="248"/>
      <c r="C3626" s="249"/>
      <c r="D3626" s="269"/>
      <c r="E3626" s="249"/>
      <c r="F3626" s="270"/>
      <c r="G3626" s="270"/>
      <c r="H3626" s="271"/>
      <c r="I3626" s="271"/>
      <c r="J3626" s="270"/>
      <c r="K3626" s="270"/>
      <c r="L3626" s="249"/>
      <c r="M3626" s="249"/>
      <c r="N3626" s="272"/>
      <c r="O3626" s="250"/>
      <c r="P3626" s="273"/>
      <c r="Q3626" s="274"/>
      <c r="R3626" s="273"/>
      <c r="S3626" s="274"/>
      <c r="T3626" s="250"/>
      <c r="U3626" s="274"/>
      <c r="V3626" s="250"/>
      <c r="W3626" s="275"/>
      <c r="X3626" s="276"/>
    </row>
    <row r="3627" spans="2:24" x14ac:dyDescent="0.25">
      <c r="B3627" s="248"/>
      <c r="C3627" s="249"/>
      <c r="D3627" s="269"/>
      <c r="E3627" s="249"/>
      <c r="F3627" s="270"/>
      <c r="G3627" s="270"/>
      <c r="H3627" s="271"/>
      <c r="I3627" s="271"/>
      <c r="J3627" s="270"/>
      <c r="K3627" s="270"/>
      <c r="L3627" s="249"/>
      <c r="M3627" s="249"/>
      <c r="N3627" s="272"/>
      <c r="O3627" s="250"/>
      <c r="P3627" s="273"/>
      <c r="Q3627" s="274"/>
      <c r="R3627" s="273"/>
      <c r="S3627" s="274"/>
      <c r="T3627" s="250"/>
      <c r="U3627" s="274"/>
      <c r="V3627" s="250"/>
      <c r="W3627" s="275"/>
      <c r="X3627" s="276"/>
    </row>
    <row r="3628" spans="2:24" x14ac:dyDescent="0.25">
      <c r="B3628" s="248"/>
      <c r="C3628" s="249"/>
      <c r="D3628" s="269"/>
      <c r="E3628" s="249"/>
      <c r="F3628" s="270"/>
      <c r="G3628" s="270"/>
      <c r="H3628" s="271"/>
      <c r="I3628" s="271"/>
      <c r="J3628" s="270"/>
      <c r="K3628" s="270"/>
      <c r="L3628" s="249"/>
      <c r="M3628" s="249"/>
      <c r="N3628" s="272"/>
      <c r="O3628" s="250"/>
      <c r="P3628" s="273"/>
      <c r="Q3628" s="274"/>
      <c r="R3628" s="273"/>
      <c r="S3628" s="274"/>
      <c r="T3628" s="250"/>
      <c r="U3628" s="274"/>
      <c r="V3628" s="250"/>
      <c r="W3628" s="275"/>
      <c r="X3628" s="276"/>
    </row>
    <row r="3629" spans="2:24" x14ac:dyDescent="0.25">
      <c r="B3629" s="248"/>
      <c r="C3629" s="249"/>
      <c r="D3629" s="269"/>
      <c r="E3629" s="249"/>
      <c r="F3629" s="270"/>
      <c r="G3629" s="270"/>
      <c r="H3629" s="271"/>
      <c r="I3629" s="271"/>
      <c r="J3629" s="270"/>
      <c r="K3629" s="270"/>
      <c r="L3629" s="249"/>
      <c r="M3629" s="249"/>
      <c r="N3629" s="272"/>
      <c r="O3629" s="250"/>
      <c r="P3629" s="273"/>
      <c r="Q3629" s="274"/>
      <c r="R3629" s="273"/>
      <c r="S3629" s="274"/>
      <c r="T3629" s="250"/>
      <c r="U3629" s="274"/>
      <c r="V3629" s="250"/>
      <c r="W3629" s="275"/>
      <c r="X3629" s="276"/>
    </row>
    <row r="3630" spans="2:24" x14ac:dyDescent="0.25">
      <c r="B3630" s="248"/>
      <c r="C3630" s="249"/>
      <c r="D3630" s="269"/>
      <c r="E3630" s="249"/>
      <c r="F3630" s="270"/>
      <c r="G3630" s="270"/>
      <c r="H3630" s="271"/>
      <c r="I3630" s="271"/>
      <c r="J3630" s="270"/>
      <c r="K3630" s="270"/>
      <c r="L3630" s="249"/>
      <c r="M3630" s="249"/>
      <c r="N3630" s="272"/>
      <c r="O3630" s="250"/>
      <c r="P3630" s="273"/>
      <c r="Q3630" s="274"/>
      <c r="R3630" s="273"/>
      <c r="S3630" s="274"/>
      <c r="T3630" s="250"/>
      <c r="U3630" s="274"/>
      <c r="V3630" s="250"/>
      <c r="W3630" s="275"/>
      <c r="X3630" s="276"/>
    </row>
    <row r="3631" spans="2:24" x14ac:dyDescent="0.25">
      <c r="B3631" s="248"/>
      <c r="C3631" s="249"/>
      <c r="D3631" s="269"/>
      <c r="E3631" s="249"/>
      <c r="F3631" s="270"/>
      <c r="G3631" s="270"/>
      <c r="H3631" s="271"/>
      <c r="I3631" s="271"/>
      <c r="J3631" s="270"/>
      <c r="K3631" s="270"/>
      <c r="L3631" s="249"/>
      <c r="M3631" s="249"/>
      <c r="N3631" s="272"/>
      <c r="O3631" s="250"/>
      <c r="P3631" s="273"/>
      <c r="Q3631" s="274"/>
      <c r="R3631" s="273"/>
      <c r="S3631" s="274"/>
      <c r="T3631" s="250"/>
      <c r="U3631" s="274"/>
      <c r="V3631" s="250"/>
      <c r="W3631" s="275"/>
      <c r="X3631" s="276"/>
    </row>
    <row r="3632" spans="2:24" x14ac:dyDescent="0.25">
      <c r="B3632" s="248"/>
      <c r="C3632" s="249"/>
      <c r="D3632" s="269"/>
      <c r="E3632" s="249"/>
      <c r="F3632" s="270"/>
      <c r="G3632" s="270"/>
      <c r="H3632" s="271"/>
      <c r="I3632" s="271"/>
      <c r="J3632" s="270"/>
      <c r="K3632" s="270"/>
      <c r="L3632" s="249"/>
      <c r="M3632" s="249"/>
      <c r="N3632" s="272"/>
      <c r="O3632" s="250"/>
      <c r="P3632" s="273"/>
      <c r="Q3632" s="274"/>
      <c r="R3632" s="273"/>
      <c r="S3632" s="274"/>
      <c r="T3632" s="250"/>
      <c r="U3632" s="274"/>
      <c r="V3632" s="250"/>
      <c r="W3632" s="275"/>
      <c r="X3632" s="276"/>
    </row>
    <row r="3633" spans="2:24" x14ac:dyDescent="0.25">
      <c r="B3633" s="248"/>
      <c r="C3633" s="249"/>
      <c r="D3633" s="269"/>
      <c r="E3633" s="249"/>
      <c r="F3633" s="270"/>
      <c r="G3633" s="270"/>
      <c r="H3633" s="271"/>
      <c r="I3633" s="271"/>
      <c r="J3633" s="270"/>
      <c r="K3633" s="270"/>
      <c r="L3633" s="249"/>
      <c r="M3633" s="249"/>
      <c r="N3633" s="272"/>
      <c r="O3633" s="250"/>
      <c r="P3633" s="273"/>
      <c r="Q3633" s="274"/>
      <c r="R3633" s="273"/>
      <c r="S3633" s="274"/>
      <c r="T3633" s="250"/>
      <c r="U3633" s="274"/>
      <c r="V3633" s="250"/>
      <c r="W3633" s="275"/>
      <c r="X3633" s="276"/>
    </row>
    <row r="3634" spans="2:24" x14ac:dyDescent="0.25">
      <c r="B3634" s="248"/>
      <c r="C3634" s="249"/>
      <c r="D3634" s="269"/>
      <c r="E3634" s="249"/>
      <c r="F3634" s="270"/>
      <c r="G3634" s="270"/>
      <c r="H3634" s="271"/>
      <c r="I3634" s="271"/>
      <c r="J3634" s="270"/>
      <c r="K3634" s="270"/>
      <c r="L3634" s="249"/>
      <c r="M3634" s="249"/>
      <c r="N3634" s="272"/>
      <c r="O3634" s="250"/>
      <c r="P3634" s="273"/>
      <c r="Q3634" s="274"/>
      <c r="R3634" s="273"/>
      <c r="S3634" s="274"/>
      <c r="T3634" s="250"/>
      <c r="U3634" s="274"/>
      <c r="V3634" s="250"/>
      <c r="W3634" s="275"/>
      <c r="X3634" s="276"/>
    </row>
    <row r="3635" spans="2:24" x14ac:dyDescent="0.25">
      <c r="B3635" s="248"/>
      <c r="C3635" s="249"/>
      <c r="D3635" s="269"/>
      <c r="E3635" s="249"/>
      <c r="F3635" s="270"/>
      <c r="G3635" s="270"/>
      <c r="H3635" s="271"/>
      <c r="I3635" s="271"/>
      <c r="J3635" s="270"/>
      <c r="K3635" s="270"/>
      <c r="L3635" s="249"/>
      <c r="M3635" s="249"/>
      <c r="N3635" s="272"/>
      <c r="O3635" s="250"/>
      <c r="P3635" s="273"/>
      <c r="Q3635" s="274"/>
      <c r="R3635" s="273"/>
      <c r="S3635" s="274"/>
      <c r="T3635" s="250"/>
      <c r="U3635" s="274"/>
      <c r="V3635" s="250"/>
      <c r="W3635" s="275"/>
      <c r="X3635" s="276"/>
    </row>
    <row r="3636" spans="2:24" x14ac:dyDescent="0.25">
      <c r="B3636" s="248"/>
      <c r="C3636" s="249"/>
      <c r="D3636" s="269"/>
      <c r="E3636" s="249"/>
      <c r="F3636" s="270"/>
      <c r="G3636" s="270"/>
      <c r="H3636" s="271"/>
      <c r="I3636" s="271"/>
      <c r="J3636" s="270"/>
      <c r="K3636" s="270"/>
      <c r="L3636" s="249"/>
      <c r="M3636" s="249"/>
      <c r="N3636" s="272"/>
      <c r="O3636" s="250"/>
      <c r="P3636" s="273"/>
      <c r="Q3636" s="274"/>
      <c r="R3636" s="273"/>
      <c r="S3636" s="274"/>
      <c r="T3636" s="250"/>
      <c r="U3636" s="274"/>
      <c r="V3636" s="250"/>
      <c r="W3636" s="275"/>
      <c r="X3636" s="276"/>
    </row>
    <row r="3637" spans="2:24" x14ac:dyDescent="0.25">
      <c r="B3637" s="248"/>
      <c r="C3637" s="249"/>
      <c r="D3637" s="269"/>
      <c r="E3637" s="249"/>
      <c r="F3637" s="270"/>
      <c r="G3637" s="270"/>
      <c r="H3637" s="271"/>
      <c r="I3637" s="271"/>
      <c r="J3637" s="270"/>
      <c r="K3637" s="270"/>
      <c r="L3637" s="249"/>
      <c r="M3637" s="249"/>
      <c r="N3637" s="272"/>
      <c r="O3637" s="250"/>
      <c r="P3637" s="273"/>
      <c r="Q3637" s="274"/>
      <c r="R3637" s="273"/>
      <c r="S3637" s="274"/>
      <c r="T3637" s="250"/>
      <c r="U3637" s="274"/>
      <c r="V3637" s="250"/>
      <c r="W3637" s="275"/>
      <c r="X3637" s="276"/>
    </row>
    <row r="3638" spans="2:24" x14ac:dyDescent="0.25">
      <c r="B3638" s="248"/>
      <c r="C3638" s="249"/>
      <c r="D3638" s="269"/>
      <c r="E3638" s="249"/>
      <c r="F3638" s="270"/>
      <c r="G3638" s="270"/>
      <c r="H3638" s="271"/>
      <c r="I3638" s="271"/>
      <c r="J3638" s="270"/>
      <c r="K3638" s="270"/>
      <c r="L3638" s="249"/>
      <c r="M3638" s="249"/>
      <c r="N3638" s="272"/>
      <c r="O3638" s="250"/>
      <c r="P3638" s="273"/>
      <c r="Q3638" s="274"/>
      <c r="R3638" s="273"/>
      <c r="S3638" s="274"/>
      <c r="T3638" s="250"/>
      <c r="U3638" s="274"/>
      <c r="V3638" s="250"/>
      <c r="W3638" s="275"/>
      <c r="X3638" s="276"/>
    </row>
    <row r="3639" spans="2:24" x14ac:dyDescent="0.25">
      <c r="B3639" s="248"/>
      <c r="C3639" s="249"/>
      <c r="D3639" s="269"/>
      <c r="E3639" s="249"/>
      <c r="F3639" s="270"/>
      <c r="G3639" s="270"/>
      <c r="H3639" s="271"/>
      <c r="I3639" s="271"/>
      <c r="J3639" s="270"/>
      <c r="K3639" s="270"/>
      <c r="L3639" s="249"/>
      <c r="M3639" s="249"/>
      <c r="N3639" s="272"/>
      <c r="O3639" s="250"/>
      <c r="P3639" s="273"/>
      <c r="Q3639" s="274"/>
      <c r="R3639" s="273"/>
      <c r="S3639" s="274"/>
      <c r="T3639" s="250"/>
      <c r="U3639" s="274"/>
      <c r="V3639" s="250"/>
      <c r="W3639" s="275"/>
      <c r="X3639" s="276"/>
    </row>
    <row r="3640" spans="2:24" x14ac:dyDescent="0.25">
      <c r="B3640" s="248"/>
      <c r="C3640" s="249"/>
      <c r="D3640" s="269"/>
      <c r="E3640" s="249"/>
      <c r="F3640" s="270"/>
      <c r="G3640" s="270"/>
      <c r="H3640" s="271"/>
      <c r="I3640" s="271"/>
      <c r="J3640" s="270"/>
      <c r="K3640" s="270"/>
      <c r="L3640" s="249"/>
      <c r="M3640" s="249"/>
      <c r="N3640" s="272"/>
      <c r="O3640" s="250"/>
      <c r="P3640" s="273"/>
      <c r="Q3640" s="274"/>
      <c r="R3640" s="273"/>
      <c r="S3640" s="274"/>
      <c r="T3640" s="250"/>
      <c r="U3640" s="274"/>
      <c r="V3640" s="250"/>
      <c r="W3640" s="275"/>
      <c r="X3640" s="276"/>
    </row>
    <row r="3641" spans="2:24" x14ac:dyDescent="0.25">
      <c r="B3641" s="248"/>
      <c r="C3641" s="249"/>
      <c r="D3641" s="269"/>
      <c r="E3641" s="249"/>
      <c r="F3641" s="270"/>
      <c r="G3641" s="270"/>
      <c r="H3641" s="271"/>
      <c r="I3641" s="271"/>
      <c r="J3641" s="270"/>
      <c r="K3641" s="270"/>
      <c r="L3641" s="249"/>
      <c r="M3641" s="249"/>
      <c r="N3641" s="272"/>
      <c r="O3641" s="250"/>
      <c r="P3641" s="273"/>
      <c r="Q3641" s="274"/>
      <c r="R3641" s="273"/>
      <c r="S3641" s="274"/>
      <c r="T3641" s="250"/>
      <c r="U3641" s="274"/>
      <c r="V3641" s="250"/>
      <c r="W3641" s="275"/>
      <c r="X3641" s="276"/>
    </row>
    <row r="3642" spans="2:24" x14ac:dyDescent="0.25">
      <c r="B3642" s="248"/>
      <c r="C3642" s="249"/>
      <c r="D3642" s="269"/>
      <c r="E3642" s="249"/>
      <c r="F3642" s="270"/>
      <c r="G3642" s="270"/>
      <c r="H3642" s="271"/>
      <c r="I3642" s="271"/>
      <c r="J3642" s="270"/>
      <c r="K3642" s="270"/>
      <c r="L3642" s="249"/>
      <c r="M3642" s="249"/>
      <c r="N3642" s="272"/>
      <c r="O3642" s="250"/>
      <c r="P3642" s="273"/>
      <c r="Q3642" s="274"/>
      <c r="R3642" s="273"/>
      <c r="S3642" s="274"/>
      <c r="T3642" s="250"/>
      <c r="U3642" s="274"/>
      <c r="V3642" s="250"/>
      <c r="W3642" s="275"/>
      <c r="X3642" s="276"/>
    </row>
    <row r="3643" spans="2:24" x14ac:dyDescent="0.25">
      <c r="B3643" s="248"/>
      <c r="C3643" s="249"/>
      <c r="D3643" s="269"/>
      <c r="E3643" s="249"/>
      <c r="F3643" s="270"/>
      <c r="G3643" s="270"/>
      <c r="H3643" s="271"/>
      <c r="I3643" s="271"/>
      <c r="J3643" s="270"/>
      <c r="K3643" s="270"/>
      <c r="L3643" s="249"/>
      <c r="M3643" s="249"/>
      <c r="N3643" s="272"/>
      <c r="O3643" s="250"/>
      <c r="P3643" s="273"/>
      <c r="Q3643" s="274"/>
      <c r="R3643" s="273"/>
      <c r="S3643" s="274"/>
      <c r="T3643" s="250"/>
      <c r="U3643" s="274"/>
      <c r="V3643" s="250"/>
      <c r="W3643" s="275"/>
      <c r="X3643" s="276"/>
    </row>
    <row r="3644" spans="2:24" x14ac:dyDescent="0.25">
      <c r="B3644" s="248"/>
      <c r="C3644" s="249"/>
      <c r="D3644" s="269"/>
      <c r="E3644" s="249"/>
      <c r="F3644" s="270"/>
      <c r="G3644" s="270"/>
      <c r="H3644" s="271"/>
      <c r="I3644" s="271"/>
      <c r="J3644" s="270"/>
      <c r="K3644" s="270"/>
      <c r="L3644" s="249"/>
      <c r="M3644" s="249"/>
      <c r="N3644" s="272"/>
      <c r="O3644" s="250"/>
      <c r="P3644" s="273"/>
      <c r="Q3644" s="274"/>
      <c r="R3644" s="273"/>
      <c r="S3644" s="274"/>
      <c r="T3644" s="250"/>
      <c r="U3644" s="274"/>
      <c r="V3644" s="250"/>
      <c r="W3644" s="275"/>
      <c r="X3644" s="276"/>
    </row>
    <row r="3645" spans="2:24" x14ac:dyDescent="0.25">
      <c r="B3645" s="248"/>
      <c r="C3645" s="249"/>
      <c r="D3645" s="269"/>
      <c r="E3645" s="249"/>
      <c r="F3645" s="270"/>
      <c r="G3645" s="270"/>
      <c r="H3645" s="271"/>
      <c r="I3645" s="271"/>
      <c r="J3645" s="270"/>
      <c r="K3645" s="270"/>
      <c r="L3645" s="249"/>
      <c r="M3645" s="249"/>
      <c r="N3645" s="272"/>
      <c r="O3645" s="250"/>
      <c r="P3645" s="273"/>
      <c r="Q3645" s="274"/>
      <c r="R3645" s="273"/>
      <c r="S3645" s="274"/>
      <c r="T3645" s="250"/>
      <c r="U3645" s="274"/>
      <c r="V3645" s="250"/>
      <c r="W3645" s="275"/>
      <c r="X3645" s="276"/>
    </row>
    <row r="3646" spans="2:24" x14ac:dyDescent="0.25">
      <c r="B3646" s="248"/>
      <c r="C3646" s="249"/>
      <c r="D3646" s="269"/>
      <c r="E3646" s="249"/>
      <c r="F3646" s="270"/>
      <c r="G3646" s="270"/>
      <c r="H3646" s="271"/>
      <c r="I3646" s="271"/>
      <c r="J3646" s="270"/>
      <c r="K3646" s="270"/>
      <c r="L3646" s="249"/>
      <c r="M3646" s="249"/>
      <c r="N3646" s="272"/>
      <c r="O3646" s="250"/>
      <c r="P3646" s="273"/>
      <c r="Q3646" s="274"/>
      <c r="R3646" s="273"/>
      <c r="S3646" s="274"/>
      <c r="T3646" s="250"/>
      <c r="U3646" s="274"/>
      <c r="V3646" s="250"/>
      <c r="W3646" s="275"/>
      <c r="X3646" s="276"/>
    </row>
    <row r="3647" spans="2:24" x14ac:dyDescent="0.25">
      <c r="B3647" s="248"/>
      <c r="C3647" s="249"/>
      <c r="D3647" s="269"/>
      <c r="E3647" s="249"/>
      <c r="F3647" s="270"/>
      <c r="G3647" s="270"/>
      <c r="H3647" s="271"/>
      <c r="I3647" s="271"/>
      <c r="J3647" s="270"/>
      <c r="K3647" s="270"/>
      <c r="L3647" s="249"/>
      <c r="M3647" s="249"/>
      <c r="N3647" s="272"/>
      <c r="O3647" s="250"/>
      <c r="P3647" s="273"/>
      <c r="Q3647" s="274"/>
      <c r="R3647" s="273"/>
      <c r="S3647" s="274"/>
      <c r="T3647" s="250"/>
      <c r="U3647" s="274"/>
      <c r="V3647" s="250"/>
      <c r="W3647" s="275"/>
      <c r="X3647" s="276"/>
    </row>
    <row r="3648" spans="2:24" x14ac:dyDescent="0.25">
      <c r="B3648" s="248"/>
      <c r="C3648" s="249"/>
      <c r="D3648" s="269"/>
      <c r="E3648" s="249"/>
      <c r="F3648" s="270"/>
      <c r="G3648" s="270"/>
      <c r="H3648" s="271"/>
      <c r="I3648" s="271"/>
      <c r="J3648" s="270"/>
      <c r="K3648" s="270"/>
      <c r="L3648" s="249"/>
      <c r="M3648" s="249"/>
      <c r="N3648" s="272"/>
      <c r="O3648" s="250"/>
      <c r="P3648" s="273"/>
      <c r="Q3648" s="274"/>
      <c r="R3648" s="273"/>
      <c r="S3648" s="274"/>
      <c r="T3648" s="250"/>
      <c r="U3648" s="274"/>
      <c r="V3648" s="250"/>
      <c r="W3648" s="275"/>
      <c r="X3648" s="276"/>
    </row>
    <row r="3649" spans="2:24" x14ac:dyDescent="0.25">
      <c r="B3649" s="248"/>
      <c r="C3649" s="249"/>
      <c r="D3649" s="269"/>
      <c r="E3649" s="249"/>
      <c r="F3649" s="270"/>
      <c r="G3649" s="270"/>
      <c r="H3649" s="271"/>
      <c r="I3649" s="271"/>
      <c r="J3649" s="270"/>
      <c r="K3649" s="270"/>
      <c r="L3649" s="249"/>
      <c r="M3649" s="249"/>
      <c r="N3649" s="272"/>
      <c r="O3649" s="250"/>
      <c r="P3649" s="273"/>
      <c r="Q3649" s="274"/>
      <c r="R3649" s="273"/>
      <c r="S3649" s="274"/>
      <c r="T3649" s="250"/>
      <c r="U3649" s="274"/>
      <c r="V3649" s="250"/>
      <c r="W3649" s="275"/>
      <c r="X3649" s="276"/>
    </row>
    <row r="3650" spans="2:24" x14ac:dyDescent="0.25">
      <c r="B3650" s="248"/>
      <c r="C3650" s="249"/>
      <c r="D3650" s="269"/>
      <c r="E3650" s="249"/>
      <c r="F3650" s="270"/>
      <c r="G3650" s="270"/>
      <c r="H3650" s="271"/>
      <c r="I3650" s="271"/>
      <c r="J3650" s="270"/>
      <c r="K3650" s="270"/>
      <c r="L3650" s="249"/>
      <c r="M3650" s="249"/>
      <c r="N3650" s="272"/>
      <c r="O3650" s="250"/>
      <c r="P3650" s="273"/>
      <c r="Q3650" s="274"/>
      <c r="R3650" s="273"/>
      <c r="S3650" s="274"/>
      <c r="T3650" s="250"/>
      <c r="U3650" s="274"/>
      <c r="V3650" s="250"/>
      <c r="W3650" s="275"/>
      <c r="X3650" s="276"/>
    </row>
    <row r="3651" spans="2:24" x14ac:dyDescent="0.25">
      <c r="B3651" s="248"/>
      <c r="C3651" s="249"/>
      <c r="D3651" s="269"/>
      <c r="E3651" s="249"/>
      <c r="F3651" s="270"/>
      <c r="G3651" s="270"/>
      <c r="H3651" s="271"/>
      <c r="I3651" s="271"/>
      <c r="J3651" s="270"/>
      <c r="K3651" s="270"/>
      <c r="L3651" s="249"/>
      <c r="M3651" s="249"/>
      <c r="N3651" s="272"/>
      <c r="O3651" s="250"/>
      <c r="P3651" s="273"/>
      <c r="Q3651" s="274"/>
      <c r="R3651" s="273"/>
      <c r="S3651" s="274"/>
      <c r="T3651" s="250"/>
      <c r="U3651" s="274"/>
      <c r="V3651" s="250"/>
      <c r="W3651" s="275"/>
      <c r="X3651" s="276"/>
    </row>
    <row r="3652" spans="2:24" x14ac:dyDescent="0.25">
      <c r="B3652" s="248"/>
      <c r="C3652" s="249"/>
      <c r="D3652" s="269"/>
      <c r="E3652" s="249"/>
      <c r="F3652" s="270"/>
      <c r="G3652" s="270"/>
      <c r="H3652" s="271"/>
      <c r="I3652" s="271"/>
      <c r="J3652" s="270"/>
      <c r="K3652" s="270"/>
      <c r="L3652" s="249"/>
      <c r="M3652" s="249"/>
      <c r="N3652" s="272"/>
      <c r="O3652" s="250"/>
      <c r="P3652" s="273"/>
      <c r="Q3652" s="274"/>
      <c r="R3652" s="273"/>
      <c r="S3652" s="274"/>
      <c r="T3652" s="250"/>
      <c r="U3652" s="274"/>
      <c r="V3652" s="250"/>
      <c r="W3652" s="275"/>
      <c r="X3652" s="276"/>
    </row>
    <row r="3653" spans="2:24" x14ac:dyDescent="0.25">
      <c r="B3653" s="248"/>
      <c r="C3653" s="249"/>
      <c r="D3653" s="269"/>
      <c r="E3653" s="249"/>
      <c r="F3653" s="270"/>
      <c r="G3653" s="270"/>
      <c r="H3653" s="271"/>
      <c r="I3653" s="271"/>
      <c r="J3653" s="270"/>
      <c r="K3653" s="270"/>
      <c r="L3653" s="249"/>
      <c r="M3653" s="249"/>
      <c r="N3653" s="272"/>
      <c r="O3653" s="250"/>
      <c r="P3653" s="273"/>
      <c r="Q3653" s="274"/>
      <c r="R3653" s="273"/>
      <c r="S3653" s="274"/>
      <c r="T3653" s="250"/>
      <c r="U3653" s="274"/>
      <c r="V3653" s="250"/>
      <c r="W3653" s="275"/>
      <c r="X3653" s="276"/>
    </row>
    <row r="3654" spans="2:24" x14ac:dyDescent="0.25">
      <c r="B3654" s="248"/>
      <c r="C3654" s="249"/>
      <c r="D3654" s="269"/>
      <c r="E3654" s="249"/>
      <c r="F3654" s="270"/>
      <c r="G3654" s="270"/>
      <c r="H3654" s="271"/>
      <c r="I3654" s="271"/>
      <c r="J3654" s="270"/>
      <c r="K3654" s="270"/>
      <c r="L3654" s="249"/>
      <c r="M3654" s="249"/>
      <c r="N3654" s="272"/>
      <c r="O3654" s="250"/>
      <c r="P3654" s="273"/>
      <c r="Q3654" s="274"/>
      <c r="R3654" s="273"/>
      <c r="S3654" s="274"/>
      <c r="T3654" s="250"/>
      <c r="U3654" s="274"/>
      <c r="V3654" s="250"/>
      <c r="W3654" s="275"/>
      <c r="X3654" s="276"/>
    </row>
    <row r="3655" spans="2:24" x14ac:dyDescent="0.25">
      <c r="B3655" s="248"/>
      <c r="C3655" s="249"/>
      <c r="D3655" s="269"/>
      <c r="E3655" s="249"/>
      <c r="F3655" s="270"/>
      <c r="G3655" s="270"/>
      <c r="H3655" s="271"/>
      <c r="I3655" s="271"/>
      <c r="J3655" s="270"/>
      <c r="K3655" s="270"/>
      <c r="L3655" s="249"/>
      <c r="M3655" s="249"/>
      <c r="N3655" s="272"/>
      <c r="O3655" s="250"/>
      <c r="P3655" s="273"/>
      <c r="Q3655" s="274"/>
      <c r="R3655" s="273"/>
      <c r="S3655" s="274"/>
      <c r="T3655" s="250"/>
      <c r="U3655" s="274"/>
      <c r="V3655" s="250"/>
      <c r="W3655" s="275"/>
      <c r="X3655" s="276"/>
    </row>
    <row r="3656" spans="2:24" x14ac:dyDescent="0.25">
      <c r="B3656" s="248"/>
      <c r="C3656" s="249"/>
      <c r="D3656" s="269"/>
      <c r="E3656" s="249"/>
      <c r="F3656" s="270"/>
      <c r="G3656" s="270"/>
      <c r="H3656" s="271"/>
      <c r="I3656" s="271"/>
      <c r="J3656" s="270"/>
      <c r="K3656" s="270"/>
      <c r="L3656" s="249"/>
      <c r="M3656" s="249"/>
      <c r="N3656" s="272"/>
      <c r="O3656" s="250"/>
      <c r="P3656" s="273"/>
      <c r="Q3656" s="274"/>
      <c r="R3656" s="273"/>
      <c r="S3656" s="274"/>
      <c r="T3656" s="250"/>
      <c r="U3656" s="274"/>
      <c r="V3656" s="250"/>
      <c r="W3656" s="275"/>
      <c r="X3656" s="276"/>
    </row>
    <row r="3657" spans="2:24" x14ac:dyDescent="0.25">
      <c r="B3657" s="248"/>
      <c r="C3657" s="249"/>
      <c r="D3657" s="269"/>
      <c r="E3657" s="249"/>
      <c r="F3657" s="270"/>
      <c r="G3657" s="270"/>
      <c r="H3657" s="271"/>
      <c r="I3657" s="271"/>
      <c r="J3657" s="270"/>
      <c r="K3657" s="270"/>
      <c r="L3657" s="249"/>
      <c r="M3657" s="249"/>
      <c r="N3657" s="272"/>
      <c r="O3657" s="250"/>
      <c r="P3657" s="273"/>
      <c r="Q3657" s="274"/>
      <c r="R3657" s="273"/>
      <c r="S3657" s="274"/>
      <c r="T3657" s="250"/>
      <c r="U3657" s="274"/>
      <c r="V3657" s="250"/>
      <c r="W3657" s="275"/>
      <c r="X3657" s="276"/>
    </row>
    <row r="3658" spans="2:24" x14ac:dyDescent="0.25">
      <c r="B3658" s="248"/>
      <c r="C3658" s="249"/>
      <c r="D3658" s="269"/>
      <c r="E3658" s="249"/>
      <c r="F3658" s="270"/>
      <c r="G3658" s="270"/>
      <c r="H3658" s="271"/>
      <c r="I3658" s="271"/>
      <c r="J3658" s="270"/>
      <c r="K3658" s="270"/>
      <c r="L3658" s="249"/>
      <c r="M3658" s="249"/>
      <c r="N3658" s="272"/>
      <c r="O3658" s="250"/>
      <c r="P3658" s="273"/>
      <c r="Q3658" s="274"/>
      <c r="R3658" s="273"/>
      <c r="S3658" s="274"/>
      <c r="T3658" s="250"/>
      <c r="U3658" s="274"/>
      <c r="V3658" s="250"/>
      <c r="W3658" s="275"/>
      <c r="X3658" s="276"/>
    </row>
    <row r="3659" spans="2:24" x14ac:dyDescent="0.25">
      <c r="B3659" s="248"/>
      <c r="C3659" s="249"/>
      <c r="D3659" s="269"/>
      <c r="E3659" s="249"/>
      <c r="F3659" s="270"/>
      <c r="G3659" s="270"/>
      <c r="H3659" s="271"/>
      <c r="I3659" s="271"/>
      <c r="J3659" s="270"/>
      <c r="K3659" s="270"/>
      <c r="L3659" s="249"/>
      <c r="M3659" s="249"/>
      <c r="N3659" s="272"/>
      <c r="O3659" s="250"/>
      <c r="P3659" s="273"/>
      <c r="Q3659" s="274"/>
      <c r="R3659" s="273"/>
      <c r="S3659" s="274"/>
      <c r="T3659" s="250"/>
      <c r="U3659" s="274"/>
      <c r="V3659" s="250"/>
      <c r="W3659" s="275"/>
      <c r="X3659" s="276"/>
    </row>
    <row r="3660" spans="2:24" x14ac:dyDescent="0.25">
      <c r="B3660" s="248"/>
      <c r="C3660" s="249"/>
      <c r="D3660" s="269"/>
      <c r="E3660" s="249"/>
      <c r="F3660" s="270"/>
      <c r="G3660" s="270"/>
      <c r="H3660" s="271"/>
      <c r="I3660" s="271"/>
      <c r="J3660" s="270"/>
      <c r="K3660" s="270"/>
      <c r="L3660" s="249"/>
      <c r="M3660" s="249"/>
      <c r="N3660" s="272"/>
      <c r="O3660" s="250"/>
      <c r="P3660" s="273"/>
      <c r="Q3660" s="274"/>
      <c r="R3660" s="273"/>
      <c r="S3660" s="274"/>
      <c r="T3660" s="250"/>
      <c r="U3660" s="274"/>
      <c r="V3660" s="250"/>
      <c r="W3660" s="275"/>
      <c r="X3660" s="276"/>
    </row>
    <row r="3661" spans="2:24" x14ac:dyDescent="0.25">
      <c r="B3661" s="248"/>
      <c r="C3661" s="249"/>
      <c r="D3661" s="269"/>
      <c r="E3661" s="249"/>
      <c r="F3661" s="270"/>
      <c r="G3661" s="270"/>
      <c r="H3661" s="271"/>
      <c r="I3661" s="271"/>
      <c r="J3661" s="270"/>
      <c r="K3661" s="270"/>
      <c r="L3661" s="249"/>
      <c r="M3661" s="249"/>
      <c r="N3661" s="272"/>
      <c r="O3661" s="250"/>
      <c r="P3661" s="273"/>
      <c r="Q3661" s="274"/>
      <c r="R3661" s="273"/>
      <c r="S3661" s="274"/>
      <c r="T3661" s="250"/>
      <c r="U3661" s="274"/>
      <c r="V3661" s="250"/>
      <c r="W3661" s="275"/>
      <c r="X3661" s="276"/>
    </row>
    <row r="3662" spans="2:24" x14ac:dyDescent="0.25">
      <c r="B3662" s="248"/>
      <c r="C3662" s="249"/>
      <c r="D3662" s="269"/>
      <c r="E3662" s="249"/>
      <c r="F3662" s="270"/>
      <c r="G3662" s="270"/>
      <c r="H3662" s="271"/>
      <c r="I3662" s="271"/>
      <c r="J3662" s="270"/>
      <c r="K3662" s="270"/>
      <c r="L3662" s="249"/>
      <c r="M3662" s="249"/>
      <c r="N3662" s="272"/>
      <c r="O3662" s="250"/>
      <c r="P3662" s="273"/>
      <c r="Q3662" s="274"/>
      <c r="R3662" s="273"/>
      <c r="S3662" s="274"/>
      <c r="T3662" s="250"/>
      <c r="U3662" s="274"/>
      <c r="V3662" s="250"/>
      <c r="W3662" s="275"/>
      <c r="X3662" s="276"/>
    </row>
    <row r="3663" spans="2:24" x14ac:dyDescent="0.25">
      <c r="B3663" s="248"/>
      <c r="C3663" s="249"/>
      <c r="D3663" s="269"/>
      <c r="E3663" s="249"/>
      <c r="F3663" s="270"/>
      <c r="G3663" s="270"/>
      <c r="H3663" s="271"/>
      <c r="I3663" s="271"/>
      <c r="J3663" s="270"/>
      <c r="K3663" s="270"/>
      <c r="L3663" s="249"/>
      <c r="M3663" s="249"/>
      <c r="N3663" s="272"/>
      <c r="O3663" s="250"/>
      <c r="P3663" s="273"/>
      <c r="Q3663" s="274"/>
      <c r="R3663" s="273"/>
      <c r="S3663" s="274"/>
      <c r="T3663" s="250"/>
      <c r="U3663" s="274"/>
      <c r="V3663" s="250"/>
      <c r="W3663" s="275"/>
      <c r="X3663" s="276"/>
    </row>
    <row r="3664" spans="2:24" x14ac:dyDescent="0.25">
      <c r="B3664" s="248"/>
      <c r="C3664" s="249"/>
      <c r="D3664" s="269"/>
      <c r="E3664" s="249"/>
      <c r="F3664" s="270"/>
      <c r="G3664" s="270"/>
      <c r="H3664" s="271"/>
      <c r="I3664" s="271"/>
      <c r="J3664" s="270"/>
      <c r="K3664" s="270"/>
      <c r="L3664" s="249"/>
      <c r="M3664" s="249"/>
      <c r="N3664" s="272"/>
      <c r="O3664" s="250"/>
      <c r="P3664" s="273"/>
      <c r="Q3664" s="274"/>
      <c r="R3664" s="273"/>
      <c r="S3664" s="274"/>
      <c r="T3664" s="250"/>
      <c r="U3664" s="274"/>
      <c r="V3664" s="250"/>
      <c r="W3664" s="275"/>
      <c r="X3664" s="276"/>
    </row>
    <row r="3665" spans="2:24" x14ac:dyDescent="0.25">
      <c r="B3665" s="248"/>
      <c r="C3665" s="249"/>
      <c r="D3665" s="269"/>
      <c r="E3665" s="249"/>
      <c r="F3665" s="270"/>
      <c r="G3665" s="270"/>
      <c r="H3665" s="271"/>
      <c r="I3665" s="271"/>
      <c r="J3665" s="270"/>
      <c r="K3665" s="270"/>
      <c r="L3665" s="249"/>
      <c r="M3665" s="249"/>
      <c r="N3665" s="272"/>
      <c r="O3665" s="250"/>
      <c r="P3665" s="273"/>
      <c r="Q3665" s="274"/>
      <c r="R3665" s="273"/>
      <c r="S3665" s="274"/>
      <c r="T3665" s="250"/>
      <c r="U3665" s="274"/>
      <c r="V3665" s="250"/>
      <c r="W3665" s="275"/>
      <c r="X3665" s="276"/>
    </row>
    <row r="3666" spans="2:24" x14ac:dyDescent="0.25">
      <c r="B3666" s="248"/>
      <c r="C3666" s="249"/>
      <c r="D3666" s="269"/>
      <c r="E3666" s="249"/>
      <c r="F3666" s="270"/>
      <c r="G3666" s="270"/>
      <c r="H3666" s="271"/>
      <c r="I3666" s="271"/>
      <c r="J3666" s="270"/>
      <c r="K3666" s="270"/>
      <c r="L3666" s="249"/>
      <c r="M3666" s="249"/>
      <c r="N3666" s="272"/>
      <c r="O3666" s="250"/>
      <c r="P3666" s="273"/>
      <c r="Q3666" s="274"/>
      <c r="R3666" s="273"/>
      <c r="S3666" s="274"/>
      <c r="T3666" s="250"/>
      <c r="U3666" s="274"/>
      <c r="V3666" s="250"/>
      <c r="W3666" s="275"/>
      <c r="X3666" s="276"/>
    </row>
    <row r="3667" spans="2:24" x14ac:dyDescent="0.25">
      <c r="B3667" s="248"/>
      <c r="C3667" s="249"/>
      <c r="D3667" s="269"/>
      <c r="E3667" s="249"/>
      <c r="F3667" s="270"/>
      <c r="G3667" s="270"/>
      <c r="H3667" s="271"/>
      <c r="I3667" s="271"/>
      <c r="J3667" s="270"/>
      <c r="K3667" s="270"/>
      <c r="L3667" s="249"/>
      <c r="M3667" s="249"/>
      <c r="N3667" s="272"/>
      <c r="O3667" s="250"/>
      <c r="P3667" s="273"/>
      <c r="Q3667" s="274"/>
      <c r="R3667" s="273"/>
      <c r="S3667" s="274"/>
      <c r="T3667" s="250"/>
      <c r="U3667" s="274"/>
      <c r="V3667" s="250"/>
      <c r="W3667" s="275"/>
      <c r="X3667" s="276"/>
    </row>
    <row r="3668" spans="2:24" x14ac:dyDescent="0.25">
      <c r="B3668" s="248"/>
      <c r="C3668" s="249"/>
      <c r="D3668" s="269"/>
      <c r="E3668" s="249"/>
      <c r="F3668" s="270"/>
      <c r="G3668" s="270"/>
      <c r="H3668" s="271"/>
      <c r="I3668" s="271"/>
      <c r="J3668" s="270"/>
      <c r="K3668" s="270"/>
      <c r="L3668" s="249"/>
      <c r="M3668" s="249"/>
      <c r="N3668" s="272"/>
      <c r="O3668" s="250"/>
      <c r="P3668" s="273"/>
      <c r="Q3668" s="274"/>
      <c r="R3668" s="273"/>
      <c r="S3668" s="274"/>
      <c r="T3668" s="250"/>
      <c r="U3668" s="274"/>
      <c r="V3668" s="250"/>
      <c r="W3668" s="275"/>
      <c r="X3668" s="276"/>
    </row>
    <row r="3669" spans="2:24" x14ac:dyDescent="0.25">
      <c r="B3669" s="248"/>
      <c r="C3669" s="249"/>
      <c r="D3669" s="269"/>
      <c r="E3669" s="249"/>
      <c r="F3669" s="270"/>
      <c r="G3669" s="270"/>
      <c r="H3669" s="271"/>
      <c r="I3669" s="271"/>
      <c r="J3669" s="270"/>
      <c r="K3669" s="270"/>
      <c r="L3669" s="249"/>
      <c r="M3669" s="249"/>
      <c r="N3669" s="272"/>
      <c r="O3669" s="250"/>
      <c r="P3669" s="273"/>
      <c r="Q3669" s="274"/>
      <c r="R3669" s="273"/>
      <c r="S3669" s="274"/>
      <c r="T3669" s="250"/>
      <c r="U3669" s="274"/>
      <c r="V3669" s="250"/>
      <c r="W3669" s="275"/>
      <c r="X3669" s="276"/>
    </row>
    <row r="3670" spans="2:24" x14ac:dyDescent="0.25">
      <c r="B3670" s="248"/>
      <c r="C3670" s="249"/>
      <c r="D3670" s="269"/>
      <c r="E3670" s="249"/>
      <c r="F3670" s="270"/>
      <c r="G3670" s="270"/>
      <c r="H3670" s="271"/>
      <c r="I3670" s="271"/>
      <c r="J3670" s="270"/>
      <c r="K3670" s="270"/>
      <c r="L3670" s="249"/>
      <c r="M3670" s="249"/>
      <c r="N3670" s="272"/>
      <c r="O3670" s="250"/>
      <c r="P3670" s="273"/>
      <c r="Q3670" s="274"/>
      <c r="R3670" s="273"/>
      <c r="S3670" s="274"/>
      <c r="T3670" s="250"/>
      <c r="U3670" s="274"/>
      <c r="V3670" s="250"/>
      <c r="W3670" s="275"/>
      <c r="X3670" s="276"/>
    </row>
    <row r="3671" spans="2:24" x14ac:dyDescent="0.25">
      <c r="B3671" s="248"/>
      <c r="C3671" s="249"/>
      <c r="D3671" s="269"/>
      <c r="E3671" s="249"/>
      <c r="F3671" s="270"/>
      <c r="G3671" s="270"/>
      <c r="H3671" s="271"/>
      <c r="I3671" s="271"/>
      <c r="J3671" s="270"/>
      <c r="K3671" s="270"/>
      <c r="L3671" s="249"/>
      <c r="M3671" s="249"/>
      <c r="N3671" s="272"/>
      <c r="O3671" s="250"/>
      <c r="P3671" s="273"/>
      <c r="Q3671" s="274"/>
      <c r="R3671" s="273"/>
      <c r="S3671" s="274"/>
      <c r="T3671" s="250"/>
      <c r="U3671" s="274"/>
      <c r="V3671" s="250"/>
      <c r="W3671" s="275"/>
      <c r="X3671" s="276"/>
    </row>
    <row r="3672" spans="2:24" x14ac:dyDescent="0.25">
      <c r="B3672" s="248"/>
      <c r="C3672" s="249"/>
      <c r="D3672" s="269"/>
      <c r="E3672" s="249"/>
      <c r="F3672" s="270"/>
      <c r="G3672" s="270"/>
      <c r="H3672" s="271"/>
      <c r="I3672" s="271"/>
      <c r="J3672" s="270"/>
      <c r="K3672" s="270"/>
      <c r="L3672" s="249"/>
      <c r="M3672" s="249"/>
      <c r="N3672" s="272"/>
      <c r="O3672" s="250"/>
      <c r="P3672" s="273"/>
      <c r="Q3672" s="274"/>
      <c r="R3672" s="273"/>
      <c r="S3672" s="274"/>
      <c r="T3672" s="250"/>
      <c r="U3672" s="274"/>
      <c r="V3672" s="250"/>
      <c r="W3672" s="275"/>
      <c r="X3672" s="276"/>
    </row>
    <row r="3673" spans="2:24" x14ac:dyDescent="0.25">
      <c r="B3673" s="248"/>
      <c r="C3673" s="249"/>
      <c r="D3673" s="269"/>
      <c r="E3673" s="249"/>
      <c r="F3673" s="270"/>
      <c r="G3673" s="270"/>
      <c r="H3673" s="271"/>
      <c r="I3673" s="271"/>
      <c r="J3673" s="270"/>
      <c r="K3673" s="270"/>
      <c r="L3673" s="249"/>
      <c r="M3673" s="249"/>
      <c r="N3673" s="272"/>
      <c r="O3673" s="250"/>
      <c r="P3673" s="273"/>
      <c r="Q3673" s="274"/>
      <c r="R3673" s="273"/>
      <c r="S3673" s="274"/>
      <c r="T3673" s="250"/>
      <c r="U3673" s="274"/>
      <c r="V3673" s="250"/>
      <c r="W3673" s="275"/>
      <c r="X3673" s="276"/>
    </row>
    <row r="3674" spans="2:24" x14ac:dyDescent="0.25">
      <c r="B3674" s="248"/>
      <c r="C3674" s="249"/>
      <c r="D3674" s="269"/>
      <c r="E3674" s="249"/>
      <c r="F3674" s="270"/>
      <c r="G3674" s="270"/>
      <c r="H3674" s="271"/>
      <c r="I3674" s="271"/>
      <c r="J3674" s="270"/>
      <c r="K3674" s="270"/>
      <c r="L3674" s="249"/>
      <c r="M3674" s="249"/>
      <c r="N3674" s="272"/>
      <c r="O3674" s="250"/>
      <c r="P3674" s="273"/>
      <c r="Q3674" s="274"/>
      <c r="R3674" s="273"/>
      <c r="S3674" s="274"/>
      <c r="T3674" s="250"/>
      <c r="U3674" s="274"/>
      <c r="V3674" s="250"/>
      <c r="W3674" s="275"/>
      <c r="X3674" s="276"/>
    </row>
    <row r="3675" spans="2:24" x14ac:dyDescent="0.25">
      <c r="B3675" s="248"/>
      <c r="C3675" s="249"/>
      <c r="D3675" s="269"/>
      <c r="E3675" s="249"/>
      <c r="F3675" s="270"/>
      <c r="G3675" s="270"/>
      <c r="H3675" s="271"/>
      <c r="I3675" s="271"/>
      <c r="J3675" s="270"/>
      <c r="K3675" s="270"/>
      <c r="L3675" s="249"/>
      <c r="M3675" s="249"/>
      <c r="N3675" s="272"/>
      <c r="O3675" s="250"/>
      <c r="P3675" s="273"/>
      <c r="Q3675" s="274"/>
      <c r="R3675" s="273"/>
      <c r="S3675" s="274"/>
      <c r="T3675" s="250"/>
      <c r="U3675" s="274"/>
      <c r="V3675" s="250"/>
      <c r="W3675" s="275"/>
      <c r="X3675" s="276"/>
    </row>
    <row r="3676" spans="2:24" x14ac:dyDescent="0.25">
      <c r="B3676" s="248"/>
      <c r="C3676" s="249"/>
      <c r="D3676" s="269"/>
      <c r="E3676" s="249"/>
      <c r="F3676" s="270"/>
      <c r="G3676" s="270"/>
      <c r="H3676" s="271"/>
      <c r="I3676" s="271"/>
      <c r="J3676" s="270"/>
      <c r="K3676" s="270"/>
      <c r="L3676" s="249"/>
      <c r="M3676" s="249"/>
      <c r="N3676" s="272"/>
      <c r="O3676" s="250"/>
      <c r="P3676" s="273"/>
      <c r="Q3676" s="274"/>
      <c r="R3676" s="273"/>
      <c r="S3676" s="274"/>
      <c r="T3676" s="250"/>
      <c r="U3676" s="274"/>
      <c r="V3676" s="250"/>
      <c r="W3676" s="275"/>
      <c r="X3676" s="276"/>
    </row>
    <row r="3677" spans="2:24" x14ac:dyDescent="0.25">
      <c r="B3677" s="248"/>
      <c r="C3677" s="249"/>
      <c r="D3677" s="269"/>
      <c r="E3677" s="249"/>
      <c r="F3677" s="270"/>
      <c r="G3677" s="270"/>
      <c r="H3677" s="271"/>
      <c r="I3677" s="271"/>
      <c r="J3677" s="270"/>
      <c r="K3677" s="270"/>
      <c r="L3677" s="249"/>
      <c r="M3677" s="249"/>
      <c r="N3677" s="272"/>
      <c r="O3677" s="250"/>
      <c r="P3677" s="273"/>
      <c r="Q3677" s="274"/>
      <c r="R3677" s="273"/>
      <c r="S3677" s="274"/>
      <c r="T3677" s="250"/>
      <c r="U3677" s="274"/>
      <c r="V3677" s="250"/>
      <c r="W3677" s="275"/>
      <c r="X3677" s="276"/>
    </row>
    <row r="3678" spans="2:24" x14ac:dyDescent="0.25">
      <c r="B3678" s="248"/>
      <c r="C3678" s="249"/>
      <c r="D3678" s="269"/>
      <c r="E3678" s="249"/>
      <c r="F3678" s="270"/>
      <c r="G3678" s="270"/>
      <c r="H3678" s="271"/>
      <c r="I3678" s="271"/>
      <c r="J3678" s="270"/>
      <c r="K3678" s="270"/>
      <c r="L3678" s="249"/>
      <c r="M3678" s="249"/>
      <c r="N3678" s="272"/>
      <c r="O3678" s="250"/>
      <c r="P3678" s="273"/>
      <c r="Q3678" s="274"/>
      <c r="R3678" s="273"/>
      <c r="S3678" s="274"/>
      <c r="T3678" s="250"/>
      <c r="U3678" s="274"/>
      <c r="V3678" s="250"/>
      <c r="W3678" s="275"/>
      <c r="X3678" s="276"/>
    </row>
    <row r="3679" spans="2:24" x14ac:dyDescent="0.25">
      <c r="B3679" s="248"/>
      <c r="C3679" s="249"/>
      <c r="D3679" s="269"/>
      <c r="E3679" s="249"/>
      <c r="F3679" s="270"/>
      <c r="G3679" s="270"/>
      <c r="H3679" s="271"/>
      <c r="I3679" s="271"/>
      <c r="J3679" s="270"/>
      <c r="K3679" s="270"/>
      <c r="L3679" s="249"/>
      <c r="M3679" s="249"/>
      <c r="N3679" s="272"/>
      <c r="O3679" s="250"/>
      <c r="P3679" s="273"/>
      <c r="Q3679" s="274"/>
      <c r="R3679" s="273"/>
      <c r="S3679" s="274"/>
      <c r="T3679" s="250"/>
      <c r="U3679" s="274"/>
      <c r="V3679" s="250"/>
      <c r="W3679" s="275"/>
      <c r="X3679" s="276"/>
    </row>
    <row r="3680" spans="2:24" x14ac:dyDescent="0.25">
      <c r="B3680" s="248"/>
      <c r="C3680" s="249"/>
      <c r="D3680" s="269"/>
      <c r="E3680" s="249"/>
      <c r="F3680" s="270"/>
      <c r="G3680" s="270"/>
      <c r="H3680" s="271"/>
      <c r="I3680" s="271"/>
      <c r="J3680" s="270"/>
      <c r="K3680" s="270"/>
      <c r="L3680" s="249"/>
      <c r="M3680" s="249"/>
      <c r="N3680" s="272"/>
      <c r="O3680" s="250"/>
      <c r="P3680" s="273"/>
      <c r="Q3680" s="274"/>
      <c r="R3680" s="273"/>
      <c r="S3680" s="274"/>
      <c r="T3680" s="250"/>
      <c r="U3680" s="274"/>
      <c r="V3680" s="250"/>
      <c r="W3680" s="275"/>
      <c r="X3680" s="276"/>
    </row>
    <row r="3681" spans="2:24" x14ac:dyDescent="0.25">
      <c r="B3681" s="248"/>
      <c r="C3681" s="249"/>
      <c r="D3681" s="269"/>
      <c r="E3681" s="249"/>
      <c r="F3681" s="270"/>
      <c r="G3681" s="270"/>
      <c r="H3681" s="271"/>
      <c r="I3681" s="271"/>
      <c r="J3681" s="270"/>
      <c r="K3681" s="270"/>
      <c r="L3681" s="249"/>
      <c r="M3681" s="249"/>
      <c r="N3681" s="272"/>
      <c r="O3681" s="250"/>
      <c r="P3681" s="273"/>
      <c r="Q3681" s="274"/>
      <c r="R3681" s="273"/>
      <c r="S3681" s="274"/>
      <c r="T3681" s="250"/>
      <c r="U3681" s="274"/>
      <c r="V3681" s="250"/>
      <c r="W3681" s="275"/>
      <c r="X3681" s="276"/>
    </row>
    <row r="3682" spans="2:24" x14ac:dyDescent="0.25">
      <c r="B3682" s="248"/>
      <c r="C3682" s="249"/>
      <c r="D3682" s="269"/>
      <c r="E3682" s="249"/>
      <c r="F3682" s="270"/>
      <c r="G3682" s="270"/>
      <c r="H3682" s="271"/>
      <c r="I3682" s="271"/>
      <c r="J3682" s="270"/>
      <c r="K3682" s="270"/>
      <c r="L3682" s="249"/>
      <c r="M3682" s="249"/>
      <c r="N3682" s="272"/>
      <c r="O3682" s="250"/>
      <c r="P3682" s="273"/>
      <c r="Q3682" s="274"/>
      <c r="R3682" s="273"/>
      <c r="S3682" s="274"/>
      <c r="T3682" s="250"/>
      <c r="U3682" s="274"/>
      <c r="V3682" s="250"/>
      <c r="W3682" s="275"/>
      <c r="X3682" s="276"/>
    </row>
    <row r="3683" spans="2:24" x14ac:dyDescent="0.25">
      <c r="B3683" s="248"/>
      <c r="C3683" s="249"/>
      <c r="D3683" s="269"/>
      <c r="E3683" s="249"/>
      <c r="F3683" s="270"/>
      <c r="G3683" s="270"/>
      <c r="H3683" s="271"/>
      <c r="I3683" s="271"/>
      <c r="J3683" s="270"/>
      <c r="K3683" s="270"/>
      <c r="L3683" s="249"/>
      <c r="M3683" s="249"/>
      <c r="N3683" s="272"/>
      <c r="O3683" s="250"/>
      <c r="P3683" s="273"/>
      <c r="Q3683" s="274"/>
      <c r="R3683" s="273"/>
      <c r="S3683" s="274"/>
      <c r="T3683" s="250"/>
      <c r="U3683" s="274"/>
      <c r="V3683" s="250"/>
      <c r="W3683" s="275"/>
      <c r="X3683" s="276"/>
    </row>
    <row r="3684" spans="2:24" x14ac:dyDescent="0.25">
      <c r="B3684" s="248"/>
      <c r="C3684" s="249"/>
      <c r="D3684" s="269"/>
      <c r="E3684" s="249"/>
      <c r="F3684" s="270"/>
      <c r="G3684" s="270"/>
      <c r="H3684" s="271"/>
      <c r="I3684" s="271"/>
      <c r="J3684" s="270"/>
      <c r="K3684" s="270"/>
      <c r="L3684" s="249"/>
      <c r="M3684" s="249"/>
      <c r="N3684" s="272"/>
      <c r="O3684" s="250"/>
      <c r="P3684" s="273"/>
      <c r="Q3684" s="274"/>
      <c r="R3684" s="273"/>
      <c r="S3684" s="274"/>
      <c r="T3684" s="250"/>
      <c r="U3684" s="274"/>
      <c r="V3684" s="250"/>
      <c r="W3684" s="275"/>
      <c r="X3684" s="276"/>
    </row>
    <row r="3685" spans="2:24" x14ac:dyDescent="0.25">
      <c r="B3685" s="248"/>
      <c r="C3685" s="249"/>
      <c r="D3685" s="269"/>
      <c r="E3685" s="249"/>
      <c r="F3685" s="270"/>
      <c r="G3685" s="270"/>
      <c r="H3685" s="271"/>
      <c r="I3685" s="271"/>
      <c r="J3685" s="270"/>
      <c r="K3685" s="270"/>
      <c r="L3685" s="249"/>
      <c r="M3685" s="249"/>
      <c r="N3685" s="272"/>
      <c r="O3685" s="250"/>
      <c r="P3685" s="273"/>
      <c r="Q3685" s="274"/>
      <c r="R3685" s="273"/>
      <c r="S3685" s="274"/>
      <c r="T3685" s="250"/>
      <c r="U3685" s="274"/>
      <c r="V3685" s="250"/>
      <c r="W3685" s="275"/>
      <c r="X3685" s="276"/>
    </row>
    <row r="3686" spans="2:24" x14ac:dyDescent="0.25">
      <c r="B3686" s="248"/>
      <c r="C3686" s="249"/>
      <c r="D3686" s="269"/>
      <c r="E3686" s="249"/>
      <c r="F3686" s="270"/>
      <c r="G3686" s="270"/>
      <c r="H3686" s="271"/>
      <c r="I3686" s="271"/>
      <c r="J3686" s="270"/>
      <c r="K3686" s="270"/>
      <c r="L3686" s="249"/>
      <c r="M3686" s="249"/>
      <c r="N3686" s="272"/>
      <c r="O3686" s="250"/>
      <c r="P3686" s="273"/>
      <c r="Q3686" s="274"/>
      <c r="R3686" s="273"/>
      <c r="S3686" s="274"/>
      <c r="T3686" s="250"/>
      <c r="U3686" s="274"/>
      <c r="V3686" s="250"/>
      <c r="W3686" s="275"/>
      <c r="X3686" s="276"/>
    </row>
    <row r="3687" spans="2:24" x14ac:dyDescent="0.25">
      <c r="B3687" s="248"/>
      <c r="C3687" s="249"/>
      <c r="D3687" s="269"/>
      <c r="E3687" s="249"/>
      <c r="F3687" s="270"/>
      <c r="G3687" s="270"/>
      <c r="H3687" s="271"/>
      <c r="I3687" s="271"/>
      <c r="J3687" s="270"/>
      <c r="K3687" s="270"/>
      <c r="L3687" s="249"/>
      <c r="M3687" s="249"/>
      <c r="N3687" s="272"/>
      <c r="O3687" s="250"/>
      <c r="P3687" s="273"/>
      <c r="Q3687" s="274"/>
      <c r="R3687" s="273"/>
      <c r="S3687" s="274"/>
      <c r="T3687" s="250"/>
      <c r="U3687" s="274"/>
      <c r="V3687" s="250"/>
      <c r="W3687" s="275"/>
      <c r="X3687" s="276"/>
    </row>
    <row r="3688" spans="2:24" x14ac:dyDescent="0.25">
      <c r="B3688" s="248"/>
      <c r="C3688" s="249"/>
      <c r="D3688" s="269"/>
      <c r="E3688" s="249"/>
      <c r="F3688" s="270"/>
      <c r="G3688" s="270"/>
      <c r="H3688" s="271"/>
      <c r="I3688" s="271"/>
      <c r="J3688" s="270"/>
      <c r="K3688" s="270"/>
      <c r="L3688" s="249"/>
      <c r="M3688" s="249"/>
      <c r="N3688" s="272"/>
      <c r="O3688" s="250"/>
      <c r="P3688" s="273"/>
      <c r="Q3688" s="274"/>
      <c r="R3688" s="273"/>
      <c r="S3688" s="274"/>
      <c r="T3688" s="250"/>
      <c r="U3688" s="274"/>
      <c r="V3688" s="250"/>
      <c r="W3688" s="275"/>
      <c r="X3688" s="276"/>
    </row>
    <row r="3689" spans="2:24" x14ac:dyDescent="0.25">
      <c r="B3689" s="248"/>
      <c r="C3689" s="249"/>
      <c r="D3689" s="269"/>
      <c r="E3689" s="249"/>
      <c r="F3689" s="270"/>
      <c r="G3689" s="270"/>
      <c r="H3689" s="271"/>
      <c r="I3689" s="271"/>
      <c r="J3689" s="270"/>
      <c r="K3689" s="270"/>
      <c r="L3689" s="249"/>
      <c r="M3689" s="249"/>
      <c r="N3689" s="272"/>
      <c r="O3689" s="250"/>
      <c r="P3689" s="273"/>
      <c r="Q3689" s="274"/>
      <c r="R3689" s="273"/>
      <c r="S3689" s="274"/>
      <c r="T3689" s="250"/>
      <c r="U3689" s="274"/>
      <c r="V3689" s="250"/>
      <c r="W3689" s="275"/>
      <c r="X3689" s="276"/>
    </row>
    <row r="3690" spans="2:24" x14ac:dyDescent="0.25">
      <c r="B3690" s="248"/>
      <c r="C3690" s="249"/>
      <c r="D3690" s="269"/>
      <c r="E3690" s="249"/>
      <c r="F3690" s="270"/>
      <c r="G3690" s="270"/>
      <c r="H3690" s="271"/>
      <c r="I3690" s="271"/>
      <c r="J3690" s="270"/>
      <c r="K3690" s="270"/>
      <c r="L3690" s="249"/>
      <c r="M3690" s="249"/>
      <c r="N3690" s="272"/>
      <c r="O3690" s="250"/>
      <c r="P3690" s="273"/>
      <c r="Q3690" s="274"/>
      <c r="R3690" s="273"/>
      <c r="S3690" s="274"/>
      <c r="T3690" s="250"/>
      <c r="U3690" s="274"/>
      <c r="V3690" s="250"/>
      <c r="W3690" s="275"/>
      <c r="X3690" s="276"/>
    </row>
    <row r="3691" spans="2:24" x14ac:dyDescent="0.25">
      <c r="B3691" s="248"/>
      <c r="C3691" s="249"/>
      <c r="D3691" s="269"/>
      <c r="E3691" s="249"/>
      <c r="F3691" s="270"/>
      <c r="G3691" s="270"/>
      <c r="H3691" s="271"/>
      <c r="I3691" s="271"/>
      <c r="J3691" s="270"/>
      <c r="K3691" s="270"/>
      <c r="L3691" s="249"/>
      <c r="M3691" s="249"/>
      <c r="N3691" s="272"/>
      <c r="O3691" s="250"/>
      <c r="P3691" s="273"/>
      <c r="Q3691" s="274"/>
      <c r="R3691" s="273"/>
      <c r="S3691" s="274"/>
      <c r="T3691" s="250"/>
      <c r="U3691" s="274"/>
      <c r="V3691" s="250"/>
      <c r="W3691" s="275"/>
      <c r="X3691" s="276"/>
    </row>
    <row r="3692" spans="2:24" x14ac:dyDescent="0.25">
      <c r="B3692" s="248"/>
      <c r="C3692" s="249"/>
      <c r="D3692" s="269"/>
      <c r="E3692" s="249"/>
      <c r="F3692" s="270"/>
      <c r="G3692" s="270"/>
      <c r="H3692" s="271"/>
      <c r="I3692" s="271"/>
      <c r="J3692" s="270"/>
      <c r="K3692" s="270"/>
      <c r="L3692" s="249"/>
      <c r="M3692" s="249"/>
      <c r="N3692" s="272"/>
      <c r="O3692" s="250"/>
      <c r="P3692" s="273"/>
      <c r="Q3692" s="274"/>
      <c r="R3692" s="273"/>
      <c r="S3692" s="274"/>
      <c r="T3692" s="250"/>
      <c r="U3692" s="274"/>
      <c r="V3692" s="250"/>
      <c r="W3692" s="275"/>
      <c r="X3692" s="276"/>
    </row>
    <row r="3693" spans="2:24" x14ac:dyDescent="0.25">
      <c r="B3693" s="248"/>
      <c r="C3693" s="249"/>
      <c r="D3693" s="269"/>
      <c r="E3693" s="249"/>
      <c r="F3693" s="270"/>
      <c r="G3693" s="270"/>
      <c r="H3693" s="271"/>
      <c r="I3693" s="271"/>
      <c r="J3693" s="270"/>
      <c r="K3693" s="270"/>
      <c r="L3693" s="249"/>
      <c r="M3693" s="249"/>
      <c r="N3693" s="272"/>
      <c r="O3693" s="250"/>
      <c r="P3693" s="273"/>
      <c r="Q3693" s="274"/>
      <c r="R3693" s="273"/>
      <c r="S3693" s="274"/>
      <c r="T3693" s="250"/>
      <c r="U3693" s="274"/>
      <c r="V3693" s="250"/>
      <c r="W3693" s="275"/>
      <c r="X3693" s="276"/>
    </row>
    <row r="3694" spans="2:24" x14ac:dyDescent="0.25">
      <c r="B3694" s="248"/>
      <c r="C3694" s="249"/>
      <c r="D3694" s="269"/>
      <c r="E3694" s="249"/>
      <c r="F3694" s="270"/>
      <c r="G3694" s="270"/>
      <c r="H3694" s="271"/>
      <c r="I3694" s="271"/>
      <c r="J3694" s="270"/>
      <c r="K3694" s="270"/>
      <c r="L3694" s="249"/>
      <c r="M3694" s="249"/>
      <c r="N3694" s="272"/>
      <c r="O3694" s="250"/>
      <c r="P3694" s="273"/>
      <c r="Q3694" s="274"/>
      <c r="R3694" s="273"/>
      <c r="S3694" s="274"/>
      <c r="T3694" s="250"/>
      <c r="U3694" s="274"/>
      <c r="V3694" s="250"/>
      <c r="W3694" s="275"/>
      <c r="X3694" s="276"/>
    </row>
    <row r="3695" spans="2:24" x14ac:dyDescent="0.25">
      <c r="B3695" s="248"/>
      <c r="C3695" s="249"/>
      <c r="D3695" s="269"/>
      <c r="E3695" s="249"/>
      <c r="F3695" s="270"/>
      <c r="G3695" s="270"/>
      <c r="H3695" s="271"/>
      <c r="I3695" s="271"/>
      <c r="J3695" s="270"/>
      <c r="K3695" s="270"/>
      <c r="L3695" s="249"/>
      <c r="M3695" s="249"/>
      <c r="N3695" s="272"/>
      <c r="O3695" s="250"/>
      <c r="P3695" s="273"/>
      <c r="Q3695" s="274"/>
      <c r="R3695" s="273"/>
      <c r="S3695" s="274"/>
      <c r="T3695" s="250"/>
      <c r="U3695" s="274"/>
      <c r="V3695" s="250"/>
      <c r="W3695" s="275"/>
      <c r="X3695" s="276"/>
    </row>
    <row r="3696" spans="2:24" x14ac:dyDescent="0.25">
      <c r="B3696" s="248"/>
      <c r="C3696" s="249"/>
      <c r="D3696" s="269"/>
      <c r="E3696" s="249"/>
      <c r="F3696" s="270"/>
      <c r="G3696" s="270"/>
      <c r="H3696" s="271"/>
      <c r="I3696" s="271"/>
      <c r="J3696" s="270"/>
      <c r="K3696" s="270"/>
      <c r="L3696" s="249"/>
      <c r="M3696" s="249"/>
      <c r="N3696" s="272"/>
      <c r="O3696" s="250"/>
      <c r="P3696" s="273"/>
      <c r="Q3696" s="274"/>
      <c r="R3696" s="273"/>
      <c r="S3696" s="274"/>
      <c r="T3696" s="250"/>
      <c r="U3696" s="274"/>
      <c r="V3696" s="250"/>
      <c r="W3696" s="275"/>
      <c r="X3696" s="276"/>
    </row>
    <row r="3697" spans="2:24" x14ac:dyDescent="0.25">
      <c r="B3697" s="248"/>
      <c r="C3697" s="249"/>
      <c r="D3697" s="269"/>
      <c r="E3697" s="249"/>
      <c r="F3697" s="270"/>
      <c r="G3697" s="270"/>
      <c r="H3697" s="271"/>
      <c r="I3697" s="271"/>
      <c r="J3697" s="270"/>
      <c r="K3697" s="270"/>
      <c r="L3697" s="249"/>
      <c r="M3697" s="249"/>
      <c r="N3697" s="272"/>
      <c r="O3697" s="250"/>
      <c r="P3697" s="273"/>
      <c r="Q3697" s="274"/>
      <c r="R3697" s="273"/>
      <c r="S3697" s="274"/>
      <c r="T3697" s="250"/>
      <c r="U3697" s="274"/>
      <c r="V3697" s="250"/>
      <c r="W3697" s="275"/>
      <c r="X3697" s="276"/>
    </row>
    <row r="3698" spans="2:24" x14ac:dyDescent="0.25">
      <c r="B3698" s="248"/>
      <c r="C3698" s="249"/>
      <c r="D3698" s="269"/>
      <c r="E3698" s="249"/>
      <c r="F3698" s="270"/>
      <c r="G3698" s="270"/>
      <c r="H3698" s="271"/>
      <c r="I3698" s="271"/>
      <c r="J3698" s="270"/>
      <c r="K3698" s="270"/>
      <c r="L3698" s="249"/>
      <c r="M3698" s="249"/>
      <c r="N3698" s="272"/>
      <c r="O3698" s="250"/>
      <c r="P3698" s="273"/>
      <c r="Q3698" s="274"/>
      <c r="R3698" s="273"/>
      <c r="S3698" s="274"/>
      <c r="T3698" s="250"/>
      <c r="U3698" s="274"/>
      <c r="V3698" s="250"/>
      <c r="W3698" s="275"/>
      <c r="X3698" s="276"/>
    </row>
    <row r="3699" spans="2:24" x14ac:dyDescent="0.25">
      <c r="B3699" s="248"/>
      <c r="C3699" s="249"/>
      <c r="D3699" s="269"/>
      <c r="E3699" s="249"/>
      <c r="F3699" s="270"/>
      <c r="G3699" s="270"/>
      <c r="H3699" s="271"/>
      <c r="I3699" s="271"/>
      <c r="J3699" s="270"/>
      <c r="K3699" s="270"/>
      <c r="L3699" s="249"/>
      <c r="M3699" s="249"/>
      <c r="N3699" s="272"/>
      <c r="O3699" s="250"/>
      <c r="P3699" s="273"/>
      <c r="Q3699" s="274"/>
      <c r="R3699" s="273"/>
      <c r="S3699" s="274"/>
      <c r="T3699" s="250"/>
      <c r="U3699" s="274"/>
      <c r="V3699" s="250"/>
      <c r="W3699" s="275"/>
      <c r="X3699" s="276"/>
    </row>
    <row r="3700" spans="2:24" x14ac:dyDescent="0.25">
      <c r="B3700" s="248"/>
      <c r="C3700" s="249"/>
      <c r="D3700" s="269"/>
      <c r="E3700" s="249"/>
      <c r="F3700" s="270"/>
      <c r="G3700" s="270"/>
      <c r="H3700" s="271"/>
      <c r="I3700" s="271"/>
      <c r="J3700" s="270"/>
      <c r="K3700" s="270"/>
      <c r="L3700" s="249"/>
      <c r="M3700" s="249"/>
      <c r="N3700" s="272"/>
      <c r="O3700" s="250"/>
      <c r="P3700" s="273"/>
      <c r="Q3700" s="274"/>
      <c r="R3700" s="273"/>
      <c r="S3700" s="274"/>
      <c r="T3700" s="250"/>
      <c r="U3700" s="274"/>
      <c r="V3700" s="250"/>
      <c r="W3700" s="275"/>
      <c r="X3700" s="276"/>
    </row>
    <row r="3701" spans="2:24" x14ac:dyDescent="0.25">
      <c r="B3701" s="248"/>
      <c r="C3701" s="249"/>
      <c r="D3701" s="269"/>
      <c r="E3701" s="249"/>
      <c r="F3701" s="270"/>
      <c r="G3701" s="270"/>
      <c r="H3701" s="271"/>
      <c r="I3701" s="271"/>
      <c r="J3701" s="270"/>
      <c r="K3701" s="270"/>
      <c r="L3701" s="249"/>
      <c r="M3701" s="249"/>
      <c r="N3701" s="272"/>
      <c r="O3701" s="250"/>
      <c r="P3701" s="273"/>
      <c r="Q3701" s="274"/>
      <c r="R3701" s="273"/>
      <c r="S3701" s="274"/>
      <c r="T3701" s="250"/>
      <c r="U3701" s="274"/>
      <c r="V3701" s="250"/>
      <c r="W3701" s="275"/>
      <c r="X3701" s="276"/>
    </row>
    <row r="3702" spans="2:24" x14ac:dyDescent="0.25">
      <c r="B3702" s="248"/>
      <c r="C3702" s="249"/>
      <c r="D3702" s="269"/>
      <c r="E3702" s="249"/>
      <c r="F3702" s="270"/>
      <c r="G3702" s="270"/>
      <c r="H3702" s="271"/>
      <c r="I3702" s="271"/>
      <c r="J3702" s="270"/>
      <c r="K3702" s="270"/>
      <c r="L3702" s="249"/>
      <c r="M3702" s="249"/>
      <c r="N3702" s="272"/>
      <c r="O3702" s="250"/>
      <c r="P3702" s="273"/>
      <c r="Q3702" s="274"/>
      <c r="R3702" s="273"/>
      <c r="S3702" s="274"/>
      <c r="T3702" s="250"/>
      <c r="U3702" s="274"/>
      <c r="V3702" s="250"/>
      <c r="W3702" s="275"/>
      <c r="X3702" s="276"/>
    </row>
    <row r="3703" spans="2:24" x14ac:dyDescent="0.25">
      <c r="B3703" s="248"/>
      <c r="C3703" s="249"/>
      <c r="D3703" s="269"/>
      <c r="E3703" s="249"/>
      <c r="F3703" s="270"/>
      <c r="G3703" s="270"/>
      <c r="H3703" s="271"/>
      <c r="I3703" s="271"/>
      <c r="J3703" s="270"/>
      <c r="K3703" s="270"/>
      <c r="L3703" s="249"/>
      <c r="M3703" s="249"/>
      <c r="N3703" s="272"/>
      <c r="O3703" s="250"/>
      <c r="P3703" s="273"/>
      <c r="Q3703" s="274"/>
      <c r="R3703" s="273"/>
      <c r="S3703" s="274"/>
      <c r="T3703" s="250"/>
      <c r="U3703" s="274"/>
      <c r="V3703" s="250"/>
      <c r="W3703" s="275"/>
      <c r="X3703" s="276"/>
    </row>
    <row r="3704" spans="2:24" x14ac:dyDescent="0.25">
      <c r="B3704" s="248"/>
      <c r="C3704" s="249"/>
      <c r="D3704" s="269"/>
      <c r="E3704" s="249"/>
      <c r="F3704" s="270"/>
      <c r="G3704" s="270"/>
      <c r="H3704" s="271"/>
      <c r="I3704" s="271"/>
      <c r="J3704" s="270"/>
      <c r="K3704" s="270"/>
      <c r="L3704" s="249"/>
      <c r="M3704" s="249"/>
      <c r="N3704" s="272"/>
      <c r="O3704" s="250"/>
      <c r="P3704" s="273"/>
      <c r="Q3704" s="274"/>
      <c r="R3704" s="273"/>
      <c r="S3704" s="274"/>
      <c r="T3704" s="250"/>
      <c r="U3704" s="274"/>
      <c r="V3704" s="250"/>
      <c r="W3704" s="275"/>
      <c r="X3704" s="276"/>
    </row>
    <row r="3705" spans="2:24" x14ac:dyDescent="0.25">
      <c r="B3705" s="248"/>
      <c r="C3705" s="249"/>
      <c r="D3705" s="269"/>
      <c r="E3705" s="249"/>
      <c r="F3705" s="270"/>
      <c r="G3705" s="270"/>
      <c r="H3705" s="271"/>
      <c r="I3705" s="271"/>
      <c r="J3705" s="270"/>
      <c r="K3705" s="270"/>
      <c r="L3705" s="249"/>
      <c r="M3705" s="249"/>
      <c r="N3705" s="272"/>
      <c r="O3705" s="250"/>
      <c r="P3705" s="273"/>
      <c r="Q3705" s="274"/>
      <c r="R3705" s="273"/>
      <c r="S3705" s="274"/>
      <c r="T3705" s="250"/>
      <c r="U3705" s="274"/>
      <c r="V3705" s="250"/>
      <c r="W3705" s="275"/>
      <c r="X3705" s="276"/>
    </row>
    <row r="3706" spans="2:24" x14ac:dyDescent="0.25">
      <c r="B3706" s="248"/>
      <c r="C3706" s="249"/>
      <c r="D3706" s="269"/>
      <c r="E3706" s="249"/>
      <c r="F3706" s="270"/>
      <c r="G3706" s="270"/>
      <c r="H3706" s="271"/>
      <c r="I3706" s="271"/>
      <c r="J3706" s="270"/>
      <c r="K3706" s="270"/>
      <c r="L3706" s="249"/>
      <c r="M3706" s="249"/>
      <c r="N3706" s="272"/>
      <c r="O3706" s="250"/>
      <c r="P3706" s="273"/>
      <c r="Q3706" s="274"/>
      <c r="R3706" s="273"/>
      <c r="S3706" s="274"/>
      <c r="T3706" s="250"/>
      <c r="U3706" s="274"/>
      <c r="V3706" s="250"/>
      <c r="W3706" s="275"/>
      <c r="X3706" s="276"/>
    </row>
    <row r="3707" spans="2:24" x14ac:dyDescent="0.25">
      <c r="B3707" s="248"/>
      <c r="C3707" s="249"/>
      <c r="D3707" s="269"/>
      <c r="E3707" s="249"/>
      <c r="F3707" s="270"/>
      <c r="G3707" s="270"/>
      <c r="H3707" s="271"/>
      <c r="I3707" s="271"/>
      <c r="J3707" s="270"/>
      <c r="K3707" s="270"/>
      <c r="L3707" s="249"/>
      <c r="M3707" s="249"/>
      <c r="N3707" s="272"/>
      <c r="O3707" s="250"/>
      <c r="P3707" s="273"/>
      <c r="Q3707" s="274"/>
      <c r="R3707" s="273"/>
      <c r="S3707" s="274"/>
      <c r="T3707" s="250"/>
      <c r="U3707" s="274"/>
      <c r="V3707" s="250"/>
      <c r="W3707" s="275"/>
      <c r="X3707" s="276"/>
    </row>
    <row r="3708" spans="2:24" x14ac:dyDescent="0.25">
      <c r="B3708" s="248"/>
      <c r="C3708" s="249"/>
      <c r="D3708" s="269"/>
      <c r="E3708" s="249"/>
      <c r="F3708" s="270"/>
      <c r="G3708" s="270"/>
      <c r="H3708" s="271"/>
      <c r="I3708" s="271"/>
      <c r="J3708" s="270"/>
      <c r="K3708" s="270"/>
      <c r="L3708" s="249"/>
      <c r="M3708" s="249"/>
      <c r="N3708" s="272"/>
      <c r="O3708" s="250"/>
      <c r="P3708" s="273"/>
      <c r="Q3708" s="274"/>
      <c r="R3708" s="273"/>
      <c r="S3708" s="274"/>
      <c r="T3708" s="250"/>
      <c r="U3708" s="274"/>
      <c r="V3708" s="250"/>
      <c r="W3708" s="275"/>
      <c r="X3708" s="276"/>
    </row>
    <row r="3709" spans="2:24" x14ac:dyDescent="0.25">
      <c r="B3709" s="248"/>
      <c r="C3709" s="249"/>
      <c r="D3709" s="269"/>
      <c r="E3709" s="249"/>
      <c r="F3709" s="270"/>
      <c r="G3709" s="270"/>
      <c r="H3709" s="271"/>
      <c r="I3709" s="271"/>
      <c r="J3709" s="270"/>
      <c r="K3709" s="270"/>
      <c r="L3709" s="249"/>
      <c r="M3709" s="249"/>
      <c r="N3709" s="272"/>
      <c r="O3709" s="250"/>
      <c r="P3709" s="273"/>
      <c r="Q3709" s="274"/>
      <c r="R3709" s="273"/>
      <c r="S3709" s="274"/>
      <c r="T3709" s="250"/>
      <c r="U3709" s="274"/>
      <c r="V3709" s="250"/>
      <c r="W3709" s="275"/>
      <c r="X3709" s="276"/>
    </row>
    <row r="3710" spans="2:24" x14ac:dyDescent="0.25">
      <c r="B3710" s="248"/>
      <c r="C3710" s="249"/>
      <c r="D3710" s="269"/>
      <c r="E3710" s="249"/>
      <c r="F3710" s="270"/>
      <c r="G3710" s="270"/>
      <c r="H3710" s="271"/>
      <c r="I3710" s="271"/>
      <c r="J3710" s="270"/>
      <c r="K3710" s="270"/>
      <c r="L3710" s="249"/>
      <c r="M3710" s="249"/>
      <c r="N3710" s="272"/>
      <c r="O3710" s="250"/>
      <c r="P3710" s="273"/>
      <c r="Q3710" s="274"/>
      <c r="R3710" s="273"/>
      <c r="S3710" s="274"/>
      <c r="T3710" s="250"/>
      <c r="U3710" s="274"/>
      <c r="V3710" s="250"/>
      <c r="W3710" s="275"/>
      <c r="X3710" s="276"/>
    </row>
    <row r="3711" spans="2:24" x14ac:dyDescent="0.25">
      <c r="B3711" s="248"/>
      <c r="C3711" s="249"/>
      <c r="D3711" s="269"/>
      <c r="E3711" s="249"/>
      <c r="F3711" s="270"/>
      <c r="G3711" s="270"/>
      <c r="H3711" s="271"/>
      <c r="I3711" s="271"/>
      <c r="J3711" s="270"/>
      <c r="K3711" s="270"/>
      <c r="L3711" s="249"/>
      <c r="M3711" s="249"/>
      <c r="N3711" s="272"/>
      <c r="O3711" s="250"/>
      <c r="P3711" s="273"/>
      <c r="Q3711" s="274"/>
      <c r="R3711" s="273"/>
      <c r="S3711" s="274"/>
      <c r="T3711" s="250"/>
      <c r="U3711" s="274"/>
      <c r="V3711" s="250"/>
      <c r="W3711" s="275"/>
      <c r="X3711" s="276"/>
    </row>
    <row r="3712" spans="2:24" x14ac:dyDescent="0.25">
      <c r="B3712" s="248"/>
      <c r="C3712" s="249"/>
      <c r="D3712" s="269"/>
      <c r="E3712" s="249"/>
      <c r="F3712" s="270"/>
      <c r="G3712" s="270"/>
      <c r="H3712" s="271"/>
      <c r="I3712" s="271"/>
      <c r="J3712" s="270"/>
      <c r="K3712" s="270"/>
      <c r="L3712" s="249"/>
      <c r="M3712" s="249"/>
      <c r="N3712" s="272"/>
      <c r="O3712" s="250"/>
      <c r="P3712" s="273"/>
      <c r="Q3712" s="274"/>
      <c r="R3712" s="273"/>
      <c r="S3712" s="274"/>
      <c r="T3712" s="250"/>
      <c r="U3712" s="274"/>
      <c r="V3712" s="250"/>
      <c r="W3712" s="275"/>
      <c r="X3712" s="276"/>
    </row>
    <row r="3713" spans="2:24" x14ac:dyDescent="0.25">
      <c r="B3713" s="248"/>
      <c r="C3713" s="249"/>
      <c r="D3713" s="269"/>
      <c r="E3713" s="249"/>
      <c r="F3713" s="270"/>
      <c r="G3713" s="270"/>
      <c r="H3713" s="271"/>
      <c r="I3713" s="271"/>
      <c r="J3713" s="270"/>
      <c r="K3713" s="270"/>
      <c r="L3713" s="249"/>
      <c r="M3713" s="249"/>
      <c r="N3713" s="272"/>
      <c r="O3713" s="250"/>
      <c r="P3713" s="273"/>
      <c r="Q3713" s="274"/>
      <c r="R3713" s="273"/>
      <c r="S3713" s="274"/>
      <c r="T3713" s="250"/>
      <c r="U3713" s="274"/>
      <c r="V3713" s="250"/>
      <c r="W3713" s="275"/>
      <c r="X3713" s="276"/>
    </row>
    <row r="3714" spans="2:24" x14ac:dyDescent="0.25">
      <c r="B3714" s="248"/>
      <c r="C3714" s="249"/>
      <c r="D3714" s="269"/>
      <c r="E3714" s="249"/>
      <c r="F3714" s="270"/>
      <c r="G3714" s="270"/>
      <c r="H3714" s="271"/>
      <c r="I3714" s="271"/>
      <c r="J3714" s="270"/>
      <c r="K3714" s="270"/>
      <c r="L3714" s="249"/>
      <c r="M3714" s="249"/>
      <c r="N3714" s="272"/>
      <c r="O3714" s="250"/>
      <c r="P3714" s="273"/>
      <c r="Q3714" s="274"/>
      <c r="R3714" s="273"/>
      <c r="S3714" s="274"/>
      <c r="T3714" s="250"/>
      <c r="U3714" s="274"/>
      <c r="V3714" s="250"/>
      <c r="W3714" s="275"/>
      <c r="X3714" s="276"/>
    </row>
    <row r="3715" spans="2:24" x14ac:dyDescent="0.25">
      <c r="B3715" s="248"/>
      <c r="C3715" s="249"/>
      <c r="D3715" s="269"/>
      <c r="E3715" s="249"/>
      <c r="F3715" s="270"/>
      <c r="G3715" s="270"/>
      <c r="H3715" s="271"/>
      <c r="I3715" s="271"/>
      <c r="J3715" s="270"/>
      <c r="K3715" s="270"/>
      <c r="L3715" s="249"/>
      <c r="M3715" s="249"/>
      <c r="N3715" s="272"/>
      <c r="O3715" s="250"/>
      <c r="P3715" s="273"/>
      <c r="Q3715" s="274"/>
      <c r="R3715" s="273"/>
      <c r="S3715" s="274"/>
      <c r="T3715" s="250"/>
      <c r="U3715" s="274"/>
      <c r="V3715" s="250"/>
      <c r="W3715" s="275"/>
      <c r="X3715" s="276"/>
    </row>
    <row r="3716" spans="2:24" x14ac:dyDescent="0.25">
      <c r="B3716" s="248"/>
      <c r="C3716" s="249"/>
      <c r="D3716" s="269"/>
      <c r="E3716" s="249"/>
      <c r="F3716" s="270"/>
      <c r="G3716" s="270"/>
      <c r="H3716" s="271"/>
      <c r="I3716" s="271"/>
      <c r="J3716" s="270"/>
      <c r="K3716" s="270"/>
      <c r="L3716" s="249"/>
      <c r="M3716" s="249"/>
      <c r="N3716" s="272"/>
      <c r="O3716" s="250"/>
      <c r="P3716" s="273"/>
      <c r="Q3716" s="274"/>
      <c r="R3716" s="273"/>
      <c r="S3716" s="274"/>
      <c r="T3716" s="250"/>
      <c r="U3716" s="274"/>
      <c r="V3716" s="250"/>
      <c r="W3716" s="275"/>
      <c r="X3716" s="276"/>
    </row>
    <row r="3717" spans="2:24" x14ac:dyDescent="0.25">
      <c r="B3717" s="248"/>
      <c r="C3717" s="249"/>
      <c r="D3717" s="269"/>
      <c r="E3717" s="249"/>
      <c r="F3717" s="270"/>
      <c r="G3717" s="270"/>
      <c r="H3717" s="271"/>
      <c r="I3717" s="271"/>
      <c r="J3717" s="270"/>
      <c r="K3717" s="270"/>
      <c r="L3717" s="249"/>
      <c r="M3717" s="249"/>
      <c r="N3717" s="272"/>
      <c r="O3717" s="250"/>
      <c r="P3717" s="273"/>
      <c r="Q3717" s="274"/>
      <c r="R3717" s="273"/>
      <c r="S3717" s="274"/>
      <c r="T3717" s="250"/>
      <c r="U3717" s="274"/>
      <c r="V3717" s="250"/>
      <c r="W3717" s="275"/>
      <c r="X3717" s="276"/>
    </row>
    <row r="3718" spans="2:24" x14ac:dyDescent="0.25">
      <c r="B3718" s="248"/>
      <c r="C3718" s="249"/>
      <c r="D3718" s="269"/>
      <c r="E3718" s="249"/>
      <c r="F3718" s="270"/>
      <c r="G3718" s="270"/>
      <c r="H3718" s="271"/>
      <c r="I3718" s="271"/>
      <c r="J3718" s="270"/>
      <c r="K3718" s="270"/>
      <c r="L3718" s="249"/>
      <c r="M3718" s="249"/>
      <c r="N3718" s="272"/>
      <c r="O3718" s="250"/>
      <c r="P3718" s="273"/>
      <c r="Q3718" s="274"/>
      <c r="R3718" s="273"/>
      <c r="S3718" s="274"/>
      <c r="T3718" s="250"/>
      <c r="U3718" s="274"/>
      <c r="V3718" s="250"/>
      <c r="W3718" s="275"/>
      <c r="X3718" s="276"/>
    </row>
    <row r="3719" spans="2:24" x14ac:dyDescent="0.25">
      <c r="B3719" s="248"/>
      <c r="C3719" s="249"/>
      <c r="D3719" s="269"/>
      <c r="E3719" s="249"/>
      <c r="F3719" s="270"/>
      <c r="G3719" s="270"/>
      <c r="H3719" s="271"/>
      <c r="I3719" s="271"/>
      <c r="J3719" s="270"/>
      <c r="K3719" s="270"/>
      <c r="L3719" s="249"/>
      <c r="M3719" s="249"/>
      <c r="N3719" s="272"/>
      <c r="O3719" s="250"/>
      <c r="P3719" s="273"/>
      <c r="Q3719" s="274"/>
      <c r="R3719" s="273"/>
      <c r="S3719" s="274"/>
      <c r="T3719" s="250"/>
      <c r="U3719" s="274"/>
      <c r="V3719" s="250"/>
      <c r="W3719" s="275"/>
      <c r="X3719" s="276"/>
    </row>
    <row r="3720" spans="2:24" x14ac:dyDescent="0.25">
      <c r="B3720" s="248"/>
      <c r="C3720" s="249"/>
      <c r="D3720" s="269"/>
      <c r="E3720" s="249"/>
      <c r="F3720" s="270"/>
      <c r="G3720" s="270"/>
      <c r="H3720" s="271"/>
      <c r="I3720" s="271"/>
      <c r="J3720" s="270"/>
      <c r="K3720" s="270"/>
      <c r="L3720" s="249"/>
      <c r="M3720" s="249"/>
      <c r="N3720" s="272"/>
      <c r="O3720" s="250"/>
      <c r="P3720" s="273"/>
      <c r="Q3720" s="274"/>
      <c r="R3720" s="273"/>
      <c r="S3720" s="274"/>
      <c r="T3720" s="250"/>
      <c r="U3720" s="274"/>
      <c r="V3720" s="250"/>
      <c r="W3720" s="275"/>
      <c r="X3720" s="276"/>
    </row>
    <row r="3721" spans="2:24" x14ac:dyDescent="0.25">
      <c r="B3721" s="248"/>
      <c r="C3721" s="249"/>
      <c r="D3721" s="269"/>
      <c r="E3721" s="249"/>
      <c r="F3721" s="270"/>
      <c r="G3721" s="270"/>
      <c r="H3721" s="271"/>
      <c r="I3721" s="271"/>
      <c r="J3721" s="270"/>
      <c r="K3721" s="270"/>
      <c r="L3721" s="249"/>
      <c r="M3721" s="249"/>
      <c r="N3721" s="272"/>
      <c r="O3721" s="250"/>
      <c r="P3721" s="273"/>
      <c r="Q3721" s="274"/>
      <c r="R3721" s="273"/>
      <c r="S3721" s="274"/>
      <c r="T3721" s="250"/>
      <c r="U3721" s="274"/>
      <c r="V3721" s="250"/>
      <c r="W3721" s="275"/>
      <c r="X3721" s="276"/>
    </row>
    <row r="3722" spans="2:24" x14ac:dyDescent="0.25">
      <c r="B3722" s="248"/>
      <c r="C3722" s="249"/>
      <c r="D3722" s="269"/>
      <c r="E3722" s="249"/>
      <c r="F3722" s="270"/>
      <c r="G3722" s="270"/>
      <c r="H3722" s="271"/>
      <c r="I3722" s="271"/>
      <c r="J3722" s="270"/>
      <c r="K3722" s="270"/>
      <c r="L3722" s="249"/>
      <c r="M3722" s="249"/>
      <c r="N3722" s="272"/>
      <c r="O3722" s="250"/>
      <c r="P3722" s="273"/>
      <c r="Q3722" s="274"/>
      <c r="R3722" s="273"/>
      <c r="S3722" s="274"/>
      <c r="T3722" s="250"/>
      <c r="U3722" s="274"/>
      <c r="V3722" s="250"/>
      <c r="W3722" s="275"/>
      <c r="X3722" s="276"/>
    </row>
    <row r="3723" spans="2:24" x14ac:dyDescent="0.25">
      <c r="B3723" s="248"/>
      <c r="C3723" s="249"/>
      <c r="D3723" s="269"/>
      <c r="E3723" s="249"/>
      <c r="F3723" s="270"/>
      <c r="G3723" s="270"/>
      <c r="H3723" s="271"/>
      <c r="I3723" s="271"/>
      <c r="J3723" s="270"/>
      <c r="K3723" s="270"/>
      <c r="L3723" s="249"/>
      <c r="M3723" s="249"/>
      <c r="N3723" s="272"/>
      <c r="O3723" s="250"/>
      <c r="P3723" s="273"/>
      <c r="Q3723" s="274"/>
      <c r="R3723" s="273"/>
      <c r="S3723" s="274"/>
      <c r="T3723" s="250"/>
      <c r="U3723" s="274"/>
      <c r="V3723" s="250"/>
      <c r="W3723" s="275"/>
      <c r="X3723" s="276"/>
    </row>
    <row r="3724" spans="2:24" x14ac:dyDescent="0.25">
      <c r="B3724" s="248"/>
      <c r="C3724" s="249"/>
      <c r="D3724" s="269"/>
      <c r="E3724" s="249"/>
      <c r="F3724" s="270"/>
      <c r="G3724" s="270"/>
      <c r="H3724" s="271"/>
      <c r="I3724" s="271"/>
      <c r="J3724" s="270"/>
      <c r="K3724" s="270"/>
      <c r="L3724" s="249"/>
      <c r="M3724" s="249"/>
      <c r="N3724" s="272"/>
      <c r="O3724" s="250"/>
      <c r="P3724" s="273"/>
      <c r="Q3724" s="274"/>
      <c r="R3724" s="273"/>
      <c r="S3724" s="274"/>
      <c r="T3724" s="250"/>
      <c r="U3724" s="274"/>
      <c r="V3724" s="250"/>
      <c r="W3724" s="275"/>
      <c r="X3724" s="276"/>
    </row>
    <row r="3725" spans="2:24" x14ac:dyDescent="0.25">
      <c r="B3725" s="248"/>
      <c r="C3725" s="249"/>
      <c r="D3725" s="269"/>
      <c r="E3725" s="249"/>
      <c r="F3725" s="270"/>
      <c r="G3725" s="270"/>
      <c r="H3725" s="271"/>
      <c r="I3725" s="271"/>
      <c r="J3725" s="270"/>
      <c r="K3725" s="270"/>
      <c r="L3725" s="249"/>
      <c r="M3725" s="249"/>
      <c r="N3725" s="272"/>
      <c r="O3725" s="250"/>
      <c r="P3725" s="273"/>
      <c r="Q3725" s="274"/>
      <c r="R3725" s="273"/>
      <c r="S3725" s="274"/>
      <c r="T3725" s="250"/>
      <c r="U3725" s="274"/>
      <c r="V3725" s="250"/>
      <c r="W3725" s="275"/>
      <c r="X3725" s="276"/>
    </row>
    <row r="3726" spans="2:24" x14ac:dyDescent="0.25">
      <c r="B3726" s="248"/>
      <c r="C3726" s="249"/>
      <c r="D3726" s="269"/>
      <c r="E3726" s="249"/>
      <c r="F3726" s="270"/>
      <c r="G3726" s="270"/>
      <c r="H3726" s="271"/>
      <c r="I3726" s="271"/>
      <c r="J3726" s="270"/>
      <c r="K3726" s="270"/>
      <c r="L3726" s="249"/>
      <c r="M3726" s="249"/>
      <c r="N3726" s="272"/>
      <c r="O3726" s="250"/>
      <c r="P3726" s="273"/>
      <c r="Q3726" s="274"/>
      <c r="R3726" s="273"/>
      <c r="S3726" s="274"/>
      <c r="T3726" s="250"/>
      <c r="U3726" s="274"/>
      <c r="V3726" s="250"/>
      <c r="W3726" s="275"/>
      <c r="X3726" s="276"/>
    </row>
    <row r="3727" spans="2:24" x14ac:dyDescent="0.25">
      <c r="B3727" s="248"/>
      <c r="C3727" s="249"/>
      <c r="D3727" s="269"/>
      <c r="E3727" s="249"/>
      <c r="F3727" s="270"/>
      <c r="G3727" s="270"/>
      <c r="H3727" s="271"/>
      <c r="I3727" s="271"/>
      <c r="J3727" s="270"/>
      <c r="K3727" s="270"/>
      <c r="L3727" s="249"/>
      <c r="M3727" s="249"/>
      <c r="N3727" s="272"/>
      <c r="O3727" s="250"/>
      <c r="P3727" s="273"/>
      <c r="Q3727" s="274"/>
      <c r="R3727" s="273"/>
      <c r="S3727" s="274"/>
      <c r="T3727" s="250"/>
      <c r="U3727" s="274"/>
      <c r="V3727" s="250"/>
      <c r="W3727" s="275"/>
      <c r="X3727" s="276"/>
    </row>
    <row r="3728" spans="2:24" x14ac:dyDescent="0.25">
      <c r="B3728" s="248"/>
      <c r="C3728" s="249"/>
      <c r="D3728" s="269"/>
      <c r="E3728" s="249"/>
      <c r="F3728" s="270"/>
      <c r="G3728" s="270"/>
      <c r="H3728" s="271"/>
      <c r="I3728" s="271"/>
      <c r="J3728" s="270"/>
      <c r="K3728" s="270"/>
      <c r="L3728" s="249"/>
      <c r="M3728" s="249"/>
      <c r="N3728" s="272"/>
      <c r="O3728" s="250"/>
      <c r="P3728" s="273"/>
      <c r="Q3728" s="274"/>
      <c r="R3728" s="273"/>
      <c r="S3728" s="274"/>
      <c r="T3728" s="250"/>
      <c r="U3728" s="274"/>
      <c r="V3728" s="250"/>
      <c r="W3728" s="275"/>
      <c r="X3728" s="276"/>
    </row>
    <row r="3729" spans="2:24" x14ac:dyDescent="0.25">
      <c r="B3729" s="248"/>
      <c r="C3729" s="249"/>
      <c r="D3729" s="269"/>
      <c r="E3729" s="249"/>
      <c r="F3729" s="270"/>
      <c r="G3729" s="270"/>
      <c r="H3729" s="271"/>
      <c r="I3729" s="271"/>
      <c r="J3729" s="270"/>
      <c r="K3729" s="270"/>
      <c r="L3729" s="249"/>
      <c r="M3729" s="249"/>
      <c r="N3729" s="272"/>
      <c r="O3729" s="250"/>
      <c r="P3729" s="273"/>
      <c r="Q3729" s="274"/>
      <c r="R3729" s="273"/>
      <c r="S3729" s="274"/>
      <c r="T3729" s="250"/>
      <c r="U3729" s="274"/>
      <c r="V3729" s="250"/>
      <c r="W3729" s="275"/>
      <c r="X3729" s="276"/>
    </row>
    <row r="3730" spans="2:24" x14ac:dyDescent="0.25">
      <c r="B3730" s="248"/>
      <c r="C3730" s="249"/>
      <c r="D3730" s="269"/>
      <c r="E3730" s="249"/>
      <c r="F3730" s="270"/>
      <c r="G3730" s="270"/>
      <c r="H3730" s="271"/>
      <c r="I3730" s="271"/>
      <c r="J3730" s="270"/>
      <c r="K3730" s="270"/>
      <c r="L3730" s="249"/>
      <c r="M3730" s="249"/>
      <c r="N3730" s="272"/>
      <c r="O3730" s="250"/>
      <c r="P3730" s="273"/>
      <c r="Q3730" s="274"/>
      <c r="R3730" s="273"/>
      <c r="S3730" s="274"/>
      <c r="T3730" s="250"/>
      <c r="U3730" s="274"/>
      <c r="V3730" s="250"/>
      <c r="W3730" s="275"/>
      <c r="X3730" s="276"/>
    </row>
    <row r="3731" spans="2:24" x14ac:dyDescent="0.25">
      <c r="B3731" s="248"/>
      <c r="C3731" s="249"/>
      <c r="D3731" s="269"/>
      <c r="E3731" s="249"/>
      <c r="F3731" s="270"/>
      <c r="G3731" s="270"/>
      <c r="H3731" s="271"/>
      <c r="I3731" s="271"/>
      <c r="J3731" s="270"/>
      <c r="K3731" s="270"/>
      <c r="L3731" s="249"/>
      <c r="M3731" s="249"/>
      <c r="N3731" s="272"/>
      <c r="O3731" s="250"/>
      <c r="P3731" s="273"/>
      <c r="Q3731" s="274"/>
      <c r="R3731" s="273"/>
      <c r="S3731" s="274"/>
      <c r="T3731" s="250"/>
      <c r="U3731" s="274"/>
      <c r="V3731" s="250"/>
      <c r="W3731" s="275"/>
      <c r="X3731" s="276"/>
    </row>
    <row r="3732" spans="2:24" x14ac:dyDescent="0.25">
      <c r="B3732" s="248"/>
      <c r="C3732" s="249"/>
      <c r="D3732" s="269"/>
      <c r="E3732" s="249"/>
      <c r="F3732" s="270"/>
      <c r="G3732" s="270"/>
      <c r="H3732" s="271"/>
      <c r="I3732" s="271"/>
      <c r="J3732" s="270"/>
      <c r="K3732" s="270"/>
      <c r="L3732" s="249"/>
      <c r="M3732" s="249"/>
      <c r="N3732" s="272"/>
      <c r="O3732" s="250"/>
      <c r="P3732" s="273"/>
      <c r="Q3732" s="274"/>
      <c r="R3732" s="273"/>
      <c r="S3732" s="274"/>
      <c r="T3732" s="250"/>
      <c r="U3732" s="274"/>
      <c r="V3732" s="250"/>
      <c r="W3732" s="275"/>
      <c r="X3732" s="276"/>
    </row>
    <row r="3733" spans="2:24" x14ac:dyDescent="0.25">
      <c r="B3733" s="248"/>
      <c r="C3733" s="249"/>
      <c r="D3733" s="269"/>
      <c r="E3733" s="249"/>
      <c r="F3733" s="270"/>
      <c r="G3733" s="270"/>
      <c r="H3733" s="271"/>
      <c r="I3733" s="271"/>
      <c r="J3733" s="270"/>
      <c r="K3733" s="270"/>
      <c r="L3733" s="249"/>
      <c r="M3733" s="249"/>
      <c r="N3733" s="272"/>
      <c r="O3733" s="250"/>
      <c r="P3733" s="273"/>
      <c r="Q3733" s="274"/>
      <c r="R3733" s="273"/>
      <c r="S3733" s="274"/>
      <c r="T3733" s="250"/>
      <c r="U3733" s="274"/>
      <c r="V3733" s="250"/>
      <c r="W3733" s="275"/>
      <c r="X3733" s="276"/>
    </row>
    <row r="3734" spans="2:24" x14ac:dyDescent="0.25">
      <c r="B3734" s="248"/>
      <c r="C3734" s="249"/>
      <c r="D3734" s="269"/>
      <c r="E3734" s="249"/>
      <c r="F3734" s="270"/>
      <c r="G3734" s="270"/>
      <c r="H3734" s="271"/>
      <c r="I3734" s="271"/>
      <c r="J3734" s="270"/>
      <c r="K3734" s="270"/>
      <c r="L3734" s="249"/>
      <c r="M3734" s="249"/>
      <c r="N3734" s="272"/>
      <c r="O3734" s="250"/>
      <c r="P3734" s="273"/>
      <c r="Q3734" s="274"/>
      <c r="R3734" s="273"/>
      <c r="S3734" s="274"/>
      <c r="T3734" s="250"/>
      <c r="U3734" s="274"/>
      <c r="V3734" s="250"/>
      <c r="W3734" s="275"/>
      <c r="X3734" s="276"/>
    </row>
    <row r="3735" spans="2:24" x14ac:dyDescent="0.25">
      <c r="B3735" s="248"/>
      <c r="C3735" s="249"/>
      <c r="D3735" s="269"/>
      <c r="E3735" s="249"/>
      <c r="F3735" s="270"/>
      <c r="G3735" s="270"/>
      <c r="H3735" s="271"/>
      <c r="I3735" s="271"/>
      <c r="J3735" s="270"/>
      <c r="K3735" s="270"/>
      <c r="L3735" s="249"/>
      <c r="M3735" s="249"/>
      <c r="N3735" s="272"/>
      <c r="O3735" s="250"/>
      <c r="P3735" s="273"/>
      <c r="Q3735" s="274"/>
      <c r="R3735" s="273"/>
      <c r="S3735" s="274"/>
      <c r="T3735" s="250"/>
      <c r="U3735" s="274"/>
      <c r="V3735" s="250"/>
      <c r="W3735" s="275"/>
      <c r="X3735" s="276"/>
    </row>
    <row r="3736" spans="2:24" x14ac:dyDescent="0.25">
      <c r="B3736" s="248"/>
      <c r="C3736" s="249"/>
      <c r="D3736" s="269"/>
      <c r="E3736" s="249"/>
      <c r="F3736" s="270"/>
      <c r="G3736" s="270"/>
      <c r="H3736" s="271"/>
      <c r="I3736" s="271"/>
      <c r="J3736" s="270"/>
      <c r="K3736" s="270"/>
      <c r="L3736" s="249"/>
      <c r="M3736" s="249"/>
      <c r="N3736" s="272"/>
      <c r="O3736" s="250"/>
      <c r="P3736" s="273"/>
      <c r="Q3736" s="274"/>
      <c r="R3736" s="273"/>
      <c r="S3736" s="274"/>
      <c r="T3736" s="250"/>
      <c r="U3736" s="274"/>
      <c r="V3736" s="250"/>
      <c r="W3736" s="275"/>
      <c r="X3736" s="276"/>
    </row>
    <row r="3737" spans="2:24" x14ac:dyDescent="0.25">
      <c r="B3737" s="248"/>
      <c r="C3737" s="249"/>
      <c r="D3737" s="269"/>
      <c r="E3737" s="249"/>
      <c r="F3737" s="270"/>
      <c r="G3737" s="270"/>
      <c r="H3737" s="271"/>
      <c r="I3737" s="271"/>
      <c r="J3737" s="270"/>
      <c r="K3737" s="270"/>
      <c r="L3737" s="249"/>
      <c r="M3737" s="249"/>
      <c r="N3737" s="272"/>
      <c r="O3737" s="250"/>
      <c r="P3737" s="273"/>
      <c r="Q3737" s="274"/>
      <c r="R3737" s="273"/>
      <c r="S3737" s="274"/>
      <c r="T3737" s="250"/>
      <c r="U3737" s="274"/>
      <c r="V3737" s="250"/>
      <c r="W3737" s="275"/>
      <c r="X3737" s="276"/>
    </row>
    <row r="3738" spans="2:24" x14ac:dyDescent="0.25">
      <c r="B3738" s="248"/>
      <c r="C3738" s="249"/>
      <c r="D3738" s="269"/>
      <c r="E3738" s="249"/>
      <c r="F3738" s="270"/>
      <c r="G3738" s="270"/>
      <c r="H3738" s="271"/>
      <c r="I3738" s="271"/>
      <c r="J3738" s="270"/>
      <c r="K3738" s="270"/>
      <c r="L3738" s="249"/>
      <c r="M3738" s="249"/>
      <c r="N3738" s="272"/>
      <c r="O3738" s="250"/>
      <c r="P3738" s="273"/>
      <c r="Q3738" s="274"/>
      <c r="R3738" s="273"/>
      <c r="S3738" s="274"/>
      <c r="T3738" s="250"/>
      <c r="U3738" s="274"/>
      <c r="V3738" s="250"/>
      <c r="W3738" s="275"/>
      <c r="X3738" s="276"/>
    </row>
    <row r="3739" spans="2:24" x14ac:dyDescent="0.25">
      <c r="B3739" s="248"/>
      <c r="C3739" s="249"/>
      <c r="D3739" s="269"/>
      <c r="E3739" s="249"/>
      <c r="F3739" s="270"/>
      <c r="G3739" s="270"/>
      <c r="H3739" s="271"/>
      <c r="I3739" s="271"/>
      <c r="J3739" s="270"/>
      <c r="K3739" s="270"/>
      <c r="L3739" s="249"/>
      <c r="M3739" s="249"/>
      <c r="N3739" s="272"/>
      <c r="O3739" s="250"/>
      <c r="P3739" s="273"/>
      <c r="Q3739" s="274"/>
      <c r="R3739" s="273"/>
      <c r="S3739" s="274"/>
      <c r="T3739" s="250"/>
      <c r="U3739" s="274"/>
      <c r="V3739" s="250"/>
      <c r="W3739" s="275"/>
      <c r="X3739" s="276"/>
    </row>
    <row r="3740" spans="2:24" x14ac:dyDescent="0.25">
      <c r="B3740" s="248"/>
      <c r="C3740" s="249"/>
      <c r="D3740" s="269"/>
      <c r="E3740" s="249"/>
      <c r="F3740" s="270"/>
      <c r="G3740" s="270"/>
      <c r="H3740" s="271"/>
      <c r="I3740" s="271"/>
      <c r="J3740" s="270"/>
      <c r="K3740" s="270"/>
      <c r="L3740" s="249"/>
      <c r="M3740" s="249"/>
      <c r="N3740" s="272"/>
      <c r="O3740" s="250"/>
      <c r="P3740" s="273"/>
      <c r="Q3740" s="274"/>
      <c r="R3740" s="273"/>
      <c r="S3740" s="274"/>
      <c r="T3740" s="250"/>
      <c r="U3740" s="274"/>
      <c r="V3740" s="250"/>
      <c r="W3740" s="275"/>
      <c r="X3740" s="276"/>
    </row>
    <row r="3741" spans="2:24" x14ac:dyDescent="0.25">
      <c r="B3741" s="248"/>
      <c r="C3741" s="249"/>
      <c r="D3741" s="269"/>
      <c r="E3741" s="249"/>
      <c r="F3741" s="270"/>
      <c r="G3741" s="270"/>
      <c r="H3741" s="271"/>
      <c r="I3741" s="271"/>
      <c r="J3741" s="270"/>
      <c r="K3741" s="270"/>
      <c r="L3741" s="249"/>
      <c r="M3741" s="249"/>
      <c r="N3741" s="272"/>
      <c r="O3741" s="250"/>
      <c r="P3741" s="273"/>
      <c r="Q3741" s="274"/>
      <c r="R3741" s="273"/>
      <c r="S3741" s="274"/>
      <c r="T3741" s="250"/>
      <c r="U3741" s="274"/>
      <c r="V3741" s="250"/>
      <c r="W3741" s="275"/>
      <c r="X3741" s="276"/>
    </row>
    <row r="3742" spans="2:24" x14ac:dyDescent="0.25">
      <c r="B3742" s="248"/>
      <c r="C3742" s="249"/>
      <c r="D3742" s="269"/>
      <c r="E3742" s="249"/>
      <c r="F3742" s="270"/>
      <c r="G3742" s="270"/>
      <c r="H3742" s="271"/>
      <c r="I3742" s="271"/>
      <c r="J3742" s="270"/>
      <c r="K3742" s="270"/>
      <c r="L3742" s="249"/>
      <c r="M3742" s="249"/>
      <c r="N3742" s="272"/>
      <c r="O3742" s="250"/>
      <c r="P3742" s="273"/>
      <c r="Q3742" s="274"/>
      <c r="R3742" s="273"/>
      <c r="S3742" s="274"/>
      <c r="T3742" s="250"/>
      <c r="U3742" s="274"/>
      <c r="V3742" s="250"/>
      <c r="W3742" s="275"/>
      <c r="X3742" s="276"/>
    </row>
    <row r="3743" spans="2:24" x14ac:dyDescent="0.25">
      <c r="B3743" s="248"/>
      <c r="C3743" s="249"/>
      <c r="D3743" s="269"/>
      <c r="E3743" s="249"/>
      <c r="F3743" s="270"/>
      <c r="G3743" s="270"/>
      <c r="H3743" s="271"/>
      <c r="I3743" s="271"/>
      <c r="J3743" s="270"/>
      <c r="K3743" s="270"/>
      <c r="L3743" s="249"/>
      <c r="M3743" s="249"/>
      <c r="N3743" s="272"/>
      <c r="O3743" s="250"/>
      <c r="P3743" s="273"/>
      <c r="Q3743" s="274"/>
      <c r="R3743" s="273"/>
      <c r="S3743" s="274"/>
      <c r="T3743" s="250"/>
      <c r="U3743" s="274"/>
      <c r="V3743" s="250"/>
      <c r="W3743" s="275"/>
      <c r="X3743" s="276"/>
    </row>
    <row r="3744" spans="2:24" x14ac:dyDescent="0.25">
      <c r="B3744" s="248"/>
      <c r="C3744" s="249"/>
      <c r="D3744" s="269"/>
      <c r="E3744" s="249"/>
      <c r="F3744" s="270"/>
      <c r="G3744" s="270"/>
      <c r="H3744" s="271"/>
      <c r="I3744" s="271"/>
      <c r="J3744" s="270"/>
      <c r="K3744" s="270"/>
      <c r="L3744" s="249"/>
      <c r="M3744" s="249"/>
      <c r="N3744" s="272"/>
      <c r="O3744" s="250"/>
      <c r="P3744" s="273"/>
      <c r="Q3744" s="274"/>
      <c r="R3744" s="273"/>
      <c r="S3744" s="274"/>
      <c r="T3744" s="250"/>
      <c r="U3744" s="274"/>
      <c r="V3744" s="250"/>
      <c r="W3744" s="275"/>
      <c r="X3744" s="276"/>
    </row>
    <row r="3745" spans="2:24" x14ac:dyDescent="0.25">
      <c r="B3745" s="248"/>
      <c r="C3745" s="249"/>
      <c r="D3745" s="269"/>
      <c r="E3745" s="249"/>
      <c r="F3745" s="270"/>
      <c r="G3745" s="270"/>
      <c r="H3745" s="271"/>
      <c r="I3745" s="271"/>
      <c r="J3745" s="270"/>
      <c r="K3745" s="270"/>
      <c r="L3745" s="249"/>
      <c r="M3745" s="249"/>
      <c r="N3745" s="272"/>
      <c r="O3745" s="250"/>
      <c r="P3745" s="273"/>
      <c r="Q3745" s="274"/>
      <c r="R3745" s="273"/>
      <c r="S3745" s="274"/>
      <c r="T3745" s="250"/>
      <c r="U3745" s="274"/>
      <c r="V3745" s="250"/>
      <c r="W3745" s="275"/>
      <c r="X3745" s="276"/>
    </row>
    <row r="3746" spans="2:24" x14ac:dyDescent="0.25">
      <c r="B3746" s="248"/>
      <c r="C3746" s="249"/>
      <c r="D3746" s="269"/>
      <c r="E3746" s="249"/>
      <c r="F3746" s="270"/>
      <c r="G3746" s="270"/>
      <c r="H3746" s="271"/>
      <c r="I3746" s="271"/>
      <c r="J3746" s="270"/>
      <c r="K3746" s="270"/>
      <c r="L3746" s="249"/>
      <c r="M3746" s="249"/>
      <c r="N3746" s="272"/>
      <c r="O3746" s="250"/>
      <c r="P3746" s="273"/>
      <c r="Q3746" s="274"/>
      <c r="R3746" s="273"/>
      <c r="S3746" s="274"/>
      <c r="T3746" s="250"/>
      <c r="U3746" s="274"/>
      <c r="V3746" s="250"/>
      <c r="W3746" s="275"/>
      <c r="X3746" s="276"/>
    </row>
    <row r="3747" spans="2:24" x14ac:dyDescent="0.25">
      <c r="B3747" s="248"/>
      <c r="C3747" s="249"/>
      <c r="D3747" s="269"/>
      <c r="E3747" s="249"/>
      <c r="F3747" s="270"/>
      <c r="G3747" s="270"/>
      <c r="H3747" s="271"/>
      <c r="I3747" s="271"/>
      <c r="J3747" s="270"/>
      <c r="K3747" s="270"/>
      <c r="L3747" s="249"/>
      <c r="M3747" s="249"/>
      <c r="N3747" s="272"/>
      <c r="O3747" s="250"/>
      <c r="P3747" s="273"/>
      <c r="Q3747" s="274"/>
      <c r="R3747" s="273"/>
      <c r="S3747" s="274"/>
      <c r="T3747" s="250"/>
      <c r="U3747" s="274"/>
      <c r="V3747" s="250"/>
      <c r="W3747" s="275"/>
      <c r="X3747" s="276"/>
    </row>
    <row r="3748" spans="2:24" x14ac:dyDescent="0.25">
      <c r="B3748" s="248"/>
      <c r="C3748" s="249"/>
      <c r="D3748" s="269"/>
      <c r="E3748" s="249"/>
      <c r="F3748" s="270"/>
      <c r="G3748" s="270"/>
      <c r="H3748" s="271"/>
      <c r="I3748" s="271"/>
      <c r="J3748" s="270"/>
      <c r="K3748" s="270"/>
      <c r="L3748" s="249"/>
      <c r="M3748" s="249"/>
      <c r="N3748" s="272"/>
      <c r="O3748" s="250"/>
      <c r="P3748" s="273"/>
      <c r="Q3748" s="274"/>
      <c r="R3748" s="273"/>
      <c r="S3748" s="274"/>
      <c r="T3748" s="250"/>
      <c r="U3748" s="274"/>
      <c r="V3748" s="250"/>
      <c r="W3748" s="275"/>
      <c r="X3748" s="276"/>
    </row>
    <row r="3749" spans="2:24" x14ac:dyDescent="0.25">
      <c r="B3749" s="248"/>
      <c r="C3749" s="249"/>
      <c r="D3749" s="269"/>
      <c r="E3749" s="249"/>
      <c r="F3749" s="270"/>
      <c r="G3749" s="270"/>
      <c r="H3749" s="271"/>
      <c r="I3749" s="271"/>
      <c r="J3749" s="270"/>
      <c r="K3749" s="270"/>
      <c r="L3749" s="249"/>
      <c r="M3749" s="249"/>
      <c r="N3749" s="272"/>
      <c r="O3749" s="250"/>
      <c r="P3749" s="273"/>
      <c r="Q3749" s="274"/>
      <c r="R3749" s="273"/>
      <c r="S3749" s="274"/>
      <c r="T3749" s="250"/>
      <c r="U3749" s="274"/>
      <c r="V3749" s="250"/>
      <c r="W3749" s="275"/>
      <c r="X3749" s="276"/>
    </row>
    <row r="3750" spans="2:24" x14ac:dyDescent="0.25">
      <c r="B3750" s="248"/>
      <c r="C3750" s="249"/>
      <c r="D3750" s="269"/>
      <c r="E3750" s="249"/>
      <c r="F3750" s="270"/>
      <c r="G3750" s="270"/>
      <c r="H3750" s="271"/>
      <c r="I3750" s="271"/>
      <c r="J3750" s="270"/>
      <c r="K3750" s="270"/>
      <c r="L3750" s="249"/>
      <c r="M3750" s="249"/>
      <c r="N3750" s="272"/>
      <c r="O3750" s="250"/>
      <c r="P3750" s="273"/>
      <c r="Q3750" s="274"/>
      <c r="R3750" s="273"/>
      <c r="S3750" s="274"/>
      <c r="T3750" s="250"/>
      <c r="U3750" s="274"/>
      <c r="V3750" s="250"/>
      <c r="W3750" s="275"/>
      <c r="X3750" s="276"/>
    </row>
    <row r="3751" spans="2:24" x14ac:dyDescent="0.25">
      <c r="B3751" s="248"/>
      <c r="C3751" s="249"/>
      <c r="D3751" s="269"/>
      <c r="E3751" s="249"/>
      <c r="F3751" s="270"/>
      <c r="G3751" s="270"/>
      <c r="H3751" s="271"/>
      <c r="I3751" s="271"/>
      <c r="J3751" s="270"/>
      <c r="K3751" s="270"/>
      <c r="L3751" s="249"/>
      <c r="M3751" s="249"/>
      <c r="N3751" s="272"/>
      <c r="O3751" s="250"/>
      <c r="P3751" s="273"/>
      <c r="Q3751" s="274"/>
      <c r="R3751" s="273"/>
      <c r="S3751" s="274"/>
      <c r="T3751" s="250"/>
      <c r="U3751" s="274"/>
      <c r="V3751" s="250"/>
      <c r="W3751" s="275"/>
      <c r="X3751" s="276"/>
    </row>
    <row r="3752" spans="2:24" x14ac:dyDescent="0.25">
      <c r="B3752" s="248"/>
      <c r="C3752" s="249"/>
      <c r="D3752" s="269"/>
      <c r="E3752" s="249"/>
      <c r="F3752" s="270"/>
      <c r="G3752" s="270"/>
      <c r="H3752" s="271"/>
      <c r="I3752" s="271"/>
      <c r="J3752" s="270"/>
      <c r="K3752" s="270"/>
      <c r="L3752" s="249"/>
      <c r="M3752" s="249"/>
      <c r="N3752" s="272"/>
      <c r="O3752" s="250"/>
      <c r="P3752" s="273"/>
      <c r="Q3752" s="274"/>
      <c r="R3752" s="273"/>
      <c r="S3752" s="274"/>
      <c r="T3752" s="250"/>
      <c r="U3752" s="274"/>
      <c r="V3752" s="250"/>
      <c r="W3752" s="275"/>
      <c r="X3752" s="276"/>
    </row>
    <row r="3753" spans="2:24" x14ac:dyDescent="0.25">
      <c r="B3753" s="248"/>
      <c r="C3753" s="249"/>
      <c r="D3753" s="269"/>
      <c r="E3753" s="249"/>
      <c r="F3753" s="270"/>
      <c r="G3753" s="270"/>
      <c r="H3753" s="271"/>
      <c r="I3753" s="271"/>
      <c r="J3753" s="270"/>
      <c r="K3753" s="270"/>
      <c r="L3753" s="249"/>
      <c r="M3753" s="249"/>
      <c r="N3753" s="272"/>
      <c r="O3753" s="250"/>
      <c r="P3753" s="273"/>
      <c r="Q3753" s="274"/>
      <c r="R3753" s="273"/>
      <c r="S3753" s="274"/>
      <c r="T3753" s="250"/>
      <c r="U3753" s="274"/>
      <c r="V3753" s="250"/>
      <c r="W3753" s="275"/>
      <c r="X3753" s="276"/>
    </row>
    <row r="3754" spans="2:24" x14ac:dyDescent="0.25">
      <c r="B3754" s="248"/>
      <c r="C3754" s="249"/>
      <c r="D3754" s="269"/>
      <c r="E3754" s="249"/>
      <c r="F3754" s="270"/>
      <c r="G3754" s="270"/>
      <c r="H3754" s="271"/>
      <c r="I3754" s="271"/>
      <c r="J3754" s="270"/>
      <c r="K3754" s="270"/>
      <c r="L3754" s="249"/>
      <c r="M3754" s="249"/>
      <c r="N3754" s="272"/>
      <c r="O3754" s="250"/>
      <c r="P3754" s="273"/>
      <c r="Q3754" s="274"/>
      <c r="R3754" s="273"/>
      <c r="S3754" s="274"/>
      <c r="T3754" s="250"/>
      <c r="U3754" s="274"/>
      <c r="V3754" s="250"/>
      <c r="W3754" s="275"/>
      <c r="X3754" s="276"/>
    </row>
    <row r="3755" spans="2:24" x14ac:dyDescent="0.25">
      <c r="B3755" s="248"/>
      <c r="C3755" s="249"/>
      <c r="D3755" s="269"/>
      <c r="E3755" s="249"/>
      <c r="F3755" s="270"/>
      <c r="G3755" s="270"/>
      <c r="H3755" s="271"/>
      <c r="I3755" s="271"/>
      <c r="J3755" s="270"/>
      <c r="K3755" s="270"/>
      <c r="L3755" s="249"/>
      <c r="M3755" s="249"/>
      <c r="N3755" s="272"/>
      <c r="O3755" s="250"/>
      <c r="P3755" s="273"/>
      <c r="Q3755" s="274"/>
      <c r="R3755" s="273"/>
      <c r="S3755" s="274"/>
      <c r="T3755" s="250"/>
      <c r="U3755" s="274"/>
      <c r="V3755" s="250"/>
      <c r="W3755" s="275"/>
      <c r="X3755" s="276"/>
    </row>
    <row r="3756" spans="2:24" x14ac:dyDescent="0.25">
      <c r="B3756" s="248"/>
      <c r="C3756" s="249"/>
      <c r="D3756" s="269"/>
      <c r="E3756" s="249"/>
      <c r="F3756" s="270"/>
      <c r="G3756" s="270"/>
      <c r="H3756" s="271"/>
      <c r="I3756" s="271"/>
      <c r="J3756" s="270"/>
      <c r="K3756" s="270"/>
      <c r="L3756" s="249"/>
      <c r="M3756" s="249"/>
      <c r="N3756" s="272"/>
      <c r="O3756" s="250"/>
      <c r="P3756" s="273"/>
      <c r="Q3756" s="274"/>
      <c r="R3756" s="273"/>
      <c r="S3756" s="274"/>
      <c r="T3756" s="250"/>
      <c r="U3756" s="274"/>
      <c r="V3756" s="250"/>
      <c r="W3756" s="275"/>
      <c r="X3756" s="276"/>
    </row>
    <row r="3757" spans="2:24" x14ac:dyDescent="0.25">
      <c r="B3757" s="248"/>
      <c r="C3757" s="249"/>
      <c r="D3757" s="269"/>
      <c r="E3757" s="249"/>
      <c r="F3757" s="270"/>
      <c r="G3757" s="270"/>
      <c r="H3757" s="271"/>
      <c r="I3757" s="271"/>
      <c r="J3757" s="270"/>
      <c r="K3757" s="270"/>
      <c r="L3757" s="249"/>
      <c r="M3757" s="249"/>
      <c r="N3757" s="272"/>
      <c r="O3757" s="250"/>
      <c r="P3757" s="273"/>
      <c r="Q3757" s="274"/>
      <c r="R3757" s="273"/>
      <c r="S3757" s="274"/>
      <c r="T3757" s="250"/>
      <c r="U3757" s="274"/>
      <c r="V3757" s="250"/>
      <c r="W3757" s="275"/>
      <c r="X3757" s="276"/>
    </row>
    <row r="3758" spans="2:24" x14ac:dyDescent="0.25">
      <c r="B3758" s="248"/>
      <c r="C3758" s="249"/>
      <c r="D3758" s="269"/>
      <c r="E3758" s="249"/>
      <c r="F3758" s="270"/>
      <c r="G3758" s="270"/>
      <c r="H3758" s="271"/>
      <c r="I3758" s="271"/>
      <c r="J3758" s="270"/>
      <c r="K3758" s="270"/>
      <c r="L3758" s="249"/>
      <c r="M3758" s="249"/>
      <c r="N3758" s="272"/>
      <c r="O3758" s="250"/>
      <c r="P3758" s="273"/>
      <c r="Q3758" s="274"/>
      <c r="R3758" s="273"/>
      <c r="S3758" s="274"/>
      <c r="T3758" s="250"/>
      <c r="U3758" s="274"/>
      <c r="V3758" s="250"/>
      <c r="W3758" s="275"/>
      <c r="X3758" s="276"/>
    </row>
    <row r="3759" spans="2:24" x14ac:dyDescent="0.25">
      <c r="B3759" s="248"/>
      <c r="C3759" s="249"/>
      <c r="D3759" s="269"/>
      <c r="E3759" s="249"/>
      <c r="F3759" s="270"/>
      <c r="G3759" s="270"/>
      <c r="H3759" s="271"/>
      <c r="I3759" s="271"/>
      <c r="J3759" s="270"/>
      <c r="K3759" s="270"/>
      <c r="L3759" s="249"/>
      <c r="M3759" s="249"/>
      <c r="N3759" s="272"/>
      <c r="O3759" s="250"/>
      <c r="P3759" s="273"/>
      <c r="Q3759" s="274"/>
      <c r="R3759" s="273"/>
      <c r="S3759" s="274"/>
      <c r="T3759" s="250"/>
      <c r="U3759" s="274"/>
      <c r="V3759" s="250"/>
      <c r="W3759" s="275"/>
      <c r="X3759" s="276"/>
    </row>
    <row r="3760" spans="2:24" x14ac:dyDescent="0.25">
      <c r="B3760" s="248"/>
      <c r="C3760" s="249"/>
      <c r="D3760" s="269"/>
      <c r="E3760" s="249"/>
      <c r="F3760" s="270"/>
      <c r="G3760" s="270"/>
      <c r="H3760" s="271"/>
      <c r="I3760" s="271"/>
      <c r="J3760" s="270"/>
      <c r="K3760" s="270"/>
      <c r="L3760" s="249"/>
      <c r="M3760" s="249"/>
      <c r="N3760" s="272"/>
      <c r="O3760" s="250"/>
      <c r="P3760" s="273"/>
      <c r="Q3760" s="274"/>
      <c r="R3760" s="273"/>
      <c r="S3760" s="274"/>
      <c r="T3760" s="250"/>
      <c r="U3760" s="274"/>
      <c r="V3760" s="250"/>
      <c r="W3760" s="275"/>
      <c r="X3760" s="276"/>
    </row>
    <row r="3761" spans="2:24" x14ac:dyDescent="0.25">
      <c r="B3761" s="248"/>
      <c r="C3761" s="249"/>
      <c r="D3761" s="269"/>
      <c r="E3761" s="249"/>
      <c r="F3761" s="270"/>
      <c r="G3761" s="270"/>
      <c r="H3761" s="271"/>
      <c r="I3761" s="271"/>
      <c r="J3761" s="270"/>
      <c r="K3761" s="270"/>
      <c r="L3761" s="249"/>
      <c r="M3761" s="249"/>
      <c r="N3761" s="272"/>
      <c r="O3761" s="250"/>
      <c r="P3761" s="273"/>
      <c r="Q3761" s="274"/>
      <c r="R3761" s="273"/>
      <c r="S3761" s="274"/>
      <c r="T3761" s="250"/>
      <c r="U3761" s="274"/>
      <c r="V3761" s="250"/>
      <c r="W3761" s="275"/>
      <c r="X3761" s="276"/>
    </row>
    <row r="3762" spans="2:24" x14ac:dyDescent="0.25">
      <c r="B3762" s="248"/>
      <c r="C3762" s="249"/>
      <c r="D3762" s="269"/>
      <c r="E3762" s="249"/>
      <c r="F3762" s="270"/>
      <c r="G3762" s="270"/>
      <c r="H3762" s="271"/>
      <c r="I3762" s="271"/>
      <c r="J3762" s="270"/>
      <c r="K3762" s="270"/>
      <c r="L3762" s="249"/>
      <c r="M3762" s="249"/>
      <c r="N3762" s="272"/>
      <c r="O3762" s="250"/>
      <c r="P3762" s="273"/>
      <c r="Q3762" s="274"/>
      <c r="R3762" s="273"/>
      <c r="S3762" s="274"/>
      <c r="T3762" s="250"/>
      <c r="U3762" s="274"/>
      <c r="V3762" s="250"/>
      <c r="W3762" s="275"/>
      <c r="X3762" s="276"/>
    </row>
    <row r="3763" spans="2:24" x14ac:dyDescent="0.25">
      <c r="B3763" s="248"/>
      <c r="C3763" s="249"/>
      <c r="D3763" s="269"/>
      <c r="E3763" s="249"/>
      <c r="F3763" s="270"/>
      <c r="G3763" s="270"/>
      <c r="H3763" s="271"/>
      <c r="I3763" s="271"/>
      <c r="J3763" s="270"/>
      <c r="K3763" s="270"/>
      <c r="L3763" s="249"/>
      <c r="M3763" s="249"/>
      <c r="N3763" s="272"/>
      <c r="O3763" s="250"/>
      <c r="P3763" s="273"/>
      <c r="Q3763" s="274"/>
      <c r="R3763" s="273"/>
      <c r="S3763" s="274"/>
      <c r="T3763" s="250"/>
      <c r="U3763" s="274"/>
      <c r="V3763" s="250"/>
      <c r="W3763" s="275"/>
      <c r="X3763" s="276"/>
    </row>
    <row r="3764" spans="2:24" x14ac:dyDescent="0.25">
      <c r="B3764" s="248"/>
      <c r="C3764" s="249"/>
      <c r="D3764" s="269"/>
      <c r="E3764" s="249"/>
      <c r="F3764" s="270"/>
      <c r="G3764" s="270"/>
      <c r="H3764" s="271"/>
      <c r="I3764" s="271"/>
      <c r="J3764" s="270"/>
      <c r="K3764" s="270"/>
      <c r="L3764" s="249"/>
      <c r="M3764" s="249"/>
      <c r="N3764" s="272"/>
      <c r="O3764" s="250"/>
      <c r="P3764" s="273"/>
      <c r="Q3764" s="274"/>
      <c r="R3764" s="273"/>
      <c r="S3764" s="274"/>
      <c r="T3764" s="250"/>
      <c r="U3764" s="274"/>
      <c r="V3764" s="250"/>
      <c r="W3764" s="275"/>
      <c r="X3764" s="276"/>
    </row>
    <row r="3765" spans="2:24" x14ac:dyDescent="0.25">
      <c r="B3765" s="248"/>
      <c r="C3765" s="249"/>
      <c r="D3765" s="269"/>
      <c r="E3765" s="249"/>
      <c r="F3765" s="270"/>
      <c r="G3765" s="270"/>
      <c r="H3765" s="271"/>
      <c r="I3765" s="271"/>
      <c r="J3765" s="270"/>
      <c r="K3765" s="270"/>
      <c r="L3765" s="249"/>
      <c r="M3765" s="249"/>
      <c r="N3765" s="272"/>
      <c r="O3765" s="250"/>
      <c r="P3765" s="273"/>
      <c r="Q3765" s="274"/>
      <c r="R3765" s="273"/>
      <c r="S3765" s="274"/>
      <c r="T3765" s="250"/>
      <c r="U3765" s="274"/>
      <c r="V3765" s="250"/>
      <c r="W3765" s="275"/>
      <c r="X3765" s="276"/>
    </row>
    <row r="3766" spans="2:24" x14ac:dyDescent="0.25">
      <c r="B3766" s="248"/>
      <c r="C3766" s="249"/>
      <c r="D3766" s="269"/>
      <c r="E3766" s="249"/>
      <c r="F3766" s="270"/>
      <c r="G3766" s="270"/>
      <c r="H3766" s="271"/>
      <c r="I3766" s="271"/>
      <c r="J3766" s="270"/>
      <c r="K3766" s="270"/>
      <c r="L3766" s="249"/>
      <c r="M3766" s="249"/>
      <c r="N3766" s="272"/>
      <c r="O3766" s="250"/>
      <c r="P3766" s="273"/>
      <c r="Q3766" s="274"/>
      <c r="R3766" s="273"/>
      <c r="S3766" s="274"/>
      <c r="T3766" s="250"/>
      <c r="U3766" s="274"/>
      <c r="V3766" s="250"/>
      <c r="W3766" s="275"/>
      <c r="X3766" s="276"/>
    </row>
    <row r="3767" spans="2:24" x14ac:dyDescent="0.25">
      <c r="B3767" s="248"/>
      <c r="C3767" s="249"/>
      <c r="D3767" s="269"/>
      <c r="E3767" s="249"/>
      <c r="F3767" s="270"/>
      <c r="G3767" s="270"/>
      <c r="H3767" s="271"/>
      <c r="I3767" s="271"/>
      <c r="J3767" s="270"/>
      <c r="K3767" s="270"/>
      <c r="L3767" s="249"/>
      <c r="M3767" s="249"/>
      <c r="N3767" s="272"/>
      <c r="O3767" s="250"/>
      <c r="P3767" s="273"/>
      <c r="Q3767" s="274"/>
      <c r="R3767" s="273"/>
      <c r="S3767" s="274"/>
      <c r="T3767" s="250"/>
      <c r="U3767" s="274"/>
      <c r="V3767" s="250"/>
      <c r="W3767" s="275"/>
      <c r="X3767" s="276"/>
    </row>
    <row r="3768" spans="2:24" x14ac:dyDescent="0.25">
      <c r="B3768" s="248"/>
      <c r="C3768" s="249"/>
      <c r="D3768" s="269"/>
      <c r="E3768" s="249"/>
      <c r="F3768" s="270"/>
      <c r="G3768" s="270"/>
      <c r="H3768" s="271"/>
      <c r="I3768" s="271"/>
      <c r="J3768" s="270"/>
      <c r="K3768" s="270"/>
      <c r="L3768" s="249"/>
      <c r="M3768" s="249"/>
      <c r="N3768" s="272"/>
      <c r="O3768" s="250"/>
      <c r="P3768" s="273"/>
      <c r="Q3768" s="274"/>
      <c r="R3768" s="273"/>
      <c r="S3768" s="274"/>
      <c r="T3768" s="250"/>
      <c r="U3768" s="274"/>
      <c r="V3768" s="250"/>
      <c r="W3768" s="275"/>
      <c r="X3768" s="276"/>
    </row>
    <row r="3769" spans="2:24" x14ac:dyDescent="0.25">
      <c r="B3769" s="248"/>
      <c r="C3769" s="249"/>
      <c r="D3769" s="269"/>
      <c r="E3769" s="249"/>
      <c r="F3769" s="270"/>
      <c r="G3769" s="270"/>
      <c r="H3769" s="271"/>
      <c r="I3769" s="271"/>
      <c r="J3769" s="270"/>
      <c r="K3769" s="270"/>
      <c r="L3769" s="249"/>
      <c r="M3769" s="249"/>
      <c r="N3769" s="272"/>
      <c r="O3769" s="250"/>
      <c r="P3769" s="273"/>
      <c r="Q3769" s="274"/>
      <c r="R3769" s="273"/>
      <c r="S3769" s="274"/>
      <c r="T3769" s="250"/>
      <c r="U3769" s="274"/>
      <c r="V3769" s="250"/>
      <c r="W3769" s="275"/>
      <c r="X3769" s="276"/>
    </row>
    <row r="3770" spans="2:24" x14ac:dyDescent="0.25">
      <c r="B3770" s="248"/>
      <c r="C3770" s="249"/>
      <c r="D3770" s="269"/>
      <c r="E3770" s="249"/>
      <c r="F3770" s="270"/>
      <c r="G3770" s="270"/>
      <c r="H3770" s="271"/>
      <c r="I3770" s="271"/>
      <c r="J3770" s="270"/>
      <c r="K3770" s="270"/>
      <c r="L3770" s="249"/>
      <c r="M3770" s="249"/>
      <c r="N3770" s="272"/>
      <c r="O3770" s="250"/>
      <c r="P3770" s="273"/>
      <c r="Q3770" s="274"/>
      <c r="R3770" s="273"/>
      <c r="S3770" s="274"/>
      <c r="T3770" s="250"/>
      <c r="U3770" s="274"/>
      <c r="V3770" s="250"/>
      <c r="W3770" s="275"/>
      <c r="X3770" s="276"/>
    </row>
    <row r="3771" spans="2:24" x14ac:dyDescent="0.25">
      <c r="B3771" s="248"/>
      <c r="C3771" s="249"/>
      <c r="D3771" s="269"/>
      <c r="E3771" s="249"/>
      <c r="F3771" s="270"/>
      <c r="G3771" s="270"/>
      <c r="H3771" s="271"/>
      <c r="I3771" s="271"/>
      <c r="J3771" s="270"/>
      <c r="K3771" s="270"/>
      <c r="L3771" s="249"/>
      <c r="M3771" s="249"/>
      <c r="N3771" s="272"/>
      <c r="O3771" s="250"/>
      <c r="P3771" s="273"/>
      <c r="Q3771" s="274"/>
      <c r="R3771" s="273"/>
      <c r="S3771" s="274"/>
      <c r="T3771" s="250"/>
      <c r="U3771" s="274"/>
      <c r="V3771" s="250"/>
      <c r="W3771" s="275"/>
      <c r="X3771" s="276"/>
    </row>
    <row r="3772" spans="2:24" x14ac:dyDescent="0.25">
      <c r="B3772" s="248"/>
      <c r="C3772" s="249"/>
      <c r="D3772" s="269"/>
      <c r="E3772" s="249"/>
      <c r="F3772" s="270"/>
      <c r="G3772" s="270"/>
      <c r="H3772" s="271"/>
      <c r="I3772" s="271"/>
      <c r="J3772" s="270"/>
      <c r="K3772" s="270"/>
      <c r="L3772" s="249"/>
      <c r="M3772" s="249"/>
      <c r="N3772" s="272"/>
      <c r="O3772" s="250"/>
      <c r="P3772" s="273"/>
      <c r="Q3772" s="274"/>
      <c r="R3772" s="273"/>
      <c r="S3772" s="274"/>
      <c r="T3772" s="250"/>
      <c r="U3772" s="274"/>
      <c r="V3772" s="250"/>
      <c r="W3772" s="275"/>
      <c r="X3772" s="276"/>
    </row>
    <row r="3773" spans="2:24" x14ac:dyDescent="0.25">
      <c r="B3773" s="248"/>
      <c r="C3773" s="249"/>
      <c r="D3773" s="269"/>
      <c r="E3773" s="249"/>
      <c r="F3773" s="270"/>
      <c r="G3773" s="270"/>
      <c r="H3773" s="271"/>
      <c r="I3773" s="271"/>
      <c r="J3773" s="270"/>
      <c r="K3773" s="270"/>
      <c r="L3773" s="249"/>
      <c r="M3773" s="249"/>
      <c r="N3773" s="272"/>
      <c r="O3773" s="250"/>
      <c r="P3773" s="273"/>
      <c r="Q3773" s="274"/>
      <c r="R3773" s="273"/>
      <c r="S3773" s="274"/>
      <c r="T3773" s="250"/>
      <c r="U3773" s="274"/>
      <c r="V3773" s="250"/>
      <c r="W3773" s="275"/>
      <c r="X3773" s="276"/>
    </row>
    <row r="3774" spans="2:24" x14ac:dyDescent="0.25">
      <c r="B3774" s="248"/>
      <c r="C3774" s="249"/>
      <c r="D3774" s="269"/>
      <c r="E3774" s="249"/>
      <c r="F3774" s="270"/>
      <c r="G3774" s="270"/>
      <c r="H3774" s="271"/>
      <c r="I3774" s="271"/>
      <c r="J3774" s="270"/>
      <c r="K3774" s="270"/>
      <c r="L3774" s="249"/>
      <c r="M3774" s="249"/>
      <c r="N3774" s="272"/>
      <c r="O3774" s="250"/>
      <c r="P3774" s="273"/>
      <c r="Q3774" s="274"/>
      <c r="R3774" s="273"/>
      <c r="S3774" s="274"/>
      <c r="T3774" s="250"/>
      <c r="U3774" s="274"/>
      <c r="V3774" s="250"/>
      <c r="W3774" s="275"/>
      <c r="X3774" s="276"/>
    </row>
    <row r="3775" spans="2:24" x14ac:dyDescent="0.25">
      <c r="B3775" s="248"/>
      <c r="C3775" s="249"/>
      <c r="D3775" s="269"/>
      <c r="E3775" s="249"/>
      <c r="F3775" s="270"/>
      <c r="G3775" s="270"/>
      <c r="H3775" s="271"/>
      <c r="I3775" s="271"/>
      <c r="J3775" s="270"/>
      <c r="K3775" s="270"/>
      <c r="L3775" s="249"/>
      <c r="M3775" s="249"/>
      <c r="N3775" s="272"/>
      <c r="O3775" s="250"/>
      <c r="P3775" s="273"/>
      <c r="Q3775" s="274"/>
      <c r="R3775" s="273"/>
      <c r="S3775" s="274"/>
      <c r="T3775" s="250"/>
      <c r="U3775" s="274"/>
      <c r="V3775" s="250"/>
      <c r="W3775" s="275"/>
      <c r="X3775" s="276"/>
    </row>
    <row r="3776" spans="2:24" x14ac:dyDescent="0.25">
      <c r="B3776" s="248"/>
      <c r="C3776" s="249"/>
      <c r="D3776" s="269"/>
      <c r="E3776" s="249"/>
      <c r="F3776" s="270"/>
      <c r="G3776" s="270"/>
      <c r="H3776" s="271"/>
      <c r="I3776" s="271"/>
      <c r="J3776" s="270"/>
      <c r="K3776" s="270"/>
      <c r="L3776" s="249"/>
      <c r="M3776" s="249"/>
      <c r="N3776" s="272"/>
      <c r="O3776" s="250"/>
      <c r="P3776" s="273"/>
      <c r="Q3776" s="274"/>
      <c r="R3776" s="273"/>
      <c r="S3776" s="274"/>
      <c r="T3776" s="250"/>
      <c r="U3776" s="274"/>
      <c r="V3776" s="250"/>
      <c r="W3776" s="275"/>
      <c r="X3776" s="276"/>
    </row>
    <row r="3777" spans="2:24" x14ac:dyDescent="0.25">
      <c r="B3777" s="248"/>
      <c r="C3777" s="249"/>
      <c r="D3777" s="269"/>
      <c r="E3777" s="249"/>
      <c r="F3777" s="270"/>
      <c r="G3777" s="270"/>
      <c r="H3777" s="271"/>
      <c r="I3777" s="271"/>
      <c r="J3777" s="270"/>
      <c r="K3777" s="270"/>
      <c r="L3777" s="249"/>
      <c r="M3777" s="249"/>
      <c r="N3777" s="272"/>
      <c r="O3777" s="250"/>
      <c r="P3777" s="273"/>
      <c r="Q3777" s="274"/>
      <c r="R3777" s="273"/>
      <c r="S3777" s="274"/>
      <c r="T3777" s="250"/>
      <c r="U3777" s="274"/>
      <c r="V3777" s="250"/>
      <c r="W3777" s="275"/>
      <c r="X3777" s="276"/>
    </row>
    <row r="3778" spans="2:24" x14ac:dyDescent="0.25">
      <c r="B3778" s="248"/>
      <c r="C3778" s="249"/>
      <c r="D3778" s="269"/>
      <c r="E3778" s="249"/>
      <c r="F3778" s="270"/>
      <c r="G3778" s="270"/>
      <c r="H3778" s="271"/>
      <c r="I3778" s="271"/>
      <c r="J3778" s="270"/>
      <c r="K3778" s="270"/>
      <c r="L3778" s="249"/>
      <c r="M3778" s="249"/>
      <c r="N3778" s="272"/>
      <c r="O3778" s="250"/>
      <c r="P3778" s="273"/>
      <c r="Q3778" s="274"/>
      <c r="R3778" s="273"/>
      <c r="S3778" s="274"/>
      <c r="T3778" s="250"/>
      <c r="U3778" s="274"/>
      <c r="V3778" s="250"/>
      <c r="W3778" s="275"/>
      <c r="X3778" s="276"/>
    </row>
    <row r="3779" spans="2:24" x14ac:dyDescent="0.25">
      <c r="B3779" s="248"/>
      <c r="C3779" s="249"/>
      <c r="D3779" s="269"/>
      <c r="E3779" s="249"/>
      <c r="F3779" s="270"/>
      <c r="G3779" s="270"/>
      <c r="H3779" s="271"/>
      <c r="I3779" s="271"/>
      <c r="J3779" s="270"/>
      <c r="K3779" s="270"/>
      <c r="L3779" s="249"/>
      <c r="M3779" s="249"/>
      <c r="N3779" s="272"/>
      <c r="O3779" s="250"/>
      <c r="P3779" s="273"/>
      <c r="Q3779" s="274"/>
      <c r="R3779" s="273"/>
      <c r="S3779" s="274"/>
      <c r="T3779" s="250"/>
      <c r="U3779" s="274"/>
      <c r="V3779" s="250"/>
      <c r="W3779" s="275"/>
      <c r="X3779" s="276"/>
    </row>
    <row r="3780" spans="2:24" x14ac:dyDescent="0.25">
      <c r="B3780" s="248"/>
      <c r="C3780" s="249"/>
      <c r="D3780" s="269"/>
      <c r="E3780" s="249"/>
      <c r="F3780" s="270"/>
      <c r="G3780" s="270"/>
      <c r="H3780" s="271"/>
      <c r="I3780" s="271"/>
      <c r="J3780" s="270"/>
      <c r="K3780" s="270"/>
      <c r="L3780" s="249"/>
      <c r="M3780" s="249"/>
      <c r="N3780" s="272"/>
      <c r="O3780" s="250"/>
      <c r="P3780" s="273"/>
      <c r="Q3780" s="274"/>
      <c r="R3780" s="273"/>
      <c r="S3780" s="274"/>
      <c r="T3780" s="250"/>
      <c r="U3780" s="274"/>
      <c r="V3780" s="250"/>
      <c r="W3780" s="275"/>
      <c r="X3780" s="276"/>
    </row>
    <row r="3781" spans="2:24" x14ac:dyDescent="0.25">
      <c r="B3781" s="248"/>
      <c r="C3781" s="249"/>
      <c r="D3781" s="269"/>
      <c r="E3781" s="249"/>
      <c r="F3781" s="270"/>
      <c r="G3781" s="270"/>
      <c r="H3781" s="271"/>
      <c r="I3781" s="271"/>
      <c r="J3781" s="270"/>
      <c r="K3781" s="270"/>
      <c r="L3781" s="249"/>
      <c r="M3781" s="249"/>
      <c r="N3781" s="272"/>
      <c r="O3781" s="250"/>
      <c r="P3781" s="273"/>
      <c r="Q3781" s="274"/>
      <c r="R3781" s="273"/>
      <c r="S3781" s="274"/>
      <c r="T3781" s="250"/>
      <c r="U3781" s="274"/>
      <c r="V3781" s="250"/>
      <c r="W3781" s="275"/>
      <c r="X3781" s="276"/>
    </row>
    <row r="3782" spans="2:24" x14ac:dyDescent="0.25">
      <c r="B3782" s="248"/>
      <c r="C3782" s="249"/>
      <c r="D3782" s="269"/>
      <c r="E3782" s="249"/>
      <c r="F3782" s="270"/>
      <c r="G3782" s="270"/>
      <c r="H3782" s="271"/>
      <c r="I3782" s="271"/>
      <c r="J3782" s="270"/>
      <c r="K3782" s="270"/>
      <c r="L3782" s="249"/>
      <c r="M3782" s="249"/>
      <c r="N3782" s="272"/>
      <c r="O3782" s="250"/>
      <c r="P3782" s="273"/>
      <c r="Q3782" s="274"/>
      <c r="R3782" s="273"/>
      <c r="S3782" s="274"/>
      <c r="T3782" s="250"/>
      <c r="U3782" s="274"/>
      <c r="V3782" s="250"/>
      <c r="W3782" s="275"/>
      <c r="X3782" s="276"/>
    </row>
    <row r="3783" spans="2:24" x14ac:dyDescent="0.25">
      <c r="B3783" s="248"/>
      <c r="C3783" s="249"/>
      <c r="D3783" s="269"/>
      <c r="E3783" s="249"/>
      <c r="F3783" s="270"/>
      <c r="G3783" s="270"/>
      <c r="H3783" s="271"/>
      <c r="I3783" s="271"/>
      <c r="J3783" s="270"/>
      <c r="K3783" s="270"/>
      <c r="L3783" s="249"/>
      <c r="M3783" s="249"/>
      <c r="N3783" s="272"/>
      <c r="O3783" s="250"/>
      <c r="P3783" s="273"/>
      <c r="Q3783" s="274"/>
      <c r="R3783" s="273"/>
      <c r="S3783" s="274"/>
      <c r="T3783" s="250"/>
      <c r="U3783" s="274"/>
      <c r="V3783" s="250"/>
      <c r="W3783" s="275"/>
      <c r="X3783" s="276"/>
    </row>
    <row r="3784" spans="2:24" x14ac:dyDescent="0.25">
      <c r="B3784" s="248"/>
      <c r="C3784" s="249"/>
      <c r="D3784" s="269"/>
      <c r="E3784" s="249"/>
      <c r="F3784" s="270"/>
      <c r="G3784" s="270"/>
      <c r="H3784" s="271"/>
      <c r="I3784" s="271"/>
      <c r="J3784" s="270"/>
      <c r="K3784" s="270"/>
      <c r="L3784" s="249"/>
      <c r="M3784" s="249"/>
      <c r="N3784" s="272"/>
      <c r="O3784" s="250"/>
      <c r="P3784" s="273"/>
      <c r="Q3784" s="274"/>
      <c r="R3784" s="273"/>
      <c r="S3784" s="274"/>
      <c r="T3784" s="250"/>
      <c r="U3784" s="274"/>
      <c r="V3784" s="250"/>
      <c r="W3784" s="275"/>
      <c r="X3784" s="276"/>
    </row>
    <row r="3785" spans="2:24" x14ac:dyDescent="0.25">
      <c r="B3785" s="248"/>
      <c r="C3785" s="249"/>
      <c r="D3785" s="269"/>
      <c r="E3785" s="249"/>
      <c r="F3785" s="270"/>
      <c r="G3785" s="270"/>
      <c r="H3785" s="271"/>
      <c r="I3785" s="271"/>
      <c r="J3785" s="270"/>
      <c r="K3785" s="270"/>
      <c r="L3785" s="249"/>
      <c r="M3785" s="249"/>
      <c r="N3785" s="272"/>
      <c r="O3785" s="250"/>
      <c r="P3785" s="273"/>
      <c r="Q3785" s="274"/>
      <c r="R3785" s="273"/>
      <c r="S3785" s="274"/>
      <c r="T3785" s="250"/>
      <c r="U3785" s="274"/>
      <c r="V3785" s="250"/>
      <c r="W3785" s="275"/>
      <c r="X3785" s="276"/>
    </row>
    <row r="3786" spans="2:24" x14ac:dyDescent="0.25">
      <c r="B3786" s="248"/>
      <c r="C3786" s="249"/>
      <c r="D3786" s="269"/>
      <c r="E3786" s="249"/>
      <c r="F3786" s="270"/>
      <c r="G3786" s="270"/>
      <c r="H3786" s="271"/>
      <c r="I3786" s="271"/>
      <c r="J3786" s="270"/>
      <c r="K3786" s="270"/>
      <c r="L3786" s="249"/>
      <c r="M3786" s="249"/>
      <c r="N3786" s="272"/>
      <c r="O3786" s="250"/>
      <c r="P3786" s="273"/>
      <c r="Q3786" s="274"/>
      <c r="R3786" s="273"/>
      <c r="S3786" s="274"/>
      <c r="T3786" s="250"/>
      <c r="U3786" s="274"/>
      <c r="V3786" s="250"/>
      <c r="W3786" s="275"/>
      <c r="X3786" s="276"/>
    </row>
    <row r="3787" spans="2:24" x14ac:dyDescent="0.25">
      <c r="B3787" s="248"/>
      <c r="C3787" s="249"/>
      <c r="D3787" s="269"/>
      <c r="E3787" s="249"/>
      <c r="F3787" s="270"/>
      <c r="G3787" s="270"/>
      <c r="H3787" s="271"/>
      <c r="I3787" s="271"/>
      <c r="J3787" s="270"/>
      <c r="K3787" s="270"/>
      <c r="L3787" s="249"/>
      <c r="M3787" s="249"/>
      <c r="N3787" s="272"/>
      <c r="O3787" s="250"/>
      <c r="P3787" s="273"/>
      <c r="Q3787" s="274"/>
      <c r="R3787" s="273"/>
      <c r="S3787" s="274"/>
      <c r="T3787" s="250"/>
      <c r="U3787" s="274"/>
      <c r="V3787" s="250"/>
      <c r="W3787" s="275"/>
      <c r="X3787" s="276"/>
    </row>
    <row r="3788" spans="2:24" x14ac:dyDescent="0.25">
      <c r="B3788" s="248"/>
      <c r="C3788" s="249"/>
      <c r="D3788" s="269"/>
      <c r="E3788" s="249"/>
      <c r="F3788" s="270"/>
      <c r="G3788" s="270"/>
      <c r="H3788" s="271"/>
      <c r="I3788" s="271"/>
      <c r="J3788" s="270"/>
      <c r="K3788" s="270"/>
      <c r="L3788" s="249"/>
      <c r="M3788" s="249"/>
      <c r="N3788" s="272"/>
      <c r="O3788" s="250"/>
      <c r="P3788" s="273"/>
      <c r="Q3788" s="274"/>
      <c r="R3788" s="273"/>
      <c r="S3788" s="274"/>
      <c r="T3788" s="250"/>
      <c r="U3788" s="274"/>
      <c r="V3788" s="250"/>
      <c r="W3788" s="275"/>
      <c r="X3788" s="276"/>
    </row>
    <row r="3789" spans="2:24" x14ac:dyDescent="0.25">
      <c r="B3789" s="248"/>
      <c r="C3789" s="249"/>
      <c r="D3789" s="269"/>
      <c r="E3789" s="249"/>
      <c r="F3789" s="270"/>
      <c r="G3789" s="270"/>
      <c r="H3789" s="271"/>
      <c r="I3789" s="271"/>
      <c r="J3789" s="270"/>
      <c r="K3789" s="270"/>
      <c r="L3789" s="249"/>
      <c r="M3789" s="249"/>
      <c r="N3789" s="272"/>
      <c r="O3789" s="250"/>
      <c r="P3789" s="273"/>
      <c r="Q3789" s="274"/>
      <c r="R3789" s="273"/>
      <c r="S3789" s="274"/>
      <c r="T3789" s="250"/>
      <c r="U3789" s="274"/>
      <c r="V3789" s="250"/>
      <c r="W3789" s="275"/>
      <c r="X3789" s="276"/>
    </row>
    <row r="3790" spans="2:24" x14ac:dyDescent="0.25">
      <c r="B3790" s="248"/>
      <c r="C3790" s="249"/>
      <c r="D3790" s="269"/>
      <c r="E3790" s="249"/>
      <c r="F3790" s="270"/>
      <c r="G3790" s="270"/>
      <c r="H3790" s="271"/>
      <c r="I3790" s="271"/>
      <c r="J3790" s="270"/>
      <c r="K3790" s="270"/>
      <c r="L3790" s="249"/>
      <c r="M3790" s="249"/>
      <c r="N3790" s="272"/>
      <c r="O3790" s="250"/>
      <c r="P3790" s="273"/>
      <c r="Q3790" s="274"/>
      <c r="R3790" s="273"/>
      <c r="S3790" s="274"/>
      <c r="T3790" s="250"/>
      <c r="U3790" s="274"/>
      <c r="V3790" s="250"/>
      <c r="W3790" s="275"/>
      <c r="X3790" s="276"/>
    </row>
    <row r="3791" spans="2:24" x14ac:dyDescent="0.25">
      <c r="B3791" s="248"/>
      <c r="C3791" s="249"/>
      <c r="D3791" s="269"/>
      <c r="E3791" s="249"/>
      <c r="F3791" s="270"/>
      <c r="G3791" s="270"/>
      <c r="H3791" s="271"/>
      <c r="I3791" s="271"/>
      <c r="J3791" s="270"/>
      <c r="K3791" s="270"/>
      <c r="L3791" s="249"/>
      <c r="M3791" s="249"/>
      <c r="N3791" s="272"/>
      <c r="O3791" s="250"/>
      <c r="P3791" s="273"/>
      <c r="Q3791" s="274"/>
      <c r="R3791" s="273"/>
      <c r="S3791" s="274"/>
      <c r="T3791" s="250"/>
      <c r="U3791" s="274"/>
      <c r="V3791" s="250"/>
      <c r="W3791" s="275"/>
      <c r="X3791" s="276"/>
    </row>
    <row r="3792" spans="2:24" x14ac:dyDescent="0.25">
      <c r="B3792" s="248"/>
      <c r="C3792" s="249"/>
      <c r="D3792" s="269"/>
      <c r="E3792" s="249"/>
      <c r="F3792" s="270"/>
      <c r="G3792" s="270"/>
      <c r="H3792" s="271"/>
      <c r="I3792" s="271"/>
      <c r="J3792" s="270"/>
      <c r="K3792" s="270"/>
      <c r="L3792" s="249"/>
      <c r="M3792" s="249"/>
      <c r="N3792" s="272"/>
      <c r="O3792" s="250"/>
      <c r="P3792" s="273"/>
      <c r="Q3792" s="274"/>
      <c r="R3792" s="273"/>
      <c r="S3792" s="274"/>
      <c r="T3792" s="250"/>
      <c r="U3792" s="274"/>
      <c r="V3792" s="250"/>
      <c r="W3792" s="275"/>
      <c r="X3792" s="276"/>
    </row>
    <row r="3793" spans="2:24" x14ac:dyDescent="0.25">
      <c r="B3793" s="248"/>
      <c r="C3793" s="249"/>
      <c r="D3793" s="269"/>
      <c r="E3793" s="249"/>
      <c r="F3793" s="270"/>
      <c r="G3793" s="270"/>
      <c r="H3793" s="271"/>
      <c r="I3793" s="271"/>
      <c r="J3793" s="270"/>
      <c r="K3793" s="270"/>
      <c r="L3793" s="249"/>
      <c r="M3793" s="249"/>
      <c r="N3793" s="272"/>
      <c r="O3793" s="250"/>
      <c r="P3793" s="273"/>
      <c r="Q3793" s="274"/>
      <c r="R3793" s="273"/>
      <c r="S3793" s="274"/>
      <c r="T3793" s="250"/>
      <c r="U3793" s="274"/>
      <c r="V3793" s="250"/>
      <c r="W3793" s="275"/>
      <c r="X3793" s="276"/>
    </row>
    <row r="3794" spans="2:24" x14ac:dyDescent="0.25">
      <c r="B3794" s="248"/>
      <c r="C3794" s="249"/>
      <c r="D3794" s="269"/>
      <c r="E3794" s="249"/>
      <c r="F3794" s="270"/>
      <c r="G3794" s="270"/>
      <c r="H3794" s="271"/>
      <c r="I3794" s="271"/>
      <c r="J3794" s="270"/>
      <c r="K3794" s="270"/>
      <c r="L3794" s="249"/>
      <c r="M3794" s="249"/>
      <c r="N3794" s="272"/>
      <c r="O3794" s="250"/>
      <c r="P3794" s="273"/>
      <c r="Q3794" s="274"/>
      <c r="R3794" s="273"/>
      <c r="S3794" s="274"/>
      <c r="T3794" s="250"/>
      <c r="U3794" s="274"/>
      <c r="V3794" s="250"/>
      <c r="W3794" s="275"/>
      <c r="X3794" s="276"/>
    </row>
    <row r="3795" spans="2:24" x14ac:dyDescent="0.25">
      <c r="B3795" s="248"/>
      <c r="C3795" s="249"/>
      <c r="D3795" s="269"/>
      <c r="E3795" s="249"/>
      <c r="F3795" s="270"/>
      <c r="G3795" s="270"/>
      <c r="H3795" s="271"/>
      <c r="I3795" s="271"/>
      <c r="J3795" s="270"/>
      <c r="K3795" s="270"/>
      <c r="L3795" s="249"/>
      <c r="M3795" s="249"/>
      <c r="N3795" s="272"/>
      <c r="O3795" s="250"/>
      <c r="P3795" s="273"/>
      <c r="Q3795" s="274"/>
      <c r="R3795" s="273"/>
      <c r="S3795" s="274"/>
      <c r="T3795" s="250"/>
      <c r="U3795" s="274"/>
      <c r="V3795" s="250"/>
      <c r="W3795" s="275"/>
      <c r="X3795" s="276"/>
    </row>
    <row r="3796" spans="2:24" x14ac:dyDescent="0.25">
      <c r="B3796" s="248"/>
      <c r="C3796" s="249"/>
      <c r="D3796" s="269"/>
      <c r="E3796" s="249"/>
      <c r="F3796" s="270"/>
      <c r="G3796" s="270"/>
      <c r="H3796" s="271"/>
      <c r="I3796" s="271"/>
      <c r="J3796" s="270"/>
      <c r="K3796" s="270"/>
      <c r="L3796" s="249"/>
      <c r="M3796" s="249"/>
      <c r="N3796" s="272"/>
      <c r="O3796" s="250"/>
      <c r="P3796" s="273"/>
      <c r="Q3796" s="274"/>
      <c r="R3796" s="273"/>
      <c r="S3796" s="274"/>
      <c r="T3796" s="250"/>
      <c r="U3796" s="274"/>
      <c r="V3796" s="250"/>
      <c r="W3796" s="275"/>
      <c r="X3796" s="276"/>
    </row>
    <row r="3797" spans="2:24" x14ac:dyDescent="0.25">
      <c r="B3797" s="248"/>
      <c r="C3797" s="249"/>
      <c r="D3797" s="269"/>
      <c r="E3797" s="249"/>
      <c r="F3797" s="270"/>
      <c r="G3797" s="270"/>
      <c r="H3797" s="271"/>
      <c r="I3797" s="271"/>
      <c r="J3797" s="270"/>
      <c r="K3797" s="270"/>
      <c r="L3797" s="249"/>
      <c r="M3797" s="249"/>
      <c r="N3797" s="272"/>
      <c r="O3797" s="250"/>
      <c r="P3797" s="273"/>
      <c r="Q3797" s="274"/>
      <c r="R3797" s="273"/>
      <c r="S3797" s="274"/>
      <c r="T3797" s="250"/>
      <c r="U3797" s="274"/>
      <c r="V3797" s="250"/>
      <c r="W3797" s="275"/>
      <c r="X3797" s="276"/>
    </row>
    <row r="3798" spans="2:24" x14ac:dyDescent="0.25">
      <c r="B3798" s="248"/>
      <c r="C3798" s="249"/>
      <c r="D3798" s="269"/>
      <c r="E3798" s="249"/>
      <c r="F3798" s="270"/>
      <c r="G3798" s="270"/>
      <c r="H3798" s="271"/>
      <c r="I3798" s="271"/>
      <c r="J3798" s="270"/>
      <c r="K3798" s="270"/>
      <c r="L3798" s="249"/>
      <c r="M3798" s="249"/>
      <c r="N3798" s="272"/>
      <c r="O3798" s="250"/>
      <c r="P3798" s="273"/>
      <c r="Q3798" s="274"/>
      <c r="R3798" s="273"/>
      <c r="S3798" s="274"/>
      <c r="T3798" s="250"/>
      <c r="U3798" s="274"/>
      <c r="V3798" s="250"/>
      <c r="W3798" s="275"/>
      <c r="X3798" s="276"/>
    </row>
    <row r="3799" spans="2:24" x14ac:dyDescent="0.25">
      <c r="B3799" s="248"/>
      <c r="C3799" s="249"/>
      <c r="D3799" s="269"/>
      <c r="E3799" s="249"/>
      <c r="F3799" s="270"/>
      <c r="G3799" s="270"/>
      <c r="H3799" s="271"/>
      <c r="I3799" s="271"/>
      <c r="J3799" s="270"/>
      <c r="K3799" s="270"/>
      <c r="L3799" s="249"/>
      <c r="M3799" s="249"/>
      <c r="N3799" s="272"/>
      <c r="O3799" s="250"/>
      <c r="P3799" s="273"/>
      <c r="Q3799" s="274"/>
      <c r="R3799" s="273"/>
      <c r="S3799" s="274"/>
      <c r="T3799" s="250"/>
      <c r="U3799" s="274"/>
      <c r="V3799" s="250"/>
      <c r="W3799" s="275"/>
      <c r="X3799" s="276"/>
    </row>
    <row r="3800" spans="2:24" x14ac:dyDescent="0.25">
      <c r="B3800" s="248"/>
      <c r="C3800" s="249"/>
      <c r="D3800" s="269"/>
      <c r="E3800" s="249"/>
      <c r="F3800" s="270"/>
      <c r="G3800" s="270"/>
      <c r="H3800" s="271"/>
      <c r="I3800" s="271"/>
      <c r="J3800" s="270"/>
      <c r="K3800" s="270"/>
      <c r="L3800" s="249"/>
      <c r="M3800" s="249"/>
      <c r="N3800" s="272"/>
      <c r="O3800" s="250"/>
      <c r="P3800" s="273"/>
      <c r="Q3800" s="274"/>
      <c r="R3800" s="273"/>
      <c r="S3800" s="274"/>
      <c r="T3800" s="250"/>
      <c r="U3800" s="274"/>
      <c r="V3800" s="250"/>
      <c r="W3800" s="275"/>
      <c r="X3800" s="276"/>
    </row>
    <row r="3801" spans="2:24" x14ac:dyDescent="0.25">
      <c r="B3801" s="248"/>
      <c r="C3801" s="249"/>
      <c r="D3801" s="269"/>
      <c r="E3801" s="249"/>
      <c r="F3801" s="270"/>
      <c r="G3801" s="270"/>
      <c r="H3801" s="271"/>
      <c r="I3801" s="271"/>
      <c r="J3801" s="270"/>
      <c r="K3801" s="270"/>
      <c r="L3801" s="249"/>
      <c r="M3801" s="249"/>
      <c r="N3801" s="272"/>
      <c r="O3801" s="250"/>
      <c r="P3801" s="273"/>
      <c r="Q3801" s="274"/>
      <c r="R3801" s="273"/>
      <c r="S3801" s="274"/>
      <c r="T3801" s="250"/>
      <c r="U3801" s="274"/>
      <c r="V3801" s="250"/>
      <c r="W3801" s="275"/>
      <c r="X3801" s="276"/>
    </row>
    <row r="3802" spans="2:24" x14ac:dyDescent="0.25">
      <c r="B3802" s="248"/>
      <c r="C3802" s="249"/>
      <c r="D3802" s="269"/>
      <c r="E3802" s="249"/>
      <c r="F3802" s="270"/>
      <c r="G3802" s="270"/>
      <c r="H3802" s="271"/>
      <c r="I3802" s="271"/>
      <c r="J3802" s="270"/>
      <c r="K3802" s="270"/>
      <c r="L3802" s="249"/>
      <c r="M3802" s="249"/>
      <c r="N3802" s="272"/>
      <c r="O3802" s="250"/>
      <c r="P3802" s="273"/>
      <c r="Q3802" s="274"/>
      <c r="R3802" s="273"/>
      <c r="S3802" s="274"/>
      <c r="T3802" s="250"/>
      <c r="U3802" s="274"/>
      <c r="V3802" s="250"/>
      <c r="W3802" s="275"/>
      <c r="X3802" s="276"/>
    </row>
    <row r="3803" spans="2:24" x14ac:dyDescent="0.25">
      <c r="B3803" s="248"/>
      <c r="C3803" s="249"/>
      <c r="D3803" s="269"/>
      <c r="E3803" s="249"/>
      <c r="F3803" s="270"/>
      <c r="G3803" s="270"/>
      <c r="H3803" s="271"/>
      <c r="I3803" s="271"/>
      <c r="J3803" s="270"/>
      <c r="K3803" s="270"/>
      <c r="L3803" s="249"/>
      <c r="M3803" s="249"/>
      <c r="N3803" s="272"/>
      <c r="O3803" s="250"/>
      <c r="P3803" s="273"/>
      <c r="Q3803" s="274"/>
      <c r="R3803" s="273"/>
      <c r="S3803" s="274"/>
      <c r="T3803" s="250"/>
      <c r="U3803" s="274"/>
      <c r="V3803" s="250"/>
      <c r="W3803" s="275"/>
      <c r="X3803" s="276"/>
    </row>
    <row r="3804" spans="2:24" x14ac:dyDescent="0.25">
      <c r="B3804" s="248"/>
      <c r="C3804" s="249"/>
      <c r="D3804" s="269"/>
      <c r="E3804" s="249"/>
      <c r="F3804" s="270"/>
      <c r="G3804" s="270"/>
      <c r="H3804" s="271"/>
      <c r="I3804" s="271"/>
      <c r="J3804" s="270"/>
      <c r="K3804" s="270"/>
      <c r="L3804" s="249"/>
      <c r="M3804" s="249"/>
      <c r="N3804" s="272"/>
      <c r="O3804" s="250"/>
      <c r="P3804" s="273"/>
      <c r="Q3804" s="274"/>
      <c r="R3804" s="273"/>
      <c r="S3804" s="274"/>
      <c r="T3804" s="250"/>
      <c r="U3804" s="274"/>
      <c r="V3804" s="250"/>
      <c r="W3804" s="275"/>
      <c r="X3804" s="276"/>
    </row>
    <row r="3805" spans="2:24" x14ac:dyDescent="0.25">
      <c r="B3805" s="248"/>
      <c r="C3805" s="249"/>
      <c r="D3805" s="269"/>
      <c r="E3805" s="249"/>
      <c r="F3805" s="270"/>
      <c r="G3805" s="270"/>
      <c r="H3805" s="271"/>
      <c r="I3805" s="271"/>
      <c r="J3805" s="270"/>
      <c r="K3805" s="270"/>
      <c r="L3805" s="249"/>
      <c r="M3805" s="249"/>
      <c r="N3805" s="272"/>
      <c r="O3805" s="250"/>
      <c r="P3805" s="273"/>
      <c r="Q3805" s="274"/>
      <c r="R3805" s="273"/>
      <c r="S3805" s="274"/>
      <c r="T3805" s="250"/>
      <c r="U3805" s="274"/>
      <c r="V3805" s="250"/>
      <c r="W3805" s="275"/>
      <c r="X3805" s="276"/>
    </row>
    <row r="3806" spans="2:24" x14ac:dyDescent="0.25">
      <c r="B3806" s="248"/>
      <c r="C3806" s="249"/>
      <c r="D3806" s="269"/>
      <c r="E3806" s="249"/>
      <c r="F3806" s="270"/>
      <c r="G3806" s="270"/>
      <c r="H3806" s="271"/>
      <c r="I3806" s="271"/>
      <c r="J3806" s="270"/>
      <c r="K3806" s="270"/>
      <c r="L3806" s="249"/>
      <c r="M3806" s="249"/>
      <c r="N3806" s="272"/>
      <c r="O3806" s="250"/>
      <c r="P3806" s="273"/>
      <c r="Q3806" s="274"/>
      <c r="R3806" s="273"/>
      <c r="S3806" s="274"/>
      <c r="T3806" s="250"/>
      <c r="U3806" s="274"/>
      <c r="V3806" s="250"/>
      <c r="W3806" s="275"/>
      <c r="X3806" s="276"/>
    </row>
    <row r="3807" spans="2:24" x14ac:dyDescent="0.25">
      <c r="B3807" s="248"/>
      <c r="C3807" s="249"/>
      <c r="D3807" s="269"/>
      <c r="E3807" s="249"/>
      <c r="F3807" s="270"/>
      <c r="G3807" s="270"/>
      <c r="H3807" s="271"/>
      <c r="I3807" s="271"/>
      <c r="J3807" s="270"/>
      <c r="K3807" s="270"/>
      <c r="L3807" s="249"/>
      <c r="M3807" s="249"/>
      <c r="N3807" s="272"/>
      <c r="O3807" s="250"/>
      <c r="P3807" s="273"/>
      <c r="Q3807" s="274"/>
      <c r="R3807" s="273"/>
      <c r="S3807" s="274"/>
      <c r="T3807" s="250"/>
      <c r="U3807" s="274"/>
      <c r="V3807" s="250"/>
      <c r="W3807" s="275"/>
      <c r="X3807" s="276"/>
    </row>
    <row r="3808" spans="2:24" x14ac:dyDescent="0.25">
      <c r="B3808" s="248"/>
      <c r="C3808" s="249"/>
      <c r="D3808" s="269"/>
      <c r="E3808" s="249"/>
      <c r="F3808" s="270"/>
      <c r="G3808" s="270"/>
      <c r="H3808" s="271"/>
      <c r="I3808" s="271"/>
      <c r="J3808" s="270"/>
      <c r="K3808" s="270"/>
      <c r="L3808" s="249"/>
      <c r="M3808" s="249"/>
      <c r="N3808" s="272"/>
      <c r="O3808" s="250"/>
      <c r="P3808" s="273"/>
      <c r="Q3808" s="274"/>
      <c r="R3808" s="273"/>
      <c r="S3808" s="274"/>
      <c r="T3808" s="250"/>
      <c r="U3808" s="274"/>
      <c r="V3808" s="250"/>
      <c r="W3808" s="275"/>
      <c r="X3808" s="276"/>
    </row>
    <row r="3809" spans="2:24" x14ac:dyDescent="0.25">
      <c r="B3809" s="248"/>
      <c r="C3809" s="249"/>
      <c r="D3809" s="269"/>
      <c r="E3809" s="249"/>
      <c r="F3809" s="270"/>
      <c r="G3809" s="270"/>
      <c r="H3809" s="271"/>
      <c r="I3809" s="271"/>
      <c r="J3809" s="270"/>
      <c r="K3809" s="270"/>
      <c r="L3809" s="249"/>
      <c r="M3809" s="249"/>
      <c r="N3809" s="272"/>
      <c r="O3809" s="250"/>
      <c r="P3809" s="273"/>
      <c r="Q3809" s="274"/>
      <c r="R3809" s="273"/>
      <c r="S3809" s="274"/>
      <c r="T3809" s="250"/>
      <c r="U3809" s="274"/>
      <c r="V3809" s="250"/>
      <c r="W3809" s="275"/>
      <c r="X3809" s="276"/>
    </row>
    <row r="3810" spans="2:24" x14ac:dyDescent="0.25">
      <c r="B3810" s="248"/>
      <c r="C3810" s="249"/>
      <c r="D3810" s="269"/>
      <c r="E3810" s="249"/>
      <c r="F3810" s="270"/>
      <c r="G3810" s="270"/>
      <c r="H3810" s="271"/>
      <c r="I3810" s="271"/>
      <c r="J3810" s="270"/>
      <c r="K3810" s="270"/>
      <c r="L3810" s="249"/>
      <c r="M3810" s="249"/>
      <c r="N3810" s="272"/>
      <c r="O3810" s="250"/>
      <c r="P3810" s="273"/>
      <c r="Q3810" s="274"/>
      <c r="R3810" s="273"/>
      <c r="S3810" s="274"/>
      <c r="T3810" s="250"/>
      <c r="U3810" s="274"/>
      <c r="V3810" s="250"/>
      <c r="W3810" s="275"/>
      <c r="X3810" s="276"/>
    </row>
    <row r="3811" spans="2:24" x14ac:dyDescent="0.25">
      <c r="B3811" s="248"/>
      <c r="C3811" s="249"/>
      <c r="D3811" s="269"/>
      <c r="E3811" s="249"/>
      <c r="F3811" s="270"/>
      <c r="G3811" s="270"/>
      <c r="H3811" s="271"/>
      <c r="I3811" s="271"/>
      <c r="J3811" s="270"/>
      <c r="K3811" s="270"/>
      <c r="L3811" s="249"/>
      <c r="M3811" s="249"/>
      <c r="N3811" s="272"/>
      <c r="O3811" s="250"/>
      <c r="P3811" s="273"/>
      <c r="Q3811" s="274"/>
      <c r="R3811" s="273"/>
      <c r="S3811" s="274"/>
      <c r="T3811" s="250"/>
      <c r="U3811" s="274"/>
      <c r="V3811" s="250"/>
      <c r="W3811" s="275"/>
      <c r="X3811" s="276"/>
    </row>
    <row r="3812" spans="2:24" x14ac:dyDescent="0.25">
      <c r="B3812" s="248"/>
      <c r="C3812" s="249"/>
      <c r="D3812" s="269"/>
      <c r="E3812" s="249"/>
      <c r="F3812" s="270"/>
      <c r="G3812" s="270"/>
      <c r="H3812" s="271"/>
      <c r="I3812" s="271"/>
      <c r="J3812" s="270"/>
      <c r="K3812" s="270"/>
      <c r="L3812" s="249"/>
      <c r="M3812" s="249"/>
      <c r="N3812" s="272"/>
      <c r="O3812" s="250"/>
      <c r="P3812" s="273"/>
      <c r="Q3812" s="274"/>
      <c r="R3812" s="273"/>
      <c r="S3812" s="274"/>
      <c r="T3812" s="250"/>
      <c r="U3812" s="274"/>
      <c r="V3812" s="250"/>
      <c r="W3812" s="275"/>
      <c r="X3812" s="276"/>
    </row>
    <row r="3813" spans="2:24" x14ac:dyDescent="0.25">
      <c r="B3813" s="248"/>
      <c r="C3813" s="249"/>
      <c r="D3813" s="269"/>
      <c r="E3813" s="249"/>
      <c r="F3813" s="270"/>
      <c r="G3813" s="270"/>
      <c r="H3813" s="271"/>
      <c r="I3813" s="271"/>
      <c r="J3813" s="270"/>
      <c r="K3813" s="270"/>
      <c r="L3813" s="249"/>
      <c r="M3813" s="249"/>
      <c r="N3813" s="272"/>
      <c r="O3813" s="250"/>
      <c r="P3813" s="273"/>
      <c r="Q3813" s="274"/>
      <c r="R3813" s="273"/>
      <c r="S3813" s="274"/>
      <c r="T3813" s="250"/>
      <c r="U3813" s="274"/>
      <c r="V3813" s="250"/>
      <c r="W3813" s="275"/>
      <c r="X3813" s="276"/>
    </row>
    <row r="3814" spans="2:24" x14ac:dyDescent="0.25">
      <c r="B3814" s="248"/>
      <c r="C3814" s="249"/>
      <c r="D3814" s="269"/>
      <c r="E3814" s="249"/>
      <c r="F3814" s="270"/>
      <c r="G3814" s="270"/>
      <c r="H3814" s="271"/>
      <c r="I3814" s="271"/>
      <c r="J3814" s="270"/>
      <c r="K3814" s="270"/>
      <c r="L3814" s="249"/>
      <c r="M3814" s="249"/>
      <c r="N3814" s="272"/>
      <c r="O3814" s="250"/>
      <c r="P3814" s="273"/>
      <c r="Q3814" s="274"/>
      <c r="R3814" s="273"/>
      <c r="S3814" s="274"/>
      <c r="T3814" s="250"/>
      <c r="U3814" s="274"/>
      <c r="V3814" s="250"/>
      <c r="W3814" s="275"/>
      <c r="X3814" s="276"/>
    </row>
    <row r="3815" spans="2:24" x14ac:dyDescent="0.25">
      <c r="B3815" s="248"/>
      <c r="C3815" s="249"/>
      <c r="D3815" s="269"/>
      <c r="E3815" s="249"/>
      <c r="F3815" s="270"/>
      <c r="G3815" s="270"/>
      <c r="H3815" s="271"/>
      <c r="I3815" s="271"/>
      <c r="J3815" s="270"/>
      <c r="K3815" s="270"/>
      <c r="L3815" s="249"/>
      <c r="M3815" s="249"/>
      <c r="N3815" s="272"/>
      <c r="O3815" s="250"/>
      <c r="P3815" s="273"/>
      <c r="Q3815" s="274"/>
      <c r="R3815" s="273"/>
      <c r="S3815" s="274"/>
      <c r="T3815" s="250"/>
      <c r="U3815" s="274"/>
      <c r="V3815" s="250"/>
      <c r="W3815" s="275"/>
      <c r="X3815" s="276"/>
    </row>
    <row r="3816" spans="2:24" x14ac:dyDescent="0.25">
      <c r="B3816" s="248"/>
      <c r="C3816" s="249"/>
      <c r="D3816" s="269"/>
      <c r="E3816" s="249"/>
      <c r="F3816" s="270"/>
      <c r="G3816" s="270"/>
      <c r="H3816" s="271"/>
      <c r="I3816" s="271"/>
      <c r="J3816" s="270"/>
      <c r="K3816" s="270"/>
      <c r="L3816" s="249"/>
      <c r="M3816" s="249"/>
      <c r="N3816" s="272"/>
      <c r="O3816" s="250"/>
      <c r="P3816" s="273"/>
      <c r="Q3816" s="274"/>
      <c r="R3816" s="273"/>
      <c r="S3816" s="274"/>
      <c r="T3816" s="250"/>
      <c r="U3816" s="274"/>
      <c r="V3816" s="250"/>
      <c r="W3816" s="275"/>
      <c r="X3816" s="276"/>
    </row>
    <row r="3817" spans="2:24" x14ac:dyDescent="0.25">
      <c r="B3817" s="248"/>
      <c r="C3817" s="249"/>
      <c r="D3817" s="269"/>
      <c r="E3817" s="249"/>
      <c r="F3817" s="270"/>
      <c r="G3817" s="270"/>
      <c r="H3817" s="271"/>
      <c r="I3817" s="271"/>
      <c r="J3817" s="270"/>
      <c r="K3817" s="270"/>
      <c r="L3817" s="249"/>
      <c r="M3817" s="249"/>
      <c r="N3817" s="272"/>
      <c r="O3817" s="250"/>
      <c r="P3817" s="273"/>
      <c r="Q3817" s="274"/>
      <c r="R3817" s="273"/>
      <c r="S3817" s="274"/>
      <c r="T3817" s="250"/>
      <c r="U3817" s="274"/>
      <c r="V3817" s="250"/>
      <c r="W3817" s="275"/>
      <c r="X3817" s="276"/>
    </row>
    <row r="3818" spans="2:24" x14ac:dyDescent="0.25">
      <c r="B3818" s="248"/>
      <c r="C3818" s="249"/>
      <c r="D3818" s="269"/>
      <c r="E3818" s="249"/>
      <c r="F3818" s="270"/>
      <c r="G3818" s="270"/>
      <c r="H3818" s="271"/>
      <c r="I3818" s="271"/>
      <c r="J3818" s="270"/>
      <c r="K3818" s="270"/>
      <c r="L3818" s="249"/>
      <c r="M3818" s="249"/>
      <c r="N3818" s="272"/>
      <c r="O3818" s="250"/>
      <c r="P3818" s="273"/>
      <c r="Q3818" s="274"/>
      <c r="R3818" s="273"/>
      <c r="S3818" s="274"/>
      <c r="T3818" s="250"/>
      <c r="U3818" s="274"/>
      <c r="V3818" s="250"/>
      <c r="W3818" s="275"/>
      <c r="X3818" s="276"/>
    </row>
    <row r="3819" spans="2:24" x14ac:dyDescent="0.25">
      <c r="B3819" s="248"/>
      <c r="C3819" s="249"/>
      <c r="D3819" s="269"/>
      <c r="E3819" s="249"/>
      <c r="F3819" s="270"/>
      <c r="G3819" s="270"/>
      <c r="H3819" s="271"/>
      <c r="I3819" s="271"/>
      <c r="J3819" s="270"/>
      <c r="K3819" s="270"/>
      <c r="L3819" s="249"/>
      <c r="M3819" s="249"/>
      <c r="N3819" s="272"/>
      <c r="O3819" s="250"/>
      <c r="P3819" s="273"/>
      <c r="Q3819" s="274"/>
      <c r="R3819" s="273"/>
      <c r="S3819" s="274"/>
      <c r="T3819" s="250"/>
      <c r="U3819" s="274"/>
      <c r="V3819" s="250"/>
      <c r="W3819" s="275"/>
      <c r="X3819" s="276"/>
    </row>
    <row r="3820" spans="2:24" x14ac:dyDescent="0.25">
      <c r="B3820" s="248"/>
      <c r="C3820" s="249"/>
      <c r="D3820" s="269"/>
      <c r="E3820" s="249"/>
      <c r="F3820" s="270"/>
      <c r="G3820" s="270"/>
      <c r="H3820" s="271"/>
      <c r="I3820" s="271"/>
      <c r="J3820" s="270"/>
      <c r="K3820" s="270"/>
      <c r="L3820" s="249"/>
      <c r="M3820" s="249"/>
      <c r="N3820" s="272"/>
      <c r="O3820" s="250"/>
      <c r="P3820" s="273"/>
      <c r="Q3820" s="274"/>
      <c r="R3820" s="273"/>
      <c r="S3820" s="274"/>
      <c r="T3820" s="250"/>
      <c r="U3820" s="274"/>
      <c r="V3820" s="250"/>
      <c r="W3820" s="275"/>
      <c r="X3820" s="276"/>
    </row>
    <row r="3821" spans="2:24" x14ac:dyDescent="0.25">
      <c r="B3821" s="248"/>
      <c r="C3821" s="249"/>
      <c r="D3821" s="269"/>
      <c r="E3821" s="249"/>
      <c r="F3821" s="270"/>
      <c r="G3821" s="270"/>
      <c r="H3821" s="271"/>
      <c r="I3821" s="271"/>
      <c r="J3821" s="270"/>
      <c r="K3821" s="270"/>
      <c r="L3821" s="249"/>
      <c r="M3821" s="249"/>
      <c r="N3821" s="272"/>
      <c r="O3821" s="250"/>
      <c r="P3821" s="273"/>
      <c r="Q3821" s="274"/>
      <c r="R3821" s="273"/>
      <c r="S3821" s="274"/>
      <c r="T3821" s="250"/>
      <c r="U3821" s="274"/>
      <c r="V3821" s="250"/>
      <c r="W3821" s="275"/>
      <c r="X3821" s="276"/>
    </row>
    <row r="3822" spans="2:24" x14ac:dyDescent="0.25">
      <c r="B3822" s="248"/>
      <c r="C3822" s="249"/>
      <c r="D3822" s="269"/>
      <c r="E3822" s="249"/>
      <c r="F3822" s="270"/>
      <c r="G3822" s="270"/>
      <c r="H3822" s="271"/>
      <c r="I3822" s="271"/>
      <c r="J3822" s="270"/>
      <c r="K3822" s="270"/>
      <c r="L3822" s="249"/>
      <c r="M3822" s="249"/>
      <c r="N3822" s="272"/>
      <c r="O3822" s="250"/>
      <c r="P3822" s="273"/>
      <c r="Q3822" s="274"/>
      <c r="R3822" s="273"/>
      <c r="S3822" s="274"/>
      <c r="T3822" s="250"/>
      <c r="U3822" s="274"/>
      <c r="V3822" s="250"/>
      <c r="W3822" s="275"/>
      <c r="X3822" s="276"/>
    </row>
    <row r="3823" spans="2:24" x14ac:dyDescent="0.25">
      <c r="B3823" s="248"/>
      <c r="C3823" s="249"/>
      <c r="D3823" s="269"/>
      <c r="E3823" s="249"/>
      <c r="F3823" s="270"/>
      <c r="G3823" s="270"/>
      <c r="H3823" s="271"/>
      <c r="I3823" s="271"/>
      <c r="J3823" s="270"/>
      <c r="K3823" s="270"/>
      <c r="L3823" s="249"/>
      <c r="M3823" s="249"/>
      <c r="N3823" s="272"/>
      <c r="O3823" s="250"/>
      <c r="P3823" s="273"/>
      <c r="Q3823" s="274"/>
      <c r="R3823" s="273"/>
      <c r="S3823" s="274"/>
      <c r="T3823" s="250"/>
      <c r="U3823" s="274"/>
      <c r="V3823" s="250"/>
      <c r="W3823" s="275"/>
      <c r="X3823" s="276"/>
    </row>
    <row r="3824" spans="2:24" x14ac:dyDescent="0.25">
      <c r="B3824" s="248"/>
      <c r="C3824" s="249"/>
      <c r="D3824" s="269"/>
      <c r="E3824" s="249"/>
      <c r="F3824" s="270"/>
      <c r="G3824" s="270"/>
      <c r="H3824" s="271"/>
      <c r="I3824" s="271"/>
      <c r="J3824" s="270"/>
      <c r="K3824" s="270"/>
      <c r="L3824" s="249"/>
      <c r="M3824" s="249"/>
      <c r="N3824" s="272"/>
      <c r="O3824" s="250"/>
      <c r="P3824" s="273"/>
      <c r="Q3824" s="274"/>
      <c r="R3824" s="273"/>
      <c r="S3824" s="274"/>
      <c r="T3824" s="250"/>
      <c r="U3824" s="274"/>
      <c r="V3824" s="250"/>
      <c r="W3824" s="275"/>
      <c r="X3824" s="276"/>
    </row>
    <row r="3825" spans="2:24" x14ac:dyDescent="0.25">
      <c r="B3825" s="248"/>
      <c r="C3825" s="249"/>
      <c r="D3825" s="269"/>
      <c r="E3825" s="249"/>
      <c r="F3825" s="270"/>
      <c r="G3825" s="270"/>
      <c r="H3825" s="271"/>
      <c r="I3825" s="271"/>
      <c r="J3825" s="270"/>
      <c r="K3825" s="270"/>
      <c r="L3825" s="249"/>
      <c r="M3825" s="249"/>
      <c r="N3825" s="272"/>
      <c r="O3825" s="250"/>
      <c r="P3825" s="273"/>
      <c r="Q3825" s="274"/>
      <c r="R3825" s="273"/>
      <c r="S3825" s="274"/>
      <c r="T3825" s="250"/>
      <c r="U3825" s="274"/>
      <c r="V3825" s="250"/>
      <c r="W3825" s="275"/>
      <c r="X3825" s="276"/>
    </row>
    <row r="3826" spans="2:24" x14ac:dyDescent="0.25">
      <c r="B3826" s="248"/>
      <c r="C3826" s="249"/>
      <c r="D3826" s="269"/>
      <c r="E3826" s="249"/>
      <c r="F3826" s="270"/>
      <c r="G3826" s="270"/>
      <c r="H3826" s="271"/>
      <c r="I3826" s="271"/>
      <c r="J3826" s="270"/>
      <c r="K3826" s="270"/>
      <c r="L3826" s="249"/>
      <c r="M3826" s="249"/>
      <c r="N3826" s="272"/>
      <c r="O3826" s="250"/>
      <c r="P3826" s="273"/>
      <c r="Q3826" s="274"/>
      <c r="R3826" s="273"/>
      <c r="S3826" s="274"/>
      <c r="T3826" s="250"/>
      <c r="U3826" s="274"/>
      <c r="V3826" s="250"/>
      <c r="W3826" s="275"/>
      <c r="X3826" s="276"/>
    </row>
    <row r="3827" spans="2:24" x14ac:dyDescent="0.25">
      <c r="B3827" s="248"/>
      <c r="C3827" s="249"/>
      <c r="D3827" s="269"/>
      <c r="E3827" s="249"/>
      <c r="F3827" s="270"/>
      <c r="G3827" s="270"/>
      <c r="H3827" s="271"/>
      <c r="I3827" s="271"/>
      <c r="J3827" s="270"/>
      <c r="K3827" s="270"/>
      <c r="L3827" s="249"/>
      <c r="M3827" s="249"/>
      <c r="N3827" s="272"/>
      <c r="O3827" s="250"/>
      <c r="P3827" s="273"/>
      <c r="Q3827" s="274"/>
      <c r="R3827" s="273"/>
      <c r="S3827" s="274"/>
      <c r="T3827" s="250"/>
      <c r="U3827" s="274"/>
      <c r="V3827" s="250"/>
      <c r="W3827" s="275"/>
      <c r="X3827" s="276"/>
    </row>
    <row r="3828" spans="2:24" x14ac:dyDescent="0.25">
      <c r="B3828" s="248"/>
      <c r="C3828" s="249"/>
      <c r="D3828" s="269"/>
      <c r="E3828" s="249"/>
      <c r="F3828" s="270"/>
      <c r="G3828" s="270"/>
      <c r="H3828" s="271"/>
      <c r="I3828" s="271"/>
      <c r="J3828" s="270"/>
      <c r="K3828" s="270"/>
      <c r="L3828" s="249"/>
      <c r="M3828" s="249"/>
      <c r="N3828" s="272"/>
      <c r="O3828" s="250"/>
      <c r="P3828" s="273"/>
      <c r="Q3828" s="274"/>
      <c r="R3828" s="273"/>
      <c r="S3828" s="274"/>
      <c r="T3828" s="250"/>
      <c r="U3828" s="274"/>
      <c r="V3828" s="250"/>
      <c r="W3828" s="275"/>
      <c r="X3828" s="276"/>
    </row>
    <row r="3829" spans="2:24" x14ac:dyDescent="0.25">
      <c r="B3829" s="248"/>
      <c r="C3829" s="249"/>
      <c r="D3829" s="269"/>
      <c r="E3829" s="249"/>
      <c r="F3829" s="270"/>
      <c r="G3829" s="270"/>
      <c r="H3829" s="271"/>
      <c r="I3829" s="271"/>
      <c r="J3829" s="270"/>
      <c r="K3829" s="270"/>
      <c r="L3829" s="249"/>
      <c r="M3829" s="249"/>
      <c r="N3829" s="272"/>
      <c r="O3829" s="250"/>
      <c r="P3829" s="273"/>
      <c r="Q3829" s="274"/>
      <c r="R3829" s="273"/>
      <c r="S3829" s="274"/>
      <c r="T3829" s="250"/>
      <c r="U3829" s="274"/>
      <c r="V3829" s="250"/>
      <c r="W3829" s="275"/>
      <c r="X3829" s="276"/>
    </row>
    <row r="3830" spans="2:24" x14ac:dyDescent="0.25">
      <c r="B3830" s="248"/>
      <c r="C3830" s="249"/>
      <c r="D3830" s="269"/>
      <c r="E3830" s="249"/>
      <c r="F3830" s="270"/>
      <c r="G3830" s="270"/>
      <c r="H3830" s="271"/>
      <c r="I3830" s="271"/>
      <c r="J3830" s="270"/>
      <c r="K3830" s="270"/>
      <c r="L3830" s="249"/>
      <c r="M3830" s="249"/>
      <c r="N3830" s="272"/>
      <c r="O3830" s="250"/>
      <c r="P3830" s="273"/>
      <c r="Q3830" s="274"/>
      <c r="R3830" s="273"/>
      <c r="S3830" s="274"/>
      <c r="T3830" s="250"/>
      <c r="U3830" s="274"/>
      <c r="V3830" s="250"/>
      <c r="W3830" s="275"/>
      <c r="X3830" s="276"/>
    </row>
    <row r="3831" spans="2:24" x14ac:dyDescent="0.25">
      <c r="B3831" s="248"/>
      <c r="C3831" s="249"/>
      <c r="D3831" s="269"/>
      <c r="E3831" s="249"/>
      <c r="F3831" s="270"/>
      <c r="G3831" s="270"/>
      <c r="H3831" s="271"/>
      <c r="I3831" s="271"/>
      <c r="J3831" s="270"/>
      <c r="K3831" s="270"/>
      <c r="L3831" s="249"/>
      <c r="M3831" s="249"/>
      <c r="N3831" s="272"/>
      <c r="O3831" s="250"/>
      <c r="P3831" s="273"/>
      <c r="Q3831" s="274"/>
      <c r="R3831" s="273"/>
      <c r="S3831" s="274"/>
      <c r="T3831" s="250"/>
      <c r="U3831" s="274"/>
      <c r="V3831" s="250"/>
      <c r="W3831" s="275"/>
      <c r="X3831" s="276"/>
    </row>
    <row r="3832" spans="2:24" x14ac:dyDescent="0.25">
      <c r="B3832" s="248"/>
      <c r="C3832" s="249"/>
      <c r="D3832" s="269"/>
      <c r="E3832" s="249"/>
      <c r="F3832" s="270"/>
      <c r="G3832" s="270"/>
      <c r="H3832" s="271"/>
      <c r="I3832" s="271"/>
      <c r="J3832" s="270"/>
      <c r="K3832" s="270"/>
      <c r="L3832" s="249"/>
      <c r="M3832" s="249"/>
      <c r="N3832" s="272"/>
      <c r="O3832" s="250"/>
      <c r="P3832" s="273"/>
      <c r="Q3832" s="274"/>
      <c r="R3832" s="273"/>
      <c r="S3832" s="274"/>
      <c r="T3832" s="250"/>
      <c r="U3832" s="274"/>
      <c r="V3832" s="250"/>
      <c r="W3832" s="275"/>
      <c r="X3832" s="276"/>
    </row>
    <row r="3833" spans="2:24" x14ac:dyDescent="0.25">
      <c r="B3833" s="248"/>
      <c r="C3833" s="249"/>
      <c r="D3833" s="269"/>
      <c r="E3833" s="249"/>
      <c r="F3833" s="270"/>
      <c r="G3833" s="270"/>
      <c r="H3833" s="271"/>
      <c r="I3833" s="271"/>
      <c r="J3833" s="270"/>
      <c r="K3833" s="270"/>
      <c r="L3833" s="249"/>
      <c r="M3833" s="249"/>
      <c r="N3833" s="272"/>
      <c r="O3833" s="250"/>
      <c r="P3833" s="273"/>
      <c r="Q3833" s="274"/>
      <c r="R3833" s="273"/>
      <c r="S3833" s="274"/>
      <c r="T3833" s="250"/>
      <c r="U3833" s="274"/>
      <c r="V3833" s="250"/>
      <c r="W3833" s="275"/>
      <c r="X3833" s="276"/>
    </row>
    <row r="3834" spans="2:24" x14ac:dyDescent="0.25">
      <c r="B3834" s="248"/>
      <c r="C3834" s="249"/>
      <c r="D3834" s="269"/>
      <c r="E3834" s="249"/>
      <c r="F3834" s="270"/>
      <c r="G3834" s="270"/>
      <c r="H3834" s="271"/>
      <c r="I3834" s="271"/>
      <c r="J3834" s="270"/>
      <c r="K3834" s="270"/>
      <c r="L3834" s="249"/>
      <c r="M3834" s="249"/>
      <c r="N3834" s="272"/>
      <c r="O3834" s="250"/>
      <c r="P3834" s="273"/>
      <c r="Q3834" s="274"/>
      <c r="R3834" s="273"/>
      <c r="S3834" s="274"/>
      <c r="T3834" s="250"/>
      <c r="U3834" s="274"/>
      <c r="V3834" s="250"/>
      <c r="W3834" s="275"/>
      <c r="X3834" s="276"/>
    </row>
    <row r="3835" spans="2:24" x14ac:dyDescent="0.25">
      <c r="B3835" s="248"/>
      <c r="C3835" s="249"/>
      <c r="D3835" s="269"/>
      <c r="E3835" s="249"/>
      <c r="F3835" s="270"/>
      <c r="G3835" s="270"/>
      <c r="H3835" s="271"/>
      <c r="I3835" s="271"/>
      <c r="J3835" s="270"/>
      <c r="K3835" s="270"/>
      <c r="L3835" s="249"/>
      <c r="M3835" s="249"/>
      <c r="N3835" s="272"/>
      <c r="O3835" s="250"/>
      <c r="P3835" s="273"/>
      <c r="Q3835" s="274"/>
      <c r="R3835" s="273"/>
      <c r="S3835" s="274"/>
      <c r="T3835" s="250"/>
      <c r="U3835" s="274"/>
      <c r="V3835" s="250"/>
      <c r="W3835" s="275"/>
      <c r="X3835" s="276"/>
    </row>
    <row r="3836" spans="2:24" x14ac:dyDescent="0.25">
      <c r="B3836" s="248"/>
      <c r="C3836" s="249"/>
      <c r="D3836" s="269"/>
      <c r="E3836" s="249"/>
      <c r="F3836" s="270"/>
      <c r="G3836" s="270"/>
      <c r="H3836" s="271"/>
      <c r="I3836" s="271"/>
      <c r="J3836" s="270"/>
      <c r="K3836" s="270"/>
      <c r="L3836" s="249"/>
      <c r="M3836" s="249"/>
      <c r="N3836" s="272"/>
      <c r="O3836" s="250"/>
      <c r="P3836" s="273"/>
      <c r="Q3836" s="274"/>
      <c r="R3836" s="273"/>
      <c r="S3836" s="274"/>
      <c r="T3836" s="250"/>
      <c r="U3836" s="274"/>
      <c r="V3836" s="250"/>
      <c r="W3836" s="275"/>
      <c r="X3836" s="276"/>
    </row>
    <row r="3837" spans="2:24" x14ac:dyDescent="0.25">
      <c r="B3837" s="248"/>
      <c r="C3837" s="249"/>
      <c r="D3837" s="269"/>
      <c r="E3837" s="249"/>
      <c r="F3837" s="270"/>
      <c r="G3837" s="270"/>
      <c r="H3837" s="271"/>
      <c r="I3837" s="271"/>
      <c r="J3837" s="270"/>
      <c r="K3837" s="270"/>
      <c r="L3837" s="249"/>
      <c r="M3837" s="249"/>
      <c r="N3837" s="272"/>
      <c r="O3837" s="250"/>
      <c r="P3837" s="273"/>
      <c r="Q3837" s="274"/>
      <c r="R3837" s="273"/>
      <c r="S3837" s="274"/>
      <c r="T3837" s="250"/>
      <c r="U3837" s="274"/>
      <c r="V3837" s="250"/>
      <c r="W3837" s="275"/>
      <c r="X3837" s="276"/>
    </row>
    <row r="3838" spans="2:24" x14ac:dyDescent="0.25">
      <c r="B3838" s="248"/>
      <c r="C3838" s="249"/>
      <c r="D3838" s="269"/>
      <c r="E3838" s="249"/>
      <c r="F3838" s="270"/>
      <c r="G3838" s="270"/>
      <c r="H3838" s="271"/>
      <c r="I3838" s="271"/>
      <c r="J3838" s="270"/>
      <c r="K3838" s="270"/>
      <c r="L3838" s="249"/>
      <c r="M3838" s="249"/>
      <c r="N3838" s="272"/>
      <c r="O3838" s="250"/>
      <c r="P3838" s="273"/>
      <c r="Q3838" s="274"/>
      <c r="R3838" s="273"/>
      <c r="S3838" s="274"/>
      <c r="T3838" s="250"/>
      <c r="U3838" s="274"/>
      <c r="V3838" s="250"/>
      <c r="W3838" s="275"/>
      <c r="X3838" s="276"/>
    </row>
    <row r="3839" spans="2:24" x14ac:dyDescent="0.25">
      <c r="B3839" s="248"/>
      <c r="C3839" s="249"/>
      <c r="D3839" s="269"/>
      <c r="E3839" s="249"/>
      <c r="F3839" s="270"/>
      <c r="G3839" s="270"/>
      <c r="H3839" s="271"/>
      <c r="I3839" s="271"/>
      <c r="J3839" s="270"/>
      <c r="K3839" s="270"/>
      <c r="L3839" s="249"/>
      <c r="M3839" s="249"/>
      <c r="N3839" s="272"/>
      <c r="O3839" s="250"/>
      <c r="P3839" s="273"/>
      <c r="Q3839" s="274"/>
      <c r="R3839" s="273"/>
      <c r="S3839" s="274"/>
      <c r="T3839" s="250"/>
      <c r="U3839" s="274"/>
      <c r="V3839" s="250"/>
      <c r="W3839" s="275"/>
      <c r="X3839" s="276"/>
    </row>
    <row r="3840" spans="2:24" x14ac:dyDescent="0.25">
      <c r="B3840" s="248"/>
      <c r="C3840" s="249"/>
      <c r="D3840" s="269"/>
      <c r="E3840" s="249"/>
      <c r="F3840" s="270"/>
      <c r="G3840" s="270"/>
      <c r="H3840" s="271"/>
      <c r="I3840" s="271"/>
      <c r="J3840" s="270"/>
      <c r="K3840" s="270"/>
      <c r="L3840" s="249"/>
      <c r="M3840" s="249"/>
      <c r="N3840" s="272"/>
      <c r="O3840" s="250"/>
      <c r="P3840" s="273"/>
      <c r="Q3840" s="274"/>
      <c r="R3840" s="273"/>
      <c r="S3840" s="274"/>
      <c r="T3840" s="250"/>
      <c r="U3840" s="274"/>
      <c r="V3840" s="250"/>
      <c r="W3840" s="275"/>
      <c r="X3840" s="276"/>
    </row>
    <row r="3841" spans="2:24" x14ac:dyDescent="0.25">
      <c r="B3841" s="248"/>
      <c r="C3841" s="249"/>
      <c r="D3841" s="269"/>
      <c r="E3841" s="249"/>
      <c r="F3841" s="270"/>
      <c r="G3841" s="270"/>
      <c r="H3841" s="271"/>
      <c r="I3841" s="271"/>
      <c r="J3841" s="270"/>
      <c r="K3841" s="270"/>
      <c r="L3841" s="249"/>
      <c r="M3841" s="249"/>
      <c r="N3841" s="272"/>
      <c r="O3841" s="250"/>
      <c r="P3841" s="273"/>
      <c r="Q3841" s="274"/>
      <c r="R3841" s="273"/>
      <c r="S3841" s="274"/>
      <c r="T3841" s="250"/>
      <c r="U3841" s="274"/>
      <c r="V3841" s="250"/>
      <c r="W3841" s="275"/>
      <c r="X3841" s="276"/>
    </row>
    <row r="3842" spans="2:24" x14ac:dyDescent="0.25">
      <c r="B3842" s="248"/>
      <c r="C3842" s="249"/>
      <c r="D3842" s="269"/>
      <c r="E3842" s="249"/>
      <c r="F3842" s="270"/>
      <c r="G3842" s="270"/>
      <c r="H3842" s="271"/>
      <c r="I3842" s="271"/>
      <c r="J3842" s="270"/>
      <c r="K3842" s="270"/>
      <c r="L3842" s="249"/>
      <c r="M3842" s="249"/>
      <c r="N3842" s="272"/>
      <c r="O3842" s="250"/>
      <c r="P3842" s="273"/>
      <c r="Q3842" s="274"/>
      <c r="R3842" s="273"/>
      <c r="S3842" s="274"/>
      <c r="T3842" s="250"/>
      <c r="U3842" s="274"/>
      <c r="V3842" s="250"/>
      <c r="W3842" s="275"/>
      <c r="X3842" s="276"/>
    </row>
    <row r="3843" spans="2:24" x14ac:dyDescent="0.25">
      <c r="B3843" s="248"/>
      <c r="C3843" s="249"/>
      <c r="D3843" s="269"/>
      <c r="E3843" s="249"/>
      <c r="F3843" s="270"/>
      <c r="G3843" s="270"/>
      <c r="H3843" s="271"/>
      <c r="I3843" s="271"/>
      <c r="J3843" s="270"/>
      <c r="K3843" s="270"/>
      <c r="L3843" s="249"/>
      <c r="M3843" s="249"/>
      <c r="N3843" s="272"/>
      <c r="O3843" s="250"/>
      <c r="P3843" s="273"/>
      <c r="Q3843" s="274"/>
      <c r="R3843" s="273"/>
      <c r="S3843" s="274"/>
      <c r="T3843" s="250"/>
      <c r="U3843" s="274"/>
      <c r="V3843" s="250"/>
      <c r="W3843" s="275"/>
      <c r="X3843" s="276"/>
    </row>
    <row r="3844" spans="2:24" x14ac:dyDescent="0.25">
      <c r="B3844" s="248"/>
      <c r="C3844" s="249"/>
      <c r="D3844" s="269"/>
      <c r="E3844" s="249"/>
      <c r="F3844" s="270"/>
      <c r="G3844" s="270"/>
      <c r="H3844" s="271"/>
      <c r="I3844" s="271"/>
      <c r="J3844" s="270"/>
      <c r="K3844" s="270"/>
      <c r="L3844" s="249"/>
      <c r="M3844" s="249"/>
      <c r="N3844" s="272"/>
      <c r="O3844" s="250"/>
      <c r="P3844" s="273"/>
      <c r="Q3844" s="274"/>
      <c r="R3844" s="273"/>
      <c r="S3844" s="274"/>
      <c r="T3844" s="250"/>
      <c r="U3844" s="274"/>
      <c r="V3844" s="250"/>
      <c r="W3844" s="275"/>
      <c r="X3844" s="276"/>
    </row>
    <row r="3845" spans="2:24" x14ac:dyDescent="0.25">
      <c r="B3845" s="248"/>
      <c r="C3845" s="249"/>
      <c r="D3845" s="269"/>
      <c r="E3845" s="249"/>
      <c r="F3845" s="270"/>
      <c r="G3845" s="270"/>
      <c r="H3845" s="271"/>
      <c r="I3845" s="271"/>
      <c r="J3845" s="270"/>
      <c r="K3845" s="270"/>
      <c r="L3845" s="249"/>
      <c r="M3845" s="249"/>
      <c r="N3845" s="272"/>
      <c r="O3845" s="250"/>
      <c r="P3845" s="273"/>
      <c r="Q3845" s="274"/>
      <c r="R3845" s="273"/>
      <c r="S3845" s="274"/>
      <c r="T3845" s="250"/>
      <c r="U3845" s="274"/>
      <c r="V3845" s="250"/>
      <c r="W3845" s="275"/>
      <c r="X3845" s="276"/>
    </row>
    <row r="3846" spans="2:24" x14ac:dyDescent="0.25">
      <c r="B3846" s="248"/>
      <c r="C3846" s="249"/>
      <c r="D3846" s="269"/>
      <c r="E3846" s="249"/>
      <c r="F3846" s="270"/>
      <c r="G3846" s="270"/>
      <c r="H3846" s="271"/>
      <c r="I3846" s="271"/>
      <c r="J3846" s="270"/>
      <c r="K3846" s="270"/>
      <c r="L3846" s="249"/>
      <c r="M3846" s="249"/>
      <c r="N3846" s="272"/>
      <c r="O3846" s="250"/>
      <c r="P3846" s="273"/>
      <c r="Q3846" s="274"/>
      <c r="R3846" s="273"/>
      <c r="S3846" s="274"/>
      <c r="T3846" s="250"/>
      <c r="U3846" s="274"/>
      <c r="V3846" s="250"/>
      <c r="W3846" s="275"/>
      <c r="X3846" s="276"/>
    </row>
    <row r="3847" spans="2:24" x14ac:dyDescent="0.25">
      <c r="B3847" s="248"/>
      <c r="C3847" s="249"/>
      <c r="D3847" s="269"/>
      <c r="E3847" s="249"/>
      <c r="F3847" s="270"/>
      <c r="G3847" s="270"/>
      <c r="H3847" s="271"/>
      <c r="I3847" s="271"/>
      <c r="J3847" s="270"/>
      <c r="K3847" s="270"/>
      <c r="L3847" s="249"/>
      <c r="M3847" s="249"/>
      <c r="N3847" s="272"/>
      <c r="O3847" s="250"/>
      <c r="P3847" s="273"/>
      <c r="Q3847" s="274"/>
      <c r="R3847" s="273"/>
      <c r="S3847" s="274"/>
      <c r="T3847" s="250"/>
      <c r="U3847" s="274"/>
      <c r="V3847" s="250"/>
      <c r="W3847" s="275"/>
      <c r="X3847" s="276"/>
    </row>
    <row r="3848" spans="2:24" x14ac:dyDescent="0.25">
      <c r="B3848" s="248"/>
      <c r="C3848" s="249"/>
      <c r="D3848" s="269"/>
      <c r="E3848" s="249"/>
      <c r="F3848" s="270"/>
      <c r="G3848" s="270"/>
      <c r="H3848" s="271"/>
      <c r="I3848" s="271"/>
      <c r="J3848" s="270"/>
      <c r="K3848" s="270"/>
      <c r="L3848" s="249"/>
      <c r="M3848" s="249"/>
      <c r="N3848" s="272"/>
      <c r="O3848" s="250"/>
      <c r="P3848" s="273"/>
      <c r="Q3848" s="274"/>
      <c r="R3848" s="273"/>
      <c r="S3848" s="274"/>
      <c r="T3848" s="250"/>
      <c r="U3848" s="274"/>
      <c r="V3848" s="250"/>
      <c r="W3848" s="275"/>
      <c r="X3848" s="276"/>
    </row>
    <row r="3849" spans="2:24" x14ac:dyDescent="0.25">
      <c r="B3849" s="248"/>
      <c r="C3849" s="249"/>
      <c r="D3849" s="269"/>
      <c r="E3849" s="249"/>
      <c r="F3849" s="270"/>
      <c r="G3849" s="270"/>
      <c r="H3849" s="271"/>
      <c r="I3849" s="271"/>
      <c r="J3849" s="270"/>
      <c r="K3849" s="270"/>
      <c r="L3849" s="249"/>
      <c r="M3849" s="249"/>
      <c r="N3849" s="272"/>
      <c r="O3849" s="250"/>
      <c r="P3849" s="273"/>
      <c r="Q3849" s="274"/>
      <c r="R3849" s="273"/>
      <c r="S3849" s="274"/>
      <c r="T3849" s="250"/>
      <c r="U3849" s="274"/>
      <c r="V3849" s="250"/>
      <c r="W3849" s="275"/>
      <c r="X3849" s="276"/>
    </row>
    <row r="3850" spans="2:24" x14ac:dyDescent="0.25">
      <c r="B3850" s="248"/>
      <c r="C3850" s="249"/>
      <c r="D3850" s="269"/>
      <c r="E3850" s="249"/>
      <c r="F3850" s="270"/>
      <c r="G3850" s="270"/>
      <c r="H3850" s="271"/>
      <c r="I3850" s="271"/>
      <c r="J3850" s="270"/>
      <c r="K3850" s="270"/>
      <c r="L3850" s="249"/>
      <c r="M3850" s="249"/>
      <c r="N3850" s="272"/>
      <c r="O3850" s="250"/>
      <c r="P3850" s="273"/>
      <c r="Q3850" s="274"/>
      <c r="R3850" s="273"/>
      <c r="S3850" s="274"/>
      <c r="T3850" s="250"/>
      <c r="U3850" s="274"/>
      <c r="V3850" s="250"/>
      <c r="W3850" s="275"/>
      <c r="X3850" s="276"/>
    </row>
    <row r="3851" spans="2:24" x14ac:dyDescent="0.25">
      <c r="B3851" s="248"/>
      <c r="C3851" s="249"/>
      <c r="D3851" s="269"/>
      <c r="E3851" s="249"/>
      <c r="F3851" s="270"/>
      <c r="G3851" s="270"/>
      <c r="H3851" s="271"/>
      <c r="I3851" s="271"/>
      <c r="J3851" s="270"/>
      <c r="K3851" s="270"/>
      <c r="L3851" s="249"/>
      <c r="M3851" s="249"/>
      <c r="N3851" s="272"/>
      <c r="O3851" s="250"/>
      <c r="P3851" s="273"/>
      <c r="Q3851" s="274"/>
      <c r="R3851" s="273"/>
      <c r="S3851" s="274"/>
      <c r="T3851" s="250"/>
      <c r="U3851" s="274"/>
      <c r="V3851" s="250"/>
      <c r="W3851" s="275"/>
      <c r="X3851" s="276"/>
    </row>
    <row r="3852" spans="2:24" x14ac:dyDescent="0.25">
      <c r="B3852" s="248"/>
      <c r="C3852" s="249"/>
      <c r="D3852" s="269"/>
      <c r="E3852" s="249"/>
      <c r="F3852" s="270"/>
      <c r="G3852" s="270"/>
      <c r="H3852" s="271"/>
      <c r="I3852" s="271"/>
      <c r="J3852" s="270"/>
      <c r="K3852" s="270"/>
      <c r="L3852" s="249"/>
      <c r="M3852" s="249"/>
      <c r="N3852" s="272"/>
      <c r="O3852" s="250"/>
      <c r="P3852" s="273"/>
      <c r="Q3852" s="274"/>
      <c r="R3852" s="273"/>
      <c r="S3852" s="274"/>
      <c r="T3852" s="250"/>
      <c r="U3852" s="274"/>
      <c r="V3852" s="250"/>
      <c r="W3852" s="275"/>
      <c r="X3852" s="276"/>
    </row>
    <row r="3853" spans="2:24" x14ac:dyDescent="0.25">
      <c r="B3853" s="248"/>
      <c r="C3853" s="249"/>
      <c r="D3853" s="269"/>
      <c r="E3853" s="249"/>
      <c r="F3853" s="270"/>
      <c r="G3853" s="270"/>
      <c r="H3853" s="271"/>
      <c r="I3853" s="271"/>
      <c r="J3853" s="270"/>
      <c r="K3853" s="270"/>
      <c r="L3853" s="249"/>
      <c r="M3853" s="249"/>
      <c r="N3853" s="272"/>
      <c r="O3853" s="250"/>
      <c r="P3853" s="273"/>
      <c r="Q3853" s="274"/>
      <c r="R3853" s="273"/>
      <c r="S3853" s="274"/>
      <c r="T3853" s="250"/>
      <c r="U3853" s="274"/>
      <c r="V3853" s="250"/>
      <c r="W3853" s="275"/>
      <c r="X3853" s="276"/>
    </row>
    <row r="3854" spans="2:24" x14ac:dyDescent="0.25">
      <c r="B3854" s="248"/>
      <c r="C3854" s="249"/>
      <c r="D3854" s="269"/>
      <c r="E3854" s="249"/>
      <c r="F3854" s="270"/>
      <c r="G3854" s="270"/>
      <c r="H3854" s="271"/>
      <c r="I3854" s="271"/>
      <c r="J3854" s="270"/>
      <c r="K3854" s="270"/>
      <c r="L3854" s="249"/>
      <c r="M3854" s="249"/>
      <c r="N3854" s="272"/>
      <c r="O3854" s="250"/>
      <c r="P3854" s="273"/>
      <c r="Q3854" s="274"/>
      <c r="R3854" s="273"/>
      <c r="S3854" s="274"/>
      <c r="T3854" s="250"/>
      <c r="U3854" s="274"/>
      <c r="V3854" s="250"/>
      <c r="W3854" s="275"/>
      <c r="X3854" s="276"/>
    </row>
    <row r="3855" spans="2:24" x14ac:dyDescent="0.25">
      <c r="B3855" s="248"/>
      <c r="C3855" s="249"/>
      <c r="D3855" s="269"/>
      <c r="E3855" s="249"/>
      <c r="F3855" s="270"/>
      <c r="G3855" s="270"/>
      <c r="H3855" s="271"/>
      <c r="I3855" s="271"/>
      <c r="J3855" s="270"/>
      <c r="K3855" s="270"/>
      <c r="L3855" s="249"/>
      <c r="M3855" s="249"/>
      <c r="N3855" s="272"/>
      <c r="O3855" s="250"/>
      <c r="P3855" s="273"/>
      <c r="Q3855" s="274"/>
      <c r="R3855" s="273"/>
      <c r="S3855" s="274"/>
      <c r="T3855" s="250"/>
      <c r="U3855" s="274"/>
      <c r="V3855" s="250"/>
      <c r="W3855" s="275"/>
      <c r="X3855" s="276"/>
    </row>
    <row r="3856" spans="2:24" x14ac:dyDescent="0.25">
      <c r="B3856" s="248"/>
      <c r="C3856" s="249"/>
      <c r="D3856" s="269"/>
      <c r="E3856" s="249"/>
      <c r="F3856" s="270"/>
      <c r="G3856" s="270"/>
      <c r="H3856" s="271"/>
      <c r="I3856" s="271"/>
      <c r="J3856" s="270"/>
      <c r="K3856" s="270"/>
      <c r="L3856" s="249"/>
      <c r="M3856" s="249"/>
      <c r="N3856" s="272"/>
      <c r="O3856" s="250"/>
      <c r="P3856" s="273"/>
      <c r="Q3856" s="274"/>
      <c r="R3856" s="273"/>
      <c r="S3856" s="274"/>
      <c r="T3856" s="250"/>
      <c r="U3856" s="274"/>
      <c r="V3856" s="250"/>
      <c r="W3856" s="275"/>
      <c r="X3856" s="276"/>
    </row>
    <row r="3857" spans="2:24" x14ac:dyDescent="0.25">
      <c r="B3857" s="248"/>
      <c r="C3857" s="249"/>
      <c r="D3857" s="269"/>
      <c r="E3857" s="249"/>
      <c r="F3857" s="270"/>
      <c r="G3857" s="270"/>
      <c r="H3857" s="271"/>
      <c r="I3857" s="271"/>
      <c r="J3857" s="270"/>
      <c r="K3857" s="270"/>
      <c r="L3857" s="249"/>
      <c r="M3857" s="249"/>
      <c r="N3857" s="272"/>
      <c r="O3857" s="250"/>
      <c r="P3857" s="273"/>
      <c r="Q3857" s="274"/>
      <c r="R3857" s="273"/>
      <c r="S3857" s="274"/>
      <c r="T3857" s="250"/>
      <c r="U3857" s="274"/>
      <c r="V3857" s="250"/>
      <c r="W3857" s="275"/>
      <c r="X3857" s="276"/>
    </row>
    <row r="3858" spans="2:24" x14ac:dyDescent="0.25">
      <c r="B3858" s="248"/>
      <c r="C3858" s="249"/>
      <c r="D3858" s="269"/>
      <c r="E3858" s="249"/>
      <c r="F3858" s="270"/>
      <c r="G3858" s="270"/>
      <c r="H3858" s="271"/>
      <c r="I3858" s="271"/>
      <c r="J3858" s="270"/>
      <c r="K3858" s="270"/>
      <c r="L3858" s="249"/>
      <c r="M3858" s="249"/>
      <c r="N3858" s="272"/>
      <c r="O3858" s="250"/>
      <c r="P3858" s="273"/>
      <c r="Q3858" s="274"/>
      <c r="R3858" s="273"/>
      <c r="S3858" s="274"/>
      <c r="T3858" s="250"/>
      <c r="U3858" s="274"/>
      <c r="V3858" s="250"/>
      <c r="W3858" s="275"/>
      <c r="X3858" s="276"/>
    </row>
    <row r="3859" spans="2:24" x14ac:dyDescent="0.25">
      <c r="B3859" s="248"/>
      <c r="C3859" s="249"/>
      <c r="D3859" s="269"/>
      <c r="E3859" s="249"/>
      <c r="F3859" s="270"/>
      <c r="G3859" s="270"/>
      <c r="H3859" s="271"/>
      <c r="I3859" s="271"/>
      <c r="J3859" s="270"/>
      <c r="K3859" s="270"/>
      <c r="L3859" s="249"/>
      <c r="M3859" s="249"/>
      <c r="N3859" s="272"/>
      <c r="O3859" s="250"/>
      <c r="P3859" s="273"/>
      <c r="Q3859" s="274"/>
      <c r="R3859" s="273"/>
      <c r="S3859" s="274"/>
      <c r="T3859" s="250"/>
      <c r="U3859" s="274"/>
      <c r="V3859" s="250"/>
      <c r="W3859" s="275"/>
      <c r="X3859" s="276"/>
    </row>
    <row r="3860" spans="2:24" x14ac:dyDescent="0.25">
      <c r="B3860" s="248"/>
      <c r="C3860" s="249"/>
      <c r="D3860" s="269"/>
      <c r="E3860" s="249"/>
      <c r="F3860" s="270"/>
      <c r="G3860" s="270"/>
      <c r="H3860" s="271"/>
      <c r="I3860" s="271"/>
      <c r="J3860" s="270"/>
      <c r="K3860" s="270"/>
      <c r="L3860" s="249"/>
      <c r="M3860" s="249"/>
      <c r="N3860" s="272"/>
      <c r="O3860" s="250"/>
      <c r="P3860" s="273"/>
      <c r="Q3860" s="274"/>
      <c r="R3860" s="273"/>
      <c r="S3860" s="274"/>
      <c r="T3860" s="250"/>
      <c r="U3860" s="274"/>
      <c r="V3860" s="250"/>
      <c r="W3860" s="275"/>
      <c r="X3860" s="276"/>
    </row>
    <row r="3861" spans="2:24" x14ac:dyDescent="0.25">
      <c r="B3861" s="248"/>
      <c r="C3861" s="249"/>
      <c r="D3861" s="269"/>
      <c r="E3861" s="249"/>
      <c r="F3861" s="270"/>
      <c r="G3861" s="270"/>
      <c r="H3861" s="271"/>
      <c r="I3861" s="271"/>
      <c r="J3861" s="270"/>
      <c r="K3861" s="270"/>
      <c r="L3861" s="249"/>
      <c r="M3861" s="249"/>
      <c r="N3861" s="272"/>
      <c r="O3861" s="250"/>
      <c r="P3861" s="273"/>
      <c r="Q3861" s="274"/>
      <c r="R3861" s="273"/>
      <c r="S3861" s="274"/>
      <c r="T3861" s="250"/>
      <c r="U3861" s="274"/>
      <c r="V3861" s="250"/>
      <c r="W3861" s="275"/>
      <c r="X3861" s="276"/>
    </row>
    <row r="3862" spans="2:24" x14ac:dyDescent="0.25">
      <c r="B3862" s="248"/>
      <c r="C3862" s="249"/>
      <c r="D3862" s="269"/>
      <c r="E3862" s="249"/>
      <c r="F3862" s="270"/>
      <c r="G3862" s="270"/>
      <c r="H3862" s="271"/>
      <c r="I3862" s="271"/>
      <c r="J3862" s="270"/>
      <c r="K3862" s="270"/>
      <c r="L3862" s="249"/>
      <c r="M3862" s="249"/>
      <c r="N3862" s="272"/>
      <c r="O3862" s="250"/>
      <c r="P3862" s="273"/>
      <c r="Q3862" s="274"/>
      <c r="R3862" s="273"/>
      <c r="S3862" s="274"/>
      <c r="T3862" s="250"/>
      <c r="U3862" s="274"/>
      <c r="V3862" s="250"/>
      <c r="W3862" s="275"/>
      <c r="X3862" s="276"/>
    </row>
    <row r="3863" spans="2:24" x14ac:dyDescent="0.25">
      <c r="B3863" s="248"/>
      <c r="C3863" s="249"/>
      <c r="D3863" s="269"/>
      <c r="E3863" s="249"/>
      <c r="F3863" s="270"/>
      <c r="G3863" s="270"/>
      <c r="H3863" s="271"/>
      <c r="I3863" s="271"/>
      <c r="J3863" s="270"/>
      <c r="K3863" s="270"/>
      <c r="L3863" s="249"/>
      <c r="M3863" s="249"/>
      <c r="N3863" s="272"/>
      <c r="O3863" s="250"/>
      <c r="P3863" s="273"/>
      <c r="Q3863" s="274"/>
      <c r="R3863" s="273"/>
      <c r="S3863" s="274"/>
      <c r="T3863" s="250"/>
      <c r="U3863" s="274"/>
      <c r="V3863" s="250"/>
      <c r="W3863" s="275"/>
      <c r="X3863" s="276"/>
    </row>
    <row r="3864" spans="2:24" x14ac:dyDescent="0.25">
      <c r="B3864" s="248"/>
      <c r="C3864" s="249"/>
      <c r="D3864" s="269"/>
      <c r="E3864" s="249"/>
      <c r="F3864" s="270"/>
      <c r="G3864" s="270"/>
      <c r="H3864" s="271"/>
      <c r="I3864" s="271"/>
      <c r="J3864" s="270"/>
      <c r="K3864" s="270"/>
      <c r="L3864" s="249"/>
      <c r="M3864" s="249"/>
      <c r="N3864" s="272"/>
      <c r="O3864" s="250"/>
      <c r="P3864" s="273"/>
      <c r="Q3864" s="274"/>
      <c r="R3864" s="273"/>
      <c r="S3864" s="274"/>
      <c r="T3864" s="250"/>
      <c r="U3864" s="274"/>
      <c r="V3864" s="250"/>
      <c r="W3864" s="275"/>
      <c r="X3864" s="276"/>
    </row>
    <row r="3865" spans="2:24" x14ac:dyDescent="0.25">
      <c r="B3865" s="248"/>
      <c r="C3865" s="249"/>
      <c r="D3865" s="269"/>
      <c r="E3865" s="249"/>
      <c r="F3865" s="270"/>
      <c r="G3865" s="270"/>
      <c r="H3865" s="271"/>
      <c r="I3865" s="271"/>
      <c r="J3865" s="270"/>
      <c r="K3865" s="270"/>
      <c r="L3865" s="249"/>
      <c r="M3865" s="249"/>
      <c r="N3865" s="272"/>
      <c r="O3865" s="250"/>
      <c r="P3865" s="273"/>
      <c r="Q3865" s="274"/>
      <c r="R3865" s="273"/>
      <c r="S3865" s="274"/>
      <c r="T3865" s="250"/>
      <c r="U3865" s="274"/>
      <c r="V3865" s="250"/>
      <c r="W3865" s="275"/>
      <c r="X3865" s="276"/>
    </row>
    <row r="3866" spans="2:24" x14ac:dyDescent="0.25">
      <c r="B3866" s="248"/>
      <c r="C3866" s="249"/>
      <c r="D3866" s="269"/>
      <c r="E3866" s="249"/>
      <c r="F3866" s="270"/>
      <c r="G3866" s="270"/>
      <c r="H3866" s="271"/>
      <c r="I3866" s="271"/>
      <c r="J3866" s="270"/>
      <c r="K3866" s="270"/>
      <c r="L3866" s="249"/>
      <c r="M3866" s="249"/>
      <c r="N3866" s="272"/>
      <c r="O3866" s="250"/>
      <c r="P3866" s="273"/>
      <c r="Q3866" s="274"/>
      <c r="R3866" s="273"/>
      <c r="S3866" s="274"/>
      <c r="T3866" s="250"/>
      <c r="U3866" s="274"/>
      <c r="V3866" s="250"/>
      <c r="W3866" s="275"/>
      <c r="X3866" s="276"/>
    </row>
    <row r="3867" spans="2:24" x14ac:dyDescent="0.25">
      <c r="B3867" s="248"/>
      <c r="C3867" s="249"/>
      <c r="D3867" s="269"/>
      <c r="E3867" s="249"/>
      <c r="F3867" s="270"/>
      <c r="G3867" s="270"/>
      <c r="H3867" s="271"/>
      <c r="I3867" s="271"/>
      <c r="J3867" s="270"/>
      <c r="K3867" s="270"/>
      <c r="L3867" s="249"/>
      <c r="M3867" s="249"/>
      <c r="N3867" s="272"/>
      <c r="O3867" s="250"/>
      <c r="P3867" s="273"/>
      <c r="Q3867" s="274"/>
      <c r="R3867" s="273"/>
      <c r="S3867" s="274"/>
      <c r="T3867" s="250"/>
      <c r="U3867" s="274"/>
      <c r="V3867" s="250"/>
      <c r="W3867" s="275"/>
      <c r="X3867" s="276"/>
    </row>
    <row r="3868" spans="2:24" x14ac:dyDescent="0.25">
      <c r="B3868" s="248"/>
      <c r="C3868" s="249"/>
      <c r="D3868" s="269"/>
      <c r="E3868" s="249"/>
      <c r="F3868" s="270"/>
      <c r="G3868" s="270"/>
      <c r="H3868" s="271"/>
      <c r="I3868" s="271"/>
      <c r="J3868" s="270"/>
      <c r="K3868" s="270"/>
      <c r="L3868" s="249"/>
      <c r="M3868" s="249"/>
      <c r="N3868" s="272"/>
      <c r="O3868" s="250"/>
      <c r="P3868" s="273"/>
      <c r="Q3868" s="274"/>
      <c r="R3868" s="273"/>
      <c r="S3868" s="274"/>
      <c r="T3868" s="250"/>
      <c r="U3868" s="274"/>
      <c r="V3868" s="250"/>
      <c r="W3868" s="275"/>
      <c r="X3868" s="276"/>
    </row>
    <row r="3869" spans="2:24" x14ac:dyDescent="0.25">
      <c r="B3869" s="248"/>
      <c r="C3869" s="249"/>
      <c r="D3869" s="269"/>
      <c r="E3869" s="249"/>
      <c r="F3869" s="270"/>
      <c r="G3869" s="270"/>
      <c r="H3869" s="271"/>
      <c r="I3869" s="271"/>
      <c r="J3869" s="270"/>
      <c r="K3869" s="270"/>
      <c r="L3869" s="249"/>
      <c r="M3869" s="249"/>
      <c r="N3869" s="272"/>
      <c r="O3869" s="250"/>
      <c r="P3869" s="273"/>
      <c r="Q3869" s="274"/>
      <c r="R3869" s="273"/>
      <c r="S3869" s="274"/>
      <c r="T3869" s="250"/>
      <c r="U3869" s="274"/>
      <c r="V3869" s="250"/>
      <c r="W3869" s="275"/>
      <c r="X3869" s="276"/>
    </row>
    <row r="3870" spans="2:24" x14ac:dyDescent="0.25">
      <c r="B3870" s="248"/>
      <c r="C3870" s="249"/>
      <c r="D3870" s="269"/>
      <c r="E3870" s="249"/>
      <c r="F3870" s="270"/>
      <c r="G3870" s="270"/>
      <c r="H3870" s="271"/>
      <c r="I3870" s="271"/>
      <c r="J3870" s="270"/>
      <c r="K3870" s="270"/>
      <c r="L3870" s="249"/>
      <c r="M3870" s="249"/>
      <c r="N3870" s="272"/>
      <c r="O3870" s="250"/>
      <c r="P3870" s="273"/>
      <c r="Q3870" s="274"/>
      <c r="R3870" s="273"/>
      <c r="S3870" s="274"/>
      <c r="T3870" s="250"/>
      <c r="U3870" s="274"/>
      <c r="V3870" s="250"/>
      <c r="W3870" s="275"/>
      <c r="X3870" s="276"/>
    </row>
    <row r="3871" spans="2:24" x14ac:dyDescent="0.25">
      <c r="B3871" s="248"/>
      <c r="C3871" s="249"/>
      <c r="D3871" s="269"/>
      <c r="E3871" s="249"/>
      <c r="F3871" s="270"/>
      <c r="G3871" s="270"/>
      <c r="H3871" s="271"/>
      <c r="I3871" s="271"/>
      <c r="J3871" s="270"/>
      <c r="K3871" s="270"/>
      <c r="L3871" s="249"/>
      <c r="M3871" s="249"/>
      <c r="N3871" s="272"/>
      <c r="O3871" s="250"/>
      <c r="P3871" s="273"/>
      <c r="Q3871" s="274"/>
      <c r="R3871" s="273"/>
      <c r="S3871" s="274"/>
      <c r="T3871" s="250"/>
      <c r="U3871" s="274"/>
      <c r="V3871" s="250"/>
      <c r="W3871" s="275"/>
      <c r="X3871" s="276"/>
    </row>
    <row r="3872" spans="2:24" x14ac:dyDescent="0.25">
      <c r="B3872" s="248"/>
      <c r="C3872" s="249"/>
      <c r="D3872" s="269"/>
      <c r="E3872" s="249"/>
      <c r="F3872" s="270"/>
      <c r="G3872" s="270"/>
      <c r="H3872" s="271"/>
      <c r="I3872" s="271"/>
      <c r="J3872" s="270"/>
      <c r="K3872" s="270"/>
      <c r="L3872" s="249"/>
      <c r="M3872" s="249"/>
      <c r="N3872" s="272"/>
      <c r="O3872" s="250"/>
      <c r="P3872" s="273"/>
      <c r="Q3872" s="274"/>
      <c r="R3872" s="273"/>
      <c r="S3872" s="274"/>
      <c r="T3872" s="250"/>
      <c r="U3872" s="274"/>
      <c r="V3872" s="250"/>
      <c r="W3872" s="275"/>
      <c r="X3872" s="276"/>
    </row>
    <row r="3873" spans="2:24" x14ac:dyDescent="0.25">
      <c r="B3873" s="248"/>
      <c r="C3873" s="249"/>
      <c r="D3873" s="269"/>
      <c r="E3873" s="249"/>
      <c r="F3873" s="270"/>
      <c r="G3873" s="270"/>
      <c r="H3873" s="271"/>
      <c r="I3873" s="271"/>
      <c r="J3873" s="270"/>
      <c r="K3873" s="270"/>
      <c r="L3873" s="249"/>
      <c r="M3873" s="249"/>
      <c r="N3873" s="272"/>
      <c r="O3873" s="250"/>
      <c r="P3873" s="273"/>
      <c r="Q3873" s="274"/>
      <c r="R3873" s="273"/>
      <c r="S3873" s="274"/>
      <c r="T3873" s="250"/>
      <c r="U3873" s="274"/>
      <c r="V3873" s="250"/>
      <c r="W3873" s="275"/>
      <c r="X3873" s="276"/>
    </row>
    <row r="3874" spans="2:24" x14ac:dyDescent="0.25">
      <c r="B3874" s="248"/>
      <c r="C3874" s="249"/>
      <c r="D3874" s="269"/>
      <c r="E3874" s="249"/>
      <c r="F3874" s="270"/>
      <c r="G3874" s="270"/>
      <c r="H3874" s="271"/>
      <c r="I3874" s="271"/>
      <c r="J3874" s="270"/>
      <c r="K3874" s="270"/>
      <c r="L3874" s="249"/>
      <c r="M3874" s="249"/>
      <c r="N3874" s="272"/>
      <c r="O3874" s="250"/>
      <c r="P3874" s="273"/>
      <c r="Q3874" s="274"/>
      <c r="R3874" s="273"/>
      <c r="S3874" s="274"/>
      <c r="T3874" s="250"/>
      <c r="U3874" s="274"/>
      <c r="V3874" s="250"/>
      <c r="W3874" s="275"/>
      <c r="X3874" s="276"/>
    </row>
    <row r="3875" spans="2:24" x14ac:dyDescent="0.25">
      <c r="B3875" s="248"/>
      <c r="C3875" s="249"/>
      <c r="D3875" s="269"/>
      <c r="E3875" s="249"/>
      <c r="F3875" s="270"/>
      <c r="G3875" s="270"/>
      <c r="H3875" s="271"/>
      <c r="I3875" s="271"/>
      <c r="J3875" s="270"/>
      <c r="K3875" s="270"/>
      <c r="L3875" s="249"/>
      <c r="M3875" s="249"/>
      <c r="N3875" s="272"/>
      <c r="O3875" s="250"/>
      <c r="P3875" s="273"/>
      <c r="Q3875" s="274"/>
      <c r="R3875" s="273"/>
      <c r="S3875" s="274"/>
      <c r="T3875" s="250"/>
      <c r="U3875" s="274"/>
      <c r="V3875" s="250"/>
      <c r="W3875" s="275"/>
      <c r="X3875" s="276"/>
    </row>
    <row r="3876" spans="2:24" x14ac:dyDescent="0.25">
      <c r="B3876" s="248"/>
      <c r="C3876" s="249"/>
      <c r="D3876" s="269"/>
      <c r="E3876" s="249"/>
      <c r="F3876" s="270"/>
      <c r="G3876" s="270"/>
      <c r="H3876" s="271"/>
      <c r="I3876" s="271"/>
      <c r="J3876" s="270"/>
      <c r="K3876" s="270"/>
      <c r="L3876" s="249"/>
      <c r="M3876" s="249"/>
      <c r="N3876" s="272"/>
      <c r="O3876" s="250"/>
      <c r="P3876" s="273"/>
      <c r="Q3876" s="274"/>
      <c r="R3876" s="273"/>
      <c r="S3876" s="274"/>
      <c r="T3876" s="250"/>
      <c r="U3876" s="274"/>
      <c r="V3876" s="250"/>
      <c r="W3876" s="275"/>
      <c r="X3876" s="276"/>
    </row>
    <row r="3877" spans="2:24" x14ac:dyDescent="0.25">
      <c r="B3877" s="248"/>
      <c r="C3877" s="249"/>
      <c r="D3877" s="269"/>
      <c r="E3877" s="249"/>
      <c r="F3877" s="270"/>
      <c r="G3877" s="270"/>
      <c r="H3877" s="271"/>
      <c r="I3877" s="271"/>
      <c r="J3877" s="270"/>
      <c r="K3877" s="270"/>
      <c r="L3877" s="249"/>
      <c r="M3877" s="249"/>
      <c r="N3877" s="272"/>
      <c r="O3877" s="250"/>
      <c r="P3877" s="273"/>
      <c r="Q3877" s="274"/>
      <c r="R3877" s="273"/>
      <c r="S3877" s="274"/>
      <c r="T3877" s="250"/>
      <c r="U3877" s="274"/>
      <c r="V3877" s="250"/>
      <c r="W3877" s="275"/>
      <c r="X3877" s="276"/>
    </row>
    <row r="3878" spans="2:24" x14ac:dyDescent="0.25">
      <c r="B3878" s="248"/>
      <c r="C3878" s="249"/>
      <c r="D3878" s="269"/>
      <c r="E3878" s="249"/>
      <c r="F3878" s="270"/>
      <c r="G3878" s="270"/>
      <c r="H3878" s="271"/>
      <c r="I3878" s="271"/>
      <c r="J3878" s="270"/>
      <c r="K3878" s="270"/>
      <c r="L3878" s="249"/>
      <c r="M3878" s="249"/>
      <c r="N3878" s="272"/>
      <c r="O3878" s="250"/>
      <c r="P3878" s="273"/>
      <c r="Q3878" s="274"/>
      <c r="R3878" s="273"/>
      <c r="S3878" s="274"/>
      <c r="T3878" s="250"/>
      <c r="U3878" s="274"/>
      <c r="V3878" s="250"/>
      <c r="W3878" s="275"/>
      <c r="X3878" s="276"/>
    </row>
    <row r="3879" spans="2:24" x14ac:dyDescent="0.25">
      <c r="B3879" s="248"/>
      <c r="C3879" s="249"/>
      <c r="D3879" s="269"/>
      <c r="E3879" s="249"/>
      <c r="F3879" s="270"/>
      <c r="G3879" s="270"/>
      <c r="H3879" s="271"/>
      <c r="I3879" s="271"/>
      <c r="J3879" s="270"/>
      <c r="K3879" s="270"/>
      <c r="L3879" s="249"/>
      <c r="M3879" s="249"/>
      <c r="N3879" s="272"/>
      <c r="O3879" s="250"/>
      <c r="P3879" s="273"/>
      <c r="Q3879" s="274"/>
      <c r="R3879" s="273"/>
      <c r="S3879" s="274"/>
      <c r="T3879" s="250"/>
      <c r="U3879" s="274"/>
      <c r="V3879" s="250"/>
      <c r="W3879" s="275"/>
      <c r="X3879" s="276"/>
    </row>
    <row r="3880" spans="2:24" x14ac:dyDescent="0.25">
      <c r="B3880" s="248"/>
      <c r="C3880" s="249"/>
      <c r="D3880" s="269"/>
      <c r="E3880" s="249"/>
      <c r="F3880" s="270"/>
      <c r="G3880" s="270"/>
      <c r="H3880" s="271"/>
      <c r="I3880" s="271"/>
      <c r="J3880" s="270"/>
      <c r="K3880" s="270"/>
      <c r="L3880" s="249"/>
      <c r="M3880" s="249"/>
      <c r="N3880" s="272"/>
      <c r="O3880" s="250"/>
      <c r="P3880" s="273"/>
      <c r="Q3880" s="274"/>
      <c r="R3880" s="273"/>
      <c r="S3880" s="274"/>
      <c r="T3880" s="250"/>
      <c r="U3880" s="274"/>
      <c r="V3880" s="250"/>
      <c r="W3880" s="275"/>
      <c r="X3880" s="276"/>
    </row>
    <row r="3881" spans="2:24" x14ac:dyDescent="0.25">
      <c r="B3881" s="248"/>
      <c r="C3881" s="249"/>
      <c r="D3881" s="269"/>
      <c r="E3881" s="249"/>
      <c r="F3881" s="270"/>
      <c r="G3881" s="270"/>
      <c r="H3881" s="271"/>
      <c r="I3881" s="271"/>
      <c r="J3881" s="270"/>
      <c r="K3881" s="270"/>
      <c r="L3881" s="249"/>
      <c r="M3881" s="249"/>
      <c r="N3881" s="272"/>
      <c r="O3881" s="250"/>
      <c r="P3881" s="273"/>
      <c r="Q3881" s="274"/>
      <c r="R3881" s="273"/>
      <c r="S3881" s="274"/>
      <c r="T3881" s="250"/>
      <c r="U3881" s="274"/>
      <c r="V3881" s="250"/>
      <c r="W3881" s="275"/>
      <c r="X3881" s="276"/>
    </row>
    <row r="3882" spans="2:24" x14ac:dyDescent="0.25">
      <c r="B3882" s="248"/>
      <c r="C3882" s="249"/>
      <c r="D3882" s="269"/>
      <c r="E3882" s="249"/>
      <c r="F3882" s="270"/>
      <c r="G3882" s="270"/>
      <c r="H3882" s="271"/>
      <c r="I3882" s="271"/>
      <c r="J3882" s="270"/>
      <c r="K3882" s="270"/>
      <c r="L3882" s="249"/>
      <c r="M3882" s="249"/>
      <c r="N3882" s="272"/>
      <c r="O3882" s="250"/>
      <c r="P3882" s="273"/>
      <c r="Q3882" s="274"/>
      <c r="R3882" s="273"/>
      <c r="S3882" s="274"/>
      <c r="T3882" s="250"/>
      <c r="U3882" s="274"/>
      <c r="V3882" s="250"/>
      <c r="W3882" s="275"/>
      <c r="X3882" s="276"/>
    </row>
    <row r="3883" spans="2:24" x14ac:dyDescent="0.25">
      <c r="B3883" s="248"/>
      <c r="C3883" s="249"/>
      <c r="D3883" s="269"/>
      <c r="E3883" s="249"/>
      <c r="F3883" s="270"/>
      <c r="G3883" s="270"/>
      <c r="H3883" s="271"/>
      <c r="I3883" s="271"/>
      <c r="J3883" s="270"/>
      <c r="K3883" s="270"/>
      <c r="L3883" s="249"/>
      <c r="M3883" s="249"/>
      <c r="N3883" s="272"/>
      <c r="O3883" s="250"/>
      <c r="P3883" s="273"/>
      <c r="Q3883" s="274"/>
      <c r="R3883" s="273"/>
      <c r="S3883" s="274"/>
      <c r="T3883" s="250"/>
      <c r="U3883" s="274"/>
      <c r="V3883" s="250"/>
      <c r="W3883" s="275"/>
      <c r="X3883" s="276"/>
    </row>
    <row r="3884" spans="2:24" x14ac:dyDescent="0.25">
      <c r="B3884" s="248"/>
      <c r="C3884" s="249"/>
      <c r="D3884" s="269"/>
      <c r="E3884" s="249"/>
      <c r="F3884" s="270"/>
      <c r="G3884" s="270"/>
      <c r="H3884" s="271"/>
      <c r="I3884" s="271"/>
      <c r="J3884" s="270"/>
      <c r="K3884" s="270"/>
      <c r="L3884" s="249"/>
      <c r="M3884" s="249"/>
      <c r="N3884" s="272"/>
      <c r="O3884" s="250"/>
      <c r="P3884" s="273"/>
      <c r="Q3884" s="274"/>
      <c r="R3884" s="273"/>
      <c r="S3884" s="274"/>
      <c r="T3884" s="250"/>
      <c r="U3884" s="274"/>
      <c r="V3884" s="250"/>
      <c r="W3884" s="275"/>
      <c r="X3884" s="276"/>
    </row>
    <row r="3885" spans="2:24" x14ac:dyDescent="0.25">
      <c r="B3885" s="248"/>
      <c r="C3885" s="249"/>
      <c r="D3885" s="269"/>
      <c r="E3885" s="249"/>
      <c r="F3885" s="270"/>
      <c r="G3885" s="270"/>
      <c r="H3885" s="271"/>
      <c r="I3885" s="271"/>
      <c r="J3885" s="270"/>
      <c r="K3885" s="270"/>
      <c r="L3885" s="249"/>
      <c r="M3885" s="249"/>
      <c r="N3885" s="272"/>
      <c r="O3885" s="250"/>
      <c r="P3885" s="273"/>
      <c r="Q3885" s="274"/>
      <c r="R3885" s="273"/>
      <c r="S3885" s="274"/>
      <c r="T3885" s="250"/>
      <c r="U3885" s="274"/>
      <c r="V3885" s="250"/>
      <c r="W3885" s="275"/>
      <c r="X3885" s="276"/>
    </row>
    <row r="3886" spans="2:24" x14ac:dyDescent="0.25">
      <c r="B3886" s="248"/>
      <c r="C3886" s="249"/>
      <c r="D3886" s="269"/>
      <c r="E3886" s="249"/>
      <c r="F3886" s="270"/>
      <c r="G3886" s="270"/>
      <c r="H3886" s="271"/>
      <c r="I3886" s="271"/>
      <c r="J3886" s="270"/>
      <c r="K3886" s="270"/>
      <c r="L3886" s="249"/>
      <c r="M3886" s="249"/>
      <c r="N3886" s="272"/>
      <c r="O3886" s="250"/>
      <c r="P3886" s="273"/>
      <c r="Q3886" s="274"/>
      <c r="R3886" s="273"/>
      <c r="S3886" s="274"/>
      <c r="T3886" s="250"/>
      <c r="U3886" s="274"/>
      <c r="V3886" s="250"/>
      <c r="W3886" s="275"/>
      <c r="X3886" s="276"/>
    </row>
    <row r="3887" spans="2:24" x14ac:dyDescent="0.25">
      <c r="B3887" s="248"/>
      <c r="C3887" s="249"/>
      <c r="D3887" s="269"/>
      <c r="E3887" s="249"/>
      <c r="F3887" s="270"/>
      <c r="G3887" s="270"/>
      <c r="H3887" s="271"/>
      <c r="I3887" s="271"/>
      <c r="J3887" s="270"/>
      <c r="K3887" s="270"/>
      <c r="L3887" s="249"/>
      <c r="M3887" s="249"/>
      <c r="N3887" s="272"/>
      <c r="O3887" s="250"/>
      <c r="P3887" s="273"/>
      <c r="Q3887" s="274"/>
      <c r="R3887" s="273"/>
      <c r="S3887" s="274"/>
      <c r="T3887" s="250"/>
      <c r="U3887" s="274"/>
      <c r="V3887" s="250"/>
      <c r="W3887" s="275"/>
      <c r="X3887" s="276"/>
    </row>
    <row r="3888" spans="2:24" x14ac:dyDescent="0.25">
      <c r="B3888" s="248"/>
      <c r="C3888" s="249"/>
      <c r="D3888" s="269"/>
      <c r="E3888" s="249"/>
      <c r="F3888" s="270"/>
      <c r="G3888" s="270"/>
      <c r="H3888" s="271"/>
      <c r="I3888" s="271"/>
      <c r="J3888" s="270"/>
      <c r="K3888" s="270"/>
      <c r="L3888" s="249"/>
      <c r="M3888" s="249"/>
      <c r="N3888" s="272"/>
      <c r="O3888" s="250"/>
      <c r="P3888" s="273"/>
      <c r="Q3888" s="274"/>
      <c r="R3888" s="273"/>
      <c r="S3888" s="274"/>
      <c r="T3888" s="250"/>
      <c r="U3888" s="274"/>
      <c r="V3888" s="250"/>
      <c r="W3888" s="275"/>
      <c r="X3888" s="276"/>
    </row>
    <row r="3889" spans="2:24" x14ac:dyDescent="0.25">
      <c r="B3889" s="248"/>
      <c r="C3889" s="249"/>
      <c r="D3889" s="269"/>
      <c r="E3889" s="249"/>
      <c r="F3889" s="270"/>
      <c r="G3889" s="270"/>
      <c r="H3889" s="271"/>
      <c r="I3889" s="271"/>
      <c r="J3889" s="270"/>
      <c r="K3889" s="270"/>
      <c r="L3889" s="249"/>
      <c r="M3889" s="249"/>
      <c r="N3889" s="272"/>
      <c r="O3889" s="250"/>
      <c r="P3889" s="273"/>
      <c r="Q3889" s="274"/>
      <c r="R3889" s="273"/>
      <c r="S3889" s="274"/>
      <c r="T3889" s="250"/>
      <c r="U3889" s="274"/>
      <c r="V3889" s="250"/>
      <c r="W3889" s="275"/>
      <c r="X3889" s="276"/>
    </row>
    <row r="3890" spans="2:24" x14ac:dyDescent="0.25">
      <c r="B3890" s="248"/>
      <c r="C3890" s="249"/>
      <c r="D3890" s="269"/>
      <c r="E3890" s="249"/>
      <c r="F3890" s="270"/>
      <c r="G3890" s="270"/>
      <c r="H3890" s="271"/>
      <c r="I3890" s="271"/>
      <c r="J3890" s="270"/>
      <c r="K3890" s="270"/>
      <c r="L3890" s="249"/>
      <c r="M3890" s="249"/>
      <c r="N3890" s="272"/>
      <c r="O3890" s="250"/>
      <c r="P3890" s="273"/>
      <c r="Q3890" s="274"/>
      <c r="R3890" s="273"/>
      <c r="S3890" s="274"/>
      <c r="T3890" s="250"/>
      <c r="U3890" s="274"/>
      <c r="V3890" s="250"/>
      <c r="W3890" s="275"/>
      <c r="X3890" s="276"/>
    </row>
    <row r="3891" spans="2:24" x14ac:dyDescent="0.25">
      <c r="B3891" s="248"/>
      <c r="C3891" s="249"/>
      <c r="D3891" s="269"/>
      <c r="E3891" s="249"/>
      <c r="F3891" s="270"/>
      <c r="G3891" s="270"/>
      <c r="H3891" s="271"/>
      <c r="I3891" s="271"/>
      <c r="J3891" s="270"/>
      <c r="K3891" s="270"/>
      <c r="L3891" s="249"/>
      <c r="M3891" s="249"/>
      <c r="N3891" s="272"/>
      <c r="O3891" s="250"/>
      <c r="P3891" s="273"/>
      <c r="Q3891" s="274"/>
      <c r="R3891" s="273"/>
      <c r="S3891" s="274"/>
      <c r="T3891" s="250"/>
      <c r="U3891" s="274"/>
      <c r="V3891" s="250"/>
      <c r="W3891" s="275"/>
      <c r="X3891" s="276"/>
    </row>
    <row r="3892" spans="2:24" x14ac:dyDescent="0.25">
      <c r="B3892" s="248"/>
      <c r="C3892" s="249"/>
      <c r="D3892" s="269"/>
      <c r="E3892" s="249"/>
      <c r="F3892" s="270"/>
      <c r="G3892" s="270"/>
      <c r="H3892" s="271"/>
      <c r="I3892" s="271"/>
      <c r="J3892" s="270"/>
      <c r="K3892" s="270"/>
      <c r="L3892" s="249"/>
      <c r="M3892" s="249"/>
      <c r="N3892" s="272"/>
      <c r="O3892" s="250"/>
      <c r="P3892" s="273"/>
      <c r="Q3892" s="274"/>
      <c r="R3892" s="273"/>
      <c r="S3892" s="274"/>
      <c r="T3892" s="250"/>
      <c r="U3892" s="274"/>
      <c r="V3892" s="250"/>
      <c r="W3892" s="275"/>
      <c r="X3892" s="276"/>
    </row>
    <row r="3893" spans="2:24" x14ac:dyDescent="0.25">
      <c r="B3893" s="248"/>
      <c r="C3893" s="249"/>
      <c r="D3893" s="269"/>
      <c r="E3893" s="249"/>
      <c r="F3893" s="270"/>
      <c r="G3893" s="270"/>
      <c r="H3893" s="271"/>
      <c r="I3893" s="271"/>
      <c r="J3893" s="270"/>
      <c r="K3893" s="270"/>
      <c r="L3893" s="249"/>
      <c r="M3893" s="249"/>
      <c r="N3893" s="272"/>
      <c r="O3893" s="250"/>
      <c r="P3893" s="273"/>
      <c r="Q3893" s="274"/>
      <c r="R3893" s="273"/>
      <c r="S3893" s="274"/>
      <c r="T3893" s="250"/>
      <c r="U3893" s="274"/>
      <c r="V3893" s="250"/>
      <c r="W3893" s="275"/>
      <c r="X3893" s="276"/>
    </row>
    <row r="3894" spans="2:24" x14ac:dyDescent="0.25">
      <c r="B3894" s="248"/>
      <c r="C3894" s="249"/>
      <c r="D3894" s="269"/>
      <c r="E3894" s="249"/>
      <c r="F3894" s="270"/>
      <c r="G3894" s="270"/>
      <c r="H3894" s="271"/>
      <c r="I3894" s="271"/>
      <c r="J3894" s="270"/>
      <c r="K3894" s="270"/>
      <c r="L3894" s="249"/>
      <c r="M3894" s="249"/>
      <c r="N3894" s="272"/>
      <c r="O3894" s="250"/>
      <c r="P3894" s="273"/>
      <c r="Q3894" s="274"/>
      <c r="R3894" s="273"/>
      <c r="S3894" s="274"/>
      <c r="T3894" s="250"/>
      <c r="U3894" s="274"/>
      <c r="V3894" s="250"/>
      <c r="W3894" s="275"/>
      <c r="X3894" s="276"/>
    </row>
    <row r="3895" spans="2:24" x14ac:dyDescent="0.25">
      <c r="B3895" s="248"/>
      <c r="C3895" s="249"/>
      <c r="D3895" s="269"/>
      <c r="E3895" s="249"/>
      <c r="F3895" s="270"/>
      <c r="G3895" s="270"/>
      <c r="H3895" s="271"/>
      <c r="I3895" s="271"/>
      <c r="J3895" s="270"/>
      <c r="K3895" s="270"/>
      <c r="L3895" s="249"/>
      <c r="M3895" s="249"/>
      <c r="N3895" s="272"/>
      <c r="O3895" s="250"/>
      <c r="P3895" s="273"/>
      <c r="Q3895" s="274"/>
      <c r="R3895" s="273"/>
      <c r="S3895" s="274"/>
      <c r="T3895" s="250"/>
      <c r="U3895" s="274"/>
      <c r="V3895" s="250"/>
      <c r="W3895" s="275"/>
      <c r="X3895" s="276"/>
    </row>
    <row r="3896" spans="2:24" x14ac:dyDescent="0.25">
      <c r="B3896" s="248"/>
      <c r="C3896" s="249"/>
      <c r="D3896" s="269"/>
      <c r="E3896" s="249"/>
      <c r="F3896" s="270"/>
      <c r="G3896" s="270"/>
      <c r="H3896" s="271"/>
      <c r="I3896" s="271"/>
      <c r="J3896" s="270"/>
      <c r="K3896" s="270"/>
      <c r="L3896" s="249"/>
      <c r="M3896" s="249"/>
      <c r="N3896" s="272"/>
      <c r="O3896" s="250"/>
      <c r="P3896" s="273"/>
      <c r="Q3896" s="274"/>
      <c r="R3896" s="273"/>
      <c r="S3896" s="274"/>
      <c r="T3896" s="250"/>
      <c r="U3896" s="274"/>
      <c r="V3896" s="250"/>
      <c r="W3896" s="275"/>
      <c r="X3896" s="276"/>
    </row>
    <row r="3897" spans="2:24" x14ac:dyDescent="0.25">
      <c r="B3897" s="248"/>
      <c r="C3897" s="249"/>
      <c r="D3897" s="269"/>
      <c r="E3897" s="249"/>
      <c r="F3897" s="270"/>
      <c r="G3897" s="270"/>
      <c r="H3897" s="271"/>
      <c r="I3897" s="271"/>
      <c r="J3897" s="270"/>
      <c r="K3897" s="270"/>
      <c r="L3897" s="249"/>
      <c r="M3897" s="249"/>
      <c r="N3897" s="272"/>
      <c r="O3897" s="250"/>
      <c r="P3897" s="273"/>
      <c r="Q3897" s="274"/>
      <c r="R3897" s="273"/>
      <c r="S3897" s="274"/>
      <c r="T3897" s="250"/>
      <c r="U3897" s="274"/>
      <c r="V3897" s="250"/>
      <c r="W3897" s="275"/>
      <c r="X3897" s="276"/>
    </row>
    <row r="3898" spans="2:24" x14ac:dyDescent="0.25">
      <c r="B3898" s="248"/>
      <c r="C3898" s="249"/>
      <c r="D3898" s="269"/>
      <c r="E3898" s="249"/>
      <c r="F3898" s="270"/>
      <c r="G3898" s="270"/>
      <c r="H3898" s="271"/>
      <c r="I3898" s="271"/>
      <c r="J3898" s="270"/>
      <c r="K3898" s="270"/>
      <c r="L3898" s="249"/>
      <c r="M3898" s="249"/>
      <c r="N3898" s="272"/>
      <c r="O3898" s="250"/>
      <c r="P3898" s="273"/>
      <c r="Q3898" s="274"/>
      <c r="R3898" s="273"/>
      <c r="S3898" s="274"/>
      <c r="T3898" s="250"/>
      <c r="U3898" s="274"/>
      <c r="V3898" s="250"/>
      <c r="W3898" s="275"/>
      <c r="X3898" s="276"/>
    </row>
    <row r="3899" spans="2:24" x14ac:dyDescent="0.25">
      <c r="B3899" s="248"/>
      <c r="C3899" s="249"/>
      <c r="D3899" s="269"/>
      <c r="E3899" s="249"/>
      <c r="F3899" s="270"/>
      <c r="G3899" s="270"/>
      <c r="H3899" s="271"/>
      <c r="I3899" s="271"/>
      <c r="J3899" s="270"/>
      <c r="K3899" s="270"/>
      <c r="L3899" s="249"/>
      <c r="M3899" s="249"/>
      <c r="N3899" s="272"/>
      <c r="O3899" s="250"/>
      <c r="P3899" s="273"/>
      <c r="Q3899" s="274"/>
      <c r="R3899" s="273"/>
      <c r="S3899" s="274"/>
      <c r="T3899" s="250"/>
      <c r="U3899" s="274"/>
      <c r="V3899" s="250"/>
      <c r="W3899" s="275"/>
      <c r="X3899" s="276"/>
    </row>
    <row r="3900" spans="2:24" x14ac:dyDescent="0.25">
      <c r="B3900" s="248"/>
      <c r="C3900" s="249"/>
      <c r="D3900" s="269"/>
      <c r="E3900" s="249"/>
      <c r="F3900" s="270"/>
      <c r="G3900" s="270"/>
      <c r="H3900" s="271"/>
      <c r="I3900" s="271"/>
      <c r="J3900" s="270"/>
      <c r="K3900" s="270"/>
      <c r="L3900" s="249"/>
      <c r="M3900" s="249"/>
      <c r="N3900" s="272"/>
      <c r="O3900" s="250"/>
      <c r="P3900" s="273"/>
      <c r="Q3900" s="274"/>
      <c r="R3900" s="273"/>
      <c r="S3900" s="274"/>
      <c r="T3900" s="250"/>
      <c r="U3900" s="274"/>
      <c r="V3900" s="250"/>
      <c r="W3900" s="275"/>
      <c r="X3900" s="276"/>
    </row>
    <row r="3901" spans="2:24" x14ac:dyDescent="0.25">
      <c r="B3901" s="248"/>
      <c r="C3901" s="249"/>
      <c r="D3901" s="269"/>
      <c r="E3901" s="249"/>
      <c r="F3901" s="270"/>
      <c r="G3901" s="270"/>
      <c r="H3901" s="271"/>
      <c r="I3901" s="271"/>
      <c r="J3901" s="270"/>
      <c r="K3901" s="270"/>
      <c r="L3901" s="249"/>
      <c r="M3901" s="249"/>
      <c r="N3901" s="272"/>
      <c r="O3901" s="250"/>
      <c r="P3901" s="273"/>
      <c r="Q3901" s="274"/>
      <c r="R3901" s="273"/>
      <c r="S3901" s="274"/>
      <c r="T3901" s="250"/>
      <c r="U3901" s="274"/>
      <c r="V3901" s="250"/>
      <c r="W3901" s="275"/>
      <c r="X3901" s="276"/>
    </row>
    <row r="3902" spans="2:24" x14ac:dyDescent="0.25">
      <c r="B3902" s="248"/>
      <c r="C3902" s="249"/>
      <c r="D3902" s="269"/>
      <c r="E3902" s="249"/>
      <c r="F3902" s="270"/>
      <c r="G3902" s="270"/>
      <c r="H3902" s="271"/>
      <c r="I3902" s="271"/>
      <c r="J3902" s="270"/>
      <c r="K3902" s="270"/>
      <c r="L3902" s="249"/>
      <c r="M3902" s="249"/>
      <c r="N3902" s="272"/>
      <c r="O3902" s="250"/>
      <c r="P3902" s="273"/>
      <c r="Q3902" s="274"/>
      <c r="R3902" s="273"/>
      <c r="S3902" s="274"/>
      <c r="T3902" s="250"/>
      <c r="U3902" s="274"/>
      <c r="V3902" s="250"/>
      <c r="W3902" s="275"/>
      <c r="X3902" s="276"/>
    </row>
    <row r="3903" spans="2:24" x14ac:dyDescent="0.25">
      <c r="B3903" s="248"/>
      <c r="C3903" s="249"/>
      <c r="D3903" s="269"/>
      <c r="E3903" s="249"/>
      <c r="F3903" s="270"/>
      <c r="G3903" s="270"/>
      <c r="H3903" s="271"/>
      <c r="I3903" s="271"/>
      <c r="J3903" s="270"/>
      <c r="K3903" s="270"/>
      <c r="L3903" s="249"/>
      <c r="M3903" s="249"/>
      <c r="N3903" s="272"/>
      <c r="O3903" s="250"/>
      <c r="P3903" s="273"/>
      <c r="Q3903" s="274"/>
      <c r="R3903" s="273"/>
      <c r="S3903" s="274"/>
      <c r="T3903" s="250"/>
      <c r="U3903" s="274"/>
      <c r="V3903" s="250"/>
      <c r="W3903" s="275"/>
      <c r="X3903" s="276"/>
    </row>
    <row r="3904" spans="2:24" x14ac:dyDescent="0.25">
      <c r="B3904" s="248"/>
      <c r="C3904" s="249"/>
      <c r="D3904" s="269"/>
      <c r="E3904" s="249"/>
      <c r="F3904" s="270"/>
      <c r="G3904" s="270"/>
      <c r="H3904" s="271"/>
      <c r="I3904" s="271"/>
      <c r="J3904" s="270"/>
      <c r="K3904" s="270"/>
      <c r="L3904" s="249"/>
      <c r="M3904" s="249"/>
      <c r="N3904" s="272"/>
      <c r="O3904" s="250"/>
      <c r="P3904" s="273"/>
      <c r="Q3904" s="274"/>
      <c r="R3904" s="273"/>
      <c r="S3904" s="274"/>
      <c r="T3904" s="250"/>
      <c r="U3904" s="274"/>
      <c r="V3904" s="250"/>
      <c r="W3904" s="275"/>
      <c r="X3904" s="276"/>
    </row>
    <row r="3905" spans="2:24" x14ac:dyDescent="0.25">
      <c r="B3905" s="248"/>
      <c r="C3905" s="249"/>
      <c r="D3905" s="269"/>
      <c r="E3905" s="249"/>
      <c r="F3905" s="270"/>
      <c r="G3905" s="270"/>
      <c r="H3905" s="271"/>
      <c r="I3905" s="271"/>
      <c r="J3905" s="270"/>
      <c r="K3905" s="270"/>
      <c r="L3905" s="249"/>
      <c r="M3905" s="249"/>
      <c r="N3905" s="272"/>
      <c r="O3905" s="250"/>
      <c r="P3905" s="273"/>
      <c r="Q3905" s="274"/>
      <c r="R3905" s="273"/>
      <c r="S3905" s="274"/>
      <c r="T3905" s="250"/>
      <c r="U3905" s="274"/>
      <c r="V3905" s="250"/>
      <c r="W3905" s="275"/>
      <c r="X3905" s="276"/>
    </row>
    <row r="3906" spans="2:24" x14ac:dyDescent="0.25">
      <c r="B3906" s="248"/>
      <c r="C3906" s="249"/>
      <c r="D3906" s="269"/>
      <c r="E3906" s="249"/>
      <c r="F3906" s="270"/>
      <c r="G3906" s="270"/>
      <c r="H3906" s="271"/>
      <c r="I3906" s="271"/>
      <c r="J3906" s="270"/>
      <c r="K3906" s="270"/>
      <c r="L3906" s="249"/>
      <c r="M3906" s="249"/>
      <c r="N3906" s="272"/>
      <c r="O3906" s="250"/>
      <c r="P3906" s="273"/>
      <c r="Q3906" s="274"/>
      <c r="R3906" s="273"/>
      <c r="S3906" s="274"/>
      <c r="T3906" s="250"/>
      <c r="U3906" s="274"/>
      <c r="V3906" s="250"/>
      <c r="W3906" s="275"/>
      <c r="X3906" s="276"/>
    </row>
    <row r="3907" spans="2:24" x14ac:dyDescent="0.25">
      <c r="B3907" s="248"/>
      <c r="C3907" s="249"/>
      <c r="D3907" s="269"/>
      <c r="E3907" s="249"/>
      <c r="F3907" s="270"/>
      <c r="G3907" s="270"/>
      <c r="H3907" s="271"/>
      <c r="I3907" s="271"/>
      <c r="J3907" s="270"/>
      <c r="K3907" s="270"/>
      <c r="L3907" s="249"/>
      <c r="M3907" s="249"/>
      <c r="N3907" s="272"/>
      <c r="O3907" s="250"/>
      <c r="P3907" s="273"/>
      <c r="Q3907" s="274"/>
      <c r="R3907" s="273"/>
      <c r="S3907" s="274"/>
      <c r="T3907" s="250"/>
      <c r="U3907" s="274"/>
      <c r="V3907" s="250"/>
      <c r="W3907" s="275"/>
      <c r="X3907" s="276"/>
    </row>
    <row r="3908" spans="2:24" x14ac:dyDescent="0.25">
      <c r="B3908" s="248"/>
      <c r="C3908" s="249"/>
      <c r="D3908" s="269"/>
      <c r="E3908" s="249"/>
      <c r="F3908" s="270"/>
      <c r="G3908" s="270"/>
      <c r="H3908" s="271"/>
      <c r="I3908" s="271"/>
      <c r="J3908" s="270"/>
      <c r="K3908" s="270"/>
      <c r="L3908" s="249"/>
      <c r="M3908" s="249"/>
      <c r="N3908" s="272"/>
      <c r="O3908" s="250"/>
      <c r="P3908" s="273"/>
      <c r="Q3908" s="274"/>
      <c r="R3908" s="273"/>
      <c r="S3908" s="274"/>
      <c r="T3908" s="250"/>
      <c r="U3908" s="274"/>
      <c r="V3908" s="250"/>
      <c r="W3908" s="275"/>
      <c r="X3908" s="276"/>
    </row>
    <row r="3909" spans="2:24" x14ac:dyDescent="0.25">
      <c r="B3909" s="248"/>
      <c r="C3909" s="249"/>
      <c r="D3909" s="269"/>
      <c r="E3909" s="249"/>
      <c r="F3909" s="270"/>
      <c r="G3909" s="270"/>
      <c r="H3909" s="271"/>
      <c r="I3909" s="271"/>
      <c r="J3909" s="270"/>
      <c r="K3909" s="270"/>
      <c r="L3909" s="249"/>
      <c r="M3909" s="249"/>
      <c r="N3909" s="272"/>
      <c r="O3909" s="250"/>
      <c r="P3909" s="273"/>
      <c r="Q3909" s="274"/>
      <c r="R3909" s="273"/>
      <c r="S3909" s="274"/>
      <c r="T3909" s="250"/>
      <c r="U3909" s="274"/>
      <c r="V3909" s="250"/>
      <c r="W3909" s="275"/>
      <c r="X3909" s="276"/>
    </row>
    <row r="3910" spans="2:24" x14ac:dyDescent="0.25">
      <c r="B3910" s="248"/>
      <c r="C3910" s="249"/>
      <c r="D3910" s="269"/>
      <c r="E3910" s="249"/>
      <c r="F3910" s="270"/>
      <c r="G3910" s="270"/>
      <c r="H3910" s="271"/>
      <c r="I3910" s="271"/>
      <c r="J3910" s="270"/>
      <c r="K3910" s="270"/>
      <c r="L3910" s="249"/>
      <c r="M3910" s="249"/>
      <c r="N3910" s="272"/>
      <c r="O3910" s="250"/>
      <c r="P3910" s="273"/>
      <c r="Q3910" s="274"/>
      <c r="R3910" s="273"/>
      <c r="S3910" s="274"/>
      <c r="T3910" s="250"/>
      <c r="U3910" s="274"/>
      <c r="V3910" s="250"/>
      <c r="W3910" s="275"/>
      <c r="X3910" s="276"/>
    </row>
    <row r="3911" spans="2:24" x14ac:dyDescent="0.25">
      <c r="B3911" s="248"/>
      <c r="C3911" s="249"/>
      <c r="D3911" s="269"/>
      <c r="E3911" s="249"/>
      <c r="F3911" s="270"/>
      <c r="G3911" s="270"/>
      <c r="H3911" s="271"/>
      <c r="I3911" s="271"/>
      <c r="J3911" s="270"/>
      <c r="K3911" s="270"/>
      <c r="L3911" s="249"/>
      <c r="M3911" s="249"/>
      <c r="N3911" s="272"/>
      <c r="O3911" s="250"/>
      <c r="P3911" s="273"/>
      <c r="Q3911" s="274"/>
      <c r="R3911" s="273"/>
      <c r="S3911" s="274"/>
      <c r="T3911" s="250"/>
      <c r="U3911" s="274"/>
      <c r="V3911" s="250"/>
      <c r="W3911" s="275"/>
      <c r="X3911" s="276"/>
    </row>
    <row r="3912" spans="2:24" x14ac:dyDescent="0.25">
      <c r="B3912" s="248"/>
      <c r="C3912" s="249"/>
      <c r="D3912" s="269"/>
      <c r="E3912" s="249"/>
      <c r="F3912" s="270"/>
      <c r="G3912" s="270"/>
      <c r="H3912" s="271"/>
      <c r="I3912" s="271"/>
      <c r="J3912" s="270"/>
      <c r="K3912" s="270"/>
      <c r="L3912" s="249"/>
      <c r="M3912" s="249"/>
      <c r="N3912" s="272"/>
      <c r="O3912" s="250"/>
      <c r="P3912" s="273"/>
      <c r="Q3912" s="274"/>
      <c r="R3912" s="273"/>
      <c r="S3912" s="274"/>
      <c r="T3912" s="250"/>
      <c r="U3912" s="274"/>
      <c r="V3912" s="250"/>
      <c r="W3912" s="275"/>
      <c r="X3912" s="276"/>
    </row>
    <row r="3913" spans="2:24" x14ac:dyDescent="0.25">
      <c r="B3913" s="248"/>
      <c r="C3913" s="249"/>
      <c r="D3913" s="269"/>
      <c r="E3913" s="249"/>
      <c r="F3913" s="270"/>
      <c r="G3913" s="270"/>
      <c r="H3913" s="271"/>
      <c r="I3913" s="271"/>
      <c r="J3913" s="270"/>
      <c r="K3913" s="270"/>
      <c r="L3913" s="249"/>
      <c r="M3913" s="249"/>
      <c r="N3913" s="272"/>
      <c r="O3913" s="250"/>
      <c r="P3913" s="273"/>
      <c r="Q3913" s="274"/>
      <c r="R3913" s="273"/>
      <c r="S3913" s="274"/>
      <c r="T3913" s="250"/>
      <c r="U3913" s="274"/>
      <c r="V3913" s="250"/>
      <c r="W3913" s="275"/>
      <c r="X3913" s="276"/>
    </row>
    <row r="3914" spans="2:24" x14ac:dyDescent="0.25">
      <c r="B3914" s="248"/>
      <c r="C3914" s="249"/>
      <c r="D3914" s="269"/>
      <c r="E3914" s="249"/>
      <c r="F3914" s="270"/>
      <c r="G3914" s="270"/>
      <c r="H3914" s="271"/>
      <c r="I3914" s="271"/>
      <c r="J3914" s="270"/>
      <c r="K3914" s="270"/>
      <c r="L3914" s="249"/>
      <c r="M3914" s="249"/>
      <c r="N3914" s="272"/>
      <c r="O3914" s="250"/>
      <c r="P3914" s="273"/>
      <c r="Q3914" s="274"/>
      <c r="R3914" s="273"/>
      <c r="S3914" s="274"/>
      <c r="T3914" s="250"/>
      <c r="U3914" s="274"/>
      <c r="V3914" s="250"/>
      <c r="W3914" s="275"/>
      <c r="X3914" s="276"/>
    </row>
    <row r="3915" spans="2:24" x14ac:dyDescent="0.25">
      <c r="B3915" s="248"/>
      <c r="C3915" s="249"/>
      <c r="D3915" s="269"/>
      <c r="E3915" s="249"/>
      <c r="F3915" s="270"/>
      <c r="G3915" s="270"/>
      <c r="H3915" s="271"/>
      <c r="I3915" s="271"/>
      <c r="J3915" s="270"/>
      <c r="K3915" s="270"/>
      <c r="L3915" s="249"/>
      <c r="M3915" s="249"/>
      <c r="N3915" s="272"/>
      <c r="O3915" s="250"/>
      <c r="P3915" s="273"/>
      <c r="Q3915" s="274"/>
      <c r="R3915" s="273"/>
      <c r="S3915" s="274"/>
      <c r="T3915" s="250"/>
      <c r="U3915" s="274"/>
      <c r="V3915" s="250"/>
      <c r="W3915" s="275"/>
      <c r="X3915" s="276"/>
    </row>
    <row r="3916" spans="2:24" x14ac:dyDescent="0.25">
      <c r="B3916" s="248"/>
      <c r="C3916" s="249"/>
      <c r="D3916" s="269"/>
      <c r="E3916" s="249"/>
      <c r="F3916" s="270"/>
      <c r="G3916" s="270"/>
      <c r="H3916" s="271"/>
      <c r="I3916" s="271"/>
      <c r="J3916" s="270"/>
      <c r="K3916" s="270"/>
      <c r="L3916" s="249"/>
      <c r="M3916" s="249"/>
      <c r="N3916" s="272"/>
      <c r="O3916" s="250"/>
      <c r="P3916" s="273"/>
      <c r="Q3916" s="274"/>
      <c r="R3916" s="273"/>
      <c r="S3916" s="274"/>
      <c r="T3916" s="250"/>
      <c r="U3916" s="274"/>
      <c r="V3916" s="250"/>
      <c r="W3916" s="275"/>
      <c r="X3916" s="276"/>
    </row>
    <row r="3917" spans="2:24" x14ac:dyDescent="0.25">
      <c r="B3917" s="248"/>
      <c r="C3917" s="249"/>
      <c r="D3917" s="269"/>
      <c r="E3917" s="249"/>
      <c r="F3917" s="270"/>
      <c r="G3917" s="270"/>
      <c r="H3917" s="271"/>
      <c r="I3917" s="271"/>
      <c r="J3917" s="270"/>
      <c r="K3917" s="270"/>
      <c r="L3917" s="249"/>
      <c r="M3917" s="249"/>
      <c r="N3917" s="272"/>
      <c r="O3917" s="250"/>
      <c r="P3917" s="273"/>
      <c r="Q3917" s="274"/>
      <c r="R3917" s="273"/>
      <c r="S3917" s="274"/>
      <c r="T3917" s="250"/>
      <c r="U3917" s="274"/>
      <c r="V3917" s="250"/>
      <c r="W3917" s="275"/>
      <c r="X3917" s="276"/>
    </row>
    <row r="3918" spans="2:24" x14ac:dyDescent="0.25">
      <c r="B3918" s="248"/>
      <c r="C3918" s="249"/>
      <c r="D3918" s="269"/>
      <c r="E3918" s="249"/>
      <c r="F3918" s="270"/>
      <c r="G3918" s="270"/>
      <c r="H3918" s="271"/>
      <c r="I3918" s="271"/>
      <c r="J3918" s="270"/>
      <c r="K3918" s="270"/>
      <c r="L3918" s="249"/>
      <c r="M3918" s="249"/>
      <c r="N3918" s="272"/>
      <c r="O3918" s="250"/>
      <c r="P3918" s="273"/>
      <c r="Q3918" s="274"/>
      <c r="R3918" s="273"/>
      <c r="S3918" s="274"/>
      <c r="T3918" s="250"/>
      <c r="U3918" s="274"/>
      <c r="V3918" s="250"/>
      <c r="W3918" s="275"/>
      <c r="X3918" s="276"/>
    </row>
    <row r="3919" spans="2:24" x14ac:dyDescent="0.25">
      <c r="B3919" s="248"/>
      <c r="C3919" s="249"/>
      <c r="D3919" s="269"/>
      <c r="E3919" s="249"/>
      <c r="F3919" s="270"/>
      <c r="G3919" s="270"/>
      <c r="H3919" s="271"/>
      <c r="I3919" s="271"/>
      <c r="J3919" s="270"/>
      <c r="K3919" s="270"/>
      <c r="L3919" s="249"/>
      <c r="M3919" s="249"/>
      <c r="N3919" s="272"/>
      <c r="O3919" s="250"/>
      <c r="P3919" s="273"/>
      <c r="Q3919" s="274"/>
      <c r="R3919" s="273"/>
      <c r="S3919" s="274"/>
      <c r="T3919" s="250"/>
      <c r="U3919" s="274"/>
      <c r="V3919" s="250"/>
      <c r="W3919" s="275"/>
      <c r="X3919" s="276"/>
    </row>
    <row r="3920" spans="2:24" x14ac:dyDescent="0.25">
      <c r="B3920" s="248"/>
      <c r="C3920" s="249"/>
      <c r="D3920" s="269"/>
      <c r="E3920" s="249"/>
      <c r="F3920" s="270"/>
      <c r="G3920" s="270"/>
      <c r="H3920" s="271"/>
      <c r="I3920" s="271"/>
      <c r="J3920" s="270"/>
      <c r="K3920" s="270"/>
      <c r="L3920" s="249"/>
      <c r="M3920" s="249"/>
      <c r="N3920" s="272"/>
      <c r="O3920" s="250"/>
      <c r="P3920" s="273"/>
      <c r="Q3920" s="274"/>
      <c r="R3920" s="273"/>
      <c r="S3920" s="274"/>
      <c r="T3920" s="250"/>
      <c r="U3920" s="274"/>
      <c r="V3920" s="250"/>
      <c r="W3920" s="275"/>
      <c r="X3920" s="276"/>
    </row>
    <row r="3921" spans="2:24" x14ac:dyDescent="0.25">
      <c r="B3921" s="248"/>
      <c r="C3921" s="249"/>
      <c r="D3921" s="269"/>
      <c r="E3921" s="249"/>
      <c r="F3921" s="270"/>
      <c r="G3921" s="270"/>
      <c r="H3921" s="271"/>
      <c r="I3921" s="271"/>
      <c r="J3921" s="270"/>
      <c r="K3921" s="270"/>
      <c r="L3921" s="249"/>
      <c r="M3921" s="249"/>
      <c r="N3921" s="272"/>
      <c r="O3921" s="250"/>
      <c r="P3921" s="273"/>
      <c r="Q3921" s="274"/>
      <c r="R3921" s="273"/>
      <c r="S3921" s="274"/>
      <c r="T3921" s="250"/>
      <c r="U3921" s="274"/>
      <c r="V3921" s="250"/>
      <c r="W3921" s="275"/>
      <c r="X3921" s="276"/>
    </row>
    <row r="3922" spans="2:24" x14ac:dyDescent="0.25">
      <c r="B3922" s="248"/>
      <c r="C3922" s="249"/>
      <c r="D3922" s="269"/>
      <c r="E3922" s="249"/>
      <c r="F3922" s="270"/>
      <c r="G3922" s="270"/>
      <c r="H3922" s="271"/>
      <c r="I3922" s="271"/>
      <c r="J3922" s="270"/>
      <c r="K3922" s="270"/>
      <c r="L3922" s="249"/>
      <c r="M3922" s="249"/>
      <c r="N3922" s="272"/>
      <c r="O3922" s="250"/>
      <c r="P3922" s="273"/>
      <c r="Q3922" s="274"/>
      <c r="R3922" s="273"/>
      <c r="S3922" s="274"/>
      <c r="T3922" s="250"/>
      <c r="U3922" s="274"/>
      <c r="V3922" s="250"/>
      <c r="W3922" s="275"/>
      <c r="X3922" s="276"/>
    </row>
    <row r="3923" spans="2:24" x14ac:dyDescent="0.25">
      <c r="B3923" s="248"/>
      <c r="C3923" s="249"/>
      <c r="D3923" s="269"/>
      <c r="E3923" s="249"/>
      <c r="F3923" s="270"/>
      <c r="G3923" s="270"/>
      <c r="H3923" s="271"/>
      <c r="I3923" s="271"/>
      <c r="J3923" s="270"/>
      <c r="K3923" s="270"/>
      <c r="L3923" s="249"/>
      <c r="M3923" s="249"/>
      <c r="N3923" s="272"/>
      <c r="O3923" s="250"/>
      <c r="P3923" s="273"/>
      <c r="Q3923" s="274"/>
      <c r="R3923" s="273"/>
      <c r="S3923" s="274"/>
      <c r="T3923" s="250"/>
      <c r="U3923" s="274"/>
      <c r="V3923" s="250"/>
      <c r="W3923" s="275"/>
      <c r="X3923" s="276"/>
    </row>
    <row r="3924" spans="2:24" x14ac:dyDescent="0.25">
      <c r="B3924" s="248"/>
      <c r="C3924" s="249"/>
      <c r="D3924" s="269"/>
      <c r="E3924" s="249"/>
      <c r="F3924" s="270"/>
      <c r="G3924" s="270"/>
      <c r="H3924" s="271"/>
      <c r="I3924" s="271"/>
      <c r="J3924" s="270"/>
      <c r="K3924" s="270"/>
      <c r="L3924" s="249"/>
      <c r="M3924" s="249"/>
      <c r="N3924" s="272"/>
      <c r="O3924" s="250"/>
      <c r="P3924" s="273"/>
      <c r="Q3924" s="274"/>
      <c r="R3924" s="273"/>
      <c r="S3924" s="274"/>
      <c r="T3924" s="250"/>
      <c r="U3924" s="274"/>
      <c r="V3924" s="250"/>
      <c r="W3924" s="275"/>
      <c r="X3924" s="276"/>
    </row>
    <row r="3925" spans="2:24" x14ac:dyDescent="0.25">
      <c r="B3925" s="248"/>
      <c r="C3925" s="249"/>
      <c r="D3925" s="269"/>
      <c r="E3925" s="249"/>
      <c r="F3925" s="270"/>
      <c r="G3925" s="270"/>
      <c r="H3925" s="271"/>
      <c r="I3925" s="271"/>
      <c r="J3925" s="270"/>
      <c r="K3925" s="270"/>
      <c r="L3925" s="249"/>
      <c r="M3925" s="249"/>
      <c r="N3925" s="272"/>
      <c r="O3925" s="250"/>
      <c r="P3925" s="273"/>
      <c r="Q3925" s="274"/>
      <c r="R3925" s="273"/>
      <c r="S3925" s="274"/>
      <c r="T3925" s="250"/>
      <c r="U3925" s="274"/>
      <c r="V3925" s="250"/>
      <c r="W3925" s="275"/>
      <c r="X3925" s="276"/>
    </row>
    <row r="3926" spans="2:24" x14ac:dyDescent="0.25">
      <c r="B3926" s="248"/>
      <c r="C3926" s="249"/>
      <c r="D3926" s="269"/>
      <c r="E3926" s="249"/>
      <c r="F3926" s="270"/>
      <c r="G3926" s="270"/>
      <c r="H3926" s="271"/>
      <c r="I3926" s="271"/>
      <c r="J3926" s="270"/>
      <c r="K3926" s="270"/>
      <c r="L3926" s="249"/>
      <c r="M3926" s="249"/>
      <c r="N3926" s="272"/>
      <c r="O3926" s="250"/>
      <c r="P3926" s="273"/>
      <c r="Q3926" s="274"/>
      <c r="R3926" s="273"/>
      <c r="S3926" s="274"/>
      <c r="T3926" s="250"/>
      <c r="U3926" s="274"/>
      <c r="V3926" s="250"/>
      <c r="W3926" s="275"/>
      <c r="X3926" s="276"/>
    </row>
    <row r="3927" spans="2:24" x14ac:dyDescent="0.25">
      <c r="B3927" s="248"/>
      <c r="C3927" s="249"/>
      <c r="D3927" s="269"/>
      <c r="E3927" s="249"/>
      <c r="F3927" s="270"/>
      <c r="G3927" s="270"/>
      <c r="H3927" s="271"/>
      <c r="I3927" s="271"/>
      <c r="J3927" s="270"/>
      <c r="K3927" s="270"/>
      <c r="L3927" s="249"/>
      <c r="M3927" s="249"/>
      <c r="N3927" s="272"/>
      <c r="O3927" s="250"/>
      <c r="P3927" s="273"/>
      <c r="Q3927" s="274"/>
      <c r="R3927" s="273"/>
      <c r="S3927" s="274"/>
      <c r="T3927" s="250"/>
      <c r="U3927" s="274"/>
      <c r="V3927" s="250"/>
      <c r="W3927" s="275"/>
      <c r="X3927" s="276"/>
    </row>
    <row r="3928" spans="2:24" x14ac:dyDescent="0.25">
      <c r="B3928" s="248"/>
      <c r="C3928" s="249"/>
      <c r="D3928" s="269"/>
      <c r="E3928" s="249"/>
      <c r="F3928" s="270"/>
      <c r="G3928" s="270"/>
      <c r="H3928" s="271"/>
      <c r="I3928" s="271"/>
      <c r="J3928" s="270"/>
      <c r="K3928" s="270"/>
      <c r="L3928" s="249"/>
      <c r="M3928" s="249"/>
      <c r="N3928" s="272"/>
      <c r="O3928" s="250"/>
      <c r="P3928" s="273"/>
      <c r="Q3928" s="274"/>
      <c r="R3928" s="273"/>
      <c r="S3928" s="274"/>
      <c r="T3928" s="250"/>
      <c r="U3928" s="274"/>
      <c r="V3928" s="250"/>
      <c r="W3928" s="275"/>
      <c r="X3928" s="276"/>
    </row>
    <row r="3929" spans="2:24" x14ac:dyDescent="0.25">
      <c r="B3929" s="248"/>
      <c r="C3929" s="249"/>
      <c r="D3929" s="269"/>
      <c r="E3929" s="249"/>
      <c r="F3929" s="270"/>
      <c r="G3929" s="270"/>
      <c r="H3929" s="271"/>
      <c r="I3929" s="271"/>
      <c r="J3929" s="270"/>
      <c r="K3929" s="270"/>
      <c r="L3929" s="249"/>
      <c r="M3929" s="249"/>
      <c r="N3929" s="272"/>
      <c r="O3929" s="250"/>
      <c r="P3929" s="273"/>
      <c r="Q3929" s="274"/>
      <c r="R3929" s="273"/>
      <c r="S3929" s="274"/>
      <c r="T3929" s="250"/>
      <c r="U3929" s="274"/>
      <c r="V3929" s="250"/>
      <c r="W3929" s="275"/>
      <c r="X3929" s="276"/>
    </row>
    <row r="3930" spans="2:24" x14ac:dyDescent="0.25">
      <c r="B3930" s="248"/>
      <c r="C3930" s="249"/>
      <c r="D3930" s="269"/>
      <c r="E3930" s="249"/>
      <c r="F3930" s="270"/>
      <c r="G3930" s="270"/>
      <c r="H3930" s="271"/>
      <c r="I3930" s="271"/>
      <c r="J3930" s="270"/>
      <c r="K3930" s="270"/>
      <c r="L3930" s="249"/>
      <c r="M3930" s="249"/>
      <c r="N3930" s="272"/>
      <c r="O3930" s="250"/>
      <c r="P3930" s="273"/>
      <c r="Q3930" s="274"/>
      <c r="R3930" s="273"/>
      <c r="S3930" s="274"/>
      <c r="T3930" s="250"/>
      <c r="U3930" s="274"/>
      <c r="V3930" s="250"/>
      <c r="W3930" s="275"/>
      <c r="X3930" s="276"/>
    </row>
    <row r="3931" spans="2:24" x14ac:dyDescent="0.25">
      <c r="B3931" s="248"/>
      <c r="C3931" s="249"/>
      <c r="D3931" s="269"/>
      <c r="E3931" s="249"/>
      <c r="F3931" s="270"/>
      <c r="G3931" s="270"/>
      <c r="H3931" s="271"/>
      <c r="I3931" s="271"/>
      <c r="J3931" s="270"/>
      <c r="K3931" s="270"/>
      <c r="L3931" s="249"/>
      <c r="M3931" s="249"/>
      <c r="N3931" s="272"/>
      <c r="O3931" s="250"/>
      <c r="P3931" s="273"/>
      <c r="Q3931" s="274"/>
      <c r="R3931" s="273"/>
      <c r="S3931" s="274"/>
      <c r="T3931" s="250"/>
      <c r="U3931" s="274"/>
      <c r="V3931" s="250"/>
      <c r="W3931" s="275"/>
      <c r="X3931" s="276"/>
    </row>
    <row r="3932" spans="2:24" x14ac:dyDescent="0.25">
      <c r="B3932" s="248"/>
      <c r="C3932" s="249"/>
      <c r="D3932" s="269"/>
      <c r="E3932" s="249"/>
      <c r="F3932" s="270"/>
      <c r="G3932" s="270"/>
      <c r="H3932" s="271"/>
      <c r="I3932" s="271"/>
      <c r="J3932" s="270"/>
      <c r="K3932" s="270"/>
      <c r="L3932" s="249"/>
      <c r="M3932" s="249"/>
      <c r="N3932" s="272"/>
      <c r="O3932" s="250"/>
      <c r="P3932" s="273"/>
      <c r="Q3932" s="274"/>
      <c r="R3932" s="273"/>
      <c r="S3932" s="274"/>
      <c r="T3932" s="250"/>
      <c r="U3932" s="274"/>
      <c r="V3932" s="250"/>
      <c r="W3932" s="275"/>
      <c r="X3932" s="276"/>
    </row>
    <row r="3933" spans="2:24" x14ac:dyDescent="0.25">
      <c r="B3933" s="248"/>
      <c r="C3933" s="249"/>
      <c r="D3933" s="269"/>
      <c r="E3933" s="249"/>
      <c r="F3933" s="270"/>
      <c r="G3933" s="270"/>
      <c r="H3933" s="271"/>
      <c r="I3933" s="271"/>
      <c r="J3933" s="270"/>
      <c r="K3933" s="270"/>
      <c r="L3933" s="249"/>
      <c r="M3933" s="249"/>
      <c r="N3933" s="272"/>
      <c r="O3933" s="250"/>
      <c r="P3933" s="273"/>
      <c r="Q3933" s="274"/>
      <c r="R3933" s="273"/>
      <c r="S3933" s="274"/>
      <c r="T3933" s="250"/>
      <c r="U3933" s="274"/>
      <c r="V3933" s="250"/>
      <c r="W3933" s="275"/>
      <c r="X3933" s="276"/>
    </row>
    <row r="3934" spans="2:24" x14ac:dyDescent="0.25">
      <c r="B3934" s="248"/>
      <c r="C3934" s="249"/>
      <c r="D3934" s="269"/>
      <c r="E3934" s="249"/>
      <c r="F3934" s="270"/>
      <c r="G3934" s="270"/>
      <c r="H3934" s="271"/>
      <c r="I3934" s="271"/>
      <c r="J3934" s="270"/>
      <c r="K3934" s="270"/>
      <c r="L3934" s="249"/>
      <c r="M3934" s="249"/>
      <c r="N3934" s="272"/>
      <c r="O3934" s="250"/>
      <c r="P3934" s="273"/>
      <c r="Q3934" s="274"/>
      <c r="R3934" s="273"/>
      <c r="S3934" s="274"/>
      <c r="T3934" s="250"/>
      <c r="U3934" s="274"/>
      <c r="V3934" s="250"/>
      <c r="W3934" s="275"/>
      <c r="X3934" s="276"/>
    </row>
    <row r="3935" spans="2:24" x14ac:dyDescent="0.25">
      <c r="B3935" s="248"/>
      <c r="C3935" s="249"/>
      <c r="D3935" s="269"/>
      <c r="E3935" s="249"/>
      <c r="F3935" s="270"/>
      <c r="G3935" s="270"/>
      <c r="H3935" s="271"/>
      <c r="I3935" s="271"/>
      <c r="J3935" s="270"/>
      <c r="K3935" s="270"/>
      <c r="L3935" s="249"/>
      <c r="M3935" s="249"/>
      <c r="N3935" s="272"/>
      <c r="O3935" s="250"/>
      <c r="P3935" s="273"/>
      <c r="Q3935" s="274"/>
      <c r="R3935" s="273"/>
      <c r="S3935" s="274"/>
      <c r="T3935" s="250"/>
      <c r="U3935" s="274"/>
      <c r="V3935" s="250"/>
      <c r="W3935" s="275"/>
      <c r="X3935" s="276"/>
    </row>
    <row r="3936" spans="2:24" x14ac:dyDescent="0.25">
      <c r="B3936" s="248"/>
      <c r="C3936" s="249"/>
      <c r="D3936" s="269"/>
      <c r="E3936" s="249"/>
      <c r="F3936" s="270"/>
      <c r="G3936" s="270"/>
      <c r="H3936" s="271"/>
      <c r="I3936" s="271"/>
      <c r="J3936" s="270"/>
      <c r="K3936" s="270"/>
      <c r="L3936" s="249"/>
      <c r="M3936" s="249"/>
      <c r="N3936" s="272"/>
      <c r="O3936" s="250"/>
      <c r="P3936" s="273"/>
      <c r="Q3936" s="274"/>
      <c r="R3936" s="273"/>
      <c r="S3936" s="274"/>
      <c r="T3936" s="250"/>
      <c r="U3936" s="274"/>
      <c r="V3936" s="250"/>
      <c r="W3936" s="275"/>
      <c r="X3936" s="276"/>
    </row>
    <row r="3937" spans="2:24" x14ac:dyDescent="0.25">
      <c r="B3937" s="248"/>
      <c r="C3937" s="249"/>
      <c r="D3937" s="269"/>
      <c r="E3937" s="249"/>
      <c r="F3937" s="270"/>
      <c r="G3937" s="270"/>
      <c r="H3937" s="271"/>
      <c r="I3937" s="271"/>
      <c r="J3937" s="270"/>
      <c r="K3937" s="270"/>
      <c r="L3937" s="249"/>
      <c r="M3937" s="249"/>
      <c r="N3937" s="272"/>
      <c r="O3937" s="250"/>
      <c r="P3937" s="273"/>
      <c r="Q3937" s="274"/>
      <c r="R3937" s="273"/>
      <c r="S3937" s="274"/>
      <c r="T3937" s="250"/>
      <c r="U3937" s="274"/>
      <c r="V3937" s="250"/>
      <c r="W3937" s="275"/>
      <c r="X3937" s="276"/>
    </row>
    <row r="3938" spans="2:24" x14ac:dyDescent="0.25">
      <c r="B3938" s="248"/>
      <c r="C3938" s="249"/>
      <c r="D3938" s="269"/>
      <c r="E3938" s="249"/>
      <c r="F3938" s="270"/>
      <c r="G3938" s="270"/>
      <c r="H3938" s="271"/>
      <c r="I3938" s="271"/>
      <c r="J3938" s="270"/>
      <c r="K3938" s="270"/>
      <c r="L3938" s="249"/>
      <c r="M3938" s="249"/>
      <c r="N3938" s="272"/>
      <c r="O3938" s="250"/>
      <c r="P3938" s="273"/>
      <c r="Q3938" s="274"/>
      <c r="R3938" s="273"/>
      <c r="S3938" s="274"/>
      <c r="T3938" s="250"/>
      <c r="U3938" s="274"/>
      <c r="V3938" s="250"/>
      <c r="W3938" s="275"/>
      <c r="X3938" s="276"/>
    </row>
    <row r="3939" spans="2:24" x14ac:dyDescent="0.25">
      <c r="B3939" s="248"/>
      <c r="C3939" s="249"/>
      <c r="D3939" s="269"/>
      <c r="E3939" s="249"/>
      <c r="F3939" s="270"/>
      <c r="G3939" s="270"/>
      <c r="H3939" s="271"/>
      <c r="I3939" s="271"/>
      <c r="J3939" s="270"/>
      <c r="K3939" s="270"/>
      <c r="L3939" s="249"/>
      <c r="M3939" s="249"/>
      <c r="N3939" s="272"/>
      <c r="O3939" s="250"/>
      <c r="P3939" s="273"/>
      <c r="Q3939" s="274"/>
      <c r="R3939" s="273"/>
      <c r="S3939" s="274"/>
      <c r="T3939" s="250"/>
      <c r="U3939" s="274"/>
      <c r="V3939" s="250"/>
      <c r="W3939" s="275"/>
      <c r="X3939" s="276"/>
    </row>
    <row r="3940" spans="2:24" x14ac:dyDescent="0.25">
      <c r="B3940" s="248"/>
      <c r="C3940" s="249"/>
      <c r="D3940" s="269"/>
      <c r="E3940" s="249"/>
      <c r="F3940" s="270"/>
      <c r="G3940" s="270"/>
      <c r="H3940" s="271"/>
      <c r="I3940" s="271"/>
      <c r="J3940" s="270"/>
      <c r="K3940" s="270"/>
      <c r="L3940" s="249"/>
      <c r="M3940" s="249"/>
      <c r="N3940" s="272"/>
      <c r="O3940" s="250"/>
      <c r="P3940" s="273"/>
      <c r="Q3940" s="274"/>
      <c r="R3940" s="273"/>
      <c r="S3940" s="274"/>
      <c r="T3940" s="250"/>
      <c r="U3940" s="274"/>
      <c r="V3940" s="250"/>
      <c r="W3940" s="275"/>
      <c r="X3940" s="276"/>
    </row>
    <row r="3941" spans="2:24" x14ac:dyDescent="0.25">
      <c r="B3941" s="248"/>
      <c r="C3941" s="249"/>
      <c r="D3941" s="269"/>
      <c r="E3941" s="249"/>
      <c r="F3941" s="270"/>
      <c r="G3941" s="270"/>
      <c r="H3941" s="271"/>
      <c r="I3941" s="271"/>
      <c r="J3941" s="270"/>
      <c r="K3941" s="270"/>
      <c r="L3941" s="249"/>
      <c r="M3941" s="249"/>
      <c r="N3941" s="272"/>
      <c r="O3941" s="250"/>
      <c r="P3941" s="273"/>
      <c r="Q3941" s="274"/>
      <c r="R3941" s="273"/>
      <c r="S3941" s="274"/>
      <c r="T3941" s="250"/>
      <c r="U3941" s="274"/>
      <c r="V3941" s="250"/>
      <c r="W3941" s="275"/>
      <c r="X3941" s="276"/>
    </row>
    <row r="3942" spans="2:24" x14ac:dyDescent="0.25">
      <c r="B3942" s="248"/>
      <c r="C3942" s="249"/>
      <c r="D3942" s="269"/>
      <c r="E3942" s="249"/>
      <c r="F3942" s="270"/>
      <c r="G3942" s="270"/>
      <c r="H3942" s="271"/>
      <c r="I3942" s="271"/>
      <c r="J3942" s="270"/>
      <c r="K3942" s="270"/>
      <c r="L3942" s="249"/>
      <c r="M3942" s="249"/>
      <c r="N3942" s="272"/>
      <c r="O3942" s="250"/>
      <c r="P3942" s="273"/>
      <c r="Q3942" s="274"/>
      <c r="R3942" s="273"/>
      <c r="S3942" s="274"/>
      <c r="T3942" s="250"/>
      <c r="U3942" s="274"/>
      <c r="V3942" s="250"/>
      <c r="W3942" s="275"/>
      <c r="X3942" s="276"/>
    </row>
    <row r="3943" spans="2:24" x14ac:dyDescent="0.25">
      <c r="B3943" s="248"/>
      <c r="C3943" s="249"/>
      <c r="D3943" s="269"/>
      <c r="E3943" s="249"/>
      <c r="F3943" s="270"/>
      <c r="G3943" s="270"/>
      <c r="H3943" s="271"/>
      <c r="I3943" s="271"/>
      <c r="J3943" s="270"/>
      <c r="K3943" s="270"/>
      <c r="L3943" s="249"/>
      <c r="M3943" s="249"/>
      <c r="N3943" s="272"/>
      <c r="O3943" s="250"/>
      <c r="P3943" s="273"/>
      <c r="Q3943" s="274"/>
      <c r="R3943" s="273"/>
      <c r="S3943" s="274"/>
      <c r="T3943" s="250"/>
      <c r="U3943" s="274"/>
      <c r="V3943" s="250"/>
      <c r="W3943" s="275"/>
      <c r="X3943" s="276"/>
    </row>
    <row r="3944" spans="2:24" x14ac:dyDescent="0.25">
      <c r="B3944" s="248"/>
      <c r="C3944" s="249"/>
      <c r="D3944" s="269"/>
      <c r="E3944" s="249"/>
      <c r="F3944" s="270"/>
      <c r="G3944" s="270"/>
      <c r="H3944" s="271"/>
      <c r="I3944" s="271"/>
      <c r="J3944" s="270"/>
      <c r="K3944" s="270"/>
      <c r="L3944" s="249"/>
      <c r="M3944" s="249"/>
      <c r="N3944" s="272"/>
      <c r="O3944" s="250"/>
      <c r="P3944" s="273"/>
      <c r="Q3944" s="274"/>
      <c r="R3944" s="273"/>
      <c r="S3944" s="274"/>
      <c r="T3944" s="250"/>
      <c r="U3944" s="274"/>
      <c r="V3944" s="250"/>
      <c r="W3944" s="275"/>
      <c r="X3944" s="276"/>
    </row>
    <row r="3945" spans="2:24" x14ac:dyDescent="0.25">
      <c r="B3945" s="248"/>
      <c r="C3945" s="249"/>
      <c r="D3945" s="269"/>
      <c r="E3945" s="249"/>
      <c r="F3945" s="270"/>
      <c r="G3945" s="270"/>
      <c r="H3945" s="271"/>
      <c r="I3945" s="271"/>
      <c r="J3945" s="270"/>
      <c r="K3945" s="270"/>
      <c r="L3945" s="249"/>
      <c r="M3945" s="249"/>
      <c r="N3945" s="272"/>
      <c r="O3945" s="250"/>
      <c r="P3945" s="273"/>
      <c r="Q3945" s="274"/>
      <c r="R3945" s="273"/>
      <c r="S3945" s="274"/>
      <c r="T3945" s="250"/>
      <c r="U3945" s="274"/>
      <c r="V3945" s="250"/>
      <c r="W3945" s="275"/>
      <c r="X3945" s="276"/>
    </row>
    <row r="3946" spans="2:24" x14ac:dyDescent="0.25">
      <c r="B3946" s="248"/>
      <c r="C3946" s="249"/>
      <c r="D3946" s="269"/>
      <c r="E3946" s="249"/>
      <c r="F3946" s="270"/>
      <c r="G3946" s="270"/>
      <c r="H3946" s="271"/>
      <c r="I3946" s="271"/>
      <c r="J3946" s="270"/>
      <c r="K3946" s="270"/>
      <c r="L3946" s="249"/>
      <c r="M3946" s="249"/>
      <c r="N3946" s="272"/>
      <c r="O3946" s="250"/>
      <c r="P3946" s="273"/>
      <c r="Q3946" s="274"/>
      <c r="R3946" s="273"/>
      <c r="S3946" s="274"/>
      <c r="T3946" s="250"/>
      <c r="U3946" s="274"/>
      <c r="V3946" s="250"/>
      <c r="W3946" s="275"/>
      <c r="X3946" s="276"/>
    </row>
    <row r="3947" spans="2:24" x14ac:dyDescent="0.25">
      <c r="B3947" s="248"/>
      <c r="C3947" s="249"/>
      <c r="D3947" s="269"/>
      <c r="E3947" s="249"/>
      <c r="F3947" s="270"/>
      <c r="G3947" s="270"/>
      <c r="H3947" s="271"/>
      <c r="I3947" s="271"/>
      <c r="J3947" s="270"/>
      <c r="K3947" s="270"/>
      <c r="L3947" s="249"/>
      <c r="M3947" s="249"/>
      <c r="N3947" s="272"/>
      <c r="O3947" s="250"/>
      <c r="P3947" s="273"/>
      <c r="Q3947" s="274"/>
      <c r="R3947" s="273"/>
      <c r="S3947" s="274"/>
      <c r="T3947" s="250"/>
      <c r="U3947" s="274"/>
      <c r="V3947" s="250"/>
      <c r="W3947" s="275"/>
      <c r="X3947" s="276"/>
    </row>
    <row r="3948" spans="2:24" x14ac:dyDescent="0.25">
      <c r="B3948" s="248"/>
      <c r="C3948" s="249"/>
      <c r="D3948" s="269"/>
      <c r="E3948" s="249"/>
      <c r="F3948" s="270"/>
      <c r="G3948" s="270"/>
      <c r="H3948" s="271"/>
      <c r="I3948" s="271"/>
      <c r="J3948" s="270"/>
      <c r="K3948" s="270"/>
      <c r="L3948" s="249"/>
      <c r="M3948" s="249"/>
      <c r="N3948" s="272"/>
      <c r="O3948" s="250"/>
      <c r="P3948" s="273"/>
      <c r="Q3948" s="274"/>
      <c r="R3948" s="273"/>
      <c r="S3948" s="274"/>
      <c r="T3948" s="250"/>
      <c r="U3948" s="274"/>
      <c r="V3948" s="250"/>
      <c r="W3948" s="275"/>
      <c r="X3948" s="276"/>
    </row>
    <row r="3949" spans="2:24" x14ac:dyDescent="0.25">
      <c r="B3949" s="248"/>
      <c r="C3949" s="249"/>
      <c r="D3949" s="269"/>
      <c r="E3949" s="249"/>
      <c r="F3949" s="270"/>
      <c r="G3949" s="270"/>
      <c r="H3949" s="271"/>
      <c r="I3949" s="271"/>
      <c r="J3949" s="270"/>
      <c r="K3949" s="270"/>
      <c r="L3949" s="249"/>
      <c r="M3949" s="249"/>
      <c r="N3949" s="272"/>
      <c r="O3949" s="250"/>
      <c r="P3949" s="273"/>
      <c r="Q3949" s="274"/>
      <c r="R3949" s="273"/>
      <c r="S3949" s="274"/>
      <c r="T3949" s="250"/>
      <c r="U3949" s="274"/>
      <c r="V3949" s="250"/>
      <c r="W3949" s="275"/>
      <c r="X3949" s="276"/>
    </row>
    <row r="3950" spans="2:24" x14ac:dyDescent="0.25">
      <c r="B3950" s="248"/>
      <c r="C3950" s="249"/>
      <c r="D3950" s="269"/>
      <c r="E3950" s="249"/>
      <c r="F3950" s="270"/>
      <c r="G3950" s="270"/>
      <c r="H3950" s="271"/>
      <c r="I3950" s="271"/>
      <c r="J3950" s="270"/>
      <c r="K3950" s="270"/>
      <c r="L3950" s="249"/>
      <c r="M3950" s="249"/>
      <c r="N3950" s="272"/>
      <c r="O3950" s="250"/>
      <c r="P3950" s="273"/>
      <c r="Q3950" s="274"/>
      <c r="R3950" s="273"/>
      <c r="S3950" s="274"/>
      <c r="T3950" s="250"/>
      <c r="U3950" s="274"/>
      <c r="V3950" s="250"/>
      <c r="W3950" s="275"/>
      <c r="X3950" s="276"/>
    </row>
    <row r="3951" spans="2:24" x14ac:dyDescent="0.25">
      <c r="B3951" s="248"/>
      <c r="C3951" s="249"/>
      <c r="D3951" s="269"/>
      <c r="E3951" s="249"/>
      <c r="F3951" s="270"/>
      <c r="G3951" s="270"/>
      <c r="H3951" s="271"/>
      <c r="I3951" s="271"/>
      <c r="J3951" s="270"/>
      <c r="K3951" s="270"/>
      <c r="L3951" s="249"/>
      <c r="M3951" s="249"/>
      <c r="N3951" s="272"/>
      <c r="O3951" s="250"/>
      <c r="P3951" s="273"/>
      <c r="Q3951" s="274"/>
      <c r="R3951" s="273"/>
      <c r="S3951" s="274"/>
      <c r="T3951" s="250"/>
      <c r="U3951" s="274"/>
      <c r="V3951" s="250"/>
      <c r="W3951" s="275"/>
      <c r="X3951" s="276"/>
    </row>
    <row r="3952" spans="2:24" x14ac:dyDescent="0.25">
      <c r="B3952" s="248"/>
      <c r="C3952" s="249"/>
      <c r="D3952" s="269"/>
      <c r="E3952" s="249"/>
      <c r="F3952" s="270"/>
      <c r="G3952" s="270"/>
      <c r="H3952" s="271"/>
      <c r="I3952" s="271"/>
      <c r="J3952" s="270"/>
      <c r="K3952" s="270"/>
      <c r="L3952" s="249"/>
      <c r="M3952" s="249"/>
      <c r="N3952" s="272"/>
      <c r="O3952" s="250"/>
      <c r="P3952" s="273"/>
      <c r="Q3952" s="274"/>
      <c r="R3952" s="273"/>
      <c r="S3952" s="274"/>
      <c r="T3952" s="250"/>
      <c r="U3952" s="274"/>
      <c r="V3952" s="250"/>
      <c r="W3952" s="275"/>
      <c r="X3952" s="276"/>
    </row>
    <row r="3953" spans="2:24" x14ac:dyDescent="0.25">
      <c r="B3953" s="248"/>
      <c r="C3953" s="249"/>
      <c r="D3953" s="269"/>
      <c r="E3953" s="249"/>
      <c r="F3953" s="270"/>
      <c r="G3953" s="270"/>
      <c r="H3953" s="271"/>
      <c r="I3953" s="271"/>
      <c r="J3953" s="270"/>
      <c r="K3953" s="270"/>
      <c r="L3953" s="249"/>
      <c r="M3953" s="249"/>
      <c r="N3953" s="272"/>
      <c r="O3953" s="250"/>
      <c r="P3953" s="273"/>
      <c r="Q3953" s="274"/>
      <c r="R3953" s="273"/>
      <c r="S3953" s="274"/>
      <c r="T3953" s="250"/>
      <c r="U3953" s="274"/>
      <c r="V3953" s="250"/>
      <c r="W3953" s="275"/>
      <c r="X3953" s="276"/>
    </row>
    <row r="3954" spans="2:24" x14ac:dyDescent="0.25">
      <c r="B3954" s="248"/>
      <c r="C3954" s="249"/>
      <c r="D3954" s="269"/>
      <c r="E3954" s="249"/>
      <c r="F3954" s="270"/>
      <c r="G3954" s="270"/>
      <c r="H3954" s="271"/>
      <c r="I3954" s="271"/>
      <c r="J3954" s="270"/>
      <c r="K3954" s="270"/>
      <c r="L3954" s="249"/>
      <c r="M3954" s="249"/>
      <c r="N3954" s="272"/>
      <c r="O3954" s="250"/>
      <c r="P3954" s="273"/>
      <c r="Q3954" s="274"/>
      <c r="R3954" s="273"/>
      <c r="S3954" s="274"/>
      <c r="T3954" s="250"/>
      <c r="U3954" s="274"/>
      <c r="V3954" s="250"/>
      <c r="W3954" s="275"/>
      <c r="X3954" s="276"/>
    </row>
    <row r="3955" spans="2:24" x14ac:dyDescent="0.25">
      <c r="B3955" s="248"/>
      <c r="C3955" s="249"/>
      <c r="D3955" s="269"/>
      <c r="E3955" s="249"/>
      <c r="F3955" s="270"/>
      <c r="G3955" s="270"/>
      <c r="H3955" s="271"/>
      <c r="I3955" s="271"/>
      <c r="J3955" s="270"/>
      <c r="K3955" s="270"/>
      <c r="L3955" s="249"/>
      <c r="M3955" s="249"/>
      <c r="N3955" s="272"/>
      <c r="O3955" s="250"/>
      <c r="P3955" s="273"/>
      <c r="Q3955" s="274"/>
      <c r="R3955" s="273"/>
      <c r="S3955" s="274"/>
      <c r="T3955" s="250"/>
      <c r="U3955" s="274"/>
      <c r="V3955" s="250"/>
      <c r="W3955" s="275"/>
      <c r="X3955" s="276"/>
    </row>
    <row r="3956" spans="2:24" x14ac:dyDescent="0.25">
      <c r="B3956" s="248"/>
      <c r="C3956" s="249"/>
      <c r="D3956" s="269"/>
      <c r="E3956" s="249"/>
      <c r="F3956" s="270"/>
      <c r="G3956" s="270"/>
      <c r="H3956" s="271"/>
      <c r="I3956" s="271"/>
      <c r="J3956" s="270"/>
      <c r="K3956" s="270"/>
      <c r="L3956" s="249"/>
      <c r="M3956" s="249"/>
      <c r="N3956" s="272"/>
      <c r="O3956" s="250"/>
      <c r="P3956" s="273"/>
      <c r="Q3956" s="274"/>
      <c r="R3956" s="273"/>
      <c r="S3956" s="274"/>
      <c r="T3956" s="250"/>
      <c r="U3956" s="274"/>
      <c r="V3956" s="250"/>
      <c r="W3956" s="275"/>
      <c r="X3956" s="276"/>
    </row>
    <row r="3957" spans="2:24" x14ac:dyDescent="0.25">
      <c r="B3957" s="248"/>
      <c r="C3957" s="249"/>
      <c r="D3957" s="269"/>
      <c r="E3957" s="249"/>
      <c r="F3957" s="270"/>
      <c r="G3957" s="270"/>
      <c r="H3957" s="271"/>
      <c r="I3957" s="271"/>
      <c r="J3957" s="270"/>
      <c r="K3957" s="270"/>
      <c r="L3957" s="249"/>
      <c r="M3957" s="249"/>
      <c r="N3957" s="272"/>
      <c r="O3957" s="250"/>
      <c r="P3957" s="273"/>
      <c r="Q3957" s="274"/>
      <c r="R3957" s="273"/>
      <c r="S3957" s="274"/>
      <c r="T3957" s="250"/>
      <c r="U3957" s="274"/>
      <c r="V3957" s="250"/>
      <c r="W3957" s="275"/>
      <c r="X3957" s="276"/>
    </row>
    <row r="3958" spans="2:24" x14ac:dyDescent="0.25">
      <c r="B3958" s="248"/>
      <c r="C3958" s="249"/>
      <c r="D3958" s="269"/>
      <c r="E3958" s="249"/>
      <c r="F3958" s="270"/>
      <c r="G3958" s="270"/>
      <c r="H3958" s="271"/>
      <c r="I3958" s="271"/>
      <c r="J3958" s="270"/>
      <c r="K3958" s="270"/>
      <c r="L3958" s="249"/>
      <c r="M3958" s="249"/>
      <c r="N3958" s="272"/>
      <c r="O3958" s="250"/>
      <c r="P3958" s="273"/>
      <c r="Q3958" s="274"/>
      <c r="R3958" s="273"/>
      <c r="S3958" s="274"/>
      <c r="T3958" s="250"/>
      <c r="U3958" s="274"/>
      <c r="V3958" s="250"/>
      <c r="W3958" s="275"/>
      <c r="X3958" s="276"/>
    </row>
    <row r="3959" spans="2:24" x14ac:dyDescent="0.25">
      <c r="B3959" s="248"/>
      <c r="C3959" s="249"/>
      <c r="D3959" s="269"/>
      <c r="E3959" s="249"/>
      <c r="F3959" s="270"/>
      <c r="G3959" s="270"/>
      <c r="H3959" s="271"/>
      <c r="I3959" s="271"/>
      <c r="J3959" s="270"/>
      <c r="K3959" s="270"/>
      <c r="L3959" s="249"/>
      <c r="M3959" s="249"/>
      <c r="N3959" s="272"/>
      <c r="O3959" s="250"/>
      <c r="P3959" s="273"/>
      <c r="Q3959" s="274"/>
      <c r="R3959" s="273"/>
      <c r="S3959" s="274"/>
      <c r="T3959" s="250"/>
      <c r="U3959" s="274"/>
      <c r="V3959" s="250"/>
      <c r="W3959" s="275"/>
      <c r="X3959" s="276"/>
    </row>
    <row r="3960" spans="2:24" x14ac:dyDescent="0.25">
      <c r="B3960" s="248"/>
      <c r="C3960" s="249"/>
      <c r="D3960" s="269"/>
      <c r="E3960" s="249"/>
      <c r="F3960" s="270"/>
      <c r="G3960" s="270"/>
      <c r="H3960" s="271"/>
      <c r="I3960" s="271"/>
      <c r="J3960" s="270"/>
      <c r="K3960" s="270"/>
      <c r="L3960" s="249"/>
      <c r="M3960" s="249"/>
      <c r="N3960" s="272"/>
      <c r="O3960" s="250"/>
      <c r="P3960" s="273"/>
      <c r="Q3960" s="274"/>
      <c r="R3960" s="273"/>
      <c r="S3960" s="274"/>
      <c r="T3960" s="250"/>
      <c r="U3960" s="274"/>
      <c r="V3960" s="250"/>
      <c r="W3960" s="275"/>
      <c r="X3960" s="276"/>
    </row>
    <row r="3961" spans="2:24" x14ac:dyDescent="0.25">
      <c r="B3961" s="248"/>
      <c r="C3961" s="249"/>
      <c r="D3961" s="269"/>
      <c r="E3961" s="249"/>
      <c r="F3961" s="270"/>
      <c r="G3961" s="270"/>
      <c r="H3961" s="271"/>
      <c r="I3961" s="271"/>
      <c r="J3961" s="270"/>
      <c r="K3961" s="270"/>
      <c r="L3961" s="249"/>
      <c r="M3961" s="249"/>
      <c r="N3961" s="272"/>
      <c r="O3961" s="250"/>
      <c r="P3961" s="273"/>
      <c r="Q3961" s="274"/>
      <c r="R3961" s="273"/>
      <c r="S3961" s="274"/>
      <c r="T3961" s="250"/>
      <c r="U3961" s="274"/>
      <c r="V3961" s="250"/>
      <c r="W3961" s="275"/>
      <c r="X3961" s="276"/>
    </row>
    <row r="3962" spans="2:24" x14ac:dyDescent="0.25">
      <c r="B3962" s="248"/>
      <c r="C3962" s="249"/>
      <c r="D3962" s="269"/>
      <c r="E3962" s="249"/>
      <c r="F3962" s="270"/>
      <c r="G3962" s="270"/>
      <c r="H3962" s="271"/>
      <c r="I3962" s="271"/>
      <c r="J3962" s="270"/>
      <c r="K3962" s="270"/>
      <c r="L3962" s="249"/>
      <c r="M3962" s="249"/>
      <c r="N3962" s="272"/>
      <c r="O3962" s="250"/>
      <c r="P3962" s="273"/>
      <c r="Q3962" s="274"/>
      <c r="R3962" s="273"/>
      <c r="S3962" s="274"/>
      <c r="T3962" s="250"/>
      <c r="U3962" s="274"/>
      <c r="V3962" s="250"/>
      <c r="W3962" s="275"/>
      <c r="X3962" s="276"/>
    </row>
    <row r="3963" spans="2:24" x14ac:dyDescent="0.25">
      <c r="B3963" s="248"/>
      <c r="C3963" s="249"/>
      <c r="D3963" s="269"/>
      <c r="E3963" s="249"/>
      <c r="F3963" s="270"/>
      <c r="G3963" s="270"/>
      <c r="H3963" s="271"/>
      <c r="I3963" s="271"/>
      <c r="J3963" s="270"/>
      <c r="K3963" s="270"/>
      <c r="L3963" s="249"/>
      <c r="M3963" s="249"/>
      <c r="N3963" s="272"/>
      <c r="O3963" s="250"/>
      <c r="P3963" s="273"/>
      <c r="Q3963" s="274"/>
      <c r="R3963" s="273"/>
      <c r="S3963" s="274"/>
      <c r="T3963" s="250"/>
      <c r="U3963" s="274"/>
      <c r="V3963" s="250"/>
      <c r="W3963" s="275"/>
      <c r="X3963" s="276"/>
    </row>
    <row r="3964" spans="2:24" x14ac:dyDescent="0.25">
      <c r="B3964" s="248"/>
      <c r="C3964" s="249"/>
      <c r="D3964" s="269"/>
      <c r="E3964" s="249"/>
      <c r="F3964" s="270"/>
      <c r="G3964" s="270"/>
      <c r="H3964" s="271"/>
      <c r="I3964" s="271"/>
      <c r="J3964" s="270"/>
      <c r="K3964" s="270"/>
      <c r="L3964" s="249"/>
      <c r="M3964" s="249"/>
      <c r="N3964" s="272"/>
      <c r="O3964" s="250"/>
      <c r="P3964" s="273"/>
      <c r="Q3964" s="274"/>
      <c r="R3964" s="273"/>
      <c r="S3964" s="274"/>
      <c r="T3964" s="250"/>
      <c r="U3964" s="274"/>
      <c r="V3964" s="250"/>
      <c r="W3964" s="275"/>
      <c r="X3964" s="276"/>
    </row>
    <row r="3965" spans="2:24" x14ac:dyDescent="0.25">
      <c r="B3965" s="248"/>
      <c r="C3965" s="249"/>
      <c r="D3965" s="269"/>
      <c r="E3965" s="249"/>
      <c r="F3965" s="270"/>
      <c r="G3965" s="270"/>
      <c r="H3965" s="271"/>
      <c r="I3965" s="271"/>
      <c r="J3965" s="270"/>
      <c r="K3965" s="270"/>
      <c r="L3965" s="249"/>
      <c r="M3965" s="249"/>
      <c r="N3965" s="272"/>
      <c r="O3965" s="250"/>
      <c r="P3965" s="273"/>
      <c r="Q3965" s="274"/>
      <c r="R3965" s="273"/>
      <c r="S3965" s="274"/>
      <c r="T3965" s="250"/>
      <c r="U3965" s="274"/>
      <c r="V3965" s="250"/>
      <c r="W3965" s="275"/>
      <c r="X3965" s="276"/>
    </row>
    <row r="3966" spans="2:24" x14ac:dyDescent="0.25">
      <c r="B3966" s="248"/>
      <c r="C3966" s="249"/>
      <c r="D3966" s="269"/>
      <c r="E3966" s="249"/>
      <c r="F3966" s="270"/>
      <c r="G3966" s="270"/>
      <c r="H3966" s="271"/>
      <c r="I3966" s="271"/>
      <c r="J3966" s="270"/>
      <c r="K3966" s="270"/>
      <c r="L3966" s="249"/>
      <c r="M3966" s="249"/>
      <c r="N3966" s="272"/>
      <c r="O3966" s="250"/>
      <c r="P3966" s="273"/>
      <c r="Q3966" s="274"/>
      <c r="R3966" s="273"/>
      <c r="S3966" s="274"/>
      <c r="T3966" s="250"/>
      <c r="U3966" s="274"/>
      <c r="V3966" s="250"/>
      <c r="W3966" s="275"/>
      <c r="X3966" s="276"/>
    </row>
    <row r="3967" spans="2:24" x14ac:dyDescent="0.25">
      <c r="B3967" s="248"/>
      <c r="C3967" s="249"/>
      <c r="D3967" s="269"/>
      <c r="E3967" s="249"/>
      <c r="F3967" s="270"/>
      <c r="G3967" s="270"/>
      <c r="H3967" s="271"/>
      <c r="I3967" s="271"/>
      <c r="J3967" s="270"/>
      <c r="K3967" s="270"/>
      <c r="L3967" s="249"/>
      <c r="M3967" s="249"/>
      <c r="N3967" s="272"/>
      <c r="O3967" s="250"/>
      <c r="P3967" s="273"/>
      <c r="Q3967" s="274"/>
      <c r="R3967" s="273"/>
      <c r="S3967" s="274"/>
      <c r="T3967" s="250"/>
      <c r="U3967" s="274"/>
      <c r="V3967" s="250"/>
      <c r="W3967" s="275"/>
      <c r="X3967" s="276"/>
    </row>
    <row r="3968" spans="2:24" x14ac:dyDescent="0.25">
      <c r="B3968" s="248"/>
      <c r="C3968" s="249"/>
      <c r="D3968" s="269"/>
      <c r="E3968" s="249"/>
      <c r="F3968" s="270"/>
      <c r="G3968" s="270"/>
      <c r="H3968" s="271"/>
      <c r="I3968" s="271"/>
      <c r="J3968" s="270"/>
      <c r="K3968" s="270"/>
      <c r="L3968" s="249"/>
      <c r="M3968" s="249"/>
      <c r="N3968" s="272"/>
      <c r="O3968" s="250"/>
      <c r="P3968" s="273"/>
      <c r="Q3968" s="274"/>
      <c r="R3968" s="273"/>
      <c r="S3968" s="274"/>
      <c r="T3968" s="250"/>
      <c r="U3968" s="274"/>
      <c r="V3968" s="250"/>
      <c r="W3968" s="275"/>
      <c r="X3968" s="276"/>
    </row>
    <row r="3969" spans="2:24" x14ac:dyDescent="0.25">
      <c r="B3969" s="248"/>
      <c r="C3969" s="249"/>
      <c r="D3969" s="269"/>
      <c r="E3969" s="249"/>
      <c r="F3969" s="270"/>
      <c r="G3969" s="270"/>
      <c r="H3969" s="271"/>
      <c r="I3969" s="271"/>
      <c r="J3969" s="270"/>
      <c r="K3969" s="270"/>
      <c r="L3969" s="249"/>
      <c r="M3969" s="249"/>
      <c r="N3969" s="272"/>
      <c r="O3969" s="250"/>
      <c r="P3969" s="273"/>
      <c r="Q3969" s="274"/>
      <c r="R3969" s="273"/>
      <c r="S3969" s="274"/>
      <c r="T3969" s="250"/>
      <c r="U3969" s="274"/>
      <c r="V3969" s="250"/>
      <c r="W3969" s="275"/>
      <c r="X3969" s="276"/>
    </row>
    <row r="3970" spans="2:24" x14ac:dyDescent="0.25">
      <c r="B3970" s="248"/>
      <c r="C3970" s="249"/>
      <c r="D3970" s="269"/>
      <c r="E3970" s="249"/>
      <c r="F3970" s="270"/>
      <c r="G3970" s="270"/>
      <c r="H3970" s="271"/>
      <c r="I3970" s="271"/>
      <c r="J3970" s="270"/>
      <c r="K3970" s="270"/>
      <c r="L3970" s="249"/>
      <c r="M3970" s="249"/>
      <c r="N3970" s="272"/>
      <c r="O3970" s="250"/>
      <c r="P3970" s="273"/>
      <c r="Q3970" s="274"/>
      <c r="R3970" s="273"/>
      <c r="S3970" s="274"/>
      <c r="T3970" s="250"/>
      <c r="U3970" s="274"/>
      <c r="V3970" s="250"/>
      <c r="W3970" s="275"/>
      <c r="X3970" s="276"/>
    </row>
    <row r="3971" spans="2:24" x14ac:dyDescent="0.25">
      <c r="B3971" s="248"/>
      <c r="C3971" s="249"/>
      <c r="D3971" s="269"/>
      <c r="E3971" s="249"/>
      <c r="F3971" s="270"/>
      <c r="G3971" s="270"/>
      <c r="H3971" s="271"/>
      <c r="I3971" s="271"/>
      <c r="J3971" s="270"/>
      <c r="K3971" s="270"/>
      <c r="L3971" s="249"/>
      <c r="M3971" s="249"/>
      <c r="N3971" s="272"/>
      <c r="O3971" s="250"/>
      <c r="P3971" s="273"/>
      <c r="Q3971" s="274"/>
      <c r="R3971" s="273"/>
      <c r="S3971" s="274"/>
      <c r="T3971" s="250"/>
      <c r="U3971" s="274"/>
      <c r="V3971" s="250"/>
      <c r="W3971" s="275"/>
      <c r="X3971" s="276"/>
    </row>
    <row r="3972" spans="2:24" x14ac:dyDescent="0.25">
      <c r="B3972" s="248"/>
      <c r="C3972" s="249"/>
      <c r="D3972" s="269"/>
      <c r="E3972" s="249"/>
      <c r="F3972" s="270"/>
      <c r="G3972" s="270"/>
      <c r="H3972" s="271"/>
      <c r="I3972" s="271"/>
      <c r="J3972" s="270"/>
      <c r="K3972" s="270"/>
      <c r="L3972" s="249"/>
      <c r="M3972" s="249"/>
      <c r="N3972" s="272"/>
      <c r="O3972" s="250"/>
      <c r="P3972" s="273"/>
      <c r="Q3972" s="274"/>
      <c r="R3972" s="273"/>
      <c r="S3972" s="274"/>
      <c r="T3972" s="250"/>
      <c r="U3972" s="274"/>
      <c r="V3972" s="250"/>
      <c r="W3972" s="275"/>
      <c r="X3972" s="276"/>
    </row>
    <row r="3973" spans="2:24" x14ac:dyDescent="0.25">
      <c r="B3973" s="248"/>
      <c r="C3973" s="249"/>
      <c r="D3973" s="269"/>
      <c r="E3973" s="249"/>
      <c r="F3973" s="270"/>
      <c r="G3973" s="270"/>
      <c r="H3973" s="271"/>
      <c r="I3973" s="271"/>
      <c r="J3973" s="270"/>
      <c r="K3973" s="270"/>
      <c r="L3973" s="249"/>
      <c r="M3973" s="249"/>
      <c r="N3973" s="272"/>
      <c r="O3973" s="250"/>
      <c r="P3973" s="273"/>
      <c r="Q3973" s="274"/>
      <c r="R3973" s="273"/>
      <c r="S3973" s="274"/>
      <c r="T3973" s="250"/>
      <c r="U3973" s="274"/>
      <c r="V3973" s="250"/>
      <c r="W3973" s="275"/>
      <c r="X3973" s="276"/>
    </row>
    <row r="3974" spans="2:24" x14ac:dyDescent="0.25">
      <c r="B3974" s="248"/>
      <c r="C3974" s="249"/>
      <c r="D3974" s="269"/>
      <c r="E3974" s="249"/>
      <c r="F3974" s="270"/>
      <c r="G3974" s="270"/>
      <c r="H3974" s="271"/>
      <c r="I3974" s="271"/>
      <c r="J3974" s="270"/>
      <c r="K3974" s="270"/>
      <c r="L3974" s="249"/>
      <c r="M3974" s="249"/>
      <c r="N3974" s="272"/>
      <c r="O3974" s="250"/>
      <c r="P3974" s="273"/>
      <c r="Q3974" s="274"/>
      <c r="R3974" s="273"/>
      <c r="S3974" s="274"/>
      <c r="T3974" s="250"/>
      <c r="U3974" s="274"/>
      <c r="V3974" s="250"/>
      <c r="W3974" s="275"/>
      <c r="X3974" s="276"/>
    </row>
    <row r="3975" spans="2:24" x14ac:dyDescent="0.25">
      <c r="B3975" s="248"/>
      <c r="C3975" s="249"/>
      <c r="D3975" s="269"/>
      <c r="E3975" s="249"/>
      <c r="F3975" s="270"/>
      <c r="G3975" s="270"/>
      <c r="H3975" s="271"/>
      <c r="I3975" s="271"/>
      <c r="J3975" s="270"/>
      <c r="K3975" s="270"/>
      <c r="L3975" s="249"/>
      <c r="M3975" s="249"/>
      <c r="N3975" s="272"/>
      <c r="O3975" s="250"/>
      <c r="P3975" s="273"/>
      <c r="Q3975" s="274"/>
      <c r="R3975" s="273"/>
      <c r="S3975" s="274"/>
      <c r="T3975" s="250"/>
      <c r="U3975" s="274"/>
      <c r="V3975" s="250"/>
      <c r="W3975" s="275"/>
      <c r="X3975" s="276"/>
    </row>
    <row r="3976" spans="2:24" x14ac:dyDescent="0.25">
      <c r="B3976" s="248"/>
      <c r="C3976" s="249"/>
      <c r="D3976" s="269"/>
      <c r="E3976" s="249"/>
      <c r="F3976" s="270"/>
      <c r="G3976" s="270"/>
      <c r="H3976" s="271"/>
      <c r="I3976" s="271"/>
      <c r="J3976" s="270"/>
      <c r="K3976" s="270"/>
      <c r="L3976" s="249"/>
      <c r="M3976" s="249"/>
      <c r="N3976" s="272"/>
      <c r="O3976" s="250"/>
      <c r="P3976" s="273"/>
      <c r="Q3976" s="274"/>
      <c r="R3976" s="273"/>
      <c r="S3976" s="274"/>
      <c r="T3976" s="250"/>
      <c r="U3976" s="274"/>
      <c r="V3976" s="250"/>
      <c r="W3976" s="275"/>
      <c r="X3976" s="276"/>
    </row>
    <row r="3977" spans="2:24" x14ac:dyDescent="0.25">
      <c r="B3977" s="248"/>
      <c r="C3977" s="249"/>
      <c r="D3977" s="269"/>
      <c r="E3977" s="249"/>
      <c r="F3977" s="270"/>
      <c r="G3977" s="270"/>
      <c r="H3977" s="271"/>
      <c r="I3977" s="271"/>
      <c r="J3977" s="270"/>
      <c r="K3977" s="270"/>
      <c r="L3977" s="249"/>
      <c r="M3977" s="249"/>
      <c r="N3977" s="272"/>
      <c r="O3977" s="250"/>
      <c r="P3977" s="273"/>
      <c r="Q3977" s="274"/>
      <c r="R3977" s="273"/>
      <c r="S3977" s="274"/>
      <c r="T3977" s="250"/>
      <c r="U3977" s="274"/>
      <c r="V3977" s="250"/>
      <c r="W3977" s="275"/>
      <c r="X3977" s="276"/>
    </row>
    <row r="3978" spans="2:24" x14ac:dyDescent="0.25">
      <c r="B3978" s="248"/>
      <c r="C3978" s="249"/>
      <c r="D3978" s="269"/>
      <c r="E3978" s="249"/>
      <c r="F3978" s="270"/>
      <c r="G3978" s="270"/>
      <c r="H3978" s="271"/>
      <c r="I3978" s="271"/>
      <c r="J3978" s="270"/>
      <c r="K3978" s="270"/>
      <c r="L3978" s="249"/>
      <c r="M3978" s="249"/>
      <c r="N3978" s="272"/>
      <c r="O3978" s="250"/>
      <c r="P3978" s="273"/>
      <c r="Q3978" s="274"/>
      <c r="R3978" s="273"/>
      <c r="S3978" s="274"/>
      <c r="T3978" s="250"/>
      <c r="U3978" s="274"/>
      <c r="V3978" s="250"/>
      <c r="W3978" s="275"/>
      <c r="X3978" s="276"/>
    </row>
    <row r="3979" spans="2:24" x14ac:dyDescent="0.25">
      <c r="B3979" s="248"/>
      <c r="C3979" s="249"/>
      <c r="D3979" s="269"/>
      <c r="E3979" s="249"/>
      <c r="F3979" s="270"/>
      <c r="G3979" s="270"/>
      <c r="H3979" s="271"/>
      <c r="I3979" s="271"/>
      <c r="J3979" s="270"/>
      <c r="K3979" s="270"/>
      <c r="L3979" s="249"/>
      <c r="M3979" s="249"/>
      <c r="N3979" s="272"/>
      <c r="O3979" s="250"/>
      <c r="P3979" s="273"/>
      <c r="Q3979" s="274"/>
      <c r="R3979" s="273"/>
      <c r="S3979" s="274"/>
      <c r="T3979" s="250"/>
      <c r="U3979" s="274"/>
      <c r="V3979" s="250"/>
      <c r="W3979" s="275"/>
      <c r="X3979" s="276"/>
    </row>
    <row r="3980" spans="2:24" x14ac:dyDescent="0.25">
      <c r="B3980" s="248"/>
      <c r="C3980" s="249"/>
      <c r="D3980" s="269"/>
      <c r="E3980" s="249"/>
      <c r="F3980" s="270"/>
      <c r="G3980" s="270"/>
      <c r="H3980" s="271"/>
      <c r="I3980" s="271"/>
      <c r="J3980" s="270"/>
      <c r="K3980" s="270"/>
      <c r="L3980" s="249"/>
      <c r="M3980" s="249"/>
      <c r="N3980" s="272"/>
      <c r="O3980" s="250"/>
      <c r="P3980" s="273"/>
      <c r="Q3980" s="274"/>
      <c r="R3980" s="273"/>
      <c r="S3980" s="274"/>
      <c r="T3980" s="250"/>
      <c r="U3980" s="274"/>
      <c r="V3980" s="250"/>
      <c r="W3980" s="275"/>
      <c r="X3980" s="276"/>
    </row>
    <row r="3981" spans="2:24" x14ac:dyDescent="0.25">
      <c r="B3981" s="248"/>
      <c r="C3981" s="249"/>
      <c r="D3981" s="269"/>
      <c r="E3981" s="249"/>
      <c r="F3981" s="270"/>
      <c r="G3981" s="270"/>
      <c r="H3981" s="271"/>
      <c r="I3981" s="271"/>
      <c r="J3981" s="270"/>
      <c r="K3981" s="270"/>
      <c r="L3981" s="249"/>
      <c r="M3981" s="249"/>
      <c r="N3981" s="272"/>
      <c r="O3981" s="250"/>
      <c r="P3981" s="273"/>
      <c r="Q3981" s="274"/>
      <c r="R3981" s="273"/>
      <c r="S3981" s="274"/>
      <c r="T3981" s="250"/>
      <c r="U3981" s="274"/>
      <c r="V3981" s="250"/>
      <c r="W3981" s="275"/>
      <c r="X3981" s="276"/>
    </row>
    <row r="3982" spans="2:24" x14ac:dyDescent="0.25">
      <c r="B3982" s="248"/>
      <c r="C3982" s="249"/>
      <c r="D3982" s="269"/>
      <c r="E3982" s="249"/>
      <c r="F3982" s="270"/>
      <c r="G3982" s="270"/>
      <c r="H3982" s="271"/>
      <c r="I3982" s="271"/>
      <c r="J3982" s="270"/>
      <c r="K3982" s="270"/>
      <c r="L3982" s="249"/>
      <c r="M3982" s="249"/>
      <c r="N3982" s="272"/>
      <c r="O3982" s="250"/>
      <c r="P3982" s="273"/>
      <c r="Q3982" s="274"/>
      <c r="R3982" s="273"/>
      <c r="S3982" s="274"/>
      <c r="T3982" s="250"/>
      <c r="U3982" s="274"/>
      <c r="V3982" s="250"/>
      <c r="W3982" s="275"/>
      <c r="X3982" s="276"/>
    </row>
    <row r="3983" spans="2:24" x14ac:dyDescent="0.25">
      <c r="B3983" s="248"/>
      <c r="C3983" s="249"/>
      <c r="D3983" s="269"/>
      <c r="E3983" s="249"/>
      <c r="F3983" s="270"/>
      <c r="G3983" s="270"/>
      <c r="H3983" s="271"/>
      <c r="I3983" s="271"/>
      <c r="J3983" s="270"/>
      <c r="K3983" s="270"/>
      <c r="L3983" s="249"/>
      <c r="M3983" s="249"/>
      <c r="N3983" s="272"/>
      <c r="O3983" s="250"/>
      <c r="P3983" s="273"/>
      <c r="Q3983" s="274"/>
      <c r="R3983" s="273"/>
      <c r="S3983" s="274"/>
      <c r="T3983" s="250"/>
      <c r="U3983" s="274"/>
      <c r="V3983" s="250"/>
      <c r="W3983" s="275"/>
      <c r="X3983" s="276"/>
    </row>
    <row r="3984" spans="2:24" x14ac:dyDescent="0.25">
      <c r="B3984" s="248"/>
      <c r="C3984" s="249"/>
      <c r="D3984" s="269"/>
      <c r="E3984" s="249"/>
      <c r="F3984" s="270"/>
      <c r="G3984" s="270"/>
      <c r="H3984" s="271"/>
      <c r="I3984" s="271"/>
      <c r="J3984" s="270"/>
      <c r="K3984" s="270"/>
      <c r="L3984" s="249"/>
      <c r="M3984" s="249"/>
      <c r="N3984" s="272"/>
      <c r="O3984" s="250"/>
      <c r="P3984" s="273"/>
      <c r="Q3984" s="274"/>
      <c r="R3984" s="273"/>
      <c r="S3984" s="274"/>
      <c r="T3984" s="250"/>
      <c r="U3984" s="274"/>
      <c r="V3984" s="250"/>
      <c r="W3984" s="275"/>
      <c r="X3984" s="276"/>
    </row>
    <row r="3985" spans="2:24" x14ac:dyDescent="0.25">
      <c r="B3985" s="248"/>
      <c r="C3985" s="249"/>
      <c r="D3985" s="269"/>
      <c r="E3985" s="249"/>
      <c r="F3985" s="270"/>
      <c r="G3985" s="270"/>
      <c r="H3985" s="271"/>
      <c r="I3985" s="271"/>
      <c r="J3985" s="270"/>
      <c r="K3985" s="270"/>
      <c r="L3985" s="249"/>
      <c r="M3985" s="249"/>
      <c r="N3985" s="272"/>
      <c r="O3985" s="250"/>
      <c r="P3985" s="273"/>
      <c r="Q3985" s="274"/>
      <c r="R3985" s="273"/>
      <c r="S3985" s="274"/>
      <c r="T3985" s="250"/>
      <c r="U3985" s="274"/>
      <c r="V3985" s="250"/>
      <c r="W3985" s="275"/>
      <c r="X3985" s="276"/>
    </row>
    <row r="3986" spans="2:24" x14ac:dyDescent="0.25">
      <c r="B3986" s="248"/>
      <c r="C3986" s="249"/>
      <c r="D3986" s="269"/>
      <c r="E3986" s="249"/>
      <c r="F3986" s="270"/>
      <c r="G3986" s="270"/>
      <c r="H3986" s="271"/>
      <c r="I3986" s="271"/>
      <c r="J3986" s="270"/>
      <c r="K3986" s="270"/>
      <c r="L3986" s="249"/>
      <c r="M3986" s="249"/>
      <c r="N3986" s="272"/>
      <c r="O3986" s="250"/>
      <c r="P3986" s="273"/>
      <c r="Q3986" s="274"/>
      <c r="R3986" s="273"/>
      <c r="S3986" s="274"/>
      <c r="T3986" s="250"/>
      <c r="U3986" s="274"/>
      <c r="V3986" s="250"/>
      <c r="W3986" s="275"/>
      <c r="X3986" s="276"/>
    </row>
    <row r="3987" spans="2:24" x14ac:dyDescent="0.25">
      <c r="B3987" s="248"/>
      <c r="C3987" s="249"/>
      <c r="D3987" s="269"/>
      <c r="E3987" s="249"/>
      <c r="F3987" s="270"/>
      <c r="G3987" s="270"/>
      <c r="H3987" s="271"/>
      <c r="I3987" s="271"/>
      <c r="J3987" s="270"/>
      <c r="K3987" s="270"/>
      <c r="L3987" s="249"/>
      <c r="M3987" s="249"/>
      <c r="N3987" s="272"/>
      <c r="O3987" s="250"/>
      <c r="P3987" s="273"/>
      <c r="Q3987" s="274"/>
      <c r="R3987" s="273"/>
      <c r="S3987" s="274"/>
      <c r="T3987" s="250"/>
      <c r="U3987" s="274"/>
      <c r="V3987" s="250"/>
      <c r="W3987" s="275"/>
      <c r="X3987" s="276"/>
    </row>
    <row r="3988" spans="2:24" x14ac:dyDescent="0.25">
      <c r="B3988" s="248"/>
      <c r="C3988" s="249"/>
      <c r="D3988" s="269"/>
      <c r="E3988" s="249"/>
      <c r="F3988" s="270"/>
      <c r="G3988" s="270"/>
      <c r="H3988" s="271"/>
      <c r="I3988" s="271"/>
      <c r="J3988" s="270"/>
      <c r="K3988" s="270"/>
      <c r="L3988" s="249"/>
      <c r="M3988" s="249"/>
      <c r="N3988" s="272"/>
      <c r="O3988" s="250"/>
      <c r="P3988" s="273"/>
      <c r="Q3988" s="274"/>
      <c r="R3988" s="273"/>
      <c r="S3988" s="274"/>
      <c r="T3988" s="250"/>
      <c r="U3988" s="274"/>
      <c r="V3988" s="250"/>
      <c r="W3988" s="275"/>
      <c r="X3988" s="276"/>
    </row>
    <row r="3989" spans="2:24" x14ac:dyDescent="0.25">
      <c r="B3989" s="248"/>
      <c r="C3989" s="249"/>
      <c r="D3989" s="269"/>
      <c r="E3989" s="249"/>
      <c r="F3989" s="270"/>
      <c r="G3989" s="270"/>
      <c r="H3989" s="271"/>
      <c r="I3989" s="271"/>
      <c r="J3989" s="270"/>
      <c r="K3989" s="270"/>
      <c r="L3989" s="249"/>
      <c r="M3989" s="249"/>
      <c r="N3989" s="272"/>
      <c r="O3989" s="250"/>
      <c r="P3989" s="273"/>
      <c r="Q3989" s="274"/>
      <c r="R3989" s="273"/>
      <c r="S3989" s="274"/>
      <c r="T3989" s="250"/>
      <c r="U3989" s="274"/>
      <c r="V3989" s="250"/>
      <c r="W3989" s="275"/>
      <c r="X3989" s="276"/>
    </row>
    <row r="3990" spans="2:24" x14ac:dyDescent="0.25">
      <c r="B3990" s="248"/>
      <c r="C3990" s="249"/>
      <c r="D3990" s="269"/>
      <c r="E3990" s="249"/>
      <c r="F3990" s="270"/>
      <c r="G3990" s="270"/>
      <c r="H3990" s="271"/>
      <c r="I3990" s="271"/>
      <c r="J3990" s="270"/>
      <c r="K3990" s="270"/>
      <c r="L3990" s="249"/>
      <c r="M3990" s="249"/>
      <c r="N3990" s="272"/>
      <c r="O3990" s="250"/>
      <c r="P3990" s="273"/>
      <c r="Q3990" s="274"/>
      <c r="R3990" s="273"/>
      <c r="S3990" s="274"/>
      <c r="T3990" s="250"/>
      <c r="U3990" s="274"/>
      <c r="V3990" s="250"/>
      <c r="W3990" s="275"/>
      <c r="X3990" s="276"/>
    </row>
    <row r="3991" spans="2:24" x14ac:dyDescent="0.25">
      <c r="B3991" s="248"/>
      <c r="C3991" s="249"/>
      <c r="D3991" s="269"/>
      <c r="E3991" s="249"/>
      <c r="F3991" s="270"/>
      <c r="G3991" s="270"/>
      <c r="H3991" s="271"/>
      <c r="I3991" s="271"/>
      <c r="J3991" s="270"/>
      <c r="K3991" s="270"/>
      <c r="L3991" s="249"/>
      <c r="M3991" s="249"/>
      <c r="N3991" s="272"/>
      <c r="O3991" s="250"/>
      <c r="P3991" s="273"/>
      <c r="Q3991" s="274"/>
      <c r="R3991" s="273"/>
      <c r="S3991" s="274"/>
      <c r="T3991" s="250"/>
      <c r="U3991" s="274"/>
      <c r="V3991" s="250"/>
      <c r="W3991" s="275"/>
      <c r="X3991" s="276"/>
    </row>
    <row r="3992" spans="2:24" x14ac:dyDescent="0.25">
      <c r="B3992" s="248"/>
      <c r="C3992" s="249"/>
      <c r="D3992" s="269"/>
      <c r="E3992" s="249"/>
      <c r="F3992" s="270"/>
      <c r="G3992" s="270"/>
      <c r="H3992" s="271"/>
      <c r="I3992" s="271"/>
      <c r="J3992" s="270"/>
      <c r="K3992" s="270"/>
      <c r="L3992" s="249"/>
      <c r="M3992" s="249"/>
      <c r="N3992" s="272"/>
      <c r="O3992" s="250"/>
      <c r="P3992" s="273"/>
      <c r="Q3992" s="274"/>
      <c r="R3992" s="273"/>
      <c r="S3992" s="274"/>
      <c r="T3992" s="250"/>
      <c r="U3992" s="274"/>
      <c r="V3992" s="250"/>
      <c r="W3992" s="275"/>
      <c r="X3992" s="276"/>
    </row>
    <row r="3993" spans="2:24" x14ac:dyDescent="0.25">
      <c r="B3993" s="248"/>
      <c r="C3993" s="249"/>
      <c r="D3993" s="269"/>
      <c r="E3993" s="249"/>
      <c r="F3993" s="270"/>
      <c r="G3993" s="270"/>
      <c r="H3993" s="271"/>
      <c r="I3993" s="271"/>
      <c r="J3993" s="270"/>
      <c r="K3993" s="270"/>
      <c r="L3993" s="249"/>
      <c r="M3993" s="249"/>
      <c r="N3993" s="272"/>
      <c r="O3993" s="250"/>
      <c r="P3993" s="273"/>
      <c r="Q3993" s="274"/>
      <c r="R3993" s="273"/>
      <c r="S3993" s="274"/>
      <c r="T3993" s="250"/>
      <c r="U3993" s="274"/>
      <c r="V3993" s="250"/>
      <c r="W3993" s="275"/>
      <c r="X3993" s="276"/>
    </row>
    <row r="3994" spans="2:24" x14ac:dyDescent="0.25">
      <c r="B3994" s="248"/>
      <c r="C3994" s="249"/>
      <c r="D3994" s="269"/>
      <c r="E3994" s="249"/>
      <c r="F3994" s="270"/>
      <c r="G3994" s="270"/>
      <c r="H3994" s="271"/>
      <c r="I3994" s="271"/>
      <c r="J3994" s="270"/>
      <c r="K3994" s="270"/>
      <c r="L3994" s="249"/>
      <c r="M3994" s="249"/>
      <c r="N3994" s="272"/>
      <c r="O3994" s="250"/>
      <c r="P3994" s="273"/>
      <c r="Q3994" s="274"/>
      <c r="R3994" s="273"/>
      <c r="S3994" s="274"/>
      <c r="T3994" s="250"/>
      <c r="U3994" s="274"/>
      <c r="V3994" s="250"/>
      <c r="W3994" s="275"/>
      <c r="X3994" s="276"/>
    </row>
    <row r="3995" spans="2:24" x14ac:dyDescent="0.25">
      <c r="B3995" s="248"/>
      <c r="C3995" s="249"/>
      <c r="D3995" s="269"/>
      <c r="E3995" s="249"/>
      <c r="F3995" s="270"/>
      <c r="G3995" s="270"/>
      <c r="H3995" s="271"/>
      <c r="I3995" s="271"/>
      <c r="J3995" s="270"/>
      <c r="K3995" s="270"/>
      <c r="L3995" s="249"/>
      <c r="M3995" s="249"/>
      <c r="N3995" s="272"/>
      <c r="O3995" s="250"/>
      <c r="P3995" s="273"/>
      <c r="Q3995" s="274"/>
      <c r="R3995" s="273"/>
      <c r="S3995" s="274"/>
      <c r="T3995" s="250"/>
      <c r="U3995" s="274"/>
      <c r="V3995" s="250"/>
      <c r="W3995" s="275"/>
      <c r="X3995" s="276"/>
    </row>
    <row r="3996" spans="2:24" x14ac:dyDescent="0.25">
      <c r="B3996" s="248"/>
      <c r="C3996" s="249"/>
      <c r="D3996" s="269"/>
      <c r="E3996" s="249"/>
      <c r="F3996" s="270"/>
      <c r="G3996" s="270"/>
      <c r="H3996" s="271"/>
      <c r="I3996" s="271"/>
      <c r="J3996" s="270"/>
      <c r="K3996" s="270"/>
      <c r="L3996" s="249"/>
      <c r="M3996" s="249"/>
      <c r="N3996" s="272"/>
      <c r="O3996" s="250"/>
      <c r="P3996" s="273"/>
      <c r="Q3996" s="274"/>
      <c r="R3996" s="273"/>
      <c r="S3996" s="274"/>
      <c r="T3996" s="250"/>
      <c r="U3996" s="274"/>
      <c r="V3996" s="250"/>
      <c r="W3996" s="275"/>
      <c r="X3996" s="276"/>
    </row>
    <row r="3997" spans="2:24" x14ac:dyDescent="0.25">
      <c r="B3997" s="248"/>
      <c r="C3997" s="249"/>
      <c r="D3997" s="269"/>
      <c r="E3997" s="249"/>
      <c r="F3997" s="270"/>
      <c r="G3997" s="270"/>
      <c r="H3997" s="271"/>
      <c r="I3997" s="271"/>
      <c r="J3997" s="270"/>
      <c r="K3997" s="270"/>
      <c r="L3997" s="249"/>
      <c r="M3997" s="249"/>
      <c r="N3997" s="272"/>
      <c r="O3997" s="250"/>
      <c r="P3997" s="273"/>
      <c r="Q3997" s="274"/>
      <c r="R3997" s="273"/>
      <c r="S3997" s="274"/>
      <c r="T3997" s="250"/>
      <c r="U3997" s="274"/>
      <c r="V3997" s="250"/>
      <c r="W3997" s="275"/>
      <c r="X3997" s="276"/>
    </row>
    <row r="3998" spans="2:24" x14ac:dyDescent="0.25">
      <c r="B3998" s="248"/>
      <c r="C3998" s="249"/>
      <c r="D3998" s="269"/>
      <c r="E3998" s="249"/>
      <c r="F3998" s="270"/>
      <c r="G3998" s="270"/>
      <c r="H3998" s="271"/>
      <c r="I3998" s="271"/>
      <c r="J3998" s="270"/>
      <c r="K3998" s="270"/>
      <c r="L3998" s="249"/>
      <c r="M3998" s="249"/>
      <c r="N3998" s="272"/>
      <c r="O3998" s="250"/>
      <c r="P3998" s="273"/>
      <c r="Q3998" s="274"/>
      <c r="R3998" s="273"/>
      <c r="S3998" s="274"/>
      <c r="T3998" s="250"/>
      <c r="U3998" s="274"/>
      <c r="V3998" s="250"/>
      <c r="W3998" s="275"/>
      <c r="X3998" s="276"/>
    </row>
    <row r="3999" spans="2:24" x14ac:dyDescent="0.25">
      <c r="B3999" s="248"/>
      <c r="C3999" s="249"/>
      <c r="D3999" s="269"/>
      <c r="E3999" s="249"/>
      <c r="F3999" s="270"/>
      <c r="G3999" s="270"/>
      <c r="H3999" s="271"/>
      <c r="I3999" s="271"/>
      <c r="J3999" s="270"/>
      <c r="K3999" s="270"/>
      <c r="L3999" s="249"/>
      <c r="M3999" s="249"/>
      <c r="N3999" s="272"/>
      <c r="O3999" s="250"/>
      <c r="P3999" s="273"/>
      <c r="Q3999" s="274"/>
      <c r="R3999" s="273"/>
      <c r="S3999" s="274"/>
      <c r="T3999" s="250"/>
      <c r="U3999" s="274"/>
      <c r="V3999" s="250"/>
      <c r="W3999" s="275"/>
      <c r="X3999" s="276"/>
    </row>
    <row r="4000" spans="2:24" x14ac:dyDescent="0.25">
      <c r="B4000" s="248"/>
      <c r="C4000" s="249"/>
      <c r="D4000" s="269"/>
      <c r="E4000" s="249"/>
      <c r="F4000" s="270"/>
      <c r="G4000" s="270"/>
      <c r="H4000" s="271"/>
      <c r="I4000" s="271"/>
      <c r="J4000" s="270"/>
      <c r="K4000" s="270"/>
      <c r="L4000" s="249"/>
      <c r="M4000" s="249"/>
      <c r="N4000" s="272"/>
      <c r="O4000" s="250"/>
      <c r="P4000" s="273"/>
      <c r="Q4000" s="274"/>
      <c r="R4000" s="273"/>
      <c r="S4000" s="274"/>
      <c r="T4000" s="250"/>
      <c r="U4000" s="274"/>
      <c r="V4000" s="250"/>
      <c r="W4000" s="275"/>
      <c r="X4000" s="276"/>
    </row>
    <row r="4001" spans="2:24" x14ac:dyDescent="0.25">
      <c r="B4001" s="248"/>
      <c r="C4001" s="249"/>
      <c r="D4001" s="269"/>
      <c r="E4001" s="249"/>
      <c r="F4001" s="270"/>
      <c r="G4001" s="270"/>
      <c r="H4001" s="271"/>
      <c r="I4001" s="271"/>
      <c r="J4001" s="270"/>
      <c r="K4001" s="270"/>
      <c r="L4001" s="249"/>
      <c r="M4001" s="249"/>
      <c r="N4001" s="272"/>
      <c r="O4001" s="250"/>
      <c r="P4001" s="273"/>
      <c r="Q4001" s="274"/>
      <c r="R4001" s="273"/>
      <c r="S4001" s="274"/>
      <c r="T4001" s="250"/>
      <c r="U4001" s="274"/>
      <c r="V4001" s="250"/>
      <c r="W4001" s="275"/>
      <c r="X4001" s="276"/>
    </row>
    <row r="4002" spans="2:24" x14ac:dyDescent="0.25">
      <c r="B4002" s="248"/>
      <c r="C4002" s="249"/>
      <c r="D4002" s="269"/>
      <c r="E4002" s="249"/>
      <c r="F4002" s="270"/>
      <c r="G4002" s="270"/>
      <c r="H4002" s="271"/>
      <c r="I4002" s="271"/>
      <c r="J4002" s="270"/>
      <c r="K4002" s="270"/>
      <c r="L4002" s="249"/>
      <c r="M4002" s="249"/>
      <c r="N4002" s="272"/>
      <c r="O4002" s="250"/>
      <c r="P4002" s="273"/>
      <c r="Q4002" s="274"/>
      <c r="R4002" s="273"/>
      <c r="S4002" s="274"/>
      <c r="T4002" s="250"/>
      <c r="U4002" s="274"/>
      <c r="V4002" s="250"/>
      <c r="W4002" s="275"/>
      <c r="X4002" s="276"/>
    </row>
    <row r="4003" spans="2:24" x14ac:dyDescent="0.25">
      <c r="B4003" s="248"/>
      <c r="C4003" s="249"/>
      <c r="D4003" s="269"/>
      <c r="E4003" s="249"/>
      <c r="F4003" s="270"/>
      <c r="G4003" s="270"/>
      <c r="H4003" s="271"/>
      <c r="I4003" s="271"/>
      <c r="J4003" s="270"/>
      <c r="K4003" s="270"/>
      <c r="L4003" s="249"/>
      <c r="M4003" s="249"/>
      <c r="N4003" s="272"/>
      <c r="O4003" s="250"/>
      <c r="P4003" s="273"/>
      <c r="Q4003" s="274"/>
      <c r="R4003" s="273"/>
      <c r="S4003" s="274"/>
      <c r="T4003" s="250"/>
      <c r="U4003" s="274"/>
      <c r="V4003" s="250"/>
      <c r="W4003" s="275"/>
      <c r="X4003" s="276"/>
    </row>
    <row r="4004" spans="2:24" x14ac:dyDescent="0.25">
      <c r="B4004" s="248"/>
      <c r="C4004" s="249"/>
      <c r="D4004" s="269"/>
      <c r="E4004" s="249"/>
      <c r="F4004" s="270"/>
      <c r="G4004" s="270"/>
      <c r="H4004" s="271"/>
      <c r="I4004" s="271"/>
      <c r="J4004" s="270"/>
      <c r="K4004" s="270"/>
      <c r="L4004" s="249"/>
      <c r="M4004" s="249"/>
      <c r="N4004" s="272"/>
      <c r="O4004" s="250"/>
      <c r="P4004" s="273"/>
      <c r="Q4004" s="274"/>
      <c r="R4004" s="273"/>
      <c r="S4004" s="274"/>
      <c r="T4004" s="250"/>
      <c r="U4004" s="274"/>
      <c r="V4004" s="250"/>
      <c r="W4004" s="275"/>
      <c r="X4004" s="276"/>
    </row>
    <row r="4005" spans="2:24" x14ac:dyDescent="0.25">
      <c r="B4005" s="252"/>
      <c r="C4005" s="253"/>
      <c r="D4005" s="277"/>
      <c r="E4005" s="253"/>
      <c r="F4005" s="278"/>
      <c r="G4005" s="278"/>
      <c r="H4005" s="279"/>
      <c r="I4005" s="279"/>
      <c r="J4005" s="278"/>
      <c r="K4005" s="278"/>
      <c r="L4005" s="253"/>
      <c r="M4005" s="253"/>
      <c r="N4005" s="280"/>
      <c r="O4005" s="254"/>
      <c r="P4005" s="281"/>
      <c r="Q4005" s="282"/>
      <c r="R4005" s="281"/>
      <c r="S4005" s="282"/>
      <c r="T4005" s="254"/>
      <c r="U4005" s="282"/>
      <c r="V4005" s="254"/>
      <c r="W4005" s="283"/>
      <c r="X4005" s="284"/>
    </row>
    <row r="4006" spans="2:24" x14ac:dyDescent="0.25">
      <c r="U4006" s="147"/>
      <c r="V4006" s="1"/>
    </row>
  </sheetData>
  <sheetProtection algorithmName="SHA-512" hashValue="u0gsL2tw+CJonnMoNMbE38yPvJdEgLxSexyqWChLRMn1HSg8K1purM7QmEhIu7WUGnr4WE5siq7qoZ8x8Lf9IA==" saltValue="HPBWJQERGAnSGT32OUNUAA==" spinCount="100000" sheet="1" objects="1" scenarios="1" formatColumns="0"/>
  <autoFilter ref="B5:X5" xr:uid="{A890118A-9BF4-489E-9E03-DE08EACEE93E}"/>
  <phoneticPr fontId="32" type="noConversion"/>
  <conditionalFormatting sqref="B6:B25">
    <cfRule type="expression" dxfId="1" priority="1">
      <formula>COUNTIF($B$6:$B$4005,$B6)&gt;1</formula>
    </cfRule>
  </conditionalFormatting>
  <conditionalFormatting sqref="U6:U25">
    <cfRule type="expression" dxfId="0" priority="5">
      <formula>LEN($V5)&gt;0</formula>
    </cfRule>
  </conditionalFormatting>
  <dataValidations disablePrompts="1" count="8">
    <dataValidation type="list" allowBlank="1" showInputMessage="1" showErrorMessage="1" sqref="E6:E25" xr:uid="{91A49E6C-C597-4F1B-BBE0-89BBC7934FD9}">
      <formula1>propertyidnamelist</formula1>
    </dataValidation>
    <dataValidation type="list" allowBlank="1" showInputMessage="1" showErrorMessage="1" sqref="N6:N25" xr:uid="{4214DCEB-07FD-44A9-A15C-D1112EEB0E5B}">
      <formula1>servicetypelist</formula1>
    </dataValidation>
    <dataValidation type="list" allowBlank="1" showInputMessage="1" showErrorMessage="1" sqref="W6:W25" xr:uid="{B1E92386-AFA5-44F3-9DD4-B777CC1FEF5E}">
      <formula1>statuslist</formula1>
    </dataValidation>
    <dataValidation type="list" allowBlank="1" showInputMessage="1" showErrorMessage="1" sqref="C6:C25" xr:uid="{87BC129A-CF0E-4428-A0D6-751A518A0998}">
      <formula1>brokerlist</formula1>
    </dataValidation>
    <dataValidation type="date" allowBlank="1" showErrorMessage="1" errorTitle="Input Problem" error="Input must be between 01/01/2020 and 12/31/2030!" sqref="D6:D25 X8 X10:X25" xr:uid="{246C7348-E7F7-4824-99E4-43F55B044CAA}">
      <formula1>43831</formula1>
      <formula2>47848</formula2>
    </dataValidation>
    <dataValidation type="date" errorStyle="warning" allowBlank="1" showErrorMessage="1" errorTitle="Input Problem" error="Input must be between 01/01/2020 and 12/31/2030!" sqref="X6:X7 X9" xr:uid="{5F265A7B-5075-4BC3-A20A-6230465C9621}">
      <formula1>43831</formula1>
      <formula2>47848</formula2>
    </dataValidation>
    <dataValidation type="whole" operator="greaterThanOrEqual" allowBlank="1" showErrorMessage="1" errorTitle="Input Problem" error="Input must be numeric value and greater than 0!" sqref="Q6:Q25 S6:V25 O6:O25" xr:uid="{A2FFB60D-31E3-4EFF-AF7E-0BE29F0A817B}">
      <formula1>0</formula1>
    </dataValidation>
    <dataValidation operator="greaterThan" allowBlank="1" showErrorMessage="1" errorTitle="Input Problem" error="Input must be numeric value and greater than 0!" sqref="P6:P25 R6:R25" xr:uid="{2977A4FF-481E-48FE-82C1-F14B69B233B9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1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2CAD-D0E0-4E65-BB3E-F033A0FD1531}">
  <sheetPr>
    <pageSetUpPr autoPageBreaks="0" fitToPage="1"/>
  </sheetPr>
  <dimension ref="A1:P10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0" customWidth="1"/>
    <col min="2" max="2" width="30.7109375" style="50" customWidth="1"/>
    <col min="3" max="3" width="12.7109375" style="32" customWidth="1"/>
    <col min="4" max="15" width="12.7109375" style="10" customWidth="1"/>
    <col min="16" max="16" width="3.7109375" style="10" customWidth="1"/>
    <col min="17" max="16384" width="8.85546875" style="10"/>
  </cols>
  <sheetData>
    <row r="1" spans="1:16" s="1" customFormat="1" ht="6.75" customHeight="1" x14ac:dyDescent="0.25">
      <c r="B1" s="54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s="25" customFormat="1" ht="20.100000000000001" customHeight="1" x14ac:dyDescent="0.25">
      <c r="B2" s="118" t="s">
        <v>247</v>
      </c>
      <c r="C2" s="4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s="4" customFormat="1" ht="24" customHeight="1" x14ac:dyDescent="0.25">
      <c r="A3" s="140"/>
      <c r="B3" s="121" t="s">
        <v>205</v>
      </c>
      <c r="C3" s="49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6" ht="4.9000000000000004" customHeight="1" x14ac:dyDescent="0.25">
      <c r="A4" s="31"/>
      <c r="B4" s="53"/>
      <c r="C4" s="31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3" customFormat="1" ht="30" customHeight="1" x14ac:dyDescent="0.25">
      <c r="A5" s="10"/>
      <c r="B5" s="166" t="s">
        <v>58</v>
      </c>
      <c r="C5" s="167" t="s">
        <v>60</v>
      </c>
      <c r="D5" s="168" t="s">
        <v>37</v>
      </c>
      <c r="E5" s="168" t="s">
        <v>38</v>
      </c>
      <c r="F5" s="168" t="s">
        <v>39</v>
      </c>
      <c r="G5" s="168" t="s">
        <v>235</v>
      </c>
      <c r="H5" s="168" t="s">
        <v>40</v>
      </c>
      <c r="I5" s="168" t="s">
        <v>41</v>
      </c>
      <c r="J5" s="168" t="s">
        <v>42</v>
      </c>
      <c r="K5" s="168" t="s">
        <v>43</v>
      </c>
      <c r="L5" s="168" t="s">
        <v>44</v>
      </c>
      <c r="M5" s="168" t="s">
        <v>45</v>
      </c>
      <c r="N5" s="168" t="s">
        <v>46</v>
      </c>
      <c r="O5" s="168" t="s">
        <v>47</v>
      </c>
      <c r="P5" s="31"/>
    </row>
    <row r="6" spans="1:16" x14ac:dyDescent="0.25">
      <c r="B6" s="215" t="s">
        <v>79</v>
      </c>
      <c r="C6" s="216">
        <v>2023</v>
      </c>
      <c r="D6" s="217">
        <v>500</v>
      </c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1"/>
    </row>
    <row r="7" spans="1:16" x14ac:dyDescent="0.25">
      <c r="B7" s="218" t="s">
        <v>80</v>
      </c>
      <c r="C7" s="219">
        <v>2023</v>
      </c>
      <c r="D7" s="180">
        <v>250</v>
      </c>
      <c r="E7" s="153">
        <v>250</v>
      </c>
      <c r="F7" s="153">
        <v>250</v>
      </c>
      <c r="G7" s="153">
        <v>250</v>
      </c>
      <c r="H7" s="153">
        <v>250</v>
      </c>
      <c r="I7" s="153">
        <v>250</v>
      </c>
      <c r="J7" s="153">
        <v>250</v>
      </c>
      <c r="K7" s="153">
        <v>250</v>
      </c>
      <c r="L7" s="153">
        <v>250</v>
      </c>
      <c r="M7" s="153">
        <v>250</v>
      </c>
      <c r="N7" s="153">
        <v>250</v>
      </c>
      <c r="O7" s="154">
        <v>250</v>
      </c>
    </row>
    <row r="8" spans="1:16" x14ac:dyDescent="0.25">
      <c r="B8" s="218" t="s">
        <v>81</v>
      </c>
      <c r="C8" s="219">
        <v>2023</v>
      </c>
      <c r="D8" s="180"/>
      <c r="E8" s="153"/>
      <c r="F8" s="153">
        <v>500</v>
      </c>
      <c r="G8" s="153"/>
      <c r="H8" s="153"/>
      <c r="I8" s="153"/>
      <c r="J8" s="153"/>
      <c r="K8" s="153"/>
      <c r="L8" s="153"/>
      <c r="M8" s="153"/>
      <c r="N8" s="153"/>
      <c r="O8" s="154"/>
    </row>
    <row r="9" spans="1:16" x14ac:dyDescent="0.25">
      <c r="B9" s="218" t="s">
        <v>83</v>
      </c>
      <c r="C9" s="219">
        <v>2023</v>
      </c>
      <c r="D9" s="180"/>
      <c r="E9" s="153"/>
      <c r="F9" s="153"/>
      <c r="G9" s="153"/>
      <c r="H9" s="153"/>
      <c r="I9" s="153"/>
      <c r="J9" s="153">
        <v>750</v>
      </c>
      <c r="K9" s="153"/>
      <c r="L9" s="153"/>
      <c r="M9" s="153"/>
      <c r="N9" s="153"/>
      <c r="O9" s="154"/>
    </row>
    <row r="10" spans="1:16" x14ac:dyDescent="0.25">
      <c r="B10" s="218" t="s">
        <v>254</v>
      </c>
      <c r="C10" s="219">
        <v>2023</v>
      </c>
      <c r="D10" s="180">
        <v>15000</v>
      </c>
      <c r="E10" s="153">
        <v>15000</v>
      </c>
      <c r="F10" s="153">
        <v>15000</v>
      </c>
      <c r="G10" s="153">
        <v>15000</v>
      </c>
      <c r="H10" s="153"/>
      <c r="I10" s="153"/>
      <c r="J10" s="153"/>
      <c r="K10" s="153"/>
      <c r="L10" s="153"/>
      <c r="M10" s="153"/>
      <c r="N10" s="153"/>
      <c r="O10" s="154"/>
    </row>
    <row r="11" spans="1:16" x14ac:dyDescent="0.25">
      <c r="B11" s="218" t="s">
        <v>77</v>
      </c>
      <c r="C11" s="219">
        <v>2023</v>
      </c>
      <c r="D11" s="180">
        <v>750</v>
      </c>
      <c r="E11" s="153">
        <v>750</v>
      </c>
      <c r="F11" s="153">
        <v>750</v>
      </c>
      <c r="G11" s="153">
        <v>750</v>
      </c>
      <c r="H11" s="153">
        <v>750</v>
      </c>
      <c r="I11" s="153">
        <v>750</v>
      </c>
      <c r="J11" s="153">
        <v>750</v>
      </c>
      <c r="K11" s="153">
        <v>750</v>
      </c>
      <c r="L11" s="153"/>
      <c r="M11" s="153"/>
      <c r="N11" s="153"/>
      <c r="O11" s="154"/>
    </row>
    <row r="12" spans="1:16" x14ac:dyDescent="0.25">
      <c r="B12" s="218"/>
      <c r="C12" s="219"/>
      <c r="D12" s="180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4"/>
    </row>
    <row r="13" spans="1:16" x14ac:dyDescent="0.25">
      <c r="B13" s="218"/>
      <c r="C13" s="219"/>
      <c r="D13" s="180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4"/>
    </row>
    <row r="14" spans="1:16" x14ac:dyDescent="0.25">
      <c r="B14" s="218"/>
      <c r="C14" s="219"/>
      <c r="D14" s="180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4"/>
    </row>
    <row r="15" spans="1:16" x14ac:dyDescent="0.25">
      <c r="B15" s="218"/>
      <c r="C15" s="219"/>
      <c r="D15" s="180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4"/>
    </row>
    <row r="16" spans="1:16" x14ac:dyDescent="0.25">
      <c r="B16" s="218"/>
      <c r="C16" s="219"/>
      <c r="D16" s="180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4"/>
    </row>
    <row r="17" spans="2:15" x14ac:dyDescent="0.25">
      <c r="B17" s="218"/>
      <c r="C17" s="219"/>
      <c r="D17" s="180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4"/>
    </row>
    <row r="18" spans="2:15" x14ac:dyDescent="0.25">
      <c r="B18" s="218"/>
      <c r="C18" s="219"/>
      <c r="D18" s="180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4"/>
    </row>
    <row r="19" spans="2:15" x14ac:dyDescent="0.25">
      <c r="B19" s="218"/>
      <c r="C19" s="219"/>
      <c r="D19" s="180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4"/>
    </row>
    <row r="20" spans="2:15" x14ac:dyDescent="0.25">
      <c r="B20" s="218"/>
      <c r="C20" s="219"/>
      <c r="D20" s="180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4"/>
    </row>
    <row r="21" spans="2:15" x14ac:dyDescent="0.25">
      <c r="B21" s="218"/>
      <c r="C21" s="219"/>
      <c r="D21" s="180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4"/>
    </row>
    <row r="22" spans="2:15" x14ac:dyDescent="0.25">
      <c r="B22" s="218"/>
      <c r="C22" s="219"/>
      <c r="D22" s="180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4"/>
    </row>
    <row r="23" spans="2:15" x14ac:dyDescent="0.25">
      <c r="B23" s="218"/>
      <c r="C23" s="219"/>
      <c r="D23" s="180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4"/>
    </row>
    <row r="24" spans="2:15" x14ac:dyDescent="0.25">
      <c r="B24" s="218"/>
      <c r="C24" s="219"/>
      <c r="D24" s="180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4"/>
    </row>
    <row r="25" spans="2:15" x14ac:dyDescent="0.25">
      <c r="B25" s="285"/>
      <c r="C25" s="286"/>
      <c r="D25" s="239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8"/>
    </row>
    <row r="26" spans="2:15" x14ac:dyDescent="0.25">
      <c r="B26" s="287"/>
      <c r="C26" s="221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3"/>
    </row>
    <row r="27" spans="2:15" x14ac:dyDescent="0.25">
      <c r="B27" s="287"/>
      <c r="C27" s="221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3"/>
    </row>
    <row r="28" spans="2:15" x14ac:dyDescent="0.25">
      <c r="B28" s="287"/>
      <c r="C28" s="221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3"/>
    </row>
    <row r="29" spans="2:15" x14ac:dyDescent="0.25">
      <c r="B29" s="287"/>
      <c r="C29" s="221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3"/>
    </row>
    <row r="30" spans="2:15" x14ac:dyDescent="0.25">
      <c r="B30" s="287"/>
      <c r="C30" s="221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3"/>
    </row>
    <row r="31" spans="2:15" x14ac:dyDescent="0.25">
      <c r="B31" s="287"/>
      <c r="C31" s="221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3"/>
    </row>
    <row r="32" spans="2:15" x14ac:dyDescent="0.25">
      <c r="B32" s="287"/>
      <c r="C32" s="221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3"/>
    </row>
    <row r="33" spans="2:15" x14ac:dyDescent="0.25">
      <c r="B33" s="287"/>
      <c r="C33" s="221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3"/>
    </row>
    <row r="34" spans="2:15" x14ac:dyDescent="0.25">
      <c r="B34" s="287"/>
      <c r="C34" s="221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3"/>
    </row>
    <row r="35" spans="2:15" x14ac:dyDescent="0.25">
      <c r="B35" s="287"/>
      <c r="C35" s="221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3"/>
    </row>
    <row r="36" spans="2:15" x14ac:dyDescent="0.25">
      <c r="B36" s="287"/>
      <c r="C36" s="221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3"/>
    </row>
    <row r="37" spans="2:15" x14ac:dyDescent="0.25">
      <c r="B37" s="287"/>
      <c r="C37" s="221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3"/>
    </row>
    <row r="38" spans="2:15" x14ac:dyDescent="0.25">
      <c r="B38" s="287"/>
      <c r="C38" s="221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3"/>
    </row>
    <row r="39" spans="2:15" x14ac:dyDescent="0.25">
      <c r="B39" s="287"/>
      <c r="C39" s="221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3"/>
    </row>
    <row r="40" spans="2:15" x14ac:dyDescent="0.25">
      <c r="B40" s="287"/>
      <c r="C40" s="221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3"/>
    </row>
    <row r="41" spans="2:15" x14ac:dyDescent="0.25">
      <c r="B41" s="287"/>
      <c r="C41" s="221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3"/>
    </row>
    <row r="42" spans="2:15" x14ac:dyDescent="0.25">
      <c r="B42" s="287"/>
      <c r="C42" s="221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3"/>
    </row>
    <row r="43" spans="2:15" x14ac:dyDescent="0.25">
      <c r="B43" s="287"/>
      <c r="C43" s="221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3"/>
    </row>
    <row r="44" spans="2:15" x14ac:dyDescent="0.25">
      <c r="B44" s="287"/>
      <c r="C44" s="221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23"/>
    </row>
    <row r="45" spans="2:15" x14ac:dyDescent="0.25">
      <c r="B45" s="287"/>
      <c r="C45" s="221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3"/>
    </row>
    <row r="46" spans="2:15" x14ac:dyDescent="0.25">
      <c r="B46" s="287"/>
      <c r="C46" s="221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222"/>
      <c r="O46" s="223"/>
    </row>
    <row r="47" spans="2:15" x14ac:dyDescent="0.25">
      <c r="B47" s="287"/>
      <c r="C47" s="221"/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3"/>
    </row>
    <row r="48" spans="2:15" x14ac:dyDescent="0.25">
      <c r="B48" s="287"/>
      <c r="C48" s="221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3"/>
    </row>
    <row r="49" spans="2:15" x14ac:dyDescent="0.25">
      <c r="B49" s="287"/>
      <c r="C49" s="221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3"/>
    </row>
    <row r="50" spans="2:15" x14ac:dyDescent="0.25">
      <c r="B50" s="287"/>
      <c r="C50" s="221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3"/>
    </row>
    <row r="51" spans="2:15" x14ac:dyDescent="0.25">
      <c r="B51" s="287"/>
      <c r="C51" s="221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3"/>
    </row>
    <row r="52" spans="2:15" x14ac:dyDescent="0.25">
      <c r="B52" s="287"/>
      <c r="C52" s="221"/>
      <c r="D52" s="222"/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3"/>
    </row>
    <row r="53" spans="2:15" x14ac:dyDescent="0.25">
      <c r="B53" s="287"/>
      <c r="C53" s="221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3"/>
    </row>
    <row r="54" spans="2:15" x14ac:dyDescent="0.25">
      <c r="B54" s="287"/>
      <c r="C54" s="221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3"/>
    </row>
    <row r="55" spans="2:15" x14ac:dyDescent="0.25">
      <c r="B55" s="287"/>
      <c r="C55" s="221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3"/>
    </row>
    <row r="56" spans="2:15" x14ac:dyDescent="0.25">
      <c r="B56" s="287"/>
      <c r="C56" s="221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3"/>
    </row>
    <row r="57" spans="2:15" x14ac:dyDescent="0.25">
      <c r="B57" s="287"/>
      <c r="C57" s="221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3"/>
    </row>
    <row r="58" spans="2:15" x14ac:dyDescent="0.25">
      <c r="B58" s="287"/>
      <c r="C58" s="221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3"/>
    </row>
    <row r="59" spans="2:15" x14ac:dyDescent="0.25">
      <c r="B59" s="287"/>
      <c r="C59" s="221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3"/>
    </row>
    <row r="60" spans="2:15" x14ac:dyDescent="0.25">
      <c r="B60" s="287"/>
      <c r="C60" s="221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3"/>
    </row>
    <row r="61" spans="2:15" x14ac:dyDescent="0.25">
      <c r="B61" s="287"/>
      <c r="C61" s="221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3"/>
    </row>
    <row r="62" spans="2:15" x14ac:dyDescent="0.25">
      <c r="B62" s="287"/>
      <c r="C62" s="221"/>
      <c r="D62" s="222"/>
      <c r="E62" s="222"/>
      <c r="F62" s="222"/>
      <c r="G62" s="222"/>
      <c r="H62" s="222"/>
      <c r="I62" s="222"/>
      <c r="J62" s="222"/>
      <c r="K62" s="222"/>
      <c r="L62" s="222"/>
      <c r="M62" s="222"/>
      <c r="N62" s="222"/>
      <c r="O62" s="223"/>
    </row>
    <row r="63" spans="2:15" x14ac:dyDescent="0.25">
      <c r="B63" s="287"/>
      <c r="C63" s="221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3"/>
    </row>
    <row r="64" spans="2:15" x14ac:dyDescent="0.25">
      <c r="B64" s="287"/>
      <c r="C64" s="221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3"/>
    </row>
    <row r="65" spans="2:15" x14ac:dyDescent="0.25">
      <c r="B65" s="287"/>
      <c r="C65" s="221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3"/>
    </row>
    <row r="66" spans="2:15" x14ac:dyDescent="0.25">
      <c r="B66" s="287"/>
      <c r="C66" s="221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3"/>
    </row>
    <row r="67" spans="2:15" x14ac:dyDescent="0.25">
      <c r="B67" s="287"/>
      <c r="C67" s="221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3"/>
    </row>
    <row r="68" spans="2:15" x14ac:dyDescent="0.25">
      <c r="B68" s="287"/>
      <c r="C68" s="221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3"/>
    </row>
    <row r="69" spans="2:15" x14ac:dyDescent="0.25">
      <c r="B69" s="287"/>
      <c r="C69" s="221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3"/>
    </row>
    <row r="70" spans="2:15" x14ac:dyDescent="0.25">
      <c r="B70" s="287"/>
      <c r="C70" s="221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3"/>
    </row>
    <row r="71" spans="2:15" x14ac:dyDescent="0.25">
      <c r="B71" s="287"/>
      <c r="C71" s="221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3"/>
    </row>
    <row r="72" spans="2:15" x14ac:dyDescent="0.25">
      <c r="B72" s="287"/>
      <c r="C72" s="221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3"/>
    </row>
    <row r="73" spans="2:15" x14ac:dyDescent="0.25">
      <c r="B73" s="287"/>
      <c r="C73" s="221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3"/>
    </row>
    <row r="74" spans="2:15" x14ac:dyDescent="0.25">
      <c r="B74" s="287"/>
      <c r="C74" s="221"/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3"/>
    </row>
    <row r="75" spans="2:15" x14ac:dyDescent="0.25">
      <c r="B75" s="287"/>
      <c r="C75" s="221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3"/>
    </row>
    <row r="76" spans="2:15" x14ac:dyDescent="0.25">
      <c r="B76" s="287"/>
      <c r="C76" s="221"/>
      <c r="D76" s="222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3"/>
    </row>
    <row r="77" spans="2:15" x14ac:dyDescent="0.25">
      <c r="B77" s="287"/>
      <c r="C77" s="221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3"/>
    </row>
    <row r="78" spans="2:15" x14ac:dyDescent="0.25">
      <c r="B78" s="287"/>
      <c r="C78" s="221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3"/>
    </row>
    <row r="79" spans="2:15" x14ac:dyDescent="0.25">
      <c r="B79" s="287"/>
      <c r="C79" s="221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3"/>
    </row>
    <row r="80" spans="2:15" x14ac:dyDescent="0.25">
      <c r="B80" s="287"/>
      <c r="C80" s="221"/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2"/>
      <c r="O80" s="223"/>
    </row>
    <row r="81" spans="2:15" x14ac:dyDescent="0.25">
      <c r="B81" s="287"/>
      <c r="C81" s="221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3"/>
    </row>
    <row r="82" spans="2:15" x14ac:dyDescent="0.25">
      <c r="B82" s="287"/>
      <c r="C82" s="221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3"/>
    </row>
    <row r="83" spans="2:15" x14ac:dyDescent="0.25">
      <c r="B83" s="287"/>
      <c r="C83" s="221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3"/>
    </row>
    <row r="84" spans="2:15" x14ac:dyDescent="0.25">
      <c r="B84" s="287"/>
      <c r="C84" s="221"/>
      <c r="D84" s="222"/>
      <c r="E84" s="222"/>
      <c r="F84" s="222"/>
      <c r="G84" s="222"/>
      <c r="H84" s="222"/>
      <c r="I84" s="222"/>
      <c r="J84" s="222"/>
      <c r="K84" s="222"/>
      <c r="L84" s="222"/>
      <c r="M84" s="222"/>
      <c r="N84" s="222"/>
      <c r="O84" s="223"/>
    </row>
    <row r="85" spans="2:15" x14ac:dyDescent="0.25">
      <c r="B85" s="287"/>
      <c r="C85" s="221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3"/>
    </row>
    <row r="86" spans="2:15" x14ac:dyDescent="0.25">
      <c r="B86" s="287"/>
      <c r="C86" s="221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3"/>
    </row>
    <row r="87" spans="2:15" x14ac:dyDescent="0.25">
      <c r="B87" s="287"/>
      <c r="C87" s="221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3"/>
    </row>
    <row r="88" spans="2:15" x14ac:dyDescent="0.25">
      <c r="B88" s="287"/>
      <c r="C88" s="221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3"/>
    </row>
    <row r="89" spans="2:15" x14ac:dyDescent="0.25">
      <c r="B89" s="287"/>
      <c r="C89" s="221"/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3"/>
    </row>
    <row r="90" spans="2:15" x14ac:dyDescent="0.25">
      <c r="B90" s="287"/>
      <c r="C90" s="221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3"/>
    </row>
    <row r="91" spans="2:15" x14ac:dyDescent="0.25">
      <c r="B91" s="287"/>
      <c r="C91" s="221"/>
      <c r="D91" s="222"/>
      <c r="E91" s="222"/>
      <c r="F91" s="222"/>
      <c r="G91" s="222"/>
      <c r="H91" s="222"/>
      <c r="I91" s="222"/>
      <c r="J91" s="222"/>
      <c r="K91" s="222"/>
      <c r="L91" s="222"/>
      <c r="M91" s="222"/>
      <c r="N91" s="222"/>
      <c r="O91" s="223"/>
    </row>
    <row r="92" spans="2:15" x14ac:dyDescent="0.25">
      <c r="B92" s="287"/>
      <c r="C92" s="221"/>
      <c r="D92" s="222"/>
      <c r="E92" s="222"/>
      <c r="F92" s="222"/>
      <c r="G92" s="222"/>
      <c r="H92" s="222"/>
      <c r="I92" s="222"/>
      <c r="J92" s="222"/>
      <c r="K92" s="222"/>
      <c r="L92" s="222"/>
      <c r="M92" s="222"/>
      <c r="N92" s="222"/>
      <c r="O92" s="223"/>
    </row>
    <row r="93" spans="2:15" x14ac:dyDescent="0.25">
      <c r="B93" s="287"/>
      <c r="C93" s="221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  <c r="O93" s="223"/>
    </row>
    <row r="94" spans="2:15" x14ac:dyDescent="0.25">
      <c r="B94" s="287"/>
      <c r="C94" s="221"/>
      <c r="D94" s="222"/>
      <c r="E94" s="222"/>
      <c r="F94" s="222"/>
      <c r="G94" s="222"/>
      <c r="H94" s="222"/>
      <c r="I94" s="222"/>
      <c r="J94" s="222"/>
      <c r="K94" s="222"/>
      <c r="L94" s="222"/>
      <c r="M94" s="222"/>
      <c r="N94" s="222"/>
      <c r="O94" s="223"/>
    </row>
    <row r="95" spans="2:15" x14ac:dyDescent="0.25">
      <c r="B95" s="287"/>
      <c r="C95" s="221"/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3"/>
    </row>
    <row r="96" spans="2:15" x14ac:dyDescent="0.25">
      <c r="B96" s="287"/>
      <c r="C96" s="221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3"/>
    </row>
    <row r="97" spans="2:15" x14ac:dyDescent="0.25">
      <c r="B97" s="287"/>
      <c r="C97" s="221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3"/>
    </row>
    <row r="98" spans="2:15" x14ac:dyDescent="0.25">
      <c r="B98" s="287"/>
      <c r="C98" s="221"/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3"/>
    </row>
    <row r="99" spans="2:15" x14ac:dyDescent="0.25">
      <c r="B99" s="287"/>
      <c r="C99" s="221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3"/>
    </row>
    <row r="100" spans="2:15" x14ac:dyDescent="0.25">
      <c r="B100" s="287"/>
      <c r="C100" s="221"/>
      <c r="D100" s="222"/>
      <c r="E100" s="222"/>
      <c r="F100" s="222"/>
      <c r="G100" s="222"/>
      <c r="H100" s="222"/>
      <c r="I100" s="222"/>
      <c r="J100" s="222"/>
      <c r="K100" s="222"/>
      <c r="L100" s="222"/>
      <c r="M100" s="222"/>
      <c r="N100" s="222"/>
      <c r="O100" s="223"/>
    </row>
    <row r="101" spans="2:15" x14ac:dyDescent="0.25">
      <c r="B101" s="287"/>
      <c r="C101" s="221"/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3"/>
    </row>
    <row r="102" spans="2:15" x14ac:dyDescent="0.25">
      <c r="B102" s="287"/>
      <c r="C102" s="221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3"/>
    </row>
    <row r="103" spans="2:15" x14ac:dyDescent="0.25">
      <c r="B103" s="287"/>
      <c r="C103" s="221"/>
      <c r="D103" s="222"/>
      <c r="E103" s="222"/>
      <c r="F103" s="222"/>
      <c r="G103" s="222"/>
      <c r="H103" s="222"/>
      <c r="I103" s="222"/>
      <c r="J103" s="222"/>
      <c r="K103" s="222"/>
      <c r="L103" s="222"/>
      <c r="M103" s="222"/>
      <c r="N103" s="222"/>
      <c r="O103" s="223"/>
    </row>
    <row r="104" spans="2:15" x14ac:dyDescent="0.25">
      <c r="B104" s="287"/>
      <c r="C104" s="221"/>
      <c r="D104" s="222"/>
      <c r="E104" s="222"/>
      <c r="F104" s="222"/>
      <c r="G104" s="222"/>
      <c r="H104" s="222"/>
      <c r="I104" s="222"/>
      <c r="J104" s="222"/>
      <c r="K104" s="222"/>
      <c r="L104" s="222"/>
      <c r="M104" s="222"/>
      <c r="N104" s="222"/>
      <c r="O104" s="223"/>
    </row>
    <row r="105" spans="2:15" x14ac:dyDescent="0.25">
      <c r="B105" s="287"/>
      <c r="C105" s="221"/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3"/>
    </row>
    <row r="106" spans="2:15" x14ac:dyDescent="0.25">
      <c r="B106" s="287"/>
      <c r="C106" s="221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3"/>
    </row>
    <row r="107" spans="2:15" x14ac:dyDescent="0.25">
      <c r="B107" s="287"/>
      <c r="C107" s="221"/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3"/>
    </row>
    <row r="108" spans="2:15" x14ac:dyDescent="0.25">
      <c r="B108" s="287"/>
      <c r="C108" s="221"/>
      <c r="D108" s="222"/>
      <c r="E108" s="222"/>
      <c r="F108" s="222"/>
      <c r="G108" s="222"/>
      <c r="H108" s="222"/>
      <c r="I108" s="222"/>
      <c r="J108" s="222"/>
      <c r="K108" s="222"/>
      <c r="L108" s="222"/>
      <c r="M108" s="222"/>
      <c r="N108" s="222"/>
      <c r="O108" s="223"/>
    </row>
    <row r="109" spans="2:15" x14ac:dyDescent="0.25">
      <c r="B109" s="287"/>
      <c r="C109" s="221"/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3"/>
    </row>
    <row r="110" spans="2:15" x14ac:dyDescent="0.25">
      <c r="B110" s="287"/>
      <c r="C110" s="221"/>
      <c r="D110" s="222"/>
      <c r="E110" s="222"/>
      <c r="F110" s="222"/>
      <c r="G110" s="222"/>
      <c r="H110" s="222"/>
      <c r="I110" s="222"/>
      <c r="J110" s="222"/>
      <c r="K110" s="222"/>
      <c r="L110" s="222"/>
      <c r="M110" s="222"/>
      <c r="N110" s="222"/>
      <c r="O110" s="223"/>
    </row>
    <row r="111" spans="2:15" x14ac:dyDescent="0.25">
      <c r="B111" s="287"/>
      <c r="C111" s="221"/>
      <c r="D111" s="222"/>
      <c r="E111" s="222"/>
      <c r="F111" s="222"/>
      <c r="G111" s="222"/>
      <c r="H111" s="222"/>
      <c r="I111" s="222"/>
      <c r="J111" s="222"/>
      <c r="K111" s="222"/>
      <c r="L111" s="222"/>
      <c r="M111" s="222"/>
      <c r="N111" s="222"/>
      <c r="O111" s="223"/>
    </row>
    <row r="112" spans="2:15" x14ac:dyDescent="0.25">
      <c r="B112" s="287"/>
      <c r="C112" s="221"/>
      <c r="D112" s="222"/>
      <c r="E112" s="222"/>
      <c r="F112" s="222"/>
      <c r="G112" s="222"/>
      <c r="H112" s="222"/>
      <c r="I112" s="222"/>
      <c r="J112" s="222"/>
      <c r="K112" s="222"/>
      <c r="L112" s="222"/>
      <c r="M112" s="222"/>
      <c r="N112" s="222"/>
      <c r="O112" s="223"/>
    </row>
    <row r="113" spans="2:15" x14ac:dyDescent="0.25">
      <c r="B113" s="287"/>
      <c r="C113" s="221"/>
      <c r="D113" s="222"/>
      <c r="E113" s="222"/>
      <c r="F113" s="222"/>
      <c r="G113" s="222"/>
      <c r="H113" s="222"/>
      <c r="I113" s="222"/>
      <c r="J113" s="222"/>
      <c r="K113" s="222"/>
      <c r="L113" s="222"/>
      <c r="M113" s="222"/>
      <c r="N113" s="222"/>
      <c r="O113" s="223"/>
    </row>
    <row r="114" spans="2:15" x14ac:dyDescent="0.25">
      <c r="B114" s="287"/>
      <c r="C114" s="221"/>
      <c r="D114" s="222"/>
      <c r="E114" s="222"/>
      <c r="F114" s="222"/>
      <c r="G114" s="222"/>
      <c r="H114" s="222"/>
      <c r="I114" s="222"/>
      <c r="J114" s="222"/>
      <c r="K114" s="222"/>
      <c r="L114" s="222"/>
      <c r="M114" s="222"/>
      <c r="N114" s="222"/>
      <c r="O114" s="223"/>
    </row>
    <row r="115" spans="2:15" x14ac:dyDescent="0.25">
      <c r="B115" s="287"/>
      <c r="C115" s="221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3"/>
    </row>
    <row r="116" spans="2:15" x14ac:dyDescent="0.25">
      <c r="B116" s="287"/>
      <c r="C116" s="221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3"/>
    </row>
    <row r="117" spans="2:15" x14ac:dyDescent="0.25">
      <c r="B117" s="287"/>
      <c r="C117" s="221"/>
      <c r="D117" s="222"/>
      <c r="E117" s="222"/>
      <c r="F117" s="222"/>
      <c r="G117" s="222"/>
      <c r="H117" s="222"/>
      <c r="I117" s="222"/>
      <c r="J117" s="222"/>
      <c r="K117" s="222"/>
      <c r="L117" s="222"/>
      <c r="M117" s="222"/>
      <c r="N117" s="222"/>
      <c r="O117" s="223"/>
    </row>
    <row r="118" spans="2:15" x14ac:dyDescent="0.25">
      <c r="B118" s="287"/>
      <c r="C118" s="221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3"/>
    </row>
    <row r="119" spans="2:15" x14ac:dyDescent="0.25">
      <c r="B119" s="287"/>
      <c r="C119" s="221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3"/>
    </row>
    <row r="120" spans="2:15" x14ac:dyDescent="0.25">
      <c r="B120" s="287"/>
      <c r="C120" s="221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3"/>
    </row>
    <row r="121" spans="2:15" x14ac:dyDescent="0.25">
      <c r="B121" s="287"/>
      <c r="C121" s="221"/>
      <c r="D121" s="222"/>
      <c r="E121" s="222"/>
      <c r="F121" s="222"/>
      <c r="G121" s="222"/>
      <c r="H121" s="222"/>
      <c r="I121" s="222"/>
      <c r="J121" s="222"/>
      <c r="K121" s="222"/>
      <c r="L121" s="222"/>
      <c r="M121" s="222"/>
      <c r="N121" s="222"/>
      <c r="O121" s="223"/>
    </row>
    <row r="122" spans="2:15" x14ac:dyDescent="0.25">
      <c r="B122" s="287"/>
      <c r="C122" s="221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3"/>
    </row>
    <row r="123" spans="2:15" x14ac:dyDescent="0.25">
      <c r="B123" s="287"/>
      <c r="C123" s="221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3"/>
    </row>
    <row r="124" spans="2:15" x14ac:dyDescent="0.25">
      <c r="B124" s="287"/>
      <c r="C124" s="221"/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3"/>
    </row>
    <row r="125" spans="2:15" x14ac:dyDescent="0.25">
      <c r="B125" s="287"/>
      <c r="C125" s="221"/>
      <c r="D125" s="222"/>
      <c r="E125" s="222"/>
      <c r="F125" s="222"/>
      <c r="G125" s="222"/>
      <c r="H125" s="222"/>
      <c r="I125" s="222"/>
      <c r="J125" s="222"/>
      <c r="K125" s="222"/>
      <c r="L125" s="222"/>
      <c r="M125" s="222"/>
      <c r="N125" s="222"/>
      <c r="O125" s="223"/>
    </row>
    <row r="126" spans="2:15" x14ac:dyDescent="0.25">
      <c r="B126" s="287"/>
      <c r="C126" s="221"/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3"/>
    </row>
    <row r="127" spans="2:15" x14ac:dyDescent="0.25">
      <c r="B127" s="287"/>
      <c r="C127" s="221"/>
      <c r="D127" s="222"/>
      <c r="E127" s="222"/>
      <c r="F127" s="222"/>
      <c r="G127" s="222"/>
      <c r="H127" s="222"/>
      <c r="I127" s="222"/>
      <c r="J127" s="222"/>
      <c r="K127" s="222"/>
      <c r="L127" s="222"/>
      <c r="M127" s="222"/>
      <c r="N127" s="222"/>
      <c r="O127" s="223"/>
    </row>
    <row r="128" spans="2:15" x14ac:dyDescent="0.25">
      <c r="B128" s="287"/>
      <c r="C128" s="221"/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3"/>
    </row>
    <row r="129" spans="2:15" x14ac:dyDescent="0.25">
      <c r="B129" s="287"/>
      <c r="C129" s="221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3"/>
    </row>
    <row r="130" spans="2:15" x14ac:dyDescent="0.25">
      <c r="B130" s="287"/>
      <c r="C130" s="221"/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3"/>
    </row>
    <row r="131" spans="2:15" x14ac:dyDescent="0.25">
      <c r="B131" s="287"/>
      <c r="C131" s="221"/>
      <c r="D131" s="222"/>
      <c r="E131" s="222"/>
      <c r="F131" s="222"/>
      <c r="G131" s="222"/>
      <c r="H131" s="222"/>
      <c r="I131" s="222"/>
      <c r="J131" s="222"/>
      <c r="K131" s="222"/>
      <c r="L131" s="222"/>
      <c r="M131" s="222"/>
      <c r="N131" s="222"/>
      <c r="O131" s="223"/>
    </row>
    <row r="132" spans="2:15" x14ac:dyDescent="0.25">
      <c r="B132" s="287"/>
      <c r="C132" s="221"/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3"/>
    </row>
    <row r="133" spans="2:15" x14ac:dyDescent="0.25">
      <c r="B133" s="287"/>
      <c r="C133" s="221"/>
      <c r="D133" s="222"/>
      <c r="E133" s="222"/>
      <c r="F133" s="222"/>
      <c r="G133" s="222"/>
      <c r="H133" s="222"/>
      <c r="I133" s="222"/>
      <c r="J133" s="222"/>
      <c r="K133" s="222"/>
      <c r="L133" s="222"/>
      <c r="M133" s="222"/>
      <c r="N133" s="222"/>
      <c r="O133" s="223"/>
    </row>
    <row r="134" spans="2:15" x14ac:dyDescent="0.25">
      <c r="B134" s="287"/>
      <c r="C134" s="221"/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3"/>
    </row>
    <row r="135" spans="2:15" x14ac:dyDescent="0.25">
      <c r="B135" s="287"/>
      <c r="C135" s="221"/>
      <c r="D135" s="222"/>
      <c r="E135" s="222"/>
      <c r="F135" s="222"/>
      <c r="G135" s="222"/>
      <c r="H135" s="222"/>
      <c r="I135" s="222"/>
      <c r="J135" s="222"/>
      <c r="K135" s="222"/>
      <c r="L135" s="222"/>
      <c r="M135" s="222"/>
      <c r="N135" s="222"/>
      <c r="O135" s="223"/>
    </row>
    <row r="136" spans="2:15" x14ac:dyDescent="0.25">
      <c r="B136" s="287"/>
      <c r="C136" s="221"/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3"/>
    </row>
    <row r="137" spans="2:15" x14ac:dyDescent="0.25">
      <c r="B137" s="287"/>
      <c r="C137" s="221"/>
      <c r="D137" s="222"/>
      <c r="E137" s="222"/>
      <c r="F137" s="222"/>
      <c r="G137" s="222"/>
      <c r="H137" s="222"/>
      <c r="I137" s="222"/>
      <c r="J137" s="222"/>
      <c r="K137" s="222"/>
      <c r="L137" s="222"/>
      <c r="M137" s="222"/>
      <c r="N137" s="222"/>
      <c r="O137" s="223"/>
    </row>
    <row r="138" spans="2:15" x14ac:dyDescent="0.25">
      <c r="B138" s="287"/>
      <c r="C138" s="221"/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3"/>
    </row>
    <row r="139" spans="2:15" x14ac:dyDescent="0.25">
      <c r="B139" s="287"/>
      <c r="C139" s="221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3"/>
    </row>
    <row r="140" spans="2:15" x14ac:dyDescent="0.25">
      <c r="B140" s="287"/>
      <c r="C140" s="221"/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3"/>
    </row>
    <row r="141" spans="2:15" x14ac:dyDescent="0.25">
      <c r="B141" s="287"/>
      <c r="C141" s="221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3"/>
    </row>
    <row r="142" spans="2:15" x14ac:dyDescent="0.25">
      <c r="B142" s="287"/>
      <c r="C142" s="221"/>
      <c r="D142" s="222"/>
      <c r="E142" s="222"/>
      <c r="F142" s="222"/>
      <c r="G142" s="222"/>
      <c r="H142" s="222"/>
      <c r="I142" s="222"/>
      <c r="J142" s="222"/>
      <c r="K142" s="222"/>
      <c r="L142" s="222"/>
      <c r="M142" s="222"/>
      <c r="N142" s="222"/>
      <c r="O142" s="223"/>
    </row>
    <row r="143" spans="2:15" x14ac:dyDescent="0.25">
      <c r="B143" s="287"/>
      <c r="C143" s="221"/>
      <c r="D143" s="222"/>
      <c r="E143" s="222"/>
      <c r="F143" s="222"/>
      <c r="G143" s="222"/>
      <c r="H143" s="222"/>
      <c r="I143" s="222"/>
      <c r="J143" s="222"/>
      <c r="K143" s="222"/>
      <c r="L143" s="222"/>
      <c r="M143" s="222"/>
      <c r="N143" s="222"/>
      <c r="O143" s="223"/>
    </row>
    <row r="144" spans="2:15" x14ac:dyDescent="0.25">
      <c r="B144" s="287"/>
      <c r="C144" s="221"/>
      <c r="D144" s="222"/>
      <c r="E144" s="222"/>
      <c r="F144" s="222"/>
      <c r="G144" s="222"/>
      <c r="H144" s="222"/>
      <c r="I144" s="222"/>
      <c r="J144" s="222"/>
      <c r="K144" s="222"/>
      <c r="L144" s="222"/>
      <c r="M144" s="222"/>
      <c r="N144" s="222"/>
      <c r="O144" s="223"/>
    </row>
    <row r="145" spans="2:15" x14ac:dyDescent="0.25">
      <c r="B145" s="287"/>
      <c r="C145" s="221"/>
      <c r="D145" s="222"/>
      <c r="E145" s="222"/>
      <c r="F145" s="222"/>
      <c r="G145" s="222"/>
      <c r="H145" s="222"/>
      <c r="I145" s="222"/>
      <c r="J145" s="222"/>
      <c r="K145" s="222"/>
      <c r="L145" s="222"/>
      <c r="M145" s="222"/>
      <c r="N145" s="222"/>
      <c r="O145" s="223"/>
    </row>
    <row r="146" spans="2:15" x14ac:dyDescent="0.25">
      <c r="B146" s="287"/>
      <c r="C146" s="221"/>
      <c r="D146" s="222"/>
      <c r="E146" s="222"/>
      <c r="F146" s="222"/>
      <c r="G146" s="222"/>
      <c r="H146" s="222"/>
      <c r="I146" s="222"/>
      <c r="J146" s="222"/>
      <c r="K146" s="222"/>
      <c r="L146" s="222"/>
      <c r="M146" s="222"/>
      <c r="N146" s="222"/>
      <c r="O146" s="223"/>
    </row>
    <row r="147" spans="2:15" x14ac:dyDescent="0.25">
      <c r="B147" s="287"/>
      <c r="C147" s="221"/>
      <c r="D147" s="222"/>
      <c r="E147" s="222"/>
      <c r="F147" s="222"/>
      <c r="G147" s="222"/>
      <c r="H147" s="222"/>
      <c r="I147" s="222"/>
      <c r="J147" s="222"/>
      <c r="K147" s="222"/>
      <c r="L147" s="222"/>
      <c r="M147" s="222"/>
      <c r="N147" s="222"/>
      <c r="O147" s="223"/>
    </row>
    <row r="148" spans="2:15" x14ac:dyDescent="0.25">
      <c r="B148" s="287"/>
      <c r="C148" s="221"/>
      <c r="D148" s="222"/>
      <c r="E148" s="222"/>
      <c r="F148" s="222"/>
      <c r="G148" s="222"/>
      <c r="H148" s="222"/>
      <c r="I148" s="222"/>
      <c r="J148" s="222"/>
      <c r="K148" s="222"/>
      <c r="L148" s="222"/>
      <c r="M148" s="222"/>
      <c r="N148" s="222"/>
      <c r="O148" s="223"/>
    </row>
    <row r="149" spans="2:15" x14ac:dyDescent="0.25">
      <c r="B149" s="287"/>
      <c r="C149" s="221"/>
      <c r="D149" s="222"/>
      <c r="E149" s="222"/>
      <c r="F149" s="222"/>
      <c r="G149" s="222"/>
      <c r="H149" s="222"/>
      <c r="I149" s="222"/>
      <c r="J149" s="222"/>
      <c r="K149" s="222"/>
      <c r="L149" s="222"/>
      <c r="M149" s="222"/>
      <c r="N149" s="222"/>
      <c r="O149" s="223"/>
    </row>
    <row r="150" spans="2:15" x14ac:dyDescent="0.25">
      <c r="B150" s="287"/>
      <c r="C150" s="221"/>
      <c r="D150" s="222"/>
      <c r="E150" s="222"/>
      <c r="F150" s="222"/>
      <c r="G150" s="222"/>
      <c r="H150" s="222"/>
      <c r="I150" s="222"/>
      <c r="J150" s="222"/>
      <c r="K150" s="222"/>
      <c r="L150" s="222"/>
      <c r="M150" s="222"/>
      <c r="N150" s="222"/>
      <c r="O150" s="223"/>
    </row>
    <row r="151" spans="2:15" x14ac:dyDescent="0.25">
      <c r="B151" s="287"/>
      <c r="C151" s="221"/>
      <c r="D151" s="222"/>
      <c r="E151" s="222"/>
      <c r="F151" s="222"/>
      <c r="G151" s="222"/>
      <c r="H151" s="222"/>
      <c r="I151" s="222"/>
      <c r="J151" s="222"/>
      <c r="K151" s="222"/>
      <c r="L151" s="222"/>
      <c r="M151" s="222"/>
      <c r="N151" s="222"/>
      <c r="O151" s="223"/>
    </row>
    <row r="152" spans="2:15" x14ac:dyDescent="0.25">
      <c r="B152" s="287"/>
      <c r="C152" s="221"/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3"/>
    </row>
    <row r="153" spans="2:15" x14ac:dyDescent="0.25">
      <c r="B153" s="287"/>
      <c r="C153" s="221"/>
      <c r="D153" s="222"/>
      <c r="E153" s="222"/>
      <c r="F153" s="222"/>
      <c r="G153" s="222"/>
      <c r="H153" s="222"/>
      <c r="I153" s="222"/>
      <c r="J153" s="222"/>
      <c r="K153" s="222"/>
      <c r="L153" s="222"/>
      <c r="M153" s="222"/>
      <c r="N153" s="222"/>
      <c r="O153" s="223"/>
    </row>
    <row r="154" spans="2:15" x14ac:dyDescent="0.25">
      <c r="B154" s="287"/>
      <c r="C154" s="221"/>
      <c r="D154" s="222"/>
      <c r="E154" s="222"/>
      <c r="F154" s="222"/>
      <c r="G154" s="222"/>
      <c r="H154" s="222"/>
      <c r="I154" s="222"/>
      <c r="J154" s="222"/>
      <c r="K154" s="222"/>
      <c r="L154" s="222"/>
      <c r="M154" s="222"/>
      <c r="N154" s="222"/>
      <c r="O154" s="223"/>
    </row>
    <row r="155" spans="2:15" x14ac:dyDescent="0.25">
      <c r="B155" s="287"/>
      <c r="C155" s="221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3"/>
    </row>
    <row r="156" spans="2:15" x14ac:dyDescent="0.25">
      <c r="B156" s="287"/>
      <c r="C156" s="221"/>
      <c r="D156" s="222"/>
      <c r="E156" s="222"/>
      <c r="F156" s="222"/>
      <c r="G156" s="222"/>
      <c r="H156" s="222"/>
      <c r="I156" s="222"/>
      <c r="J156" s="222"/>
      <c r="K156" s="222"/>
      <c r="L156" s="222"/>
      <c r="M156" s="222"/>
      <c r="N156" s="222"/>
      <c r="O156" s="223"/>
    </row>
    <row r="157" spans="2:15" x14ac:dyDescent="0.25">
      <c r="B157" s="287"/>
      <c r="C157" s="221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3"/>
    </row>
    <row r="158" spans="2:15" x14ac:dyDescent="0.25">
      <c r="B158" s="287"/>
      <c r="C158" s="221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3"/>
    </row>
    <row r="159" spans="2:15" x14ac:dyDescent="0.25">
      <c r="B159" s="287"/>
      <c r="C159" s="221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3"/>
    </row>
    <row r="160" spans="2:15" x14ac:dyDescent="0.25">
      <c r="B160" s="287"/>
      <c r="C160" s="221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3"/>
    </row>
    <row r="161" spans="2:15" x14ac:dyDescent="0.25">
      <c r="B161" s="287"/>
      <c r="C161" s="221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3"/>
    </row>
    <row r="162" spans="2:15" x14ac:dyDescent="0.25">
      <c r="B162" s="287"/>
      <c r="C162" s="221"/>
      <c r="D162" s="222"/>
      <c r="E162" s="222"/>
      <c r="F162" s="222"/>
      <c r="G162" s="222"/>
      <c r="H162" s="222"/>
      <c r="I162" s="222"/>
      <c r="J162" s="222"/>
      <c r="K162" s="222"/>
      <c r="L162" s="222"/>
      <c r="M162" s="222"/>
      <c r="N162" s="222"/>
      <c r="O162" s="223"/>
    </row>
    <row r="163" spans="2:15" x14ac:dyDescent="0.25">
      <c r="B163" s="287"/>
      <c r="C163" s="221"/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3"/>
    </row>
    <row r="164" spans="2:15" x14ac:dyDescent="0.25">
      <c r="B164" s="287"/>
      <c r="C164" s="221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3"/>
    </row>
    <row r="165" spans="2:15" x14ac:dyDescent="0.25">
      <c r="B165" s="287"/>
      <c r="C165" s="221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3"/>
    </row>
    <row r="166" spans="2:15" x14ac:dyDescent="0.25">
      <c r="B166" s="287"/>
      <c r="C166" s="221"/>
      <c r="D166" s="222"/>
      <c r="E166" s="222"/>
      <c r="F166" s="222"/>
      <c r="G166" s="222"/>
      <c r="H166" s="222"/>
      <c r="I166" s="222"/>
      <c r="J166" s="222"/>
      <c r="K166" s="222"/>
      <c r="L166" s="222"/>
      <c r="M166" s="222"/>
      <c r="N166" s="222"/>
      <c r="O166" s="223"/>
    </row>
    <row r="167" spans="2:15" x14ac:dyDescent="0.25">
      <c r="B167" s="287"/>
      <c r="C167" s="221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3"/>
    </row>
    <row r="168" spans="2:15" x14ac:dyDescent="0.25">
      <c r="B168" s="287"/>
      <c r="C168" s="221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3"/>
    </row>
    <row r="169" spans="2:15" x14ac:dyDescent="0.25">
      <c r="B169" s="287"/>
      <c r="C169" s="221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3"/>
    </row>
    <row r="170" spans="2:15" x14ac:dyDescent="0.25">
      <c r="B170" s="287"/>
      <c r="C170" s="221"/>
      <c r="D170" s="222"/>
      <c r="E170" s="222"/>
      <c r="F170" s="222"/>
      <c r="G170" s="222"/>
      <c r="H170" s="222"/>
      <c r="I170" s="222"/>
      <c r="J170" s="222"/>
      <c r="K170" s="222"/>
      <c r="L170" s="222"/>
      <c r="M170" s="222"/>
      <c r="N170" s="222"/>
      <c r="O170" s="223"/>
    </row>
    <row r="171" spans="2:15" x14ac:dyDescent="0.25">
      <c r="B171" s="287"/>
      <c r="C171" s="221"/>
      <c r="D171" s="222"/>
      <c r="E171" s="222"/>
      <c r="F171" s="222"/>
      <c r="G171" s="222"/>
      <c r="H171" s="222"/>
      <c r="I171" s="222"/>
      <c r="J171" s="222"/>
      <c r="K171" s="222"/>
      <c r="L171" s="222"/>
      <c r="M171" s="222"/>
      <c r="N171" s="222"/>
      <c r="O171" s="223"/>
    </row>
    <row r="172" spans="2:15" x14ac:dyDescent="0.25">
      <c r="B172" s="287"/>
      <c r="C172" s="221"/>
      <c r="D172" s="222"/>
      <c r="E172" s="222"/>
      <c r="F172" s="222"/>
      <c r="G172" s="222"/>
      <c r="H172" s="222"/>
      <c r="I172" s="222"/>
      <c r="J172" s="222"/>
      <c r="K172" s="222"/>
      <c r="L172" s="222"/>
      <c r="M172" s="222"/>
      <c r="N172" s="222"/>
      <c r="O172" s="223"/>
    </row>
    <row r="173" spans="2:15" x14ac:dyDescent="0.25">
      <c r="B173" s="287"/>
      <c r="C173" s="221"/>
      <c r="D173" s="222"/>
      <c r="E173" s="222"/>
      <c r="F173" s="222"/>
      <c r="G173" s="222"/>
      <c r="H173" s="222"/>
      <c r="I173" s="222"/>
      <c r="J173" s="222"/>
      <c r="K173" s="222"/>
      <c r="L173" s="222"/>
      <c r="M173" s="222"/>
      <c r="N173" s="222"/>
      <c r="O173" s="223"/>
    </row>
    <row r="174" spans="2:15" x14ac:dyDescent="0.25">
      <c r="B174" s="287"/>
      <c r="C174" s="221"/>
      <c r="D174" s="222"/>
      <c r="E174" s="222"/>
      <c r="F174" s="222"/>
      <c r="G174" s="222"/>
      <c r="H174" s="222"/>
      <c r="I174" s="222"/>
      <c r="J174" s="222"/>
      <c r="K174" s="222"/>
      <c r="L174" s="222"/>
      <c r="M174" s="222"/>
      <c r="N174" s="222"/>
      <c r="O174" s="223"/>
    </row>
    <row r="175" spans="2:15" x14ac:dyDescent="0.25">
      <c r="B175" s="287"/>
      <c r="C175" s="221"/>
      <c r="D175" s="222"/>
      <c r="E175" s="222"/>
      <c r="F175" s="222"/>
      <c r="G175" s="222"/>
      <c r="H175" s="222"/>
      <c r="I175" s="222"/>
      <c r="J175" s="222"/>
      <c r="K175" s="222"/>
      <c r="L175" s="222"/>
      <c r="M175" s="222"/>
      <c r="N175" s="222"/>
      <c r="O175" s="223"/>
    </row>
    <row r="176" spans="2:15" x14ac:dyDescent="0.25">
      <c r="B176" s="287"/>
      <c r="C176" s="221"/>
      <c r="D176" s="222"/>
      <c r="E176" s="222"/>
      <c r="F176" s="222"/>
      <c r="G176" s="222"/>
      <c r="H176" s="222"/>
      <c r="I176" s="222"/>
      <c r="J176" s="222"/>
      <c r="K176" s="222"/>
      <c r="L176" s="222"/>
      <c r="M176" s="222"/>
      <c r="N176" s="222"/>
      <c r="O176" s="223"/>
    </row>
    <row r="177" spans="2:15" x14ac:dyDescent="0.25">
      <c r="B177" s="287"/>
      <c r="C177" s="221"/>
      <c r="D177" s="222"/>
      <c r="E177" s="222"/>
      <c r="F177" s="222"/>
      <c r="G177" s="222"/>
      <c r="H177" s="222"/>
      <c r="I177" s="222"/>
      <c r="J177" s="222"/>
      <c r="K177" s="222"/>
      <c r="L177" s="222"/>
      <c r="M177" s="222"/>
      <c r="N177" s="222"/>
      <c r="O177" s="223"/>
    </row>
    <row r="178" spans="2:15" x14ac:dyDescent="0.25">
      <c r="B178" s="287"/>
      <c r="C178" s="221"/>
      <c r="D178" s="222"/>
      <c r="E178" s="222"/>
      <c r="F178" s="222"/>
      <c r="G178" s="222"/>
      <c r="H178" s="222"/>
      <c r="I178" s="222"/>
      <c r="J178" s="222"/>
      <c r="K178" s="222"/>
      <c r="L178" s="222"/>
      <c r="M178" s="222"/>
      <c r="N178" s="222"/>
      <c r="O178" s="223"/>
    </row>
    <row r="179" spans="2:15" x14ac:dyDescent="0.25">
      <c r="B179" s="287"/>
      <c r="C179" s="221"/>
      <c r="D179" s="222"/>
      <c r="E179" s="222"/>
      <c r="F179" s="222"/>
      <c r="G179" s="222"/>
      <c r="H179" s="222"/>
      <c r="I179" s="222"/>
      <c r="J179" s="222"/>
      <c r="K179" s="222"/>
      <c r="L179" s="222"/>
      <c r="M179" s="222"/>
      <c r="N179" s="222"/>
      <c r="O179" s="223"/>
    </row>
    <row r="180" spans="2:15" x14ac:dyDescent="0.25">
      <c r="B180" s="287"/>
      <c r="C180" s="221"/>
      <c r="D180" s="222"/>
      <c r="E180" s="222"/>
      <c r="F180" s="222"/>
      <c r="G180" s="222"/>
      <c r="H180" s="222"/>
      <c r="I180" s="222"/>
      <c r="J180" s="222"/>
      <c r="K180" s="222"/>
      <c r="L180" s="222"/>
      <c r="M180" s="222"/>
      <c r="N180" s="222"/>
      <c r="O180" s="223"/>
    </row>
    <row r="181" spans="2:15" x14ac:dyDescent="0.25">
      <c r="B181" s="287"/>
      <c r="C181" s="221"/>
      <c r="D181" s="222"/>
      <c r="E181" s="222"/>
      <c r="F181" s="222"/>
      <c r="G181" s="222"/>
      <c r="H181" s="222"/>
      <c r="I181" s="222"/>
      <c r="J181" s="222"/>
      <c r="K181" s="222"/>
      <c r="L181" s="222"/>
      <c r="M181" s="222"/>
      <c r="N181" s="222"/>
      <c r="O181" s="223"/>
    </row>
    <row r="182" spans="2:15" x14ac:dyDescent="0.25">
      <c r="B182" s="287"/>
      <c r="C182" s="221"/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3"/>
    </row>
    <row r="183" spans="2:15" x14ac:dyDescent="0.25">
      <c r="B183" s="287"/>
      <c r="C183" s="221"/>
      <c r="D183" s="222"/>
      <c r="E183" s="222"/>
      <c r="F183" s="222"/>
      <c r="G183" s="222"/>
      <c r="H183" s="222"/>
      <c r="I183" s="222"/>
      <c r="J183" s="222"/>
      <c r="K183" s="222"/>
      <c r="L183" s="222"/>
      <c r="M183" s="222"/>
      <c r="N183" s="222"/>
      <c r="O183" s="223"/>
    </row>
    <row r="184" spans="2:15" x14ac:dyDescent="0.25">
      <c r="B184" s="287"/>
      <c r="C184" s="221"/>
      <c r="D184" s="222"/>
      <c r="E184" s="222"/>
      <c r="F184" s="222"/>
      <c r="G184" s="222"/>
      <c r="H184" s="222"/>
      <c r="I184" s="222"/>
      <c r="J184" s="222"/>
      <c r="K184" s="222"/>
      <c r="L184" s="222"/>
      <c r="M184" s="222"/>
      <c r="N184" s="222"/>
      <c r="O184" s="223"/>
    </row>
    <row r="185" spans="2:15" x14ac:dyDescent="0.25">
      <c r="B185" s="287"/>
      <c r="C185" s="221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3"/>
    </row>
    <row r="186" spans="2:15" x14ac:dyDescent="0.25">
      <c r="B186" s="287"/>
      <c r="C186" s="221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3"/>
    </row>
    <row r="187" spans="2:15" x14ac:dyDescent="0.25">
      <c r="B187" s="287"/>
      <c r="C187" s="221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3"/>
    </row>
    <row r="188" spans="2:15" x14ac:dyDescent="0.25">
      <c r="B188" s="287"/>
      <c r="C188" s="221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3"/>
    </row>
    <row r="189" spans="2:15" x14ac:dyDescent="0.25">
      <c r="B189" s="287"/>
      <c r="C189" s="221"/>
      <c r="D189" s="222"/>
      <c r="E189" s="222"/>
      <c r="F189" s="222"/>
      <c r="G189" s="222"/>
      <c r="H189" s="222"/>
      <c r="I189" s="222"/>
      <c r="J189" s="222"/>
      <c r="K189" s="222"/>
      <c r="L189" s="222"/>
      <c r="M189" s="222"/>
      <c r="N189" s="222"/>
      <c r="O189" s="223"/>
    </row>
    <row r="190" spans="2:15" x14ac:dyDescent="0.25">
      <c r="B190" s="287"/>
      <c r="C190" s="221"/>
      <c r="D190" s="222"/>
      <c r="E190" s="222"/>
      <c r="F190" s="222"/>
      <c r="G190" s="222"/>
      <c r="H190" s="222"/>
      <c r="I190" s="222"/>
      <c r="J190" s="222"/>
      <c r="K190" s="222"/>
      <c r="L190" s="222"/>
      <c r="M190" s="222"/>
      <c r="N190" s="222"/>
      <c r="O190" s="223"/>
    </row>
    <row r="191" spans="2:15" x14ac:dyDescent="0.25">
      <c r="B191" s="287"/>
      <c r="C191" s="221"/>
      <c r="D191" s="222"/>
      <c r="E191" s="222"/>
      <c r="F191" s="222"/>
      <c r="G191" s="222"/>
      <c r="H191" s="222"/>
      <c r="I191" s="222"/>
      <c r="J191" s="222"/>
      <c r="K191" s="222"/>
      <c r="L191" s="222"/>
      <c r="M191" s="222"/>
      <c r="N191" s="222"/>
      <c r="O191" s="223"/>
    </row>
    <row r="192" spans="2:15" x14ac:dyDescent="0.25">
      <c r="B192" s="287"/>
      <c r="C192" s="221"/>
      <c r="D192" s="222"/>
      <c r="E192" s="222"/>
      <c r="F192" s="222"/>
      <c r="G192" s="222"/>
      <c r="H192" s="222"/>
      <c r="I192" s="222"/>
      <c r="J192" s="222"/>
      <c r="K192" s="222"/>
      <c r="L192" s="222"/>
      <c r="M192" s="222"/>
      <c r="N192" s="222"/>
      <c r="O192" s="223"/>
    </row>
    <row r="193" spans="2:15" x14ac:dyDescent="0.25">
      <c r="B193" s="287"/>
      <c r="C193" s="221"/>
      <c r="D193" s="222"/>
      <c r="E193" s="222"/>
      <c r="F193" s="222"/>
      <c r="G193" s="222"/>
      <c r="H193" s="222"/>
      <c r="I193" s="222"/>
      <c r="J193" s="222"/>
      <c r="K193" s="222"/>
      <c r="L193" s="222"/>
      <c r="M193" s="222"/>
      <c r="N193" s="222"/>
      <c r="O193" s="223"/>
    </row>
    <row r="194" spans="2:15" x14ac:dyDescent="0.25">
      <c r="B194" s="287"/>
      <c r="C194" s="221"/>
      <c r="D194" s="222"/>
      <c r="E194" s="222"/>
      <c r="F194" s="222"/>
      <c r="G194" s="222"/>
      <c r="H194" s="222"/>
      <c r="I194" s="222"/>
      <c r="J194" s="222"/>
      <c r="K194" s="222"/>
      <c r="L194" s="222"/>
      <c r="M194" s="222"/>
      <c r="N194" s="222"/>
      <c r="O194" s="223"/>
    </row>
    <row r="195" spans="2:15" x14ac:dyDescent="0.25">
      <c r="B195" s="287"/>
      <c r="C195" s="221"/>
      <c r="D195" s="222"/>
      <c r="E195" s="222"/>
      <c r="F195" s="222"/>
      <c r="G195" s="222"/>
      <c r="H195" s="222"/>
      <c r="I195" s="222"/>
      <c r="J195" s="222"/>
      <c r="K195" s="222"/>
      <c r="L195" s="222"/>
      <c r="M195" s="222"/>
      <c r="N195" s="222"/>
      <c r="O195" s="223"/>
    </row>
    <row r="196" spans="2:15" x14ac:dyDescent="0.25">
      <c r="B196" s="287"/>
      <c r="C196" s="221"/>
      <c r="D196" s="222"/>
      <c r="E196" s="222"/>
      <c r="F196" s="222"/>
      <c r="G196" s="222"/>
      <c r="H196" s="222"/>
      <c r="I196" s="222"/>
      <c r="J196" s="222"/>
      <c r="K196" s="222"/>
      <c r="L196" s="222"/>
      <c r="M196" s="222"/>
      <c r="N196" s="222"/>
      <c r="O196" s="223"/>
    </row>
    <row r="197" spans="2:15" x14ac:dyDescent="0.25">
      <c r="B197" s="287"/>
      <c r="C197" s="221"/>
      <c r="D197" s="222"/>
      <c r="E197" s="222"/>
      <c r="F197" s="222"/>
      <c r="G197" s="222"/>
      <c r="H197" s="222"/>
      <c r="I197" s="222"/>
      <c r="J197" s="222"/>
      <c r="K197" s="222"/>
      <c r="L197" s="222"/>
      <c r="M197" s="222"/>
      <c r="N197" s="222"/>
      <c r="O197" s="223"/>
    </row>
    <row r="198" spans="2:15" x14ac:dyDescent="0.25">
      <c r="B198" s="287"/>
      <c r="C198" s="221"/>
      <c r="D198" s="222"/>
      <c r="E198" s="222"/>
      <c r="F198" s="222"/>
      <c r="G198" s="222"/>
      <c r="H198" s="222"/>
      <c r="I198" s="222"/>
      <c r="J198" s="222"/>
      <c r="K198" s="222"/>
      <c r="L198" s="222"/>
      <c r="M198" s="222"/>
      <c r="N198" s="222"/>
      <c r="O198" s="223"/>
    </row>
    <row r="199" spans="2:15" x14ac:dyDescent="0.25">
      <c r="B199" s="287"/>
      <c r="C199" s="221"/>
      <c r="D199" s="222"/>
      <c r="E199" s="222"/>
      <c r="F199" s="222"/>
      <c r="G199" s="222"/>
      <c r="H199" s="222"/>
      <c r="I199" s="222"/>
      <c r="J199" s="222"/>
      <c r="K199" s="222"/>
      <c r="L199" s="222"/>
      <c r="M199" s="222"/>
      <c r="N199" s="222"/>
      <c r="O199" s="223"/>
    </row>
    <row r="200" spans="2:15" x14ac:dyDescent="0.25">
      <c r="B200" s="287"/>
      <c r="C200" s="221"/>
      <c r="D200" s="222"/>
      <c r="E200" s="222"/>
      <c r="F200" s="222"/>
      <c r="G200" s="222"/>
      <c r="H200" s="222"/>
      <c r="I200" s="222"/>
      <c r="J200" s="222"/>
      <c r="K200" s="222"/>
      <c r="L200" s="222"/>
      <c r="M200" s="222"/>
      <c r="N200" s="222"/>
      <c r="O200" s="223"/>
    </row>
    <row r="201" spans="2:15" x14ac:dyDescent="0.25">
      <c r="B201" s="287"/>
      <c r="C201" s="221"/>
      <c r="D201" s="222"/>
      <c r="E201" s="222"/>
      <c r="F201" s="222"/>
      <c r="G201" s="222"/>
      <c r="H201" s="222"/>
      <c r="I201" s="222"/>
      <c r="J201" s="222"/>
      <c r="K201" s="222"/>
      <c r="L201" s="222"/>
      <c r="M201" s="222"/>
      <c r="N201" s="222"/>
      <c r="O201" s="223"/>
    </row>
    <row r="202" spans="2:15" x14ac:dyDescent="0.25">
      <c r="B202" s="287"/>
      <c r="C202" s="221"/>
      <c r="D202" s="222"/>
      <c r="E202" s="222"/>
      <c r="F202" s="222"/>
      <c r="G202" s="222"/>
      <c r="H202" s="222"/>
      <c r="I202" s="222"/>
      <c r="J202" s="222"/>
      <c r="K202" s="222"/>
      <c r="L202" s="222"/>
      <c r="M202" s="222"/>
      <c r="N202" s="222"/>
      <c r="O202" s="223"/>
    </row>
    <row r="203" spans="2:15" x14ac:dyDescent="0.25">
      <c r="B203" s="287"/>
      <c r="C203" s="221"/>
      <c r="D203" s="222"/>
      <c r="E203" s="222"/>
      <c r="F203" s="222"/>
      <c r="G203" s="222"/>
      <c r="H203" s="222"/>
      <c r="I203" s="222"/>
      <c r="J203" s="222"/>
      <c r="K203" s="222"/>
      <c r="L203" s="222"/>
      <c r="M203" s="222"/>
      <c r="N203" s="222"/>
      <c r="O203" s="223"/>
    </row>
    <row r="204" spans="2:15" x14ac:dyDescent="0.25">
      <c r="B204" s="287"/>
      <c r="C204" s="221"/>
      <c r="D204" s="222"/>
      <c r="E204" s="222"/>
      <c r="F204" s="222"/>
      <c r="G204" s="222"/>
      <c r="H204" s="222"/>
      <c r="I204" s="222"/>
      <c r="J204" s="222"/>
      <c r="K204" s="222"/>
      <c r="L204" s="222"/>
      <c r="M204" s="222"/>
      <c r="N204" s="222"/>
      <c r="O204" s="223"/>
    </row>
    <row r="205" spans="2:15" x14ac:dyDescent="0.25">
      <c r="B205" s="287"/>
      <c r="C205" s="221"/>
      <c r="D205" s="222"/>
      <c r="E205" s="222"/>
      <c r="F205" s="222"/>
      <c r="G205" s="222"/>
      <c r="H205" s="222"/>
      <c r="I205" s="222"/>
      <c r="J205" s="222"/>
      <c r="K205" s="222"/>
      <c r="L205" s="222"/>
      <c r="M205" s="222"/>
      <c r="N205" s="222"/>
      <c r="O205" s="223"/>
    </row>
    <row r="206" spans="2:15" x14ac:dyDescent="0.25">
      <c r="B206" s="287"/>
      <c r="C206" s="221"/>
      <c r="D206" s="222"/>
      <c r="E206" s="222"/>
      <c r="F206" s="222"/>
      <c r="G206" s="222"/>
      <c r="H206" s="222"/>
      <c r="I206" s="222"/>
      <c r="J206" s="222"/>
      <c r="K206" s="222"/>
      <c r="L206" s="222"/>
      <c r="M206" s="222"/>
      <c r="N206" s="222"/>
      <c r="O206" s="223"/>
    </row>
    <row r="207" spans="2:15" x14ac:dyDescent="0.25">
      <c r="B207" s="287"/>
      <c r="C207" s="221"/>
      <c r="D207" s="222"/>
      <c r="E207" s="222"/>
      <c r="F207" s="222"/>
      <c r="G207" s="222"/>
      <c r="H207" s="222"/>
      <c r="I207" s="222"/>
      <c r="J207" s="222"/>
      <c r="K207" s="222"/>
      <c r="L207" s="222"/>
      <c r="M207" s="222"/>
      <c r="N207" s="222"/>
      <c r="O207" s="223"/>
    </row>
    <row r="208" spans="2:15" x14ac:dyDescent="0.25">
      <c r="B208" s="287"/>
      <c r="C208" s="221"/>
      <c r="D208" s="222"/>
      <c r="E208" s="222"/>
      <c r="F208" s="222"/>
      <c r="G208" s="222"/>
      <c r="H208" s="222"/>
      <c r="I208" s="222"/>
      <c r="J208" s="222"/>
      <c r="K208" s="222"/>
      <c r="L208" s="222"/>
      <c r="M208" s="222"/>
      <c r="N208" s="222"/>
      <c r="O208" s="223"/>
    </row>
    <row r="209" spans="2:15" x14ac:dyDescent="0.25">
      <c r="B209" s="287"/>
      <c r="C209" s="221"/>
      <c r="D209" s="222"/>
      <c r="E209" s="222"/>
      <c r="F209" s="222"/>
      <c r="G209" s="222"/>
      <c r="H209" s="222"/>
      <c r="I209" s="222"/>
      <c r="J209" s="222"/>
      <c r="K209" s="222"/>
      <c r="L209" s="222"/>
      <c r="M209" s="222"/>
      <c r="N209" s="222"/>
      <c r="O209" s="223"/>
    </row>
    <row r="210" spans="2:15" x14ac:dyDescent="0.25">
      <c r="B210" s="287"/>
      <c r="C210" s="221"/>
      <c r="D210" s="222"/>
      <c r="E210" s="222"/>
      <c r="F210" s="222"/>
      <c r="G210" s="222"/>
      <c r="H210" s="222"/>
      <c r="I210" s="222"/>
      <c r="J210" s="222"/>
      <c r="K210" s="222"/>
      <c r="L210" s="222"/>
      <c r="M210" s="222"/>
      <c r="N210" s="222"/>
      <c r="O210" s="223"/>
    </row>
    <row r="211" spans="2:15" x14ac:dyDescent="0.25">
      <c r="B211" s="287"/>
      <c r="C211" s="221"/>
      <c r="D211" s="222"/>
      <c r="E211" s="222"/>
      <c r="F211" s="222"/>
      <c r="G211" s="222"/>
      <c r="H211" s="222"/>
      <c r="I211" s="222"/>
      <c r="J211" s="222"/>
      <c r="K211" s="222"/>
      <c r="L211" s="222"/>
      <c r="M211" s="222"/>
      <c r="N211" s="222"/>
      <c r="O211" s="223"/>
    </row>
    <row r="212" spans="2:15" x14ac:dyDescent="0.25">
      <c r="B212" s="287"/>
      <c r="C212" s="221"/>
      <c r="D212" s="222"/>
      <c r="E212" s="222"/>
      <c r="F212" s="222"/>
      <c r="G212" s="222"/>
      <c r="H212" s="222"/>
      <c r="I212" s="222"/>
      <c r="J212" s="222"/>
      <c r="K212" s="222"/>
      <c r="L212" s="222"/>
      <c r="M212" s="222"/>
      <c r="N212" s="222"/>
      <c r="O212" s="223"/>
    </row>
    <row r="213" spans="2:15" x14ac:dyDescent="0.25">
      <c r="B213" s="287"/>
      <c r="C213" s="221"/>
      <c r="D213" s="222"/>
      <c r="E213" s="222"/>
      <c r="F213" s="222"/>
      <c r="G213" s="222"/>
      <c r="H213" s="222"/>
      <c r="I213" s="222"/>
      <c r="J213" s="222"/>
      <c r="K213" s="222"/>
      <c r="L213" s="222"/>
      <c r="M213" s="222"/>
      <c r="N213" s="222"/>
      <c r="O213" s="223"/>
    </row>
    <row r="214" spans="2:15" x14ac:dyDescent="0.25">
      <c r="B214" s="287"/>
      <c r="C214" s="221"/>
      <c r="D214" s="222"/>
      <c r="E214" s="222"/>
      <c r="F214" s="222"/>
      <c r="G214" s="222"/>
      <c r="H214" s="222"/>
      <c r="I214" s="222"/>
      <c r="J214" s="222"/>
      <c r="K214" s="222"/>
      <c r="L214" s="222"/>
      <c r="M214" s="222"/>
      <c r="N214" s="222"/>
      <c r="O214" s="223"/>
    </row>
    <row r="215" spans="2:15" x14ac:dyDescent="0.25">
      <c r="B215" s="287"/>
      <c r="C215" s="221"/>
      <c r="D215" s="222"/>
      <c r="E215" s="222"/>
      <c r="F215" s="222"/>
      <c r="G215" s="222"/>
      <c r="H215" s="222"/>
      <c r="I215" s="222"/>
      <c r="J215" s="222"/>
      <c r="K215" s="222"/>
      <c r="L215" s="222"/>
      <c r="M215" s="222"/>
      <c r="N215" s="222"/>
      <c r="O215" s="223"/>
    </row>
    <row r="216" spans="2:15" x14ac:dyDescent="0.25">
      <c r="B216" s="287"/>
      <c r="C216" s="221"/>
      <c r="D216" s="222"/>
      <c r="E216" s="222"/>
      <c r="F216" s="222"/>
      <c r="G216" s="222"/>
      <c r="H216" s="222"/>
      <c r="I216" s="222"/>
      <c r="J216" s="222"/>
      <c r="K216" s="222"/>
      <c r="L216" s="222"/>
      <c r="M216" s="222"/>
      <c r="N216" s="222"/>
      <c r="O216" s="223"/>
    </row>
    <row r="217" spans="2:15" x14ac:dyDescent="0.25">
      <c r="B217" s="287"/>
      <c r="C217" s="221"/>
      <c r="D217" s="222"/>
      <c r="E217" s="222"/>
      <c r="F217" s="222"/>
      <c r="G217" s="222"/>
      <c r="H217" s="222"/>
      <c r="I217" s="222"/>
      <c r="J217" s="222"/>
      <c r="K217" s="222"/>
      <c r="L217" s="222"/>
      <c r="M217" s="222"/>
      <c r="N217" s="222"/>
      <c r="O217" s="223"/>
    </row>
    <row r="218" spans="2:15" x14ac:dyDescent="0.25">
      <c r="B218" s="287"/>
      <c r="C218" s="221"/>
      <c r="D218" s="222"/>
      <c r="E218" s="222"/>
      <c r="F218" s="222"/>
      <c r="G218" s="222"/>
      <c r="H218" s="222"/>
      <c r="I218" s="222"/>
      <c r="J218" s="222"/>
      <c r="K218" s="222"/>
      <c r="L218" s="222"/>
      <c r="M218" s="222"/>
      <c r="N218" s="222"/>
      <c r="O218" s="223"/>
    </row>
    <row r="219" spans="2:15" x14ac:dyDescent="0.25">
      <c r="B219" s="287"/>
      <c r="C219" s="221"/>
      <c r="D219" s="222"/>
      <c r="E219" s="222"/>
      <c r="F219" s="222"/>
      <c r="G219" s="222"/>
      <c r="H219" s="222"/>
      <c r="I219" s="222"/>
      <c r="J219" s="222"/>
      <c r="K219" s="222"/>
      <c r="L219" s="222"/>
      <c r="M219" s="222"/>
      <c r="N219" s="222"/>
      <c r="O219" s="223"/>
    </row>
    <row r="220" spans="2:15" x14ac:dyDescent="0.25">
      <c r="B220" s="287"/>
      <c r="C220" s="221"/>
      <c r="D220" s="222"/>
      <c r="E220" s="222"/>
      <c r="F220" s="222"/>
      <c r="G220" s="222"/>
      <c r="H220" s="222"/>
      <c r="I220" s="222"/>
      <c r="J220" s="222"/>
      <c r="K220" s="222"/>
      <c r="L220" s="222"/>
      <c r="M220" s="222"/>
      <c r="N220" s="222"/>
      <c r="O220" s="223"/>
    </row>
    <row r="221" spans="2:15" x14ac:dyDescent="0.25">
      <c r="B221" s="287"/>
      <c r="C221" s="221"/>
      <c r="D221" s="222"/>
      <c r="E221" s="222"/>
      <c r="F221" s="222"/>
      <c r="G221" s="222"/>
      <c r="H221" s="222"/>
      <c r="I221" s="222"/>
      <c r="J221" s="222"/>
      <c r="K221" s="222"/>
      <c r="L221" s="222"/>
      <c r="M221" s="222"/>
      <c r="N221" s="222"/>
      <c r="O221" s="223"/>
    </row>
    <row r="222" spans="2:15" x14ac:dyDescent="0.25">
      <c r="B222" s="287"/>
      <c r="C222" s="221"/>
      <c r="D222" s="222"/>
      <c r="E222" s="222"/>
      <c r="F222" s="222"/>
      <c r="G222" s="222"/>
      <c r="H222" s="222"/>
      <c r="I222" s="222"/>
      <c r="J222" s="222"/>
      <c r="K222" s="222"/>
      <c r="L222" s="222"/>
      <c r="M222" s="222"/>
      <c r="N222" s="222"/>
      <c r="O222" s="223"/>
    </row>
    <row r="223" spans="2:15" x14ac:dyDescent="0.25">
      <c r="B223" s="287"/>
      <c r="C223" s="221"/>
      <c r="D223" s="222"/>
      <c r="E223" s="222"/>
      <c r="F223" s="222"/>
      <c r="G223" s="222"/>
      <c r="H223" s="222"/>
      <c r="I223" s="222"/>
      <c r="J223" s="222"/>
      <c r="K223" s="222"/>
      <c r="L223" s="222"/>
      <c r="M223" s="222"/>
      <c r="N223" s="222"/>
      <c r="O223" s="223"/>
    </row>
    <row r="224" spans="2:15" x14ac:dyDescent="0.25">
      <c r="B224" s="287"/>
      <c r="C224" s="221"/>
      <c r="D224" s="222"/>
      <c r="E224" s="222"/>
      <c r="F224" s="222"/>
      <c r="G224" s="222"/>
      <c r="H224" s="222"/>
      <c r="I224" s="222"/>
      <c r="J224" s="222"/>
      <c r="K224" s="222"/>
      <c r="L224" s="222"/>
      <c r="M224" s="222"/>
      <c r="N224" s="222"/>
      <c r="O224" s="223"/>
    </row>
    <row r="225" spans="2:15" x14ac:dyDescent="0.25">
      <c r="B225" s="287"/>
      <c r="C225" s="221"/>
      <c r="D225" s="222"/>
      <c r="E225" s="222"/>
      <c r="F225" s="222"/>
      <c r="G225" s="222"/>
      <c r="H225" s="222"/>
      <c r="I225" s="222"/>
      <c r="J225" s="222"/>
      <c r="K225" s="222"/>
      <c r="L225" s="222"/>
      <c r="M225" s="222"/>
      <c r="N225" s="222"/>
      <c r="O225" s="223"/>
    </row>
    <row r="226" spans="2:15" x14ac:dyDescent="0.25">
      <c r="B226" s="287"/>
      <c r="C226" s="221"/>
      <c r="D226" s="222"/>
      <c r="E226" s="222"/>
      <c r="F226" s="222"/>
      <c r="G226" s="222"/>
      <c r="H226" s="222"/>
      <c r="I226" s="222"/>
      <c r="J226" s="222"/>
      <c r="K226" s="222"/>
      <c r="L226" s="222"/>
      <c r="M226" s="222"/>
      <c r="N226" s="222"/>
      <c r="O226" s="223"/>
    </row>
    <row r="227" spans="2:15" x14ac:dyDescent="0.25">
      <c r="B227" s="287"/>
      <c r="C227" s="221"/>
      <c r="D227" s="222"/>
      <c r="E227" s="222"/>
      <c r="F227" s="222"/>
      <c r="G227" s="222"/>
      <c r="H227" s="222"/>
      <c r="I227" s="222"/>
      <c r="J227" s="222"/>
      <c r="K227" s="222"/>
      <c r="L227" s="222"/>
      <c r="M227" s="222"/>
      <c r="N227" s="222"/>
      <c r="O227" s="223"/>
    </row>
    <row r="228" spans="2:15" x14ac:dyDescent="0.25">
      <c r="B228" s="287"/>
      <c r="C228" s="221"/>
      <c r="D228" s="222"/>
      <c r="E228" s="222"/>
      <c r="F228" s="222"/>
      <c r="G228" s="222"/>
      <c r="H228" s="222"/>
      <c r="I228" s="222"/>
      <c r="J228" s="222"/>
      <c r="K228" s="222"/>
      <c r="L228" s="222"/>
      <c r="M228" s="222"/>
      <c r="N228" s="222"/>
      <c r="O228" s="223"/>
    </row>
    <row r="229" spans="2:15" x14ac:dyDescent="0.25">
      <c r="B229" s="287"/>
      <c r="C229" s="221"/>
      <c r="D229" s="222"/>
      <c r="E229" s="222"/>
      <c r="F229" s="222"/>
      <c r="G229" s="222"/>
      <c r="H229" s="222"/>
      <c r="I229" s="222"/>
      <c r="J229" s="222"/>
      <c r="K229" s="222"/>
      <c r="L229" s="222"/>
      <c r="M229" s="222"/>
      <c r="N229" s="222"/>
      <c r="O229" s="223"/>
    </row>
    <row r="230" spans="2:15" x14ac:dyDescent="0.25">
      <c r="B230" s="287"/>
      <c r="C230" s="221"/>
      <c r="D230" s="222"/>
      <c r="E230" s="222"/>
      <c r="F230" s="222"/>
      <c r="G230" s="222"/>
      <c r="H230" s="222"/>
      <c r="I230" s="222"/>
      <c r="J230" s="222"/>
      <c r="K230" s="222"/>
      <c r="L230" s="222"/>
      <c r="M230" s="222"/>
      <c r="N230" s="222"/>
      <c r="O230" s="223"/>
    </row>
    <row r="231" spans="2:15" x14ac:dyDescent="0.25">
      <c r="B231" s="287"/>
      <c r="C231" s="221"/>
      <c r="D231" s="222"/>
      <c r="E231" s="222"/>
      <c r="F231" s="222"/>
      <c r="G231" s="222"/>
      <c r="H231" s="222"/>
      <c r="I231" s="222"/>
      <c r="J231" s="222"/>
      <c r="K231" s="222"/>
      <c r="L231" s="222"/>
      <c r="M231" s="222"/>
      <c r="N231" s="222"/>
      <c r="O231" s="223"/>
    </row>
    <row r="232" spans="2:15" x14ac:dyDescent="0.25">
      <c r="B232" s="287"/>
      <c r="C232" s="221"/>
      <c r="D232" s="222"/>
      <c r="E232" s="222"/>
      <c r="F232" s="222"/>
      <c r="G232" s="222"/>
      <c r="H232" s="222"/>
      <c r="I232" s="222"/>
      <c r="J232" s="222"/>
      <c r="K232" s="222"/>
      <c r="L232" s="222"/>
      <c r="M232" s="222"/>
      <c r="N232" s="222"/>
      <c r="O232" s="223"/>
    </row>
    <row r="233" spans="2:15" x14ac:dyDescent="0.25">
      <c r="B233" s="287"/>
      <c r="C233" s="221"/>
      <c r="D233" s="222"/>
      <c r="E233" s="222"/>
      <c r="F233" s="222"/>
      <c r="G233" s="222"/>
      <c r="H233" s="222"/>
      <c r="I233" s="222"/>
      <c r="J233" s="222"/>
      <c r="K233" s="222"/>
      <c r="L233" s="222"/>
      <c r="M233" s="222"/>
      <c r="N233" s="222"/>
      <c r="O233" s="223"/>
    </row>
    <row r="234" spans="2:15" x14ac:dyDescent="0.25">
      <c r="B234" s="287"/>
      <c r="C234" s="221"/>
      <c r="D234" s="222"/>
      <c r="E234" s="222"/>
      <c r="F234" s="222"/>
      <c r="G234" s="222"/>
      <c r="H234" s="222"/>
      <c r="I234" s="222"/>
      <c r="J234" s="222"/>
      <c r="K234" s="222"/>
      <c r="L234" s="222"/>
      <c r="M234" s="222"/>
      <c r="N234" s="222"/>
      <c r="O234" s="223"/>
    </row>
    <row r="235" spans="2:15" x14ac:dyDescent="0.25">
      <c r="B235" s="287"/>
      <c r="C235" s="221"/>
      <c r="D235" s="222"/>
      <c r="E235" s="222"/>
      <c r="F235" s="222"/>
      <c r="G235" s="222"/>
      <c r="H235" s="222"/>
      <c r="I235" s="222"/>
      <c r="J235" s="222"/>
      <c r="K235" s="222"/>
      <c r="L235" s="222"/>
      <c r="M235" s="222"/>
      <c r="N235" s="222"/>
      <c r="O235" s="223"/>
    </row>
    <row r="236" spans="2:15" x14ac:dyDescent="0.25">
      <c r="B236" s="287"/>
      <c r="C236" s="221"/>
      <c r="D236" s="222"/>
      <c r="E236" s="222"/>
      <c r="F236" s="222"/>
      <c r="G236" s="222"/>
      <c r="H236" s="222"/>
      <c r="I236" s="222"/>
      <c r="J236" s="222"/>
      <c r="K236" s="222"/>
      <c r="L236" s="222"/>
      <c r="M236" s="222"/>
      <c r="N236" s="222"/>
      <c r="O236" s="223"/>
    </row>
    <row r="237" spans="2:15" x14ac:dyDescent="0.25">
      <c r="B237" s="287"/>
      <c r="C237" s="221"/>
      <c r="D237" s="222"/>
      <c r="E237" s="222"/>
      <c r="F237" s="222"/>
      <c r="G237" s="222"/>
      <c r="H237" s="222"/>
      <c r="I237" s="222"/>
      <c r="J237" s="222"/>
      <c r="K237" s="222"/>
      <c r="L237" s="222"/>
      <c r="M237" s="222"/>
      <c r="N237" s="222"/>
      <c r="O237" s="223"/>
    </row>
    <row r="238" spans="2:15" x14ac:dyDescent="0.25">
      <c r="B238" s="287"/>
      <c r="C238" s="221"/>
      <c r="D238" s="222"/>
      <c r="E238" s="222"/>
      <c r="F238" s="222"/>
      <c r="G238" s="222"/>
      <c r="H238" s="222"/>
      <c r="I238" s="222"/>
      <c r="J238" s="222"/>
      <c r="K238" s="222"/>
      <c r="L238" s="222"/>
      <c r="M238" s="222"/>
      <c r="N238" s="222"/>
      <c r="O238" s="223"/>
    </row>
    <row r="239" spans="2:15" x14ac:dyDescent="0.25">
      <c r="B239" s="287"/>
      <c r="C239" s="221"/>
      <c r="D239" s="222"/>
      <c r="E239" s="222"/>
      <c r="F239" s="222"/>
      <c r="G239" s="222"/>
      <c r="H239" s="222"/>
      <c r="I239" s="222"/>
      <c r="J239" s="222"/>
      <c r="K239" s="222"/>
      <c r="L239" s="222"/>
      <c r="M239" s="222"/>
      <c r="N239" s="222"/>
      <c r="O239" s="223"/>
    </row>
    <row r="240" spans="2:15" x14ac:dyDescent="0.25">
      <c r="B240" s="287"/>
      <c r="C240" s="221"/>
      <c r="D240" s="222"/>
      <c r="E240" s="222"/>
      <c r="F240" s="222"/>
      <c r="G240" s="222"/>
      <c r="H240" s="222"/>
      <c r="I240" s="222"/>
      <c r="J240" s="222"/>
      <c r="K240" s="222"/>
      <c r="L240" s="222"/>
      <c r="M240" s="222"/>
      <c r="N240" s="222"/>
      <c r="O240" s="223"/>
    </row>
    <row r="241" spans="2:15" x14ac:dyDescent="0.25">
      <c r="B241" s="287"/>
      <c r="C241" s="221"/>
      <c r="D241" s="222"/>
      <c r="E241" s="222"/>
      <c r="F241" s="222"/>
      <c r="G241" s="222"/>
      <c r="H241" s="222"/>
      <c r="I241" s="222"/>
      <c r="J241" s="222"/>
      <c r="K241" s="222"/>
      <c r="L241" s="222"/>
      <c r="M241" s="222"/>
      <c r="N241" s="222"/>
      <c r="O241" s="223"/>
    </row>
    <row r="242" spans="2:15" x14ac:dyDescent="0.25">
      <c r="B242" s="287"/>
      <c r="C242" s="221"/>
      <c r="D242" s="222"/>
      <c r="E242" s="222"/>
      <c r="F242" s="222"/>
      <c r="G242" s="222"/>
      <c r="H242" s="222"/>
      <c r="I242" s="222"/>
      <c r="J242" s="222"/>
      <c r="K242" s="222"/>
      <c r="L242" s="222"/>
      <c r="M242" s="222"/>
      <c r="N242" s="222"/>
      <c r="O242" s="223"/>
    </row>
    <row r="243" spans="2:15" x14ac:dyDescent="0.25">
      <c r="B243" s="287"/>
      <c r="C243" s="221"/>
      <c r="D243" s="222"/>
      <c r="E243" s="222"/>
      <c r="F243" s="222"/>
      <c r="G243" s="222"/>
      <c r="H243" s="222"/>
      <c r="I243" s="222"/>
      <c r="J243" s="222"/>
      <c r="K243" s="222"/>
      <c r="L243" s="222"/>
      <c r="M243" s="222"/>
      <c r="N243" s="222"/>
      <c r="O243" s="223"/>
    </row>
    <row r="244" spans="2:15" x14ac:dyDescent="0.25">
      <c r="B244" s="287"/>
      <c r="C244" s="221"/>
      <c r="D244" s="222"/>
      <c r="E244" s="222"/>
      <c r="F244" s="222"/>
      <c r="G244" s="222"/>
      <c r="H244" s="222"/>
      <c r="I244" s="222"/>
      <c r="J244" s="222"/>
      <c r="K244" s="222"/>
      <c r="L244" s="222"/>
      <c r="M244" s="222"/>
      <c r="N244" s="222"/>
      <c r="O244" s="223"/>
    </row>
    <row r="245" spans="2:15" x14ac:dyDescent="0.25">
      <c r="B245" s="287"/>
      <c r="C245" s="221"/>
      <c r="D245" s="222"/>
      <c r="E245" s="222"/>
      <c r="F245" s="222"/>
      <c r="G245" s="222"/>
      <c r="H245" s="222"/>
      <c r="I245" s="222"/>
      <c r="J245" s="222"/>
      <c r="K245" s="222"/>
      <c r="L245" s="222"/>
      <c r="M245" s="222"/>
      <c r="N245" s="222"/>
      <c r="O245" s="223"/>
    </row>
    <row r="246" spans="2:15" x14ac:dyDescent="0.25">
      <c r="B246" s="287"/>
      <c r="C246" s="221"/>
      <c r="D246" s="222"/>
      <c r="E246" s="222"/>
      <c r="F246" s="222"/>
      <c r="G246" s="222"/>
      <c r="H246" s="222"/>
      <c r="I246" s="222"/>
      <c r="J246" s="222"/>
      <c r="K246" s="222"/>
      <c r="L246" s="222"/>
      <c r="M246" s="222"/>
      <c r="N246" s="222"/>
      <c r="O246" s="223"/>
    </row>
    <row r="247" spans="2:15" x14ac:dyDescent="0.25">
      <c r="B247" s="287"/>
      <c r="C247" s="221"/>
      <c r="D247" s="222"/>
      <c r="E247" s="222"/>
      <c r="F247" s="222"/>
      <c r="G247" s="222"/>
      <c r="H247" s="222"/>
      <c r="I247" s="222"/>
      <c r="J247" s="222"/>
      <c r="K247" s="222"/>
      <c r="L247" s="222"/>
      <c r="M247" s="222"/>
      <c r="N247" s="222"/>
      <c r="O247" s="223"/>
    </row>
    <row r="248" spans="2:15" x14ac:dyDescent="0.25">
      <c r="B248" s="287"/>
      <c r="C248" s="221"/>
      <c r="D248" s="222"/>
      <c r="E248" s="222"/>
      <c r="F248" s="222"/>
      <c r="G248" s="222"/>
      <c r="H248" s="222"/>
      <c r="I248" s="222"/>
      <c r="J248" s="222"/>
      <c r="K248" s="222"/>
      <c r="L248" s="222"/>
      <c r="M248" s="222"/>
      <c r="N248" s="222"/>
      <c r="O248" s="223"/>
    </row>
    <row r="249" spans="2:15" x14ac:dyDescent="0.25">
      <c r="B249" s="287"/>
      <c r="C249" s="221"/>
      <c r="D249" s="222"/>
      <c r="E249" s="222"/>
      <c r="F249" s="222"/>
      <c r="G249" s="222"/>
      <c r="H249" s="222"/>
      <c r="I249" s="222"/>
      <c r="J249" s="222"/>
      <c r="K249" s="222"/>
      <c r="L249" s="222"/>
      <c r="M249" s="222"/>
      <c r="N249" s="222"/>
      <c r="O249" s="223"/>
    </row>
    <row r="250" spans="2:15" x14ac:dyDescent="0.25">
      <c r="B250" s="287"/>
      <c r="C250" s="221"/>
      <c r="D250" s="222"/>
      <c r="E250" s="222"/>
      <c r="F250" s="222"/>
      <c r="G250" s="222"/>
      <c r="H250" s="222"/>
      <c r="I250" s="222"/>
      <c r="J250" s="222"/>
      <c r="K250" s="222"/>
      <c r="L250" s="222"/>
      <c r="M250" s="222"/>
      <c r="N250" s="222"/>
      <c r="O250" s="223"/>
    </row>
    <row r="251" spans="2:15" x14ac:dyDescent="0.25">
      <c r="B251" s="287"/>
      <c r="C251" s="221"/>
      <c r="D251" s="222"/>
      <c r="E251" s="222"/>
      <c r="F251" s="222"/>
      <c r="G251" s="222"/>
      <c r="H251" s="222"/>
      <c r="I251" s="222"/>
      <c r="J251" s="222"/>
      <c r="K251" s="222"/>
      <c r="L251" s="222"/>
      <c r="M251" s="222"/>
      <c r="N251" s="222"/>
      <c r="O251" s="223"/>
    </row>
    <row r="252" spans="2:15" x14ac:dyDescent="0.25">
      <c r="B252" s="287"/>
      <c r="C252" s="221"/>
      <c r="D252" s="222"/>
      <c r="E252" s="222"/>
      <c r="F252" s="222"/>
      <c r="G252" s="222"/>
      <c r="H252" s="222"/>
      <c r="I252" s="222"/>
      <c r="J252" s="222"/>
      <c r="K252" s="222"/>
      <c r="L252" s="222"/>
      <c r="M252" s="222"/>
      <c r="N252" s="222"/>
      <c r="O252" s="223"/>
    </row>
    <row r="253" spans="2:15" x14ac:dyDescent="0.25">
      <c r="B253" s="287"/>
      <c r="C253" s="221"/>
      <c r="D253" s="222"/>
      <c r="E253" s="222"/>
      <c r="F253" s="222"/>
      <c r="G253" s="222"/>
      <c r="H253" s="222"/>
      <c r="I253" s="222"/>
      <c r="J253" s="222"/>
      <c r="K253" s="222"/>
      <c r="L253" s="222"/>
      <c r="M253" s="222"/>
      <c r="N253" s="222"/>
      <c r="O253" s="223"/>
    </row>
    <row r="254" spans="2:15" x14ac:dyDescent="0.25">
      <c r="B254" s="287"/>
      <c r="C254" s="221"/>
      <c r="D254" s="222"/>
      <c r="E254" s="222"/>
      <c r="F254" s="222"/>
      <c r="G254" s="222"/>
      <c r="H254" s="222"/>
      <c r="I254" s="222"/>
      <c r="J254" s="222"/>
      <c r="K254" s="222"/>
      <c r="L254" s="222"/>
      <c r="M254" s="222"/>
      <c r="N254" s="222"/>
      <c r="O254" s="223"/>
    </row>
    <row r="255" spans="2:15" x14ac:dyDescent="0.25">
      <c r="B255" s="287"/>
      <c r="C255" s="221"/>
      <c r="D255" s="222"/>
      <c r="E255" s="222"/>
      <c r="F255" s="222"/>
      <c r="G255" s="222"/>
      <c r="H255" s="222"/>
      <c r="I255" s="222"/>
      <c r="J255" s="222"/>
      <c r="K255" s="222"/>
      <c r="L255" s="222"/>
      <c r="M255" s="222"/>
      <c r="N255" s="222"/>
      <c r="O255" s="223"/>
    </row>
    <row r="256" spans="2:15" x14ac:dyDescent="0.25">
      <c r="B256" s="287"/>
      <c r="C256" s="221"/>
      <c r="D256" s="222"/>
      <c r="E256" s="222"/>
      <c r="F256" s="222"/>
      <c r="G256" s="222"/>
      <c r="H256" s="222"/>
      <c r="I256" s="222"/>
      <c r="J256" s="222"/>
      <c r="K256" s="222"/>
      <c r="L256" s="222"/>
      <c r="M256" s="222"/>
      <c r="N256" s="222"/>
      <c r="O256" s="223"/>
    </row>
    <row r="257" spans="2:15" x14ac:dyDescent="0.25">
      <c r="B257" s="287"/>
      <c r="C257" s="221"/>
      <c r="D257" s="222"/>
      <c r="E257" s="222"/>
      <c r="F257" s="222"/>
      <c r="G257" s="222"/>
      <c r="H257" s="222"/>
      <c r="I257" s="222"/>
      <c r="J257" s="222"/>
      <c r="K257" s="222"/>
      <c r="L257" s="222"/>
      <c r="M257" s="222"/>
      <c r="N257" s="222"/>
      <c r="O257" s="223"/>
    </row>
    <row r="258" spans="2:15" x14ac:dyDescent="0.25">
      <c r="B258" s="287"/>
      <c r="C258" s="221"/>
      <c r="D258" s="222"/>
      <c r="E258" s="222"/>
      <c r="F258" s="222"/>
      <c r="G258" s="222"/>
      <c r="H258" s="222"/>
      <c r="I258" s="222"/>
      <c r="J258" s="222"/>
      <c r="K258" s="222"/>
      <c r="L258" s="222"/>
      <c r="M258" s="222"/>
      <c r="N258" s="222"/>
      <c r="O258" s="223"/>
    </row>
    <row r="259" spans="2:15" x14ac:dyDescent="0.25">
      <c r="B259" s="287"/>
      <c r="C259" s="221"/>
      <c r="D259" s="222"/>
      <c r="E259" s="222"/>
      <c r="F259" s="222"/>
      <c r="G259" s="222"/>
      <c r="H259" s="222"/>
      <c r="I259" s="222"/>
      <c r="J259" s="222"/>
      <c r="K259" s="222"/>
      <c r="L259" s="222"/>
      <c r="M259" s="222"/>
      <c r="N259" s="222"/>
      <c r="O259" s="223"/>
    </row>
    <row r="260" spans="2:15" x14ac:dyDescent="0.25">
      <c r="B260" s="287"/>
      <c r="C260" s="221"/>
      <c r="D260" s="222"/>
      <c r="E260" s="222"/>
      <c r="F260" s="222"/>
      <c r="G260" s="222"/>
      <c r="H260" s="222"/>
      <c r="I260" s="222"/>
      <c r="J260" s="222"/>
      <c r="K260" s="222"/>
      <c r="L260" s="222"/>
      <c r="M260" s="222"/>
      <c r="N260" s="222"/>
      <c r="O260" s="223"/>
    </row>
    <row r="261" spans="2:15" x14ac:dyDescent="0.25">
      <c r="B261" s="287"/>
      <c r="C261" s="221"/>
      <c r="D261" s="222"/>
      <c r="E261" s="222"/>
      <c r="F261" s="222"/>
      <c r="G261" s="222"/>
      <c r="H261" s="222"/>
      <c r="I261" s="222"/>
      <c r="J261" s="222"/>
      <c r="K261" s="222"/>
      <c r="L261" s="222"/>
      <c r="M261" s="222"/>
      <c r="N261" s="222"/>
      <c r="O261" s="223"/>
    </row>
    <row r="262" spans="2:15" x14ac:dyDescent="0.25">
      <c r="B262" s="287"/>
      <c r="C262" s="221"/>
      <c r="D262" s="222"/>
      <c r="E262" s="222"/>
      <c r="F262" s="222"/>
      <c r="G262" s="222"/>
      <c r="H262" s="222"/>
      <c r="I262" s="222"/>
      <c r="J262" s="222"/>
      <c r="K262" s="222"/>
      <c r="L262" s="222"/>
      <c r="M262" s="222"/>
      <c r="N262" s="222"/>
      <c r="O262" s="223"/>
    </row>
    <row r="263" spans="2:15" x14ac:dyDescent="0.25">
      <c r="B263" s="287"/>
      <c r="C263" s="221"/>
      <c r="D263" s="222"/>
      <c r="E263" s="222"/>
      <c r="F263" s="222"/>
      <c r="G263" s="222"/>
      <c r="H263" s="222"/>
      <c r="I263" s="222"/>
      <c r="J263" s="222"/>
      <c r="K263" s="222"/>
      <c r="L263" s="222"/>
      <c r="M263" s="222"/>
      <c r="N263" s="222"/>
      <c r="O263" s="223"/>
    </row>
    <row r="264" spans="2:15" x14ac:dyDescent="0.25">
      <c r="B264" s="287"/>
      <c r="C264" s="221"/>
      <c r="D264" s="222"/>
      <c r="E264" s="222"/>
      <c r="F264" s="222"/>
      <c r="G264" s="222"/>
      <c r="H264" s="222"/>
      <c r="I264" s="222"/>
      <c r="J264" s="222"/>
      <c r="K264" s="222"/>
      <c r="L264" s="222"/>
      <c r="M264" s="222"/>
      <c r="N264" s="222"/>
      <c r="O264" s="223"/>
    </row>
    <row r="265" spans="2:15" x14ac:dyDescent="0.25">
      <c r="B265" s="287"/>
      <c r="C265" s="221"/>
      <c r="D265" s="222"/>
      <c r="E265" s="222"/>
      <c r="F265" s="222"/>
      <c r="G265" s="222"/>
      <c r="H265" s="222"/>
      <c r="I265" s="222"/>
      <c r="J265" s="222"/>
      <c r="K265" s="222"/>
      <c r="L265" s="222"/>
      <c r="M265" s="222"/>
      <c r="N265" s="222"/>
      <c r="O265" s="223"/>
    </row>
    <row r="266" spans="2:15" x14ac:dyDescent="0.25">
      <c r="B266" s="287"/>
      <c r="C266" s="221"/>
      <c r="D266" s="222"/>
      <c r="E266" s="222"/>
      <c r="F266" s="222"/>
      <c r="G266" s="222"/>
      <c r="H266" s="222"/>
      <c r="I266" s="222"/>
      <c r="J266" s="222"/>
      <c r="K266" s="222"/>
      <c r="L266" s="222"/>
      <c r="M266" s="222"/>
      <c r="N266" s="222"/>
      <c r="O266" s="223"/>
    </row>
    <row r="267" spans="2:15" x14ac:dyDescent="0.25">
      <c r="B267" s="287"/>
      <c r="C267" s="221"/>
      <c r="D267" s="222"/>
      <c r="E267" s="222"/>
      <c r="F267" s="222"/>
      <c r="G267" s="222"/>
      <c r="H267" s="222"/>
      <c r="I267" s="222"/>
      <c r="J267" s="222"/>
      <c r="K267" s="222"/>
      <c r="L267" s="222"/>
      <c r="M267" s="222"/>
      <c r="N267" s="222"/>
      <c r="O267" s="223"/>
    </row>
    <row r="268" spans="2:15" x14ac:dyDescent="0.25">
      <c r="B268" s="287"/>
      <c r="C268" s="221"/>
      <c r="D268" s="222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3"/>
    </row>
    <row r="269" spans="2:15" x14ac:dyDescent="0.25">
      <c r="B269" s="287"/>
      <c r="C269" s="221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3"/>
    </row>
    <row r="270" spans="2:15" x14ac:dyDescent="0.25">
      <c r="B270" s="287"/>
      <c r="C270" s="221"/>
      <c r="D270" s="222"/>
      <c r="E270" s="222"/>
      <c r="F270" s="222"/>
      <c r="G270" s="222"/>
      <c r="H270" s="222"/>
      <c r="I270" s="222"/>
      <c r="J270" s="222"/>
      <c r="K270" s="222"/>
      <c r="L270" s="222"/>
      <c r="M270" s="222"/>
      <c r="N270" s="222"/>
      <c r="O270" s="223"/>
    </row>
    <row r="271" spans="2:15" x14ac:dyDescent="0.25">
      <c r="B271" s="287"/>
      <c r="C271" s="221"/>
      <c r="D271" s="222"/>
      <c r="E271" s="222"/>
      <c r="F271" s="222"/>
      <c r="G271" s="222"/>
      <c r="H271" s="222"/>
      <c r="I271" s="222"/>
      <c r="J271" s="222"/>
      <c r="K271" s="222"/>
      <c r="L271" s="222"/>
      <c r="M271" s="222"/>
      <c r="N271" s="222"/>
      <c r="O271" s="223"/>
    </row>
    <row r="272" spans="2:15" x14ac:dyDescent="0.25">
      <c r="B272" s="287"/>
      <c r="C272" s="221"/>
      <c r="D272" s="222"/>
      <c r="E272" s="222"/>
      <c r="F272" s="222"/>
      <c r="G272" s="222"/>
      <c r="H272" s="222"/>
      <c r="I272" s="222"/>
      <c r="J272" s="222"/>
      <c r="K272" s="222"/>
      <c r="L272" s="222"/>
      <c r="M272" s="222"/>
      <c r="N272" s="222"/>
      <c r="O272" s="223"/>
    </row>
    <row r="273" spans="2:15" x14ac:dyDescent="0.25">
      <c r="B273" s="287"/>
      <c r="C273" s="221"/>
      <c r="D273" s="222"/>
      <c r="E273" s="222"/>
      <c r="F273" s="222"/>
      <c r="G273" s="222"/>
      <c r="H273" s="222"/>
      <c r="I273" s="222"/>
      <c r="J273" s="222"/>
      <c r="K273" s="222"/>
      <c r="L273" s="222"/>
      <c r="M273" s="222"/>
      <c r="N273" s="222"/>
      <c r="O273" s="223"/>
    </row>
    <row r="274" spans="2:15" x14ac:dyDescent="0.25">
      <c r="B274" s="287"/>
      <c r="C274" s="221"/>
      <c r="D274" s="222"/>
      <c r="E274" s="222"/>
      <c r="F274" s="222"/>
      <c r="G274" s="222"/>
      <c r="H274" s="222"/>
      <c r="I274" s="222"/>
      <c r="J274" s="222"/>
      <c r="K274" s="222"/>
      <c r="L274" s="222"/>
      <c r="M274" s="222"/>
      <c r="N274" s="222"/>
      <c r="O274" s="223"/>
    </row>
    <row r="275" spans="2:15" x14ac:dyDescent="0.25">
      <c r="B275" s="287"/>
      <c r="C275" s="221"/>
      <c r="D275" s="222"/>
      <c r="E275" s="222"/>
      <c r="F275" s="222"/>
      <c r="G275" s="222"/>
      <c r="H275" s="222"/>
      <c r="I275" s="222"/>
      <c r="J275" s="222"/>
      <c r="K275" s="222"/>
      <c r="L275" s="222"/>
      <c r="M275" s="222"/>
      <c r="N275" s="222"/>
      <c r="O275" s="223"/>
    </row>
    <row r="276" spans="2:15" x14ac:dyDescent="0.25">
      <c r="B276" s="287"/>
      <c r="C276" s="221"/>
      <c r="D276" s="222"/>
      <c r="E276" s="222"/>
      <c r="F276" s="222"/>
      <c r="G276" s="222"/>
      <c r="H276" s="222"/>
      <c r="I276" s="222"/>
      <c r="J276" s="222"/>
      <c r="K276" s="222"/>
      <c r="L276" s="222"/>
      <c r="M276" s="222"/>
      <c r="N276" s="222"/>
      <c r="O276" s="223"/>
    </row>
    <row r="277" spans="2:15" x14ac:dyDescent="0.25">
      <c r="B277" s="287"/>
      <c r="C277" s="221"/>
      <c r="D277" s="222"/>
      <c r="E277" s="222"/>
      <c r="F277" s="222"/>
      <c r="G277" s="222"/>
      <c r="H277" s="222"/>
      <c r="I277" s="222"/>
      <c r="J277" s="222"/>
      <c r="K277" s="222"/>
      <c r="L277" s="222"/>
      <c r="M277" s="222"/>
      <c r="N277" s="222"/>
      <c r="O277" s="223"/>
    </row>
    <row r="278" spans="2:15" x14ac:dyDescent="0.25">
      <c r="B278" s="287"/>
      <c r="C278" s="221"/>
      <c r="D278" s="222"/>
      <c r="E278" s="222"/>
      <c r="F278" s="222"/>
      <c r="G278" s="222"/>
      <c r="H278" s="222"/>
      <c r="I278" s="222"/>
      <c r="J278" s="222"/>
      <c r="K278" s="222"/>
      <c r="L278" s="222"/>
      <c r="M278" s="222"/>
      <c r="N278" s="222"/>
      <c r="O278" s="223"/>
    </row>
    <row r="279" spans="2:15" x14ac:dyDescent="0.25">
      <c r="B279" s="287"/>
      <c r="C279" s="221"/>
      <c r="D279" s="222"/>
      <c r="E279" s="222"/>
      <c r="F279" s="222"/>
      <c r="G279" s="222"/>
      <c r="H279" s="222"/>
      <c r="I279" s="222"/>
      <c r="J279" s="222"/>
      <c r="K279" s="222"/>
      <c r="L279" s="222"/>
      <c r="M279" s="222"/>
      <c r="N279" s="222"/>
      <c r="O279" s="223"/>
    </row>
    <row r="280" spans="2:15" x14ac:dyDescent="0.25">
      <c r="B280" s="287"/>
      <c r="C280" s="221"/>
      <c r="D280" s="222"/>
      <c r="E280" s="222"/>
      <c r="F280" s="222"/>
      <c r="G280" s="222"/>
      <c r="H280" s="222"/>
      <c r="I280" s="222"/>
      <c r="J280" s="222"/>
      <c r="K280" s="222"/>
      <c r="L280" s="222"/>
      <c r="M280" s="222"/>
      <c r="N280" s="222"/>
      <c r="O280" s="223"/>
    </row>
    <row r="281" spans="2:15" x14ac:dyDescent="0.25">
      <c r="B281" s="287"/>
      <c r="C281" s="221"/>
      <c r="D281" s="222"/>
      <c r="E281" s="222"/>
      <c r="F281" s="222"/>
      <c r="G281" s="222"/>
      <c r="H281" s="222"/>
      <c r="I281" s="222"/>
      <c r="J281" s="222"/>
      <c r="K281" s="222"/>
      <c r="L281" s="222"/>
      <c r="M281" s="222"/>
      <c r="N281" s="222"/>
      <c r="O281" s="223"/>
    </row>
    <row r="282" spans="2:15" x14ac:dyDescent="0.25">
      <c r="B282" s="287"/>
      <c r="C282" s="221"/>
      <c r="D282" s="222"/>
      <c r="E282" s="222"/>
      <c r="F282" s="222"/>
      <c r="G282" s="222"/>
      <c r="H282" s="222"/>
      <c r="I282" s="222"/>
      <c r="J282" s="222"/>
      <c r="K282" s="222"/>
      <c r="L282" s="222"/>
      <c r="M282" s="222"/>
      <c r="N282" s="222"/>
      <c r="O282" s="223"/>
    </row>
    <row r="283" spans="2:15" x14ac:dyDescent="0.25">
      <c r="B283" s="287"/>
      <c r="C283" s="221"/>
      <c r="D283" s="222"/>
      <c r="E283" s="222"/>
      <c r="F283" s="222"/>
      <c r="G283" s="222"/>
      <c r="H283" s="222"/>
      <c r="I283" s="222"/>
      <c r="J283" s="222"/>
      <c r="K283" s="222"/>
      <c r="L283" s="222"/>
      <c r="M283" s="222"/>
      <c r="N283" s="222"/>
      <c r="O283" s="223"/>
    </row>
    <row r="284" spans="2:15" x14ac:dyDescent="0.25">
      <c r="B284" s="287"/>
      <c r="C284" s="221"/>
      <c r="D284" s="222"/>
      <c r="E284" s="222"/>
      <c r="F284" s="222"/>
      <c r="G284" s="222"/>
      <c r="H284" s="222"/>
      <c r="I284" s="222"/>
      <c r="J284" s="222"/>
      <c r="K284" s="222"/>
      <c r="L284" s="222"/>
      <c r="M284" s="222"/>
      <c r="N284" s="222"/>
      <c r="O284" s="223"/>
    </row>
    <row r="285" spans="2:15" x14ac:dyDescent="0.25">
      <c r="B285" s="287"/>
      <c r="C285" s="221"/>
      <c r="D285" s="222"/>
      <c r="E285" s="222"/>
      <c r="F285" s="222"/>
      <c r="G285" s="222"/>
      <c r="H285" s="222"/>
      <c r="I285" s="222"/>
      <c r="J285" s="222"/>
      <c r="K285" s="222"/>
      <c r="L285" s="222"/>
      <c r="M285" s="222"/>
      <c r="N285" s="222"/>
      <c r="O285" s="223"/>
    </row>
    <row r="286" spans="2:15" x14ac:dyDescent="0.25">
      <c r="B286" s="287"/>
      <c r="C286" s="221"/>
      <c r="D286" s="222"/>
      <c r="E286" s="222"/>
      <c r="F286" s="222"/>
      <c r="G286" s="222"/>
      <c r="H286" s="222"/>
      <c r="I286" s="222"/>
      <c r="J286" s="222"/>
      <c r="K286" s="222"/>
      <c r="L286" s="222"/>
      <c r="M286" s="222"/>
      <c r="N286" s="222"/>
      <c r="O286" s="223"/>
    </row>
    <row r="287" spans="2:15" x14ac:dyDescent="0.25">
      <c r="B287" s="287"/>
      <c r="C287" s="221"/>
      <c r="D287" s="222"/>
      <c r="E287" s="222"/>
      <c r="F287" s="222"/>
      <c r="G287" s="222"/>
      <c r="H287" s="222"/>
      <c r="I287" s="222"/>
      <c r="J287" s="222"/>
      <c r="K287" s="222"/>
      <c r="L287" s="222"/>
      <c r="M287" s="222"/>
      <c r="N287" s="222"/>
      <c r="O287" s="223"/>
    </row>
    <row r="288" spans="2:15" x14ac:dyDescent="0.25">
      <c r="B288" s="287"/>
      <c r="C288" s="221"/>
      <c r="D288" s="222"/>
      <c r="E288" s="222"/>
      <c r="F288" s="222"/>
      <c r="G288" s="222"/>
      <c r="H288" s="222"/>
      <c r="I288" s="222"/>
      <c r="J288" s="222"/>
      <c r="K288" s="222"/>
      <c r="L288" s="222"/>
      <c r="M288" s="222"/>
      <c r="N288" s="222"/>
      <c r="O288" s="223"/>
    </row>
    <row r="289" spans="2:15" x14ac:dyDescent="0.25">
      <c r="B289" s="287"/>
      <c r="C289" s="221"/>
      <c r="D289" s="222"/>
      <c r="E289" s="222"/>
      <c r="F289" s="222"/>
      <c r="G289" s="222"/>
      <c r="H289" s="222"/>
      <c r="I289" s="222"/>
      <c r="J289" s="222"/>
      <c r="K289" s="222"/>
      <c r="L289" s="222"/>
      <c r="M289" s="222"/>
      <c r="N289" s="222"/>
      <c r="O289" s="223"/>
    </row>
    <row r="290" spans="2:15" x14ac:dyDescent="0.25">
      <c r="B290" s="287"/>
      <c r="C290" s="221"/>
      <c r="D290" s="222"/>
      <c r="E290" s="222"/>
      <c r="F290" s="222"/>
      <c r="G290" s="222"/>
      <c r="H290" s="222"/>
      <c r="I290" s="222"/>
      <c r="J290" s="222"/>
      <c r="K290" s="222"/>
      <c r="L290" s="222"/>
      <c r="M290" s="222"/>
      <c r="N290" s="222"/>
      <c r="O290" s="223"/>
    </row>
    <row r="291" spans="2:15" x14ac:dyDescent="0.25">
      <c r="B291" s="287"/>
      <c r="C291" s="221"/>
      <c r="D291" s="222"/>
      <c r="E291" s="222"/>
      <c r="F291" s="222"/>
      <c r="G291" s="222"/>
      <c r="H291" s="222"/>
      <c r="I291" s="222"/>
      <c r="J291" s="222"/>
      <c r="K291" s="222"/>
      <c r="L291" s="222"/>
      <c r="M291" s="222"/>
      <c r="N291" s="222"/>
      <c r="O291" s="223"/>
    </row>
    <row r="292" spans="2:15" x14ac:dyDescent="0.25">
      <c r="B292" s="287"/>
      <c r="C292" s="221"/>
      <c r="D292" s="222"/>
      <c r="E292" s="222"/>
      <c r="F292" s="222"/>
      <c r="G292" s="222"/>
      <c r="H292" s="222"/>
      <c r="I292" s="222"/>
      <c r="J292" s="222"/>
      <c r="K292" s="222"/>
      <c r="L292" s="222"/>
      <c r="M292" s="222"/>
      <c r="N292" s="222"/>
      <c r="O292" s="223"/>
    </row>
    <row r="293" spans="2:15" x14ac:dyDescent="0.25">
      <c r="B293" s="287"/>
      <c r="C293" s="221"/>
      <c r="D293" s="222"/>
      <c r="E293" s="222"/>
      <c r="F293" s="222"/>
      <c r="G293" s="222"/>
      <c r="H293" s="222"/>
      <c r="I293" s="222"/>
      <c r="J293" s="222"/>
      <c r="K293" s="222"/>
      <c r="L293" s="222"/>
      <c r="M293" s="222"/>
      <c r="N293" s="222"/>
      <c r="O293" s="223"/>
    </row>
    <row r="294" spans="2:15" x14ac:dyDescent="0.25">
      <c r="B294" s="287"/>
      <c r="C294" s="221"/>
      <c r="D294" s="222"/>
      <c r="E294" s="222"/>
      <c r="F294" s="222"/>
      <c r="G294" s="222"/>
      <c r="H294" s="222"/>
      <c r="I294" s="222"/>
      <c r="J294" s="222"/>
      <c r="K294" s="222"/>
      <c r="L294" s="222"/>
      <c r="M294" s="222"/>
      <c r="N294" s="222"/>
      <c r="O294" s="223"/>
    </row>
    <row r="295" spans="2:15" x14ac:dyDescent="0.25">
      <c r="B295" s="287"/>
      <c r="C295" s="221"/>
      <c r="D295" s="222"/>
      <c r="E295" s="222"/>
      <c r="F295" s="222"/>
      <c r="G295" s="222"/>
      <c r="H295" s="222"/>
      <c r="I295" s="222"/>
      <c r="J295" s="222"/>
      <c r="K295" s="222"/>
      <c r="L295" s="222"/>
      <c r="M295" s="222"/>
      <c r="N295" s="222"/>
      <c r="O295" s="223"/>
    </row>
    <row r="296" spans="2:15" x14ac:dyDescent="0.25">
      <c r="B296" s="287"/>
      <c r="C296" s="221"/>
      <c r="D296" s="222"/>
      <c r="E296" s="222"/>
      <c r="F296" s="222"/>
      <c r="G296" s="222"/>
      <c r="H296" s="222"/>
      <c r="I296" s="222"/>
      <c r="J296" s="222"/>
      <c r="K296" s="222"/>
      <c r="L296" s="222"/>
      <c r="M296" s="222"/>
      <c r="N296" s="222"/>
      <c r="O296" s="223"/>
    </row>
    <row r="297" spans="2:15" x14ac:dyDescent="0.25">
      <c r="B297" s="287"/>
      <c r="C297" s="221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3"/>
    </row>
    <row r="298" spans="2:15" x14ac:dyDescent="0.25">
      <c r="B298" s="287"/>
      <c r="C298" s="221"/>
      <c r="D298" s="222"/>
      <c r="E298" s="222"/>
      <c r="F298" s="222"/>
      <c r="G298" s="222"/>
      <c r="H298" s="222"/>
      <c r="I298" s="222"/>
      <c r="J298" s="222"/>
      <c r="K298" s="222"/>
      <c r="L298" s="222"/>
      <c r="M298" s="222"/>
      <c r="N298" s="222"/>
      <c r="O298" s="223"/>
    </row>
    <row r="299" spans="2:15" x14ac:dyDescent="0.25">
      <c r="B299" s="287"/>
      <c r="C299" s="221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3"/>
    </row>
    <row r="300" spans="2:15" x14ac:dyDescent="0.25">
      <c r="B300" s="287"/>
      <c r="C300" s="221"/>
      <c r="D300" s="222"/>
      <c r="E300" s="222"/>
      <c r="F300" s="222"/>
      <c r="G300" s="222"/>
      <c r="H300" s="222"/>
      <c r="I300" s="222"/>
      <c r="J300" s="222"/>
      <c r="K300" s="222"/>
      <c r="L300" s="222"/>
      <c r="M300" s="222"/>
      <c r="N300" s="222"/>
      <c r="O300" s="223"/>
    </row>
    <row r="301" spans="2:15" x14ac:dyDescent="0.25">
      <c r="B301" s="287"/>
      <c r="C301" s="221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3"/>
    </row>
    <row r="302" spans="2:15" x14ac:dyDescent="0.25">
      <c r="B302" s="287"/>
      <c r="C302" s="221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3"/>
    </row>
    <row r="303" spans="2:15" x14ac:dyDescent="0.25">
      <c r="B303" s="287"/>
      <c r="C303" s="221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3"/>
    </row>
    <row r="304" spans="2:15" x14ac:dyDescent="0.25">
      <c r="B304" s="287"/>
      <c r="C304" s="221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3"/>
    </row>
    <row r="305" spans="2:15" x14ac:dyDescent="0.25">
      <c r="B305" s="287"/>
      <c r="C305" s="221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3"/>
    </row>
    <row r="306" spans="2:15" x14ac:dyDescent="0.25">
      <c r="B306" s="287"/>
      <c r="C306" s="221"/>
      <c r="D306" s="222"/>
      <c r="E306" s="222"/>
      <c r="F306" s="222"/>
      <c r="G306" s="222"/>
      <c r="H306" s="222"/>
      <c r="I306" s="222"/>
      <c r="J306" s="222"/>
      <c r="K306" s="222"/>
      <c r="L306" s="222"/>
      <c r="M306" s="222"/>
      <c r="N306" s="222"/>
      <c r="O306" s="223"/>
    </row>
    <row r="307" spans="2:15" x14ac:dyDescent="0.25">
      <c r="B307" s="287"/>
      <c r="C307" s="221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3"/>
    </row>
    <row r="308" spans="2:15" x14ac:dyDescent="0.25">
      <c r="B308" s="287"/>
      <c r="C308" s="221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3"/>
    </row>
    <row r="309" spans="2:15" x14ac:dyDescent="0.25">
      <c r="B309" s="287"/>
      <c r="C309" s="221"/>
      <c r="D309" s="222"/>
      <c r="E309" s="222"/>
      <c r="F309" s="222"/>
      <c r="G309" s="222"/>
      <c r="H309" s="222"/>
      <c r="I309" s="222"/>
      <c r="J309" s="222"/>
      <c r="K309" s="222"/>
      <c r="L309" s="222"/>
      <c r="M309" s="222"/>
      <c r="N309" s="222"/>
      <c r="O309" s="223"/>
    </row>
    <row r="310" spans="2:15" x14ac:dyDescent="0.25">
      <c r="B310" s="287"/>
      <c r="C310" s="221"/>
      <c r="D310" s="222"/>
      <c r="E310" s="222"/>
      <c r="F310" s="222"/>
      <c r="G310" s="222"/>
      <c r="H310" s="222"/>
      <c r="I310" s="222"/>
      <c r="J310" s="222"/>
      <c r="K310" s="222"/>
      <c r="L310" s="222"/>
      <c r="M310" s="222"/>
      <c r="N310" s="222"/>
      <c r="O310" s="223"/>
    </row>
    <row r="311" spans="2:15" x14ac:dyDescent="0.25">
      <c r="B311" s="287"/>
      <c r="C311" s="221"/>
      <c r="D311" s="222"/>
      <c r="E311" s="222"/>
      <c r="F311" s="222"/>
      <c r="G311" s="222"/>
      <c r="H311" s="222"/>
      <c r="I311" s="222"/>
      <c r="J311" s="222"/>
      <c r="K311" s="222"/>
      <c r="L311" s="222"/>
      <c r="M311" s="222"/>
      <c r="N311" s="222"/>
      <c r="O311" s="223"/>
    </row>
    <row r="312" spans="2:15" x14ac:dyDescent="0.25">
      <c r="B312" s="287"/>
      <c r="C312" s="221"/>
      <c r="D312" s="222"/>
      <c r="E312" s="222"/>
      <c r="F312" s="222"/>
      <c r="G312" s="222"/>
      <c r="H312" s="222"/>
      <c r="I312" s="222"/>
      <c r="J312" s="222"/>
      <c r="K312" s="222"/>
      <c r="L312" s="222"/>
      <c r="M312" s="222"/>
      <c r="N312" s="222"/>
      <c r="O312" s="223"/>
    </row>
    <row r="313" spans="2:15" x14ac:dyDescent="0.25">
      <c r="B313" s="287"/>
      <c r="C313" s="221"/>
      <c r="D313" s="222"/>
      <c r="E313" s="222"/>
      <c r="F313" s="222"/>
      <c r="G313" s="222"/>
      <c r="H313" s="222"/>
      <c r="I313" s="222"/>
      <c r="J313" s="222"/>
      <c r="K313" s="222"/>
      <c r="L313" s="222"/>
      <c r="M313" s="222"/>
      <c r="N313" s="222"/>
      <c r="O313" s="223"/>
    </row>
    <row r="314" spans="2:15" x14ac:dyDescent="0.25">
      <c r="B314" s="287"/>
      <c r="C314" s="221"/>
      <c r="D314" s="222"/>
      <c r="E314" s="222"/>
      <c r="F314" s="222"/>
      <c r="G314" s="222"/>
      <c r="H314" s="222"/>
      <c r="I314" s="222"/>
      <c r="J314" s="222"/>
      <c r="K314" s="222"/>
      <c r="L314" s="222"/>
      <c r="M314" s="222"/>
      <c r="N314" s="222"/>
      <c r="O314" s="223"/>
    </row>
    <row r="315" spans="2:15" x14ac:dyDescent="0.25">
      <c r="B315" s="287"/>
      <c r="C315" s="221"/>
      <c r="D315" s="222"/>
      <c r="E315" s="222"/>
      <c r="F315" s="222"/>
      <c r="G315" s="222"/>
      <c r="H315" s="222"/>
      <c r="I315" s="222"/>
      <c r="J315" s="222"/>
      <c r="K315" s="222"/>
      <c r="L315" s="222"/>
      <c r="M315" s="222"/>
      <c r="N315" s="222"/>
      <c r="O315" s="223"/>
    </row>
    <row r="316" spans="2:15" x14ac:dyDescent="0.25">
      <c r="B316" s="287"/>
      <c r="C316" s="221"/>
      <c r="D316" s="222"/>
      <c r="E316" s="222"/>
      <c r="F316" s="222"/>
      <c r="G316" s="222"/>
      <c r="H316" s="222"/>
      <c r="I316" s="222"/>
      <c r="J316" s="222"/>
      <c r="K316" s="222"/>
      <c r="L316" s="222"/>
      <c r="M316" s="222"/>
      <c r="N316" s="222"/>
      <c r="O316" s="223"/>
    </row>
    <row r="317" spans="2:15" x14ac:dyDescent="0.25">
      <c r="B317" s="287"/>
      <c r="C317" s="221"/>
      <c r="D317" s="222"/>
      <c r="E317" s="222"/>
      <c r="F317" s="222"/>
      <c r="G317" s="222"/>
      <c r="H317" s="222"/>
      <c r="I317" s="222"/>
      <c r="J317" s="222"/>
      <c r="K317" s="222"/>
      <c r="L317" s="222"/>
      <c r="M317" s="222"/>
      <c r="N317" s="222"/>
      <c r="O317" s="223"/>
    </row>
    <row r="318" spans="2:15" x14ac:dyDescent="0.25">
      <c r="B318" s="287"/>
      <c r="C318" s="221"/>
      <c r="D318" s="222"/>
      <c r="E318" s="222"/>
      <c r="F318" s="222"/>
      <c r="G318" s="222"/>
      <c r="H318" s="222"/>
      <c r="I318" s="222"/>
      <c r="J318" s="222"/>
      <c r="K318" s="222"/>
      <c r="L318" s="222"/>
      <c r="M318" s="222"/>
      <c r="N318" s="222"/>
      <c r="O318" s="223"/>
    </row>
    <row r="319" spans="2:15" x14ac:dyDescent="0.25">
      <c r="B319" s="287"/>
      <c r="C319" s="221"/>
      <c r="D319" s="222"/>
      <c r="E319" s="222"/>
      <c r="F319" s="222"/>
      <c r="G319" s="222"/>
      <c r="H319" s="222"/>
      <c r="I319" s="222"/>
      <c r="J319" s="222"/>
      <c r="K319" s="222"/>
      <c r="L319" s="222"/>
      <c r="M319" s="222"/>
      <c r="N319" s="222"/>
      <c r="O319" s="223"/>
    </row>
    <row r="320" spans="2:15" x14ac:dyDescent="0.25">
      <c r="B320" s="287"/>
      <c r="C320" s="221"/>
      <c r="D320" s="222"/>
      <c r="E320" s="222"/>
      <c r="F320" s="222"/>
      <c r="G320" s="222"/>
      <c r="H320" s="222"/>
      <c r="I320" s="222"/>
      <c r="J320" s="222"/>
      <c r="K320" s="222"/>
      <c r="L320" s="222"/>
      <c r="M320" s="222"/>
      <c r="N320" s="222"/>
      <c r="O320" s="223"/>
    </row>
    <row r="321" spans="2:15" x14ac:dyDescent="0.25">
      <c r="B321" s="287"/>
      <c r="C321" s="221"/>
      <c r="D321" s="222"/>
      <c r="E321" s="222"/>
      <c r="F321" s="222"/>
      <c r="G321" s="222"/>
      <c r="H321" s="222"/>
      <c r="I321" s="222"/>
      <c r="J321" s="222"/>
      <c r="K321" s="222"/>
      <c r="L321" s="222"/>
      <c r="M321" s="222"/>
      <c r="N321" s="222"/>
      <c r="O321" s="223"/>
    </row>
    <row r="322" spans="2:15" x14ac:dyDescent="0.25">
      <c r="B322" s="287"/>
      <c r="C322" s="221"/>
      <c r="D322" s="222"/>
      <c r="E322" s="222"/>
      <c r="F322" s="222"/>
      <c r="G322" s="222"/>
      <c r="H322" s="222"/>
      <c r="I322" s="222"/>
      <c r="J322" s="222"/>
      <c r="K322" s="222"/>
      <c r="L322" s="222"/>
      <c r="M322" s="222"/>
      <c r="N322" s="222"/>
      <c r="O322" s="223"/>
    </row>
    <row r="323" spans="2:15" x14ac:dyDescent="0.25">
      <c r="B323" s="287"/>
      <c r="C323" s="221"/>
      <c r="D323" s="222"/>
      <c r="E323" s="222"/>
      <c r="F323" s="222"/>
      <c r="G323" s="222"/>
      <c r="H323" s="222"/>
      <c r="I323" s="222"/>
      <c r="J323" s="222"/>
      <c r="K323" s="222"/>
      <c r="L323" s="222"/>
      <c r="M323" s="222"/>
      <c r="N323" s="222"/>
      <c r="O323" s="223"/>
    </row>
    <row r="324" spans="2:15" x14ac:dyDescent="0.25">
      <c r="B324" s="287"/>
      <c r="C324" s="221"/>
      <c r="D324" s="222"/>
      <c r="E324" s="222"/>
      <c r="F324" s="222"/>
      <c r="G324" s="222"/>
      <c r="H324" s="222"/>
      <c r="I324" s="222"/>
      <c r="J324" s="222"/>
      <c r="K324" s="222"/>
      <c r="L324" s="222"/>
      <c r="M324" s="222"/>
      <c r="N324" s="222"/>
      <c r="O324" s="223"/>
    </row>
    <row r="325" spans="2:15" x14ac:dyDescent="0.25">
      <c r="B325" s="287"/>
      <c r="C325" s="221"/>
      <c r="D325" s="222"/>
      <c r="E325" s="222"/>
      <c r="F325" s="222"/>
      <c r="G325" s="222"/>
      <c r="H325" s="222"/>
      <c r="I325" s="222"/>
      <c r="J325" s="222"/>
      <c r="K325" s="222"/>
      <c r="L325" s="222"/>
      <c r="M325" s="222"/>
      <c r="N325" s="222"/>
      <c r="O325" s="223"/>
    </row>
    <row r="326" spans="2:15" x14ac:dyDescent="0.25">
      <c r="B326" s="287"/>
      <c r="C326" s="221"/>
      <c r="D326" s="222"/>
      <c r="E326" s="222"/>
      <c r="F326" s="222"/>
      <c r="G326" s="222"/>
      <c r="H326" s="222"/>
      <c r="I326" s="222"/>
      <c r="J326" s="222"/>
      <c r="K326" s="222"/>
      <c r="L326" s="222"/>
      <c r="M326" s="222"/>
      <c r="N326" s="222"/>
      <c r="O326" s="223"/>
    </row>
    <row r="327" spans="2:15" x14ac:dyDescent="0.25">
      <c r="B327" s="287"/>
      <c r="C327" s="221"/>
      <c r="D327" s="222"/>
      <c r="E327" s="222"/>
      <c r="F327" s="222"/>
      <c r="G327" s="222"/>
      <c r="H327" s="222"/>
      <c r="I327" s="222"/>
      <c r="J327" s="222"/>
      <c r="K327" s="222"/>
      <c r="L327" s="222"/>
      <c r="M327" s="222"/>
      <c r="N327" s="222"/>
      <c r="O327" s="223"/>
    </row>
    <row r="328" spans="2:15" x14ac:dyDescent="0.25">
      <c r="B328" s="287"/>
      <c r="C328" s="221"/>
      <c r="D328" s="222"/>
      <c r="E328" s="222"/>
      <c r="F328" s="222"/>
      <c r="G328" s="222"/>
      <c r="H328" s="222"/>
      <c r="I328" s="222"/>
      <c r="J328" s="222"/>
      <c r="K328" s="222"/>
      <c r="L328" s="222"/>
      <c r="M328" s="222"/>
      <c r="N328" s="222"/>
      <c r="O328" s="223"/>
    </row>
    <row r="329" spans="2:15" x14ac:dyDescent="0.25">
      <c r="B329" s="287"/>
      <c r="C329" s="221"/>
      <c r="D329" s="222"/>
      <c r="E329" s="222"/>
      <c r="F329" s="222"/>
      <c r="G329" s="222"/>
      <c r="H329" s="222"/>
      <c r="I329" s="222"/>
      <c r="J329" s="222"/>
      <c r="K329" s="222"/>
      <c r="L329" s="222"/>
      <c r="M329" s="222"/>
      <c r="N329" s="222"/>
      <c r="O329" s="223"/>
    </row>
    <row r="330" spans="2:15" x14ac:dyDescent="0.25">
      <c r="B330" s="287"/>
      <c r="C330" s="221"/>
      <c r="D330" s="222"/>
      <c r="E330" s="222"/>
      <c r="F330" s="222"/>
      <c r="G330" s="222"/>
      <c r="H330" s="222"/>
      <c r="I330" s="222"/>
      <c r="J330" s="222"/>
      <c r="K330" s="222"/>
      <c r="L330" s="222"/>
      <c r="M330" s="222"/>
      <c r="N330" s="222"/>
      <c r="O330" s="223"/>
    </row>
    <row r="331" spans="2:15" x14ac:dyDescent="0.25">
      <c r="B331" s="287"/>
      <c r="C331" s="221"/>
      <c r="D331" s="222"/>
      <c r="E331" s="222"/>
      <c r="F331" s="222"/>
      <c r="G331" s="222"/>
      <c r="H331" s="222"/>
      <c r="I331" s="222"/>
      <c r="J331" s="222"/>
      <c r="K331" s="222"/>
      <c r="L331" s="222"/>
      <c r="M331" s="222"/>
      <c r="N331" s="222"/>
      <c r="O331" s="223"/>
    </row>
    <row r="332" spans="2:15" x14ac:dyDescent="0.25">
      <c r="B332" s="287"/>
      <c r="C332" s="221"/>
      <c r="D332" s="222"/>
      <c r="E332" s="222"/>
      <c r="F332" s="222"/>
      <c r="G332" s="222"/>
      <c r="H332" s="222"/>
      <c r="I332" s="222"/>
      <c r="J332" s="222"/>
      <c r="K332" s="222"/>
      <c r="L332" s="222"/>
      <c r="M332" s="222"/>
      <c r="N332" s="222"/>
      <c r="O332" s="223"/>
    </row>
    <row r="333" spans="2:15" x14ac:dyDescent="0.25">
      <c r="B333" s="287"/>
      <c r="C333" s="221"/>
      <c r="D333" s="222"/>
      <c r="E333" s="222"/>
      <c r="F333" s="222"/>
      <c r="G333" s="222"/>
      <c r="H333" s="222"/>
      <c r="I333" s="222"/>
      <c r="J333" s="222"/>
      <c r="K333" s="222"/>
      <c r="L333" s="222"/>
      <c r="M333" s="222"/>
      <c r="N333" s="222"/>
      <c r="O333" s="223"/>
    </row>
    <row r="334" spans="2:15" x14ac:dyDescent="0.25">
      <c r="B334" s="287"/>
      <c r="C334" s="221"/>
      <c r="D334" s="222"/>
      <c r="E334" s="222"/>
      <c r="F334" s="222"/>
      <c r="G334" s="222"/>
      <c r="H334" s="222"/>
      <c r="I334" s="222"/>
      <c r="J334" s="222"/>
      <c r="K334" s="222"/>
      <c r="L334" s="222"/>
      <c r="M334" s="222"/>
      <c r="N334" s="222"/>
      <c r="O334" s="223"/>
    </row>
    <row r="335" spans="2:15" x14ac:dyDescent="0.25">
      <c r="B335" s="287"/>
      <c r="C335" s="221"/>
      <c r="D335" s="222"/>
      <c r="E335" s="222"/>
      <c r="F335" s="222"/>
      <c r="G335" s="222"/>
      <c r="H335" s="222"/>
      <c r="I335" s="222"/>
      <c r="J335" s="222"/>
      <c r="K335" s="222"/>
      <c r="L335" s="222"/>
      <c r="M335" s="222"/>
      <c r="N335" s="222"/>
      <c r="O335" s="223"/>
    </row>
    <row r="336" spans="2:15" x14ac:dyDescent="0.25">
      <c r="B336" s="287"/>
      <c r="C336" s="221"/>
      <c r="D336" s="222"/>
      <c r="E336" s="222"/>
      <c r="F336" s="222"/>
      <c r="G336" s="222"/>
      <c r="H336" s="222"/>
      <c r="I336" s="222"/>
      <c r="J336" s="222"/>
      <c r="K336" s="222"/>
      <c r="L336" s="222"/>
      <c r="M336" s="222"/>
      <c r="N336" s="222"/>
      <c r="O336" s="223"/>
    </row>
    <row r="337" spans="2:15" x14ac:dyDescent="0.25">
      <c r="B337" s="287"/>
      <c r="C337" s="221"/>
      <c r="D337" s="222"/>
      <c r="E337" s="222"/>
      <c r="F337" s="222"/>
      <c r="G337" s="222"/>
      <c r="H337" s="222"/>
      <c r="I337" s="222"/>
      <c r="J337" s="222"/>
      <c r="K337" s="222"/>
      <c r="L337" s="222"/>
      <c r="M337" s="222"/>
      <c r="N337" s="222"/>
      <c r="O337" s="223"/>
    </row>
    <row r="338" spans="2:15" x14ac:dyDescent="0.25">
      <c r="B338" s="287"/>
      <c r="C338" s="221"/>
      <c r="D338" s="222"/>
      <c r="E338" s="222"/>
      <c r="F338" s="222"/>
      <c r="G338" s="222"/>
      <c r="H338" s="222"/>
      <c r="I338" s="222"/>
      <c r="J338" s="222"/>
      <c r="K338" s="222"/>
      <c r="L338" s="222"/>
      <c r="M338" s="222"/>
      <c r="N338" s="222"/>
      <c r="O338" s="223"/>
    </row>
    <row r="339" spans="2:15" x14ac:dyDescent="0.25">
      <c r="B339" s="287"/>
      <c r="C339" s="221"/>
      <c r="D339" s="222"/>
      <c r="E339" s="222"/>
      <c r="F339" s="222"/>
      <c r="G339" s="222"/>
      <c r="H339" s="222"/>
      <c r="I339" s="222"/>
      <c r="J339" s="222"/>
      <c r="K339" s="222"/>
      <c r="L339" s="222"/>
      <c r="M339" s="222"/>
      <c r="N339" s="222"/>
      <c r="O339" s="223"/>
    </row>
    <row r="340" spans="2:15" x14ac:dyDescent="0.25">
      <c r="B340" s="287"/>
      <c r="C340" s="221"/>
      <c r="D340" s="222"/>
      <c r="E340" s="222"/>
      <c r="F340" s="222"/>
      <c r="G340" s="222"/>
      <c r="H340" s="222"/>
      <c r="I340" s="222"/>
      <c r="J340" s="222"/>
      <c r="K340" s="222"/>
      <c r="L340" s="222"/>
      <c r="M340" s="222"/>
      <c r="N340" s="222"/>
      <c r="O340" s="223"/>
    </row>
    <row r="341" spans="2:15" x14ac:dyDescent="0.25">
      <c r="B341" s="287"/>
      <c r="C341" s="221"/>
      <c r="D341" s="222"/>
      <c r="E341" s="222"/>
      <c r="F341" s="222"/>
      <c r="G341" s="222"/>
      <c r="H341" s="222"/>
      <c r="I341" s="222"/>
      <c r="J341" s="222"/>
      <c r="K341" s="222"/>
      <c r="L341" s="222"/>
      <c r="M341" s="222"/>
      <c r="N341" s="222"/>
      <c r="O341" s="223"/>
    </row>
    <row r="342" spans="2:15" x14ac:dyDescent="0.25">
      <c r="B342" s="287"/>
      <c r="C342" s="221"/>
      <c r="D342" s="222"/>
      <c r="E342" s="222"/>
      <c r="F342" s="222"/>
      <c r="G342" s="222"/>
      <c r="H342" s="222"/>
      <c r="I342" s="222"/>
      <c r="J342" s="222"/>
      <c r="K342" s="222"/>
      <c r="L342" s="222"/>
      <c r="M342" s="222"/>
      <c r="N342" s="222"/>
      <c r="O342" s="223"/>
    </row>
    <row r="343" spans="2:15" x14ac:dyDescent="0.25">
      <c r="B343" s="287"/>
      <c r="C343" s="221"/>
      <c r="D343" s="222"/>
      <c r="E343" s="222"/>
      <c r="F343" s="222"/>
      <c r="G343" s="222"/>
      <c r="H343" s="222"/>
      <c r="I343" s="222"/>
      <c r="J343" s="222"/>
      <c r="K343" s="222"/>
      <c r="L343" s="222"/>
      <c r="M343" s="222"/>
      <c r="N343" s="222"/>
      <c r="O343" s="223"/>
    </row>
    <row r="344" spans="2:15" x14ac:dyDescent="0.25">
      <c r="B344" s="287"/>
      <c r="C344" s="221"/>
      <c r="D344" s="222"/>
      <c r="E344" s="222"/>
      <c r="F344" s="222"/>
      <c r="G344" s="222"/>
      <c r="H344" s="222"/>
      <c r="I344" s="222"/>
      <c r="J344" s="222"/>
      <c r="K344" s="222"/>
      <c r="L344" s="222"/>
      <c r="M344" s="222"/>
      <c r="N344" s="222"/>
      <c r="O344" s="223"/>
    </row>
    <row r="345" spans="2:15" x14ac:dyDescent="0.25">
      <c r="B345" s="287"/>
      <c r="C345" s="221"/>
      <c r="D345" s="222"/>
      <c r="E345" s="222"/>
      <c r="F345" s="222"/>
      <c r="G345" s="222"/>
      <c r="H345" s="222"/>
      <c r="I345" s="222"/>
      <c r="J345" s="222"/>
      <c r="K345" s="222"/>
      <c r="L345" s="222"/>
      <c r="M345" s="222"/>
      <c r="N345" s="222"/>
      <c r="O345" s="223"/>
    </row>
    <row r="346" spans="2:15" x14ac:dyDescent="0.25">
      <c r="B346" s="287"/>
      <c r="C346" s="221"/>
      <c r="D346" s="222"/>
      <c r="E346" s="222"/>
      <c r="F346" s="222"/>
      <c r="G346" s="222"/>
      <c r="H346" s="222"/>
      <c r="I346" s="222"/>
      <c r="J346" s="222"/>
      <c r="K346" s="222"/>
      <c r="L346" s="222"/>
      <c r="M346" s="222"/>
      <c r="N346" s="222"/>
      <c r="O346" s="223"/>
    </row>
    <row r="347" spans="2:15" x14ac:dyDescent="0.25">
      <c r="B347" s="287"/>
      <c r="C347" s="221"/>
      <c r="D347" s="222"/>
      <c r="E347" s="222"/>
      <c r="F347" s="222"/>
      <c r="G347" s="222"/>
      <c r="H347" s="222"/>
      <c r="I347" s="222"/>
      <c r="J347" s="222"/>
      <c r="K347" s="222"/>
      <c r="L347" s="222"/>
      <c r="M347" s="222"/>
      <c r="N347" s="222"/>
      <c r="O347" s="223"/>
    </row>
    <row r="348" spans="2:15" x14ac:dyDescent="0.25">
      <c r="B348" s="287"/>
      <c r="C348" s="221"/>
      <c r="D348" s="222"/>
      <c r="E348" s="222"/>
      <c r="F348" s="222"/>
      <c r="G348" s="222"/>
      <c r="H348" s="222"/>
      <c r="I348" s="222"/>
      <c r="J348" s="222"/>
      <c r="K348" s="222"/>
      <c r="L348" s="222"/>
      <c r="M348" s="222"/>
      <c r="N348" s="222"/>
      <c r="O348" s="223"/>
    </row>
    <row r="349" spans="2:15" x14ac:dyDescent="0.25">
      <c r="B349" s="287"/>
      <c r="C349" s="221"/>
      <c r="D349" s="222"/>
      <c r="E349" s="222"/>
      <c r="F349" s="222"/>
      <c r="G349" s="222"/>
      <c r="H349" s="222"/>
      <c r="I349" s="222"/>
      <c r="J349" s="222"/>
      <c r="K349" s="222"/>
      <c r="L349" s="222"/>
      <c r="M349" s="222"/>
      <c r="N349" s="222"/>
      <c r="O349" s="223"/>
    </row>
    <row r="350" spans="2:15" x14ac:dyDescent="0.25">
      <c r="B350" s="287"/>
      <c r="C350" s="221"/>
      <c r="D350" s="222"/>
      <c r="E350" s="222"/>
      <c r="F350" s="222"/>
      <c r="G350" s="222"/>
      <c r="H350" s="222"/>
      <c r="I350" s="222"/>
      <c r="J350" s="222"/>
      <c r="K350" s="222"/>
      <c r="L350" s="222"/>
      <c r="M350" s="222"/>
      <c r="N350" s="222"/>
      <c r="O350" s="223"/>
    </row>
    <row r="351" spans="2:15" x14ac:dyDescent="0.25">
      <c r="B351" s="287"/>
      <c r="C351" s="221"/>
      <c r="D351" s="222"/>
      <c r="E351" s="222"/>
      <c r="F351" s="222"/>
      <c r="G351" s="222"/>
      <c r="H351" s="222"/>
      <c r="I351" s="222"/>
      <c r="J351" s="222"/>
      <c r="K351" s="222"/>
      <c r="L351" s="222"/>
      <c r="M351" s="222"/>
      <c r="N351" s="222"/>
      <c r="O351" s="223"/>
    </row>
    <row r="352" spans="2:15" x14ac:dyDescent="0.25">
      <c r="B352" s="287"/>
      <c r="C352" s="221"/>
      <c r="D352" s="222"/>
      <c r="E352" s="222"/>
      <c r="F352" s="222"/>
      <c r="G352" s="222"/>
      <c r="H352" s="222"/>
      <c r="I352" s="222"/>
      <c r="J352" s="222"/>
      <c r="K352" s="222"/>
      <c r="L352" s="222"/>
      <c r="M352" s="222"/>
      <c r="N352" s="222"/>
      <c r="O352" s="223"/>
    </row>
    <row r="353" spans="2:15" x14ac:dyDescent="0.25">
      <c r="B353" s="287"/>
      <c r="C353" s="221"/>
      <c r="D353" s="222"/>
      <c r="E353" s="222"/>
      <c r="F353" s="222"/>
      <c r="G353" s="222"/>
      <c r="H353" s="222"/>
      <c r="I353" s="222"/>
      <c r="J353" s="222"/>
      <c r="K353" s="222"/>
      <c r="L353" s="222"/>
      <c r="M353" s="222"/>
      <c r="N353" s="222"/>
      <c r="O353" s="223"/>
    </row>
    <row r="354" spans="2:15" x14ac:dyDescent="0.25">
      <c r="B354" s="287"/>
      <c r="C354" s="221"/>
      <c r="D354" s="222"/>
      <c r="E354" s="222"/>
      <c r="F354" s="222"/>
      <c r="G354" s="222"/>
      <c r="H354" s="222"/>
      <c r="I354" s="222"/>
      <c r="J354" s="222"/>
      <c r="K354" s="222"/>
      <c r="L354" s="222"/>
      <c r="M354" s="222"/>
      <c r="N354" s="222"/>
      <c r="O354" s="223"/>
    </row>
    <row r="355" spans="2:15" x14ac:dyDescent="0.25">
      <c r="B355" s="287"/>
      <c r="C355" s="221"/>
      <c r="D355" s="222"/>
      <c r="E355" s="222"/>
      <c r="F355" s="222"/>
      <c r="G355" s="222"/>
      <c r="H355" s="222"/>
      <c r="I355" s="222"/>
      <c r="J355" s="222"/>
      <c r="K355" s="222"/>
      <c r="L355" s="222"/>
      <c r="M355" s="222"/>
      <c r="N355" s="222"/>
      <c r="O355" s="223"/>
    </row>
    <row r="356" spans="2:15" x14ac:dyDescent="0.25">
      <c r="B356" s="287"/>
      <c r="C356" s="221"/>
      <c r="D356" s="222"/>
      <c r="E356" s="222"/>
      <c r="F356" s="222"/>
      <c r="G356" s="222"/>
      <c r="H356" s="222"/>
      <c r="I356" s="222"/>
      <c r="J356" s="222"/>
      <c r="K356" s="222"/>
      <c r="L356" s="222"/>
      <c r="M356" s="222"/>
      <c r="N356" s="222"/>
      <c r="O356" s="223"/>
    </row>
    <row r="357" spans="2:15" x14ac:dyDescent="0.25">
      <c r="B357" s="287"/>
      <c r="C357" s="221"/>
      <c r="D357" s="222"/>
      <c r="E357" s="222"/>
      <c r="F357" s="222"/>
      <c r="G357" s="222"/>
      <c r="H357" s="222"/>
      <c r="I357" s="222"/>
      <c r="J357" s="222"/>
      <c r="K357" s="222"/>
      <c r="L357" s="222"/>
      <c r="M357" s="222"/>
      <c r="N357" s="222"/>
      <c r="O357" s="223"/>
    </row>
    <row r="358" spans="2:15" x14ac:dyDescent="0.25">
      <c r="B358" s="287"/>
      <c r="C358" s="221"/>
      <c r="D358" s="222"/>
      <c r="E358" s="222"/>
      <c r="F358" s="222"/>
      <c r="G358" s="222"/>
      <c r="H358" s="222"/>
      <c r="I358" s="222"/>
      <c r="J358" s="222"/>
      <c r="K358" s="222"/>
      <c r="L358" s="222"/>
      <c r="M358" s="222"/>
      <c r="N358" s="222"/>
      <c r="O358" s="223"/>
    </row>
    <row r="359" spans="2:15" x14ac:dyDescent="0.25">
      <c r="B359" s="287"/>
      <c r="C359" s="221"/>
      <c r="D359" s="222"/>
      <c r="E359" s="222"/>
      <c r="F359" s="222"/>
      <c r="G359" s="222"/>
      <c r="H359" s="222"/>
      <c r="I359" s="222"/>
      <c r="J359" s="222"/>
      <c r="K359" s="222"/>
      <c r="L359" s="222"/>
      <c r="M359" s="222"/>
      <c r="N359" s="222"/>
      <c r="O359" s="223"/>
    </row>
    <row r="360" spans="2:15" x14ac:dyDescent="0.25">
      <c r="B360" s="287"/>
      <c r="C360" s="221"/>
      <c r="D360" s="222"/>
      <c r="E360" s="222"/>
      <c r="F360" s="222"/>
      <c r="G360" s="222"/>
      <c r="H360" s="222"/>
      <c r="I360" s="222"/>
      <c r="J360" s="222"/>
      <c r="K360" s="222"/>
      <c r="L360" s="222"/>
      <c r="M360" s="222"/>
      <c r="N360" s="222"/>
      <c r="O360" s="223"/>
    </row>
    <row r="361" spans="2:15" x14ac:dyDescent="0.25">
      <c r="B361" s="287"/>
      <c r="C361" s="221"/>
      <c r="D361" s="222"/>
      <c r="E361" s="222"/>
      <c r="F361" s="222"/>
      <c r="G361" s="222"/>
      <c r="H361" s="222"/>
      <c r="I361" s="222"/>
      <c r="J361" s="222"/>
      <c r="K361" s="222"/>
      <c r="L361" s="222"/>
      <c r="M361" s="222"/>
      <c r="N361" s="222"/>
      <c r="O361" s="223"/>
    </row>
    <row r="362" spans="2:15" x14ac:dyDescent="0.25">
      <c r="B362" s="287"/>
      <c r="C362" s="221"/>
      <c r="D362" s="222"/>
      <c r="E362" s="222"/>
      <c r="F362" s="222"/>
      <c r="G362" s="222"/>
      <c r="H362" s="222"/>
      <c r="I362" s="222"/>
      <c r="J362" s="222"/>
      <c r="K362" s="222"/>
      <c r="L362" s="222"/>
      <c r="M362" s="222"/>
      <c r="N362" s="222"/>
      <c r="O362" s="223"/>
    </row>
    <row r="363" spans="2:15" x14ac:dyDescent="0.25">
      <c r="B363" s="287"/>
      <c r="C363" s="221"/>
      <c r="D363" s="222"/>
      <c r="E363" s="222"/>
      <c r="F363" s="222"/>
      <c r="G363" s="222"/>
      <c r="H363" s="222"/>
      <c r="I363" s="222"/>
      <c r="J363" s="222"/>
      <c r="K363" s="222"/>
      <c r="L363" s="222"/>
      <c r="M363" s="222"/>
      <c r="N363" s="222"/>
      <c r="O363" s="223"/>
    </row>
    <row r="364" spans="2:15" x14ac:dyDescent="0.25">
      <c r="B364" s="287"/>
      <c r="C364" s="221"/>
      <c r="D364" s="222"/>
      <c r="E364" s="222"/>
      <c r="F364" s="222"/>
      <c r="G364" s="222"/>
      <c r="H364" s="222"/>
      <c r="I364" s="222"/>
      <c r="J364" s="222"/>
      <c r="K364" s="222"/>
      <c r="L364" s="222"/>
      <c r="M364" s="222"/>
      <c r="N364" s="222"/>
      <c r="O364" s="223"/>
    </row>
    <row r="365" spans="2:15" x14ac:dyDescent="0.25">
      <c r="B365" s="287"/>
      <c r="C365" s="221"/>
      <c r="D365" s="222"/>
      <c r="E365" s="222"/>
      <c r="F365" s="222"/>
      <c r="G365" s="222"/>
      <c r="H365" s="222"/>
      <c r="I365" s="222"/>
      <c r="J365" s="222"/>
      <c r="K365" s="222"/>
      <c r="L365" s="222"/>
      <c r="M365" s="222"/>
      <c r="N365" s="222"/>
      <c r="O365" s="223"/>
    </row>
    <row r="366" spans="2:15" x14ac:dyDescent="0.25">
      <c r="B366" s="287"/>
      <c r="C366" s="221"/>
      <c r="D366" s="222"/>
      <c r="E366" s="222"/>
      <c r="F366" s="222"/>
      <c r="G366" s="222"/>
      <c r="H366" s="222"/>
      <c r="I366" s="222"/>
      <c r="J366" s="222"/>
      <c r="K366" s="222"/>
      <c r="L366" s="222"/>
      <c r="M366" s="222"/>
      <c r="N366" s="222"/>
      <c r="O366" s="223"/>
    </row>
    <row r="367" spans="2:15" x14ac:dyDescent="0.25">
      <c r="B367" s="287"/>
      <c r="C367" s="221"/>
      <c r="D367" s="222"/>
      <c r="E367" s="222"/>
      <c r="F367" s="222"/>
      <c r="G367" s="222"/>
      <c r="H367" s="222"/>
      <c r="I367" s="222"/>
      <c r="J367" s="222"/>
      <c r="K367" s="222"/>
      <c r="L367" s="222"/>
      <c r="M367" s="222"/>
      <c r="N367" s="222"/>
      <c r="O367" s="223"/>
    </row>
    <row r="368" spans="2:15" x14ac:dyDescent="0.25">
      <c r="B368" s="287"/>
      <c r="C368" s="221"/>
      <c r="D368" s="222"/>
      <c r="E368" s="222"/>
      <c r="F368" s="222"/>
      <c r="G368" s="222"/>
      <c r="H368" s="222"/>
      <c r="I368" s="222"/>
      <c r="J368" s="222"/>
      <c r="K368" s="222"/>
      <c r="L368" s="222"/>
      <c r="M368" s="222"/>
      <c r="N368" s="222"/>
      <c r="O368" s="223"/>
    </row>
    <row r="369" spans="2:15" x14ac:dyDescent="0.25">
      <c r="B369" s="287"/>
      <c r="C369" s="221"/>
      <c r="D369" s="222"/>
      <c r="E369" s="222"/>
      <c r="F369" s="222"/>
      <c r="G369" s="222"/>
      <c r="H369" s="222"/>
      <c r="I369" s="222"/>
      <c r="J369" s="222"/>
      <c r="K369" s="222"/>
      <c r="L369" s="222"/>
      <c r="M369" s="222"/>
      <c r="N369" s="222"/>
      <c r="O369" s="223"/>
    </row>
    <row r="370" spans="2:15" x14ac:dyDescent="0.25">
      <c r="B370" s="287"/>
      <c r="C370" s="221"/>
      <c r="D370" s="222"/>
      <c r="E370" s="222"/>
      <c r="F370" s="222"/>
      <c r="G370" s="222"/>
      <c r="H370" s="222"/>
      <c r="I370" s="222"/>
      <c r="J370" s="222"/>
      <c r="K370" s="222"/>
      <c r="L370" s="222"/>
      <c r="M370" s="222"/>
      <c r="N370" s="222"/>
      <c r="O370" s="223"/>
    </row>
    <row r="371" spans="2:15" x14ac:dyDescent="0.25">
      <c r="B371" s="287"/>
      <c r="C371" s="221"/>
      <c r="D371" s="222"/>
      <c r="E371" s="222"/>
      <c r="F371" s="222"/>
      <c r="G371" s="222"/>
      <c r="H371" s="222"/>
      <c r="I371" s="222"/>
      <c r="J371" s="222"/>
      <c r="K371" s="222"/>
      <c r="L371" s="222"/>
      <c r="M371" s="222"/>
      <c r="N371" s="222"/>
      <c r="O371" s="223"/>
    </row>
    <row r="372" spans="2:15" x14ac:dyDescent="0.25">
      <c r="B372" s="287"/>
      <c r="C372" s="221"/>
      <c r="D372" s="222"/>
      <c r="E372" s="222"/>
      <c r="F372" s="222"/>
      <c r="G372" s="222"/>
      <c r="H372" s="222"/>
      <c r="I372" s="222"/>
      <c r="J372" s="222"/>
      <c r="K372" s="222"/>
      <c r="L372" s="222"/>
      <c r="M372" s="222"/>
      <c r="N372" s="222"/>
      <c r="O372" s="223"/>
    </row>
    <row r="373" spans="2:15" x14ac:dyDescent="0.25">
      <c r="B373" s="287"/>
      <c r="C373" s="221"/>
      <c r="D373" s="222"/>
      <c r="E373" s="222"/>
      <c r="F373" s="222"/>
      <c r="G373" s="222"/>
      <c r="H373" s="222"/>
      <c r="I373" s="222"/>
      <c r="J373" s="222"/>
      <c r="K373" s="222"/>
      <c r="L373" s="222"/>
      <c r="M373" s="222"/>
      <c r="N373" s="222"/>
      <c r="O373" s="223"/>
    </row>
    <row r="374" spans="2:15" x14ac:dyDescent="0.25">
      <c r="B374" s="287"/>
      <c r="C374" s="221"/>
      <c r="D374" s="222"/>
      <c r="E374" s="222"/>
      <c r="F374" s="222"/>
      <c r="G374" s="222"/>
      <c r="H374" s="222"/>
      <c r="I374" s="222"/>
      <c r="J374" s="222"/>
      <c r="K374" s="222"/>
      <c r="L374" s="222"/>
      <c r="M374" s="222"/>
      <c r="N374" s="222"/>
      <c r="O374" s="223"/>
    </row>
    <row r="375" spans="2:15" x14ac:dyDescent="0.25">
      <c r="B375" s="287"/>
      <c r="C375" s="221"/>
      <c r="D375" s="222"/>
      <c r="E375" s="222"/>
      <c r="F375" s="222"/>
      <c r="G375" s="222"/>
      <c r="H375" s="222"/>
      <c r="I375" s="222"/>
      <c r="J375" s="222"/>
      <c r="K375" s="222"/>
      <c r="L375" s="222"/>
      <c r="M375" s="222"/>
      <c r="N375" s="222"/>
      <c r="O375" s="223"/>
    </row>
    <row r="376" spans="2:15" x14ac:dyDescent="0.25">
      <c r="B376" s="287"/>
      <c r="C376" s="221"/>
      <c r="D376" s="222"/>
      <c r="E376" s="222"/>
      <c r="F376" s="222"/>
      <c r="G376" s="222"/>
      <c r="H376" s="222"/>
      <c r="I376" s="222"/>
      <c r="J376" s="222"/>
      <c r="K376" s="222"/>
      <c r="L376" s="222"/>
      <c r="M376" s="222"/>
      <c r="N376" s="222"/>
      <c r="O376" s="223"/>
    </row>
    <row r="377" spans="2:15" x14ac:dyDescent="0.25">
      <c r="B377" s="287"/>
      <c r="C377" s="221"/>
      <c r="D377" s="222"/>
      <c r="E377" s="222"/>
      <c r="F377" s="222"/>
      <c r="G377" s="222"/>
      <c r="H377" s="222"/>
      <c r="I377" s="222"/>
      <c r="J377" s="222"/>
      <c r="K377" s="222"/>
      <c r="L377" s="222"/>
      <c r="M377" s="222"/>
      <c r="N377" s="222"/>
      <c r="O377" s="223"/>
    </row>
    <row r="378" spans="2:15" x14ac:dyDescent="0.25">
      <c r="B378" s="287"/>
      <c r="C378" s="221"/>
      <c r="D378" s="222"/>
      <c r="E378" s="222"/>
      <c r="F378" s="222"/>
      <c r="G378" s="222"/>
      <c r="H378" s="222"/>
      <c r="I378" s="222"/>
      <c r="J378" s="222"/>
      <c r="K378" s="222"/>
      <c r="L378" s="222"/>
      <c r="M378" s="222"/>
      <c r="N378" s="222"/>
      <c r="O378" s="223"/>
    </row>
    <row r="379" spans="2:15" x14ac:dyDescent="0.25">
      <c r="B379" s="287"/>
      <c r="C379" s="221"/>
      <c r="D379" s="222"/>
      <c r="E379" s="222"/>
      <c r="F379" s="222"/>
      <c r="G379" s="222"/>
      <c r="H379" s="222"/>
      <c r="I379" s="222"/>
      <c r="J379" s="222"/>
      <c r="K379" s="222"/>
      <c r="L379" s="222"/>
      <c r="M379" s="222"/>
      <c r="N379" s="222"/>
      <c r="O379" s="223"/>
    </row>
    <row r="380" spans="2:15" x14ac:dyDescent="0.25">
      <c r="B380" s="287"/>
      <c r="C380" s="221"/>
      <c r="D380" s="222"/>
      <c r="E380" s="222"/>
      <c r="F380" s="222"/>
      <c r="G380" s="222"/>
      <c r="H380" s="222"/>
      <c r="I380" s="222"/>
      <c r="J380" s="222"/>
      <c r="K380" s="222"/>
      <c r="L380" s="222"/>
      <c r="M380" s="222"/>
      <c r="N380" s="222"/>
      <c r="O380" s="223"/>
    </row>
    <row r="381" spans="2:15" x14ac:dyDescent="0.25">
      <c r="B381" s="287"/>
      <c r="C381" s="221"/>
      <c r="D381" s="222"/>
      <c r="E381" s="222"/>
      <c r="F381" s="222"/>
      <c r="G381" s="222"/>
      <c r="H381" s="222"/>
      <c r="I381" s="222"/>
      <c r="J381" s="222"/>
      <c r="K381" s="222"/>
      <c r="L381" s="222"/>
      <c r="M381" s="222"/>
      <c r="N381" s="222"/>
      <c r="O381" s="223"/>
    </row>
    <row r="382" spans="2:15" x14ac:dyDescent="0.25">
      <c r="B382" s="287"/>
      <c r="C382" s="221"/>
      <c r="D382" s="222"/>
      <c r="E382" s="222"/>
      <c r="F382" s="222"/>
      <c r="G382" s="222"/>
      <c r="H382" s="222"/>
      <c r="I382" s="222"/>
      <c r="J382" s="222"/>
      <c r="K382" s="222"/>
      <c r="L382" s="222"/>
      <c r="M382" s="222"/>
      <c r="N382" s="222"/>
      <c r="O382" s="223"/>
    </row>
    <row r="383" spans="2:15" x14ac:dyDescent="0.25">
      <c r="B383" s="287"/>
      <c r="C383" s="221"/>
      <c r="D383" s="222"/>
      <c r="E383" s="222"/>
      <c r="F383" s="222"/>
      <c r="G383" s="222"/>
      <c r="H383" s="222"/>
      <c r="I383" s="222"/>
      <c r="J383" s="222"/>
      <c r="K383" s="222"/>
      <c r="L383" s="222"/>
      <c r="M383" s="222"/>
      <c r="N383" s="222"/>
      <c r="O383" s="223"/>
    </row>
    <row r="384" spans="2:15" x14ac:dyDescent="0.25">
      <c r="B384" s="287"/>
      <c r="C384" s="221"/>
      <c r="D384" s="222"/>
      <c r="E384" s="222"/>
      <c r="F384" s="222"/>
      <c r="G384" s="222"/>
      <c r="H384" s="222"/>
      <c r="I384" s="222"/>
      <c r="J384" s="222"/>
      <c r="K384" s="222"/>
      <c r="L384" s="222"/>
      <c r="M384" s="222"/>
      <c r="N384" s="222"/>
      <c r="O384" s="223"/>
    </row>
    <row r="385" spans="2:15" x14ac:dyDescent="0.25">
      <c r="B385" s="287"/>
      <c r="C385" s="221"/>
      <c r="D385" s="222"/>
      <c r="E385" s="222"/>
      <c r="F385" s="222"/>
      <c r="G385" s="222"/>
      <c r="H385" s="222"/>
      <c r="I385" s="222"/>
      <c r="J385" s="222"/>
      <c r="K385" s="222"/>
      <c r="L385" s="222"/>
      <c r="M385" s="222"/>
      <c r="N385" s="222"/>
      <c r="O385" s="223"/>
    </row>
    <row r="386" spans="2:15" x14ac:dyDescent="0.25">
      <c r="B386" s="287"/>
      <c r="C386" s="221"/>
      <c r="D386" s="222"/>
      <c r="E386" s="222"/>
      <c r="F386" s="222"/>
      <c r="G386" s="222"/>
      <c r="H386" s="222"/>
      <c r="I386" s="222"/>
      <c r="J386" s="222"/>
      <c r="K386" s="222"/>
      <c r="L386" s="222"/>
      <c r="M386" s="222"/>
      <c r="N386" s="222"/>
      <c r="O386" s="223"/>
    </row>
    <row r="387" spans="2:15" x14ac:dyDescent="0.25">
      <c r="B387" s="287"/>
      <c r="C387" s="221"/>
      <c r="D387" s="222"/>
      <c r="E387" s="222"/>
      <c r="F387" s="222"/>
      <c r="G387" s="222"/>
      <c r="H387" s="222"/>
      <c r="I387" s="222"/>
      <c r="J387" s="222"/>
      <c r="K387" s="222"/>
      <c r="L387" s="222"/>
      <c r="M387" s="222"/>
      <c r="N387" s="222"/>
      <c r="O387" s="223"/>
    </row>
    <row r="388" spans="2:15" x14ac:dyDescent="0.25">
      <c r="B388" s="287"/>
      <c r="C388" s="221"/>
      <c r="D388" s="222"/>
      <c r="E388" s="222"/>
      <c r="F388" s="222"/>
      <c r="G388" s="222"/>
      <c r="H388" s="222"/>
      <c r="I388" s="222"/>
      <c r="J388" s="222"/>
      <c r="K388" s="222"/>
      <c r="L388" s="222"/>
      <c r="M388" s="222"/>
      <c r="N388" s="222"/>
      <c r="O388" s="223"/>
    </row>
    <row r="389" spans="2:15" x14ac:dyDescent="0.25">
      <c r="B389" s="287"/>
      <c r="C389" s="221"/>
      <c r="D389" s="222"/>
      <c r="E389" s="222"/>
      <c r="F389" s="222"/>
      <c r="G389" s="222"/>
      <c r="H389" s="222"/>
      <c r="I389" s="222"/>
      <c r="J389" s="222"/>
      <c r="K389" s="222"/>
      <c r="L389" s="222"/>
      <c r="M389" s="222"/>
      <c r="N389" s="222"/>
      <c r="O389" s="223"/>
    </row>
    <row r="390" spans="2:15" x14ac:dyDescent="0.25">
      <c r="B390" s="287"/>
      <c r="C390" s="221"/>
      <c r="D390" s="222"/>
      <c r="E390" s="222"/>
      <c r="F390" s="222"/>
      <c r="G390" s="222"/>
      <c r="H390" s="222"/>
      <c r="I390" s="222"/>
      <c r="J390" s="222"/>
      <c r="K390" s="222"/>
      <c r="L390" s="222"/>
      <c r="M390" s="222"/>
      <c r="N390" s="222"/>
      <c r="O390" s="223"/>
    </row>
    <row r="391" spans="2:15" x14ac:dyDescent="0.25">
      <c r="B391" s="287"/>
      <c r="C391" s="221"/>
      <c r="D391" s="222"/>
      <c r="E391" s="222"/>
      <c r="F391" s="222"/>
      <c r="G391" s="222"/>
      <c r="H391" s="222"/>
      <c r="I391" s="222"/>
      <c r="J391" s="222"/>
      <c r="K391" s="222"/>
      <c r="L391" s="222"/>
      <c r="M391" s="222"/>
      <c r="N391" s="222"/>
      <c r="O391" s="223"/>
    </row>
    <row r="392" spans="2:15" x14ac:dyDescent="0.25">
      <c r="B392" s="287"/>
      <c r="C392" s="221"/>
      <c r="D392" s="222"/>
      <c r="E392" s="222"/>
      <c r="F392" s="222"/>
      <c r="G392" s="222"/>
      <c r="H392" s="222"/>
      <c r="I392" s="222"/>
      <c r="J392" s="222"/>
      <c r="K392" s="222"/>
      <c r="L392" s="222"/>
      <c r="M392" s="222"/>
      <c r="N392" s="222"/>
      <c r="O392" s="223"/>
    </row>
    <row r="393" spans="2:15" x14ac:dyDescent="0.25">
      <c r="B393" s="287"/>
      <c r="C393" s="221"/>
      <c r="D393" s="222"/>
      <c r="E393" s="222"/>
      <c r="F393" s="222"/>
      <c r="G393" s="222"/>
      <c r="H393" s="222"/>
      <c r="I393" s="222"/>
      <c r="J393" s="222"/>
      <c r="K393" s="222"/>
      <c r="L393" s="222"/>
      <c r="M393" s="222"/>
      <c r="N393" s="222"/>
      <c r="O393" s="223"/>
    </row>
    <row r="394" spans="2:15" x14ac:dyDescent="0.25">
      <c r="B394" s="287"/>
      <c r="C394" s="221"/>
      <c r="D394" s="222"/>
      <c r="E394" s="222"/>
      <c r="F394" s="222"/>
      <c r="G394" s="222"/>
      <c r="H394" s="222"/>
      <c r="I394" s="222"/>
      <c r="J394" s="222"/>
      <c r="K394" s="222"/>
      <c r="L394" s="222"/>
      <c r="M394" s="222"/>
      <c r="N394" s="222"/>
      <c r="O394" s="223"/>
    </row>
    <row r="395" spans="2:15" x14ac:dyDescent="0.25">
      <c r="B395" s="287"/>
      <c r="C395" s="221"/>
      <c r="D395" s="222"/>
      <c r="E395" s="222"/>
      <c r="F395" s="222"/>
      <c r="G395" s="222"/>
      <c r="H395" s="222"/>
      <c r="I395" s="222"/>
      <c r="J395" s="222"/>
      <c r="K395" s="222"/>
      <c r="L395" s="222"/>
      <c r="M395" s="222"/>
      <c r="N395" s="222"/>
      <c r="O395" s="223"/>
    </row>
    <row r="396" spans="2:15" x14ac:dyDescent="0.25">
      <c r="B396" s="287"/>
      <c r="C396" s="221"/>
      <c r="D396" s="222"/>
      <c r="E396" s="222"/>
      <c r="F396" s="222"/>
      <c r="G396" s="222"/>
      <c r="H396" s="222"/>
      <c r="I396" s="222"/>
      <c r="J396" s="222"/>
      <c r="K396" s="222"/>
      <c r="L396" s="222"/>
      <c r="M396" s="222"/>
      <c r="N396" s="222"/>
      <c r="O396" s="223"/>
    </row>
    <row r="397" spans="2:15" x14ac:dyDescent="0.25">
      <c r="B397" s="287"/>
      <c r="C397" s="221"/>
      <c r="D397" s="222"/>
      <c r="E397" s="222"/>
      <c r="F397" s="222"/>
      <c r="G397" s="222"/>
      <c r="H397" s="222"/>
      <c r="I397" s="222"/>
      <c r="J397" s="222"/>
      <c r="K397" s="222"/>
      <c r="L397" s="222"/>
      <c r="M397" s="222"/>
      <c r="N397" s="222"/>
      <c r="O397" s="223"/>
    </row>
    <row r="398" spans="2:15" x14ac:dyDescent="0.25">
      <c r="B398" s="287"/>
      <c r="C398" s="221"/>
      <c r="D398" s="222"/>
      <c r="E398" s="222"/>
      <c r="F398" s="222"/>
      <c r="G398" s="222"/>
      <c r="H398" s="222"/>
      <c r="I398" s="222"/>
      <c r="J398" s="222"/>
      <c r="K398" s="222"/>
      <c r="L398" s="222"/>
      <c r="M398" s="222"/>
      <c r="N398" s="222"/>
      <c r="O398" s="223"/>
    </row>
    <row r="399" spans="2:15" x14ac:dyDescent="0.25">
      <c r="B399" s="287"/>
      <c r="C399" s="221"/>
      <c r="D399" s="222"/>
      <c r="E399" s="222"/>
      <c r="F399" s="222"/>
      <c r="G399" s="222"/>
      <c r="H399" s="222"/>
      <c r="I399" s="222"/>
      <c r="J399" s="222"/>
      <c r="K399" s="222"/>
      <c r="L399" s="222"/>
      <c r="M399" s="222"/>
      <c r="N399" s="222"/>
      <c r="O399" s="223"/>
    </row>
    <row r="400" spans="2:15" x14ac:dyDescent="0.25">
      <c r="B400" s="287"/>
      <c r="C400" s="221"/>
      <c r="D400" s="222"/>
      <c r="E400" s="222"/>
      <c r="F400" s="222"/>
      <c r="G400" s="222"/>
      <c r="H400" s="222"/>
      <c r="I400" s="222"/>
      <c r="J400" s="222"/>
      <c r="K400" s="222"/>
      <c r="L400" s="222"/>
      <c r="M400" s="222"/>
      <c r="N400" s="222"/>
      <c r="O400" s="223"/>
    </row>
    <row r="401" spans="2:15" x14ac:dyDescent="0.25">
      <c r="B401" s="287"/>
      <c r="C401" s="221"/>
      <c r="D401" s="222"/>
      <c r="E401" s="222"/>
      <c r="F401" s="222"/>
      <c r="G401" s="222"/>
      <c r="H401" s="222"/>
      <c r="I401" s="222"/>
      <c r="J401" s="222"/>
      <c r="K401" s="222"/>
      <c r="L401" s="222"/>
      <c r="M401" s="222"/>
      <c r="N401" s="222"/>
      <c r="O401" s="223"/>
    </row>
    <row r="402" spans="2:15" x14ac:dyDescent="0.25">
      <c r="B402" s="287"/>
      <c r="C402" s="221"/>
      <c r="D402" s="222"/>
      <c r="E402" s="222"/>
      <c r="F402" s="222"/>
      <c r="G402" s="222"/>
      <c r="H402" s="222"/>
      <c r="I402" s="222"/>
      <c r="J402" s="222"/>
      <c r="K402" s="222"/>
      <c r="L402" s="222"/>
      <c r="M402" s="222"/>
      <c r="N402" s="222"/>
      <c r="O402" s="223"/>
    </row>
    <row r="403" spans="2:15" x14ac:dyDescent="0.25">
      <c r="B403" s="287"/>
      <c r="C403" s="221"/>
      <c r="D403" s="222"/>
      <c r="E403" s="222"/>
      <c r="F403" s="222"/>
      <c r="G403" s="222"/>
      <c r="H403" s="222"/>
      <c r="I403" s="222"/>
      <c r="J403" s="222"/>
      <c r="K403" s="222"/>
      <c r="L403" s="222"/>
      <c r="M403" s="222"/>
      <c r="N403" s="222"/>
      <c r="O403" s="223"/>
    </row>
    <row r="404" spans="2:15" x14ac:dyDescent="0.25">
      <c r="B404" s="287"/>
      <c r="C404" s="221"/>
      <c r="D404" s="222"/>
      <c r="E404" s="222"/>
      <c r="F404" s="222"/>
      <c r="G404" s="222"/>
      <c r="H404" s="222"/>
      <c r="I404" s="222"/>
      <c r="J404" s="222"/>
      <c r="K404" s="222"/>
      <c r="L404" s="222"/>
      <c r="M404" s="222"/>
      <c r="N404" s="222"/>
      <c r="O404" s="223"/>
    </row>
    <row r="405" spans="2:15" x14ac:dyDescent="0.25">
      <c r="B405" s="287"/>
      <c r="C405" s="221"/>
      <c r="D405" s="222"/>
      <c r="E405" s="222"/>
      <c r="F405" s="222"/>
      <c r="G405" s="222"/>
      <c r="H405" s="222"/>
      <c r="I405" s="222"/>
      <c r="J405" s="222"/>
      <c r="K405" s="222"/>
      <c r="L405" s="222"/>
      <c r="M405" s="222"/>
      <c r="N405" s="222"/>
      <c r="O405" s="223"/>
    </row>
    <row r="406" spans="2:15" x14ac:dyDescent="0.25">
      <c r="B406" s="287"/>
      <c r="C406" s="221"/>
      <c r="D406" s="222"/>
      <c r="E406" s="222"/>
      <c r="F406" s="222"/>
      <c r="G406" s="222"/>
      <c r="H406" s="222"/>
      <c r="I406" s="222"/>
      <c r="J406" s="222"/>
      <c r="K406" s="222"/>
      <c r="L406" s="222"/>
      <c r="M406" s="222"/>
      <c r="N406" s="222"/>
      <c r="O406" s="223"/>
    </row>
    <row r="407" spans="2:15" x14ac:dyDescent="0.25">
      <c r="B407" s="287"/>
      <c r="C407" s="221"/>
      <c r="D407" s="222"/>
      <c r="E407" s="222"/>
      <c r="F407" s="222"/>
      <c r="G407" s="222"/>
      <c r="H407" s="222"/>
      <c r="I407" s="222"/>
      <c r="J407" s="222"/>
      <c r="K407" s="222"/>
      <c r="L407" s="222"/>
      <c r="M407" s="222"/>
      <c r="N407" s="222"/>
      <c r="O407" s="223"/>
    </row>
    <row r="408" spans="2:15" x14ac:dyDescent="0.25">
      <c r="B408" s="287"/>
      <c r="C408" s="221"/>
      <c r="D408" s="222"/>
      <c r="E408" s="222"/>
      <c r="F408" s="222"/>
      <c r="G408" s="222"/>
      <c r="H408" s="222"/>
      <c r="I408" s="222"/>
      <c r="J408" s="222"/>
      <c r="K408" s="222"/>
      <c r="L408" s="222"/>
      <c r="M408" s="222"/>
      <c r="N408" s="222"/>
      <c r="O408" s="223"/>
    </row>
    <row r="409" spans="2:15" x14ac:dyDescent="0.25">
      <c r="B409" s="287"/>
      <c r="C409" s="221"/>
      <c r="D409" s="222"/>
      <c r="E409" s="222"/>
      <c r="F409" s="222"/>
      <c r="G409" s="222"/>
      <c r="H409" s="222"/>
      <c r="I409" s="222"/>
      <c r="J409" s="222"/>
      <c r="K409" s="222"/>
      <c r="L409" s="222"/>
      <c r="M409" s="222"/>
      <c r="N409" s="222"/>
      <c r="O409" s="223"/>
    </row>
    <row r="410" spans="2:15" x14ac:dyDescent="0.25">
      <c r="B410" s="287"/>
      <c r="C410" s="221"/>
      <c r="D410" s="222"/>
      <c r="E410" s="222"/>
      <c r="F410" s="222"/>
      <c r="G410" s="222"/>
      <c r="H410" s="222"/>
      <c r="I410" s="222"/>
      <c r="J410" s="222"/>
      <c r="K410" s="222"/>
      <c r="L410" s="222"/>
      <c r="M410" s="222"/>
      <c r="N410" s="222"/>
      <c r="O410" s="223"/>
    </row>
    <row r="411" spans="2:15" x14ac:dyDescent="0.25">
      <c r="B411" s="287"/>
      <c r="C411" s="221"/>
      <c r="D411" s="222"/>
      <c r="E411" s="222"/>
      <c r="F411" s="222"/>
      <c r="G411" s="222"/>
      <c r="H411" s="222"/>
      <c r="I411" s="222"/>
      <c r="J411" s="222"/>
      <c r="K411" s="222"/>
      <c r="L411" s="222"/>
      <c r="M411" s="222"/>
      <c r="N411" s="222"/>
      <c r="O411" s="223"/>
    </row>
    <row r="412" spans="2:15" x14ac:dyDescent="0.25">
      <c r="B412" s="287"/>
      <c r="C412" s="221"/>
      <c r="D412" s="222"/>
      <c r="E412" s="222"/>
      <c r="F412" s="222"/>
      <c r="G412" s="222"/>
      <c r="H412" s="222"/>
      <c r="I412" s="222"/>
      <c r="J412" s="222"/>
      <c r="K412" s="222"/>
      <c r="L412" s="222"/>
      <c r="M412" s="222"/>
      <c r="N412" s="222"/>
      <c r="O412" s="223"/>
    </row>
    <row r="413" spans="2:15" x14ac:dyDescent="0.25">
      <c r="B413" s="287"/>
      <c r="C413" s="221"/>
      <c r="D413" s="222"/>
      <c r="E413" s="222"/>
      <c r="F413" s="222"/>
      <c r="G413" s="222"/>
      <c r="H413" s="222"/>
      <c r="I413" s="222"/>
      <c r="J413" s="222"/>
      <c r="K413" s="222"/>
      <c r="L413" s="222"/>
      <c r="M413" s="222"/>
      <c r="N413" s="222"/>
      <c r="O413" s="223"/>
    </row>
    <row r="414" spans="2:15" x14ac:dyDescent="0.25">
      <c r="B414" s="287"/>
      <c r="C414" s="221"/>
      <c r="D414" s="222"/>
      <c r="E414" s="222"/>
      <c r="F414" s="222"/>
      <c r="G414" s="222"/>
      <c r="H414" s="222"/>
      <c r="I414" s="222"/>
      <c r="J414" s="222"/>
      <c r="K414" s="222"/>
      <c r="L414" s="222"/>
      <c r="M414" s="222"/>
      <c r="N414" s="222"/>
      <c r="O414" s="223"/>
    </row>
    <row r="415" spans="2:15" x14ac:dyDescent="0.25">
      <c r="B415" s="287"/>
      <c r="C415" s="221"/>
      <c r="D415" s="222"/>
      <c r="E415" s="222"/>
      <c r="F415" s="222"/>
      <c r="G415" s="222"/>
      <c r="H415" s="222"/>
      <c r="I415" s="222"/>
      <c r="J415" s="222"/>
      <c r="K415" s="222"/>
      <c r="L415" s="222"/>
      <c r="M415" s="222"/>
      <c r="N415" s="222"/>
      <c r="O415" s="223"/>
    </row>
    <row r="416" spans="2:15" x14ac:dyDescent="0.25">
      <c r="B416" s="287"/>
      <c r="C416" s="221"/>
      <c r="D416" s="222"/>
      <c r="E416" s="222"/>
      <c r="F416" s="222"/>
      <c r="G416" s="222"/>
      <c r="H416" s="222"/>
      <c r="I416" s="222"/>
      <c r="J416" s="222"/>
      <c r="K416" s="222"/>
      <c r="L416" s="222"/>
      <c r="M416" s="222"/>
      <c r="N416" s="222"/>
      <c r="O416" s="223"/>
    </row>
    <row r="417" spans="2:15" x14ac:dyDescent="0.25">
      <c r="B417" s="287"/>
      <c r="C417" s="221"/>
      <c r="D417" s="222"/>
      <c r="E417" s="222"/>
      <c r="F417" s="222"/>
      <c r="G417" s="222"/>
      <c r="H417" s="222"/>
      <c r="I417" s="222"/>
      <c r="J417" s="222"/>
      <c r="K417" s="222"/>
      <c r="L417" s="222"/>
      <c r="M417" s="222"/>
      <c r="N417" s="222"/>
      <c r="O417" s="223"/>
    </row>
    <row r="418" spans="2:15" x14ac:dyDescent="0.25">
      <c r="B418" s="287"/>
      <c r="C418" s="221"/>
      <c r="D418" s="222"/>
      <c r="E418" s="222"/>
      <c r="F418" s="222"/>
      <c r="G418" s="222"/>
      <c r="H418" s="222"/>
      <c r="I418" s="222"/>
      <c r="J418" s="222"/>
      <c r="K418" s="222"/>
      <c r="L418" s="222"/>
      <c r="M418" s="222"/>
      <c r="N418" s="222"/>
      <c r="O418" s="223"/>
    </row>
    <row r="419" spans="2:15" x14ac:dyDescent="0.25">
      <c r="B419" s="287"/>
      <c r="C419" s="221"/>
      <c r="D419" s="222"/>
      <c r="E419" s="222"/>
      <c r="F419" s="222"/>
      <c r="G419" s="222"/>
      <c r="H419" s="222"/>
      <c r="I419" s="222"/>
      <c r="J419" s="222"/>
      <c r="K419" s="222"/>
      <c r="L419" s="222"/>
      <c r="M419" s="222"/>
      <c r="N419" s="222"/>
      <c r="O419" s="223"/>
    </row>
    <row r="420" spans="2:15" x14ac:dyDescent="0.25">
      <c r="B420" s="287"/>
      <c r="C420" s="221"/>
      <c r="D420" s="222"/>
      <c r="E420" s="222"/>
      <c r="F420" s="222"/>
      <c r="G420" s="222"/>
      <c r="H420" s="222"/>
      <c r="I420" s="222"/>
      <c r="J420" s="222"/>
      <c r="K420" s="222"/>
      <c r="L420" s="222"/>
      <c r="M420" s="222"/>
      <c r="N420" s="222"/>
      <c r="O420" s="223"/>
    </row>
    <row r="421" spans="2:15" x14ac:dyDescent="0.25">
      <c r="B421" s="287"/>
      <c r="C421" s="221"/>
      <c r="D421" s="222"/>
      <c r="E421" s="222"/>
      <c r="F421" s="222"/>
      <c r="G421" s="222"/>
      <c r="H421" s="222"/>
      <c r="I421" s="222"/>
      <c r="J421" s="222"/>
      <c r="K421" s="222"/>
      <c r="L421" s="222"/>
      <c r="M421" s="222"/>
      <c r="N421" s="222"/>
      <c r="O421" s="223"/>
    </row>
    <row r="422" spans="2:15" x14ac:dyDescent="0.25">
      <c r="B422" s="287"/>
      <c r="C422" s="221"/>
      <c r="D422" s="222"/>
      <c r="E422" s="222"/>
      <c r="F422" s="222"/>
      <c r="G422" s="222"/>
      <c r="H422" s="222"/>
      <c r="I422" s="222"/>
      <c r="J422" s="222"/>
      <c r="K422" s="222"/>
      <c r="L422" s="222"/>
      <c r="M422" s="222"/>
      <c r="N422" s="222"/>
      <c r="O422" s="223"/>
    </row>
    <row r="423" spans="2:15" x14ac:dyDescent="0.25">
      <c r="B423" s="287"/>
      <c r="C423" s="221"/>
      <c r="D423" s="222"/>
      <c r="E423" s="222"/>
      <c r="F423" s="222"/>
      <c r="G423" s="222"/>
      <c r="H423" s="222"/>
      <c r="I423" s="222"/>
      <c r="J423" s="222"/>
      <c r="K423" s="222"/>
      <c r="L423" s="222"/>
      <c r="M423" s="222"/>
      <c r="N423" s="222"/>
      <c r="O423" s="223"/>
    </row>
    <row r="424" spans="2:15" x14ac:dyDescent="0.25">
      <c r="B424" s="287"/>
      <c r="C424" s="221"/>
      <c r="D424" s="222"/>
      <c r="E424" s="222"/>
      <c r="F424" s="222"/>
      <c r="G424" s="222"/>
      <c r="H424" s="222"/>
      <c r="I424" s="222"/>
      <c r="J424" s="222"/>
      <c r="K424" s="222"/>
      <c r="L424" s="222"/>
      <c r="M424" s="222"/>
      <c r="N424" s="222"/>
      <c r="O424" s="223"/>
    </row>
    <row r="425" spans="2:15" x14ac:dyDescent="0.25">
      <c r="B425" s="287"/>
      <c r="C425" s="221"/>
      <c r="D425" s="222"/>
      <c r="E425" s="222"/>
      <c r="F425" s="222"/>
      <c r="G425" s="222"/>
      <c r="H425" s="222"/>
      <c r="I425" s="222"/>
      <c r="J425" s="222"/>
      <c r="K425" s="222"/>
      <c r="L425" s="222"/>
      <c r="M425" s="222"/>
      <c r="N425" s="222"/>
      <c r="O425" s="223"/>
    </row>
    <row r="426" spans="2:15" x14ac:dyDescent="0.25">
      <c r="B426" s="287"/>
      <c r="C426" s="221"/>
      <c r="D426" s="222"/>
      <c r="E426" s="222"/>
      <c r="F426" s="222"/>
      <c r="G426" s="222"/>
      <c r="H426" s="222"/>
      <c r="I426" s="222"/>
      <c r="J426" s="222"/>
      <c r="K426" s="222"/>
      <c r="L426" s="222"/>
      <c r="M426" s="222"/>
      <c r="N426" s="222"/>
      <c r="O426" s="223"/>
    </row>
    <row r="427" spans="2:15" x14ac:dyDescent="0.25">
      <c r="B427" s="287"/>
      <c r="C427" s="221"/>
      <c r="D427" s="222"/>
      <c r="E427" s="222"/>
      <c r="F427" s="222"/>
      <c r="G427" s="222"/>
      <c r="H427" s="222"/>
      <c r="I427" s="222"/>
      <c r="J427" s="222"/>
      <c r="K427" s="222"/>
      <c r="L427" s="222"/>
      <c r="M427" s="222"/>
      <c r="N427" s="222"/>
      <c r="O427" s="223"/>
    </row>
    <row r="428" spans="2:15" x14ac:dyDescent="0.25">
      <c r="B428" s="287"/>
      <c r="C428" s="221"/>
      <c r="D428" s="222"/>
      <c r="E428" s="222"/>
      <c r="F428" s="222"/>
      <c r="G428" s="222"/>
      <c r="H428" s="222"/>
      <c r="I428" s="222"/>
      <c r="J428" s="222"/>
      <c r="K428" s="222"/>
      <c r="L428" s="222"/>
      <c r="M428" s="222"/>
      <c r="N428" s="222"/>
      <c r="O428" s="223"/>
    </row>
    <row r="429" spans="2:15" x14ac:dyDescent="0.25">
      <c r="B429" s="287"/>
      <c r="C429" s="221"/>
      <c r="D429" s="222"/>
      <c r="E429" s="222"/>
      <c r="F429" s="222"/>
      <c r="G429" s="222"/>
      <c r="H429" s="222"/>
      <c r="I429" s="222"/>
      <c r="J429" s="222"/>
      <c r="K429" s="222"/>
      <c r="L429" s="222"/>
      <c r="M429" s="222"/>
      <c r="N429" s="222"/>
      <c r="O429" s="223"/>
    </row>
    <row r="430" spans="2:15" x14ac:dyDescent="0.25">
      <c r="B430" s="287"/>
      <c r="C430" s="221"/>
      <c r="D430" s="222"/>
      <c r="E430" s="222"/>
      <c r="F430" s="222"/>
      <c r="G430" s="222"/>
      <c r="H430" s="222"/>
      <c r="I430" s="222"/>
      <c r="J430" s="222"/>
      <c r="K430" s="222"/>
      <c r="L430" s="222"/>
      <c r="M430" s="222"/>
      <c r="N430" s="222"/>
      <c r="O430" s="223"/>
    </row>
    <row r="431" spans="2:15" x14ac:dyDescent="0.25">
      <c r="B431" s="287"/>
      <c r="C431" s="221"/>
      <c r="D431" s="222"/>
      <c r="E431" s="222"/>
      <c r="F431" s="222"/>
      <c r="G431" s="222"/>
      <c r="H431" s="222"/>
      <c r="I431" s="222"/>
      <c r="J431" s="222"/>
      <c r="K431" s="222"/>
      <c r="L431" s="222"/>
      <c r="M431" s="222"/>
      <c r="N431" s="222"/>
      <c r="O431" s="223"/>
    </row>
    <row r="432" spans="2:15" x14ac:dyDescent="0.25">
      <c r="B432" s="287"/>
      <c r="C432" s="221"/>
      <c r="D432" s="222"/>
      <c r="E432" s="222"/>
      <c r="F432" s="222"/>
      <c r="G432" s="222"/>
      <c r="H432" s="222"/>
      <c r="I432" s="222"/>
      <c r="J432" s="222"/>
      <c r="K432" s="222"/>
      <c r="L432" s="222"/>
      <c r="M432" s="222"/>
      <c r="N432" s="222"/>
      <c r="O432" s="223"/>
    </row>
    <row r="433" spans="2:15" x14ac:dyDescent="0.25">
      <c r="B433" s="287"/>
      <c r="C433" s="221"/>
      <c r="D433" s="222"/>
      <c r="E433" s="222"/>
      <c r="F433" s="222"/>
      <c r="G433" s="222"/>
      <c r="H433" s="222"/>
      <c r="I433" s="222"/>
      <c r="J433" s="222"/>
      <c r="K433" s="222"/>
      <c r="L433" s="222"/>
      <c r="M433" s="222"/>
      <c r="N433" s="222"/>
      <c r="O433" s="223"/>
    </row>
    <row r="434" spans="2:15" x14ac:dyDescent="0.25">
      <c r="B434" s="287"/>
      <c r="C434" s="221"/>
      <c r="D434" s="222"/>
      <c r="E434" s="222"/>
      <c r="F434" s="222"/>
      <c r="G434" s="222"/>
      <c r="H434" s="222"/>
      <c r="I434" s="222"/>
      <c r="J434" s="222"/>
      <c r="K434" s="222"/>
      <c r="L434" s="222"/>
      <c r="M434" s="222"/>
      <c r="N434" s="222"/>
      <c r="O434" s="223"/>
    </row>
    <row r="435" spans="2:15" x14ac:dyDescent="0.25">
      <c r="B435" s="287"/>
      <c r="C435" s="221"/>
      <c r="D435" s="222"/>
      <c r="E435" s="222"/>
      <c r="F435" s="222"/>
      <c r="G435" s="222"/>
      <c r="H435" s="222"/>
      <c r="I435" s="222"/>
      <c r="J435" s="222"/>
      <c r="K435" s="222"/>
      <c r="L435" s="222"/>
      <c r="M435" s="222"/>
      <c r="N435" s="222"/>
      <c r="O435" s="223"/>
    </row>
    <row r="436" spans="2:15" x14ac:dyDescent="0.25">
      <c r="B436" s="287"/>
      <c r="C436" s="221"/>
      <c r="D436" s="222"/>
      <c r="E436" s="222"/>
      <c r="F436" s="222"/>
      <c r="G436" s="222"/>
      <c r="H436" s="222"/>
      <c r="I436" s="222"/>
      <c r="J436" s="222"/>
      <c r="K436" s="222"/>
      <c r="L436" s="222"/>
      <c r="M436" s="222"/>
      <c r="N436" s="222"/>
      <c r="O436" s="223"/>
    </row>
    <row r="437" spans="2:15" x14ac:dyDescent="0.25">
      <c r="B437" s="287"/>
      <c r="C437" s="221"/>
      <c r="D437" s="222"/>
      <c r="E437" s="222"/>
      <c r="F437" s="222"/>
      <c r="G437" s="222"/>
      <c r="H437" s="222"/>
      <c r="I437" s="222"/>
      <c r="J437" s="222"/>
      <c r="K437" s="222"/>
      <c r="L437" s="222"/>
      <c r="M437" s="222"/>
      <c r="N437" s="222"/>
      <c r="O437" s="223"/>
    </row>
    <row r="438" spans="2:15" x14ac:dyDescent="0.25">
      <c r="B438" s="287"/>
      <c r="C438" s="221"/>
      <c r="D438" s="222"/>
      <c r="E438" s="222"/>
      <c r="F438" s="222"/>
      <c r="G438" s="222"/>
      <c r="H438" s="222"/>
      <c r="I438" s="222"/>
      <c r="J438" s="222"/>
      <c r="K438" s="222"/>
      <c r="L438" s="222"/>
      <c r="M438" s="222"/>
      <c r="N438" s="222"/>
      <c r="O438" s="223"/>
    </row>
    <row r="439" spans="2:15" x14ac:dyDescent="0.25">
      <c r="B439" s="287"/>
      <c r="C439" s="221"/>
      <c r="D439" s="222"/>
      <c r="E439" s="222"/>
      <c r="F439" s="222"/>
      <c r="G439" s="222"/>
      <c r="H439" s="222"/>
      <c r="I439" s="222"/>
      <c r="J439" s="222"/>
      <c r="K439" s="222"/>
      <c r="L439" s="222"/>
      <c r="M439" s="222"/>
      <c r="N439" s="222"/>
      <c r="O439" s="223"/>
    </row>
    <row r="440" spans="2:15" x14ac:dyDescent="0.25">
      <c r="B440" s="287"/>
      <c r="C440" s="221"/>
      <c r="D440" s="222"/>
      <c r="E440" s="222"/>
      <c r="F440" s="222"/>
      <c r="G440" s="222"/>
      <c r="H440" s="222"/>
      <c r="I440" s="222"/>
      <c r="J440" s="222"/>
      <c r="K440" s="222"/>
      <c r="L440" s="222"/>
      <c r="M440" s="222"/>
      <c r="N440" s="222"/>
      <c r="O440" s="223"/>
    </row>
    <row r="441" spans="2:15" x14ac:dyDescent="0.25">
      <c r="B441" s="287"/>
      <c r="C441" s="221"/>
      <c r="D441" s="222"/>
      <c r="E441" s="222"/>
      <c r="F441" s="222"/>
      <c r="G441" s="222"/>
      <c r="H441" s="222"/>
      <c r="I441" s="222"/>
      <c r="J441" s="222"/>
      <c r="K441" s="222"/>
      <c r="L441" s="222"/>
      <c r="M441" s="222"/>
      <c r="N441" s="222"/>
      <c r="O441" s="223"/>
    </row>
    <row r="442" spans="2:15" x14ac:dyDescent="0.25">
      <c r="B442" s="287"/>
      <c r="C442" s="221"/>
      <c r="D442" s="222"/>
      <c r="E442" s="222"/>
      <c r="F442" s="222"/>
      <c r="G442" s="222"/>
      <c r="H442" s="222"/>
      <c r="I442" s="222"/>
      <c r="J442" s="222"/>
      <c r="K442" s="222"/>
      <c r="L442" s="222"/>
      <c r="M442" s="222"/>
      <c r="N442" s="222"/>
      <c r="O442" s="223"/>
    </row>
    <row r="443" spans="2:15" x14ac:dyDescent="0.25">
      <c r="B443" s="287"/>
      <c r="C443" s="221"/>
      <c r="D443" s="222"/>
      <c r="E443" s="222"/>
      <c r="F443" s="222"/>
      <c r="G443" s="222"/>
      <c r="H443" s="222"/>
      <c r="I443" s="222"/>
      <c r="J443" s="222"/>
      <c r="K443" s="222"/>
      <c r="L443" s="222"/>
      <c r="M443" s="222"/>
      <c r="N443" s="222"/>
      <c r="O443" s="223"/>
    </row>
    <row r="444" spans="2:15" x14ac:dyDescent="0.25">
      <c r="B444" s="287"/>
      <c r="C444" s="221"/>
      <c r="D444" s="222"/>
      <c r="E444" s="222"/>
      <c r="F444" s="222"/>
      <c r="G444" s="222"/>
      <c r="H444" s="222"/>
      <c r="I444" s="222"/>
      <c r="J444" s="222"/>
      <c r="K444" s="222"/>
      <c r="L444" s="222"/>
      <c r="M444" s="222"/>
      <c r="N444" s="222"/>
      <c r="O444" s="223"/>
    </row>
    <row r="445" spans="2:15" x14ac:dyDescent="0.25">
      <c r="B445" s="287"/>
      <c r="C445" s="221"/>
      <c r="D445" s="222"/>
      <c r="E445" s="222"/>
      <c r="F445" s="222"/>
      <c r="G445" s="222"/>
      <c r="H445" s="222"/>
      <c r="I445" s="222"/>
      <c r="J445" s="222"/>
      <c r="K445" s="222"/>
      <c r="L445" s="222"/>
      <c r="M445" s="222"/>
      <c r="N445" s="222"/>
      <c r="O445" s="223"/>
    </row>
    <row r="446" spans="2:15" x14ac:dyDescent="0.25">
      <c r="B446" s="287"/>
      <c r="C446" s="221"/>
      <c r="D446" s="222"/>
      <c r="E446" s="222"/>
      <c r="F446" s="222"/>
      <c r="G446" s="222"/>
      <c r="H446" s="222"/>
      <c r="I446" s="222"/>
      <c r="J446" s="222"/>
      <c r="K446" s="222"/>
      <c r="L446" s="222"/>
      <c r="M446" s="222"/>
      <c r="N446" s="222"/>
      <c r="O446" s="223"/>
    </row>
    <row r="447" spans="2:15" x14ac:dyDescent="0.25">
      <c r="B447" s="287"/>
      <c r="C447" s="221"/>
      <c r="D447" s="222"/>
      <c r="E447" s="222"/>
      <c r="F447" s="222"/>
      <c r="G447" s="222"/>
      <c r="H447" s="222"/>
      <c r="I447" s="222"/>
      <c r="J447" s="222"/>
      <c r="K447" s="222"/>
      <c r="L447" s="222"/>
      <c r="M447" s="222"/>
      <c r="N447" s="222"/>
      <c r="O447" s="223"/>
    </row>
    <row r="448" spans="2:15" x14ac:dyDescent="0.25">
      <c r="B448" s="287"/>
      <c r="C448" s="221"/>
      <c r="D448" s="222"/>
      <c r="E448" s="222"/>
      <c r="F448" s="222"/>
      <c r="G448" s="222"/>
      <c r="H448" s="222"/>
      <c r="I448" s="222"/>
      <c r="J448" s="222"/>
      <c r="K448" s="222"/>
      <c r="L448" s="222"/>
      <c r="M448" s="222"/>
      <c r="N448" s="222"/>
      <c r="O448" s="223"/>
    </row>
    <row r="449" spans="2:15" x14ac:dyDescent="0.25">
      <c r="B449" s="287"/>
      <c r="C449" s="221"/>
      <c r="D449" s="222"/>
      <c r="E449" s="222"/>
      <c r="F449" s="222"/>
      <c r="G449" s="222"/>
      <c r="H449" s="222"/>
      <c r="I449" s="222"/>
      <c r="J449" s="222"/>
      <c r="K449" s="222"/>
      <c r="L449" s="222"/>
      <c r="M449" s="222"/>
      <c r="N449" s="222"/>
      <c r="O449" s="223"/>
    </row>
    <row r="450" spans="2:15" x14ac:dyDescent="0.25">
      <c r="B450" s="287"/>
      <c r="C450" s="221"/>
      <c r="D450" s="222"/>
      <c r="E450" s="222"/>
      <c r="F450" s="222"/>
      <c r="G450" s="222"/>
      <c r="H450" s="222"/>
      <c r="I450" s="222"/>
      <c r="J450" s="222"/>
      <c r="K450" s="222"/>
      <c r="L450" s="222"/>
      <c r="M450" s="222"/>
      <c r="N450" s="222"/>
      <c r="O450" s="223"/>
    </row>
    <row r="451" spans="2:15" x14ac:dyDescent="0.25">
      <c r="B451" s="287"/>
      <c r="C451" s="221"/>
      <c r="D451" s="222"/>
      <c r="E451" s="222"/>
      <c r="F451" s="222"/>
      <c r="G451" s="222"/>
      <c r="H451" s="222"/>
      <c r="I451" s="222"/>
      <c r="J451" s="222"/>
      <c r="K451" s="222"/>
      <c r="L451" s="222"/>
      <c r="M451" s="222"/>
      <c r="N451" s="222"/>
      <c r="O451" s="223"/>
    </row>
    <row r="452" spans="2:15" x14ac:dyDescent="0.25">
      <c r="B452" s="287"/>
      <c r="C452" s="221"/>
      <c r="D452" s="222"/>
      <c r="E452" s="222"/>
      <c r="F452" s="222"/>
      <c r="G452" s="222"/>
      <c r="H452" s="222"/>
      <c r="I452" s="222"/>
      <c r="J452" s="222"/>
      <c r="K452" s="222"/>
      <c r="L452" s="222"/>
      <c r="M452" s="222"/>
      <c r="N452" s="222"/>
      <c r="O452" s="223"/>
    </row>
    <row r="453" spans="2:15" x14ac:dyDescent="0.25">
      <c r="B453" s="287"/>
      <c r="C453" s="221"/>
      <c r="D453" s="222"/>
      <c r="E453" s="222"/>
      <c r="F453" s="222"/>
      <c r="G453" s="222"/>
      <c r="H453" s="222"/>
      <c r="I453" s="222"/>
      <c r="J453" s="222"/>
      <c r="K453" s="222"/>
      <c r="L453" s="222"/>
      <c r="M453" s="222"/>
      <c r="N453" s="222"/>
      <c r="O453" s="223"/>
    </row>
    <row r="454" spans="2:15" x14ac:dyDescent="0.25">
      <c r="B454" s="287"/>
      <c r="C454" s="221"/>
      <c r="D454" s="222"/>
      <c r="E454" s="222"/>
      <c r="F454" s="222"/>
      <c r="G454" s="222"/>
      <c r="H454" s="222"/>
      <c r="I454" s="222"/>
      <c r="J454" s="222"/>
      <c r="K454" s="222"/>
      <c r="L454" s="222"/>
      <c r="M454" s="222"/>
      <c r="N454" s="222"/>
      <c r="O454" s="223"/>
    </row>
    <row r="455" spans="2:15" x14ac:dyDescent="0.25">
      <c r="B455" s="287"/>
      <c r="C455" s="221"/>
      <c r="D455" s="222"/>
      <c r="E455" s="222"/>
      <c r="F455" s="222"/>
      <c r="G455" s="222"/>
      <c r="H455" s="222"/>
      <c r="I455" s="222"/>
      <c r="J455" s="222"/>
      <c r="K455" s="222"/>
      <c r="L455" s="222"/>
      <c r="M455" s="222"/>
      <c r="N455" s="222"/>
      <c r="O455" s="223"/>
    </row>
    <row r="456" spans="2:15" x14ac:dyDescent="0.25">
      <c r="B456" s="287"/>
      <c r="C456" s="221"/>
      <c r="D456" s="222"/>
      <c r="E456" s="222"/>
      <c r="F456" s="222"/>
      <c r="G456" s="222"/>
      <c r="H456" s="222"/>
      <c r="I456" s="222"/>
      <c r="J456" s="222"/>
      <c r="K456" s="222"/>
      <c r="L456" s="222"/>
      <c r="M456" s="222"/>
      <c r="N456" s="222"/>
      <c r="O456" s="223"/>
    </row>
    <row r="457" spans="2:15" x14ac:dyDescent="0.25">
      <c r="B457" s="287"/>
      <c r="C457" s="221"/>
      <c r="D457" s="222"/>
      <c r="E457" s="222"/>
      <c r="F457" s="222"/>
      <c r="G457" s="222"/>
      <c r="H457" s="222"/>
      <c r="I457" s="222"/>
      <c r="J457" s="222"/>
      <c r="K457" s="222"/>
      <c r="L457" s="222"/>
      <c r="M457" s="222"/>
      <c r="N457" s="222"/>
      <c r="O457" s="223"/>
    </row>
    <row r="458" spans="2:15" x14ac:dyDescent="0.25">
      <c r="B458" s="287"/>
      <c r="C458" s="221"/>
      <c r="D458" s="222"/>
      <c r="E458" s="222"/>
      <c r="F458" s="222"/>
      <c r="G458" s="222"/>
      <c r="H458" s="222"/>
      <c r="I458" s="222"/>
      <c r="J458" s="222"/>
      <c r="K458" s="222"/>
      <c r="L458" s="222"/>
      <c r="M458" s="222"/>
      <c r="N458" s="222"/>
      <c r="O458" s="223"/>
    </row>
    <row r="459" spans="2:15" x14ac:dyDescent="0.25">
      <c r="B459" s="287"/>
      <c r="C459" s="221"/>
      <c r="D459" s="222"/>
      <c r="E459" s="222"/>
      <c r="F459" s="222"/>
      <c r="G459" s="222"/>
      <c r="H459" s="222"/>
      <c r="I459" s="222"/>
      <c r="J459" s="222"/>
      <c r="K459" s="222"/>
      <c r="L459" s="222"/>
      <c r="M459" s="222"/>
      <c r="N459" s="222"/>
      <c r="O459" s="223"/>
    </row>
    <row r="460" spans="2:15" x14ac:dyDescent="0.25">
      <c r="B460" s="287"/>
      <c r="C460" s="221"/>
      <c r="D460" s="222"/>
      <c r="E460" s="222"/>
      <c r="F460" s="222"/>
      <c r="G460" s="222"/>
      <c r="H460" s="222"/>
      <c r="I460" s="222"/>
      <c r="J460" s="222"/>
      <c r="K460" s="222"/>
      <c r="L460" s="222"/>
      <c r="M460" s="222"/>
      <c r="N460" s="222"/>
      <c r="O460" s="223"/>
    </row>
    <row r="461" spans="2:15" x14ac:dyDescent="0.25">
      <c r="B461" s="287"/>
      <c r="C461" s="221"/>
      <c r="D461" s="222"/>
      <c r="E461" s="222"/>
      <c r="F461" s="222"/>
      <c r="G461" s="222"/>
      <c r="H461" s="222"/>
      <c r="I461" s="222"/>
      <c r="J461" s="222"/>
      <c r="K461" s="222"/>
      <c r="L461" s="222"/>
      <c r="M461" s="222"/>
      <c r="N461" s="222"/>
      <c r="O461" s="223"/>
    </row>
    <row r="462" spans="2:15" x14ac:dyDescent="0.25">
      <c r="B462" s="287"/>
      <c r="C462" s="221"/>
      <c r="D462" s="222"/>
      <c r="E462" s="222"/>
      <c r="F462" s="222"/>
      <c r="G462" s="222"/>
      <c r="H462" s="222"/>
      <c r="I462" s="222"/>
      <c r="J462" s="222"/>
      <c r="K462" s="222"/>
      <c r="L462" s="222"/>
      <c r="M462" s="222"/>
      <c r="N462" s="222"/>
      <c r="O462" s="223"/>
    </row>
    <row r="463" spans="2:15" x14ac:dyDescent="0.25">
      <c r="B463" s="287"/>
      <c r="C463" s="221"/>
      <c r="D463" s="222"/>
      <c r="E463" s="222"/>
      <c r="F463" s="222"/>
      <c r="G463" s="222"/>
      <c r="H463" s="222"/>
      <c r="I463" s="222"/>
      <c r="J463" s="222"/>
      <c r="K463" s="222"/>
      <c r="L463" s="222"/>
      <c r="M463" s="222"/>
      <c r="N463" s="222"/>
      <c r="O463" s="223"/>
    </row>
    <row r="464" spans="2:15" x14ac:dyDescent="0.25">
      <c r="B464" s="287"/>
      <c r="C464" s="221"/>
      <c r="D464" s="222"/>
      <c r="E464" s="222"/>
      <c r="F464" s="222"/>
      <c r="G464" s="222"/>
      <c r="H464" s="222"/>
      <c r="I464" s="222"/>
      <c r="J464" s="222"/>
      <c r="K464" s="222"/>
      <c r="L464" s="222"/>
      <c r="M464" s="222"/>
      <c r="N464" s="222"/>
      <c r="O464" s="223"/>
    </row>
    <row r="465" spans="2:15" x14ac:dyDescent="0.25">
      <c r="B465" s="287"/>
      <c r="C465" s="221"/>
      <c r="D465" s="222"/>
      <c r="E465" s="222"/>
      <c r="F465" s="222"/>
      <c r="G465" s="222"/>
      <c r="H465" s="222"/>
      <c r="I465" s="222"/>
      <c r="J465" s="222"/>
      <c r="K465" s="222"/>
      <c r="L465" s="222"/>
      <c r="M465" s="222"/>
      <c r="N465" s="222"/>
      <c r="O465" s="223"/>
    </row>
    <row r="466" spans="2:15" x14ac:dyDescent="0.25">
      <c r="B466" s="287"/>
      <c r="C466" s="221"/>
      <c r="D466" s="222"/>
      <c r="E466" s="222"/>
      <c r="F466" s="222"/>
      <c r="G466" s="222"/>
      <c r="H466" s="222"/>
      <c r="I466" s="222"/>
      <c r="J466" s="222"/>
      <c r="K466" s="222"/>
      <c r="L466" s="222"/>
      <c r="M466" s="222"/>
      <c r="N466" s="222"/>
      <c r="O466" s="223"/>
    </row>
    <row r="467" spans="2:15" x14ac:dyDescent="0.25">
      <c r="B467" s="287"/>
      <c r="C467" s="221"/>
      <c r="D467" s="222"/>
      <c r="E467" s="222"/>
      <c r="F467" s="222"/>
      <c r="G467" s="222"/>
      <c r="H467" s="222"/>
      <c r="I467" s="222"/>
      <c r="J467" s="222"/>
      <c r="K467" s="222"/>
      <c r="L467" s="222"/>
      <c r="M467" s="222"/>
      <c r="N467" s="222"/>
      <c r="O467" s="223"/>
    </row>
    <row r="468" spans="2:15" x14ac:dyDescent="0.25">
      <c r="B468" s="287"/>
      <c r="C468" s="221"/>
      <c r="D468" s="222"/>
      <c r="E468" s="222"/>
      <c r="F468" s="222"/>
      <c r="G468" s="222"/>
      <c r="H468" s="222"/>
      <c r="I468" s="222"/>
      <c r="J468" s="222"/>
      <c r="K468" s="222"/>
      <c r="L468" s="222"/>
      <c r="M468" s="222"/>
      <c r="N468" s="222"/>
      <c r="O468" s="223"/>
    </row>
    <row r="469" spans="2:15" x14ac:dyDescent="0.25">
      <c r="B469" s="287"/>
      <c r="C469" s="221"/>
      <c r="D469" s="222"/>
      <c r="E469" s="222"/>
      <c r="F469" s="222"/>
      <c r="G469" s="222"/>
      <c r="H469" s="222"/>
      <c r="I469" s="222"/>
      <c r="J469" s="222"/>
      <c r="K469" s="222"/>
      <c r="L469" s="222"/>
      <c r="M469" s="222"/>
      <c r="N469" s="222"/>
      <c r="O469" s="223"/>
    </row>
    <row r="470" spans="2:15" x14ac:dyDescent="0.25">
      <c r="B470" s="287"/>
      <c r="C470" s="221"/>
      <c r="D470" s="222"/>
      <c r="E470" s="222"/>
      <c r="F470" s="222"/>
      <c r="G470" s="222"/>
      <c r="H470" s="222"/>
      <c r="I470" s="222"/>
      <c r="J470" s="222"/>
      <c r="K470" s="222"/>
      <c r="L470" s="222"/>
      <c r="M470" s="222"/>
      <c r="N470" s="222"/>
      <c r="O470" s="223"/>
    </row>
    <row r="471" spans="2:15" x14ac:dyDescent="0.25">
      <c r="B471" s="287"/>
      <c r="C471" s="221"/>
      <c r="D471" s="222"/>
      <c r="E471" s="222"/>
      <c r="F471" s="222"/>
      <c r="G471" s="222"/>
      <c r="H471" s="222"/>
      <c r="I471" s="222"/>
      <c r="J471" s="222"/>
      <c r="K471" s="222"/>
      <c r="L471" s="222"/>
      <c r="M471" s="222"/>
      <c r="N471" s="222"/>
      <c r="O471" s="223"/>
    </row>
    <row r="472" spans="2:15" x14ac:dyDescent="0.25">
      <c r="B472" s="287"/>
      <c r="C472" s="221"/>
      <c r="D472" s="222"/>
      <c r="E472" s="222"/>
      <c r="F472" s="222"/>
      <c r="G472" s="222"/>
      <c r="H472" s="222"/>
      <c r="I472" s="222"/>
      <c r="J472" s="222"/>
      <c r="K472" s="222"/>
      <c r="L472" s="222"/>
      <c r="M472" s="222"/>
      <c r="N472" s="222"/>
      <c r="O472" s="223"/>
    </row>
    <row r="473" spans="2:15" x14ac:dyDescent="0.25">
      <c r="B473" s="287"/>
      <c r="C473" s="221"/>
      <c r="D473" s="222"/>
      <c r="E473" s="222"/>
      <c r="F473" s="222"/>
      <c r="G473" s="222"/>
      <c r="H473" s="222"/>
      <c r="I473" s="222"/>
      <c r="J473" s="222"/>
      <c r="K473" s="222"/>
      <c r="L473" s="222"/>
      <c r="M473" s="222"/>
      <c r="N473" s="222"/>
      <c r="O473" s="223"/>
    </row>
    <row r="474" spans="2:15" x14ac:dyDescent="0.25">
      <c r="B474" s="287"/>
      <c r="C474" s="221"/>
      <c r="D474" s="222"/>
      <c r="E474" s="222"/>
      <c r="F474" s="222"/>
      <c r="G474" s="222"/>
      <c r="H474" s="222"/>
      <c r="I474" s="222"/>
      <c r="J474" s="222"/>
      <c r="K474" s="222"/>
      <c r="L474" s="222"/>
      <c r="M474" s="222"/>
      <c r="N474" s="222"/>
      <c r="O474" s="223"/>
    </row>
    <row r="475" spans="2:15" x14ac:dyDescent="0.25">
      <c r="B475" s="287"/>
      <c r="C475" s="221"/>
      <c r="D475" s="222"/>
      <c r="E475" s="222"/>
      <c r="F475" s="222"/>
      <c r="G475" s="222"/>
      <c r="H475" s="222"/>
      <c r="I475" s="222"/>
      <c r="J475" s="222"/>
      <c r="K475" s="222"/>
      <c r="L475" s="222"/>
      <c r="M475" s="222"/>
      <c r="N475" s="222"/>
      <c r="O475" s="223"/>
    </row>
    <row r="476" spans="2:15" x14ac:dyDescent="0.25">
      <c r="B476" s="287"/>
      <c r="C476" s="221"/>
      <c r="D476" s="222"/>
      <c r="E476" s="222"/>
      <c r="F476" s="222"/>
      <c r="G476" s="222"/>
      <c r="H476" s="222"/>
      <c r="I476" s="222"/>
      <c r="J476" s="222"/>
      <c r="K476" s="222"/>
      <c r="L476" s="222"/>
      <c r="M476" s="222"/>
      <c r="N476" s="222"/>
      <c r="O476" s="223"/>
    </row>
    <row r="477" spans="2:15" x14ac:dyDescent="0.25">
      <c r="B477" s="287"/>
      <c r="C477" s="221"/>
      <c r="D477" s="222"/>
      <c r="E477" s="222"/>
      <c r="F477" s="222"/>
      <c r="G477" s="222"/>
      <c r="H477" s="222"/>
      <c r="I477" s="222"/>
      <c r="J477" s="222"/>
      <c r="K477" s="222"/>
      <c r="L477" s="222"/>
      <c r="M477" s="222"/>
      <c r="N477" s="222"/>
      <c r="O477" s="223"/>
    </row>
    <row r="478" spans="2:15" x14ac:dyDescent="0.25">
      <c r="B478" s="287"/>
      <c r="C478" s="221"/>
      <c r="D478" s="222"/>
      <c r="E478" s="222"/>
      <c r="F478" s="222"/>
      <c r="G478" s="222"/>
      <c r="H478" s="222"/>
      <c r="I478" s="222"/>
      <c r="J478" s="222"/>
      <c r="K478" s="222"/>
      <c r="L478" s="222"/>
      <c r="M478" s="222"/>
      <c r="N478" s="222"/>
      <c r="O478" s="223"/>
    </row>
    <row r="479" spans="2:15" x14ac:dyDescent="0.25">
      <c r="B479" s="287"/>
      <c r="C479" s="221"/>
      <c r="D479" s="222"/>
      <c r="E479" s="222"/>
      <c r="F479" s="222"/>
      <c r="G479" s="222"/>
      <c r="H479" s="222"/>
      <c r="I479" s="222"/>
      <c r="J479" s="222"/>
      <c r="K479" s="222"/>
      <c r="L479" s="222"/>
      <c r="M479" s="222"/>
      <c r="N479" s="222"/>
      <c r="O479" s="223"/>
    </row>
    <row r="480" spans="2:15" x14ac:dyDescent="0.25">
      <c r="B480" s="287"/>
      <c r="C480" s="221"/>
      <c r="D480" s="222"/>
      <c r="E480" s="222"/>
      <c r="F480" s="222"/>
      <c r="G480" s="222"/>
      <c r="H480" s="222"/>
      <c r="I480" s="222"/>
      <c r="J480" s="222"/>
      <c r="K480" s="222"/>
      <c r="L480" s="222"/>
      <c r="M480" s="222"/>
      <c r="N480" s="222"/>
      <c r="O480" s="223"/>
    </row>
    <row r="481" spans="2:15" x14ac:dyDescent="0.25">
      <c r="B481" s="287"/>
      <c r="C481" s="221"/>
      <c r="D481" s="222"/>
      <c r="E481" s="222"/>
      <c r="F481" s="222"/>
      <c r="G481" s="222"/>
      <c r="H481" s="222"/>
      <c r="I481" s="222"/>
      <c r="J481" s="222"/>
      <c r="K481" s="222"/>
      <c r="L481" s="222"/>
      <c r="M481" s="222"/>
      <c r="N481" s="222"/>
      <c r="O481" s="223"/>
    </row>
    <row r="482" spans="2:15" x14ac:dyDescent="0.25">
      <c r="B482" s="287"/>
      <c r="C482" s="221"/>
      <c r="D482" s="222"/>
      <c r="E482" s="222"/>
      <c r="F482" s="222"/>
      <c r="G482" s="222"/>
      <c r="H482" s="222"/>
      <c r="I482" s="222"/>
      <c r="J482" s="222"/>
      <c r="K482" s="222"/>
      <c r="L482" s="222"/>
      <c r="M482" s="222"/>
      <c r="N482" s="222"/>
      <c r="O482" s="223"/>
    </row>
    <row r="483" spans="2:15" x14ac:dyDescent="0.25">
      <c r="B483" s="287"/>
      <c r="C483" s="221"/>
      <c r="D483" s="222"/>
      <c r="E483" s="222"/>
      <c r="F483" s="222"/>
      <c r="G483" s="222"/>
      <c r="H483" s="222"/>
      <c r="I483" s="222"/>
      <c r="J483" s="222"/>
      <c r="K483" s="222"/>
      <c r="L483" s="222"/>
      <c r="M483" s="222"/>
      <c r="N483" s="222"/>
      <c r="O483" s="223"/>
    </row>
    <row r="484" spans="2:15" x14ac:dyDescent="0.25">
      <c r="B484" s="287"/>
      <c r="C484" s="221"/>
      <c r="D484" s="222"/>
      <c r="E484" s="222"/>
      <c r="F484" s="222"/>
      <c r="G484" s="222"/>
      <c r="H484" s="222"/>
      <c r="I484" s="222"/>
      <c r="J484" s="222"/>
      <c r="K484" s="222"/>
      <c r="L484" s="222"/>
      <c r="M484" s="222"/>
      <c r="N484" s="222"/>
      <c r="O484" s="223"/>
    </row>
    <row r="485" spans="2:15" x14ac:dyDescent="0.25">
      <c r="B485" s="287"/>
      <c r="C485" s="221"/>
      <c r="D485" s="222"/>
      <c r="E485" s="222"/>
      <c r="F485" s="222"/>
      <c r="G485" s="222"/>
      <c r="H485" s="222"/>
      <c r="I485" s="222"/>
      <c r="J485" s="222"/>
      <c r="K485" s="222"/>
      <c r="L485" s="222"/>
      <c r="M485" s="222"/>
      <c r="N485" s="222"/>
      <c r="O485" s="223"/>
    </row>
    <row r="486" spans="2:15" x14ac:dyDescent="0.25">
      <c r="B486" s="287"/>
      <c r="C486" s="221"/>
      <c r="D486" s="222"/>
      <c r="E486" s="222"/>
      <c r="F486" s="222"/>
      <c r="G486" s="222"/>
      <c r="H486" s="222"/>
      <c r="I486" s="222"/>
      <c r="J486" s="222"/>
      <c r="K486" s="222"/>
      <c r="L486" s="222"/>
      <c r="M486" s="222"/>
      <c r="N486" s="222"/>
      <c r="O486" s="223"/>
    </row>
    <row r="487" spans="2:15" x14ac:dyDescent="0.25">
      <c r="B487" s="287"/>
      <c r="C487" s="221"/>
      <c r="D487" s="222"/>
      <c r="E487" s="222"/>
      <c r="F487" s="222"/>
      <c r="G487" s="222"/>
      <c r="H487" s="222"/>
      <c r="I487" s="222"/>
      <c r="J487" s="222"/>
      <c r="K487" s="222"/>
      <c r="L487" s="222"/>
      <c r="M487" s="222"/>
      <c r="N487" s="222"/>
      <c r="O487" s="223"/>
    </row>
    <row r="488" spans="2:15" x14ac:dyDescent="0.25">
      <c r="B488" s="287"/>
      <c r="C488" s="221"/>
      <c r="D488" s="222"/>
      <c r="E488" s="222"/>
      <c r="F488" s="222"/>
      <c r="G488" s="222"/>
      <c r="H488" s="222"/>
      <c r="I488" s="222"/>
      <c r="J488" s="222"/>
      <c r="K488" s="222"/>
      <c r="L488" s="222"/>
      <c r="M488" s="222"/>
      <c r="N488" s="222"/>
      <c r="O488" s="223"/>
    </row>
    <row r="489" spans="2:15" x14ac:dyDescent="0.25">
      <c r="B489" s="287"/>
      <c r="C489" s="221"/>
      <c r="D489" s="222"/>
      <c r="E489" s="222"/>
      <c r="F489" s="222"/>
      <c r="G489" s="222"/>
      <c r="H489" s="222"/>
      <c r="I489" s="222"/>
      <c r="J489" s="222"/>
      <c r="K489" s="222"/>
      <c r="L489" s="222"/>
      <c r="M489" s="222"/>
      <c r="N489" s="222"/>
      <c r="O489" s="223"/>
    </row>
    <row r="490" spans="2:15" x14ac:dyDescent="0.25">
      <c r="B490" s="287"/>
      <c r="C490" s="221"/>
      <c r="D490" s="222"/>
      <c r="E490" s="222"/>
      <c r="F490" s="222"/>
      <c r="G490" s="222"/>
      <c r="H490" s="222"/>
      <c r="I490" s="222"/>
      <c r="J490" s="222"/>
      <c r="K490" s="222"/>
      <c r="L490" s="222"/>
      <c r="M490" s="222"/>
      <c r="N490" s="222"/>
      <c r="O490" s="223"/>
    </row>
    <row r="491" spans="2:15" x14ac:dyDescent="0.25">
      <c r="B491" s="287"/>
      <c r="C491" s="221"/>
      <c r="D491" s="222"/>
      <c r="E491" s="222"/>
      <c r="F491" s="222"/>
      <c r="G491" s="222"/>
      <c r="H491" s="222"/>
      <c r="I491" s="222"/>
      <c r="J491" s="222"/>
      <c r="K491" s="222"/>
      <c r="L491" s="222"/>
      <c r="M491" s="222"/>
      <c r="N491" s="222"/>
      <c r="O491" s="223"/>
    </row>
    <row r="492" spans="2:15" x14ac:dyDescent="0.25">
      <c r="B492" s="287"/>
      <c r="C492" s="221"/>
      <c r="D492" s="222"/>
      <c r="E492" s="222"/>
      <c r="F492" s="222"/>
      <c r="G492" s="222"/>
      <c r="H492" s="222"/>
      <c r="I492" s="222"/>
      <c r="J492" s="222"/>
      <c r="K492" s="222"/>
      <c r="L492" s="222"/>
      <c r="M492" s="222"/>
      <c r="N492" s="222"/>
      <c r="O492" s="223"/>
    </row>
    <row r="493" spans="2:15" x14ac:dyDescent="0.25">
      <c r="B493" s="287"/>
      <c r="C493" s="221"/>
      <c r="D493" s="222"/>
      <c r="E493" s="222"/>
      <c r="F493" s="222"/>
      <c r="G493" s="222"/>
      <c r="H493" s="222"/>
      <c r="I493" s="222"/>
      <c r="J493" s="222"/>
      <c r="K493" s="222"/>
      <c r="L493" s="222"/>
      <c r="M493" s="222"/>
      <c r="N493" s="222"/>
      <c r="O493" s="223"/>
    </row>
    <row r="494" spans="2:15" x14ac:dyDescent="0.25">
      <c r="B494" s="287"/>
      <c r="C494" s="221"/>
      <c r="D494" s="222"/>
      <c r="E494" s="222"/>
      <c r="F494" s="222"/>
      <c r="G494" s="222"/>
      <c r="H494" s="222"/>
      <c r="I494" s="222"/>
      <c r="J494" s="222"/>
      <c r="K494" s="222"/>
      <c r="L494" s="222"/>
      <c r="M494" s="222"/>
      <c r="N494" s="222"/>
      <c r="O494" s="223"/>
    </row>
    <row r="495" spans="2:15" x14ac:dyDescent="0.25">
      <c r="B495" s="287"/>
      <c r="C495" s="221"/>
      <c r="D495" s="222"/>
      <c r="E495" s="222"/>
      <c r="F495" s="222"/>
      <c r="G495" s="222"/>
      <c r="H495" s="222"/>
      <c r="I495" s="222"/>
      <c r="J495" s="222"/>
      <c r="K495" s="222"/>
      <c r="L495" s="222"/>
      <c r="M495" s="222"/>
      <c r="N495" s="222"/>
      <c r="O495" s="223"/>
    </row>
    <row r="496" spans="2:15" x14ac:dyDescent="0.25">
      <c r="B496" s="287"/>
      <c r="C496" s="221"/>
      <c r="D496" s="222"/>
      <c r="E496" s="222"/>
      <c r="F496" s="222"/>
      <c r="G496" s="222"/>
      <c r="H496" s="222"/>
      <c r="I496" s="222"/>
      <c r="J496" s="222"/>
      <c r="K496" s="222"/>
      <c r="L496" s="222"/>
      <c r="M496" s="222"/>
      <c r="N496" s="222"/>
      <c r="O496" s="223"/>
    </row>
    <row r="497" spans="2:15" x14ac:dyDescent="0.25">
      <c r="B497" s="287"/>
      <c r="C497" s="221"/>
      <c r="D497" s="222"/>
      <c r="E497" s="222"/>
      <c r="F497" s="222"/>
      <c r="G497" s="222"/>
      <c r="H497" s="222"/>
      <c r="I497" s="222"/>
      <c r="J497" s="222"/>
      <c r="K497" s="222"/>
      <c r="L497" s="222"/>
      <c r="M497" s="222"/>
      <c r="N497" s="222"/>
      <c r="O497" s="223"/>
    </row>
    <row r="498" spans="2:15" x14ac:dyDescent="0.25">
      <c r="B498" s="287"/>
      <c r="C498" s="221"/>
      <c r="D498" s="222"/>
      <c r="E498" s="222"/>
      <c r="F498" s="222"/>
      <c r="G498" s="222"/>
      <c r="H498" s="222"/>
      <c r="I498" s="222"/>
      <c r="J498" s="222"/>
      <c r="K498" s="222"/>
      <c r="L498" s="222"/>
      <c r="M498" s="222"/>
      <c r="N498" s="222"/>
      <c r="O498" s="223"/>
    </row>
    <row r="499" spans="2:15" x14ac:dyDescent="0.25">
      <c r="B499" s="287"/>
      <c r="C499" s="221"/>
      <c r="D499" s="222"/>
      <c r="E499" s="222"/>
      <c r="F499" s="222"/>
      <c r="G499" s="222"/>
      <c r="H499" s="222"/>
      <c r="I499" s="222"/>
      <c r="J499" s="222"/>
      <c r="K499" s="222"/>
      <c r="L499" s="222"/>
      <c r="M499" s="222"/>
      <c r="N499" s="222"/>
      <c r="O499" s="223"/>
    </row>
    <row r="500" spans="2:15" x14ac:dyDescent="0.25">
      <c r="B500" s="287"/>
      <c r="C500" s="221"/>
      <c r="D500" s="222"/>
      <c r="E500" s="222"/>
      <c r="F500" s="222"/>
      <c r="G500" s="222"/>
      <c r="H500" s="222"/>
      <c r="I500" s="222"/>
      <c r="J500" s="222"/>
      <c r="K500" s="222"/>
      <c r="L500" s="222"/>
      <c r="M500" s="222"/>
      <c r="N500" s="222"/>
      <c r="O500" s="223"/>
    </row>
    <row r="501" spans="2:15" x14ac:dyDescent="0.25">
      <c r="B501" s="287"/>
      <c r="C501" s="221"/>
      <c r="D501" s="222"/>
      <c r="E501" s="222"/>
      <c r="F501" s="222"/>
      <c r="G501" s="222"/>
      <c r="H501" s="222"/>
      <c r="I501" s="222"/>
      <c r="J501" s="222"/>
      <c r="K501" s="222"/>
      <c r="L501" s="222"/>
      <c r="M501" s="222"/>
      <c r="N501" s="222"/>
      <c r="O501" s="223"/>
    </row>
    <row r="502" spans="2:15" x14ac:dyDescent="0.25">
      <c r="B502" s="287"/>
      <c r="C502" s="221"/>
      <c r="D502" s="222"/>
      <c r="E502" s="222"/>
      <c r="F502" s="222"/>
      <c r="G502" s="222"/>
      <c r="H502" s="222"/>
      <c r="I502" s="222"/>
      <c r="J502" s="222"/>
      <c r="K502" s="222"/>
      <c r="L502" s="222"/>
      <c r="M502" s="222"/>
      <c r="N502" s="222"/>
      <c r="O502" s="223"/>
    </row>
    <row r="503" spans="2:15" x14ac:dyDescent="0.25">
      <c r="B503" s="287"/>
      <c r="C503" s="221"/>
      <c r="D503" s="222"/>
      <c r="E503" s="222"/>
      <c r="F503" s="222"/>
      <c r="G503" s="222"/>
      <c r="H503" s="222"/>
      <c r="I503" s="222"/>
      <c r="J503" s="222"/>
      <c r="K503" s="222"/>
      <c r="L503" s="222"/>
      <c r="M503" s="222"/>
      <c r="N503" s="222"/>
      <c r="O503" s="223"/>
    </row>
    <row r="504" spans="2:15" x14ac:dyDescent="0.25">
      <c r="B504" s="287"/>
      <c r="C504" s="221"/>
      <c r="D504" s="222"/>
      <c r="E504" s="222"/>
      <c r="F504" s="222"/>
      <c r="G504" s="222"/>
      <c r="H504" s="222"/>
      <c r="I504" s="222"/>
      <c r="J504" s="222"/>
      <c r="K504" s="222"/>
      <c r="L504" s="222"/>
      <c r="M504" s="222"/>
      <c r="N504" s="222"/>
      <c r="O504" s="223"/>
    </row>
    <row r="505" spans="2:15" x14ac:dyDescent="0.25">
      <c r="B505" s="287"/>
      <c r="C505" s="221"/>
      <c r="D505" s="222"/>
      <c r="E505" s="222"/>
      <c r="F505" s="222"/>
      <c r="G505" s="222"/>
      <c r="H505" s="222"/>
      <c r="I505" s="222"/>
      <c r="J505" s="222"/>
      <c r="K505" s="222"/>
      <c r="L505" s="222"/>
      <c r="M505" s="222"/>
      <c r="N505" s="222"/>
      <c r="O505" s="223"/>
    </row>
    <row r="506" spans="2:15" x14ac:dyDescent="0.25">
      <c r="B506" s="287"/>
      <c r="C506" s="221"/>
      <c r="D506" s="222"/>
      <c r="E506" s="222"/>
      <c r="F506" s="222"/>
      <c r="G506" s="222"/>
      <c r="H506" s="222"/>
      <c r="I506" s="222"/>
      <c r="J506" s="222"/>
      <c r="K506" s="222"/>
      <c r="L506" s="222"/>
      <c r="M506" s="222"/>
      <c r="N506" s="222"/>
      <c r="O506" s="223"/>
    </row>
    <row r="507" spans="2:15" x14ac:dyDescent="0.25">
      <c r="B507" s="287"/>
      <c r="C507" s="221"/>
      <c r="D507" s="222"/>
      <c r="E507" s="222"/>
      <c r="F507" s="222"/>
      <c r="G507" s="222"/>
      <c r="H507" s="222"/>
      <c r="I507" s="222"/>
      <c r="J507" s="222"/>
      <c r="K507" s="222"/>
      <c r="L507" s="222"/>
      <c r="M507" s="222"/>
      <c r="N507" s="222"/>
      <c r="O507" s="223"/>
    </row>
    <row r="508" spans="2:15" x14ac:dyDescent="0.25">
      <c r="B508" s="287"/>
      <c r="C508" s="221"/>
      <c r="D508" s="222"/>
      <c r="E508" s="222"/>
      <c r="F508" s="222"/>
      <c r="G508" s="222"/>
      <c r="H508" s="222"/>
      <c r="I508" s="222"/>
      <c r="J508" s="222"/>
      <c r="K508" s="222"/>
      <c r="L508" s="222"/>
      <c r="M508" s="222"/>
      <c r="N508" s="222"/>
      <c r="O508" s="223"/>
    </row>
    <row r="509" spans="2:15" x14ac:dyDescent="0.25">
      <c r="B509" s="287"/>
      <c r="C509" s="221"/>
      <c r="D509" s="222"/>
      <c r="E509" s="222"/>
      <c r="F509" s="222"/>
      <c r="G509" s="222"/>
      <c r="H509" s="222"/>
      <c r="I509" s="222"/>
      <c r="J509" s="222"/>
      <c r="K509" s="222"/>
      <c r="L509" s="222"/>
      <c r="M509" s="222"/>
      <c r="N509" s="222"/>
      <c r="O509" s="223"/>
    </row>
    <row r="510" spans="2:15" x14ac:dyDescent="0.25">
      <c r="B510" s="287"/>
      <c r="C510" s="221"/>
      <c r="D510" s="222"/>
      <c r="E510" s="222"/>
      <c r="F510" s="222"/>
      <c r="G510" s="222"/>
      <c r="H510" s="222"/>
      <c r="I510" s="222"/>
      <c r="J510" s="222"/>
      <c r="K510" s="222"/>
      <c r="L510" s="222"/>
      <c r="M510" s="222"/>
      <c r="N510" s="222"/>
      <c r="O510" s="223"/>
    </row>
    <row r="511" spans="2:15" x14ac:dyDescent="0.25">
      <c r="B511" s="287"/>
      <c r="C511" s="221"/>
      <c r="D511" s="222"/>
      <c r="E511" s="222"/>
      <c r="F511" s="222"/>
      <c r="G511" s="222"/>
      <c r="H511" s="222"/>
      <c r="I511" s="222"/>
      <c r="J511" s="222"/>
      <c r="K511" s="222"/>
      <c r="L511" s="222"/>
      <c r="M511" s="222"/>
      <c r="N511" s="222"/>
      <c r="O511" s="223"/>
    </row>
    <row r="512" spans="2:15" x14ac:dyDescent="0.25">
      <c r="B512" s="287"/>
      <c r="C512" s="221"/>
      <c r="D512" s="222"/>
      <c r="E512" s="222"/>
      <c r="F512" s="222"/>
      <c r="G512" s="222"/>
      <c r="H512" s="222"/>
      <c r="I512" s="222"/>
      <c r="J512" s="222"/>
      <c r="K512" s="222"/>
      <c r="L512" s="222"/>
      <c r="M512" s="222"/>
      <c r="N512" s="222"/>
      <c r="O512" s="223"/>
    </row>
    <row r="513" spans="2:15" x14ac:dyDescent="0.25">
      <c r="B513" s="287"/>
      <c r="C513" s="221"/>
      <c r="D513" s="222"/>
      <c r="E513" s="222"/>
      <c r="F513" s="222"/>
      <c r="G513" s="222"/>
      <c r="H513" s="222"/>
      <c r="I513" s="222"/>
      <c r="J513" s="222"/>
      <c r="K513" s="222"/>
      <c r="L513" s="222"/>
      <c r="M513" s="222"/>
      <c r="N513" s="222"/>
      <c r="O513" s="223"/>
    </row>
    <row r="514" spans="2:15" x14ac:dyDescent="0.25">
      <c r="B514" s="287"/>
      <c r="C514" s="221"/>
      <c r="D514" s="222"/>
      <c r="E514" s="222"/>
      <c r="F514" s="222"/>
      <c r="G514" s="222"/>
      <c r="H514" s="222"/>
      <c r="I514" s="222"/>
      <c r="J514" s="222"/>
      <c r="K514" s="222"/>
      <c r="L514" s="222"/>
      <c r="M514" s="222"/>
      <c r="N514" s="222"/>
      <c r="O514" s="223"/>
    </row>
    <row r="515" spans="2:15" x14ac:dyDescent="0.25">
      <c r="B515" s="287"/>
      <c r="C515" s="221"/>
      <c r="D515" s="222"/>
      <c r="E515" s="222"/>
      <c r="F515" s="222"/>
      <c r="G515" s="222"/>
      <c r="H515" s="222"/>
      <c r="I515" s="222"/>
      <c r="J515" s="222"/>
      <c r="K515" s="222"/>
      <c r="L515" s="222"/>
      <c r="M515" s="222"/>
      <c r="N515" s="222"/>
      <c r="O515" s="223"/>
    </row>
    <row r="516" spans="2:15" x14ac:dyDescent="0.25">
      <c r="B516" s="287"/>
      <c r="C516" s="221"/>
      <c r="D516" s="222"/>
      <c r="E516" s="222"/>
      <c r="F516" s="222"/>
      <c r="G516" s="222"/>
      <c r="H516" s="222"/>
      <c r="I516" s="222"/>
      <c r="J516" s="222"/>
      <c r="K516" s="222"/>
      <c r="L516" s="222"/>
      <c r="M516" s="222"/>
      <c r="N516" s="222"/>
      <c r="O516" s="223"/>
    </row>
    <row r="517" spans="2:15" x14ac:dyDescent="0.25">
      <c r="B517" s="287"/>
      <c r="C517" s="221"/>
      <c r="D517" s="222"/>
      <c r="E517" s="222"/>
      <c r="F517" s="222"/>
      <c r="G517" s="222"/>
      <c r="H517" s="222"/>
      <c r="I517" s="222"/>
      <c r="J517" s="222"/>
      <c r="K517" s="222"/>
      <c r="L517" s="222"/>
      <c r="M517" s="222"/>
      <c r="N517" s="222"/>
      <c r="O517" s="223"/>
    </row>
    <row r="518" spans="2:15" x14ac:dyDescent="0.25">
      <c r="B518" s="287"/>
      <c r="C518" s="221"/>
      <c r="D518" s="222"/>
      <c r="E518" s="222"/>
      <c r="F518" s="222"/>
      <c r="G518" s="222"/>
      <c r="H518" s="222"/>
      <c r="I518" s="222"/>
      <c r="J518" s="222"/>
      <c r="K518" s="222"/>
      <c r="L518" s="222"/>
      <c r="M518" s="222"/>
      <c r="N518" s="222"/>
      <c r="O518" s="223"/>
    </row>
    <row r="519" spans="2:15" x14ac:dyDescent="0.25">
      <c r="B519" s="287"/>
      <c r="C519" s="221"/>
      <c r="D519" s="222"/>
      <c r="E519" s="222"/>
      <c r="F519" s="222"/>
      <c r="G519" s="222"/>
      <c r="H519" s="222"/>
      <c r="I519" s="222"/>
      <c r="J519" s="222"/>
      <c r="K519" s="222"/>
      <c r="L519" s="222"/>
      <c r="M519" s="222"/>
      <c r="N519" s="222"/>
      <c r="O519" s="223"/>
    </row>
    <row r="520" spans="2:15" x14ac:dyDescent="0.25">
      <c r="B520" s="287"/>
      <c r="C520" s="221"/>
      <c r="D520" s="222"/>
      <c r="E520" s="222"/>
      <c r="F520" s="222"/>
      <c r="G520" s="222"/>
      <c r="H520" s="222"/>
      <c r="I520" s="222"/>
      <c r="J520" s="222"/>
      <c r="K520" s="222"/>
      <c r="L520" s="222"/>
      <c r="M520" s="222"/>
      <c r="N520" s="222"/>
      <c r="O520" s="223"/>
    </row>
    <row r="521" spans="2:15" x14ac:dyDescent="0.25">
      <c r="B521" s="287"/>
      <c r="C521" s="221"/>
      <c r="D521" s="222"/>
      <c r="E521" s="222"/>
      <c r="F521" s="222"/>
      <c r="G521" s="222"/>
      <c r="H521" s="222"/>
      <c r="I521" s="222"/>
      <c r="J521" s="222"/>
      <c r="K521" s="222"/>
      <c r="L521" s="222"/>
      <c r="M521" s="222"/>
      <c r="N521" s="222"/>
      <c r="O521" s="223"/>
    </row>
    <row r="522" spans="2:15" x14ac:dyDescent="0.25">
      <c r="B522" s="287"/>
      <c r="C522" s="221"/>
      <c r="D522" s="222"/>
      <c r="E522" s="222"/>
      <c r="F522" s="222"/>
      <c r="G522" s="222"/>
      <c r="H522" s="222"/>
      <c r="I522" s="222"/>
      <c r="J522" s="222"/>
      <c r="K522" s="222"/>
      <c r="L522" s="222"/>
      <c r="M522" s="222"/>
      <c r="N522" s="222"/>
      <c r="O522" s="223"/>
    </row>
    <row r="523" spans="2:15" x14ac:dyDescent="0.25">
      <c r="B523" s="287"/>
      <c r="C523" s="221"/>
      <c r="D523" s="222"/>
      <c r="E523" s="222"/>
      <c r="F523" s="222"/>
      <c r="G523" s="222"/>
      <c r="H523" s="222"/>
      <c r="I523" s="222"/>
      <c r="J523" s="222"/>
      <c r="K523" s="222"/>
      <c r="L523" s="222"/>
      <c r="M523" s="222"/>
      <c r="N523" s="222"/>
      <c r="O523" s="223"/>
    </row>
    <row r="524" spans="2:15" x14ac:dyDescent="0.25">
      <c r="B524" s="287"/>
      <c r="C524" s="221"/>
      <c r="D524" s="222"/>
      <c r="E524" s="222"/>
      <c r="F524" s="222"/>
      <c r="G524" s="222"/>
      <c r="H524" s="222"/>
      <c r="I524" s="222"/>
      <c r="J524" s="222"/>
      <c r="K524" s="222"/>
      <c r="L524" s="222"/>
      <c r="M524" s="222"/>
      <c r="N524" s="222"/>
      <c r="O524" s="223"/>
    </row>
    <row r="525" spans="2:15" x14ac:dyDescent="0.25">
      <c r="B525" s="287"/>
      <c r="C525" s="221"/>
      <c r="D525" s="222"/>
      <c r="E525" s="222"/>
      <c r="F525" s="222"/>
      <c r="G525" s="222"/>
      <c r="H525" s="222"/>
      <c r="I525" s="222"/>
      <c r="J525" s="222"/>
      <c r="K525" s="222"/>
      <c r="L525" s="222"/>
      <c r="M525" s="222"/>
      <c r="N525" s="222"/>
      <c r="O525" s="223"/>
    </row>
    <row r="526" spans="2:15" x14ac:dyDescent="0.25">
      <c r="B526" s="287"/>
      <c r="C526" s="221"/>
      <c r="D526" s="222"/>
      <c r="E526" s="222"/>
      <c r="F526" s="222"/>
      <c r="G526" s="222"/>
      <c r="H526" s="222"/>
      <c r="I526" s="222"/>
      <c r="J526" s="222"/>
      <c r="K526" s="222"/>
      <c r="L526" s="222"/>
      <c r="M526" s="222"/>
      <c r="N526" s="222"/>
      <c r="O526" s="223"/>
    </row>
    <row r="527" spans="2:15" x14ac:dyDescent="0.25">
      <c r="B527" s="287"/>
      <c r="C527" s="221"/>
      <c r="D527" s="222"/>
      <c r="E527" s="222"/>
      <c r="F527" s="222"/>
      <c r="G527" s="222"/>
      <c r="H527" s="222"/>
      <c r="I527" s="222"/>
      <c r="J527" s="222"/>
      <c r="K527" s="222"/>
      <c r="L527" s="222"/>
      <c r="M527" s="222"/>
      <c r="N527" s="222"/>
      <c r="O527" s="223"/>
    </row>
    <row r="528" spans="2:15" x14ac:dyDescent="0.25">
      <c r="B528" s="287"/>
      <c r="C528" s="221"/>
      <c r="D528" s="222"/>
      <c r="E528" s="222"/>
      <c r="F528" s="222"/>
      <c r="G528" s="222"/>
      <c r="H528" s="222"/>
      <c r="I528" s="222"/>
      <c r="J528" s="222"/>
      <c r="K528" s="222"/>
      <c r="L528" s="222"/>
      <c r="M528" s="222"/>
      <c r="N528" s="222"/>
      <c r="O528" s="223"/>
    </row>
    <row r="529" spans="2:15" x14ac:dyDescent="0.25">
      <c r="B529" s="287"/>
      <c r="C529" s="221"/>
      <c r="D529" s="222"/>
      <c r="E529" s="222"/>
      <c r="F529" s="222"/>
      <c r="G529" s="222"/>
      <c r="H529" s="222"/>
      <c r="I529" s="222"/>
      <c r="J529" s="222"/>
      <c r="K529" s="222"/>
      <c r="L529" s="222"/>
      <c r="M529" s="222"/>
      <c r="N529" s="222"/>
      <c r="O529" s="223"/>
    </row>
    <row r="530" spans="2:15" x14ac:dyDescent="0.25">
      <c r="B530" s="287"/>
      <c r="C530" s="221"/>
      <c r="D530" s="222"/>
      <c r="E530" s="222"/>
      <c r="F530" s="222"/>
      <c r="G530" s="222"/>
      <c r="H530" s="222"/>
      <c r="I530" s="222"/>
      <c r="J530" s="222"/>
      <c r="K530" s="222"/>
      <c r="L530" s="222"/>
      <c r="M530" s="222"/>
      <c r="N530" s="222"/>
      <c r="O530" s="223"/>
    </row>
    <row r="531" spans="2:15" x14ac:dyDescent="0.25">
      <c r="B531" s="287"/>
      <c r="C531" s="221"/>
      <c r="D531" s="222"/>
      <c r="E531" s="222"/>
      <c r="F531" s="222"/>
      <c r="G531" s="222"/>
      <c r="H531" s="222"/>
      <c r="I531" s="222"/>
      <c r="J531" s="222"/>
      <c r="K531" s="222"/>
      <c r="L531" s="222"/>
      <c r="M531" s="222"/>
      <c r="N531" s="222"/>
      <c r="O531" s="223"/>
    </row>
    <row r="532" spans="2:15" x14ac:dyDescent="0.25">
      <c r="B532" s="287"/>
      <c r="C532" s="221"/>
      <c r="D532" s="222"/>
      <c r="E532" s="222"/>
      <c r="F532" s="222"/>
      <c r="G532" s="222"/>
      <c r="H532" s="222"/>
      <c r="I532" s="222"/>
      <c r="J532" s="222"/>
      <c r="K532" s="222"/>
      <c r="L532" s="222"/>
      <c r="M532" s="222"/>
      <c r="N532" s="222"/>
      <c r="O532" s="223"/>
    </row>
    <row r="533" spans="2:15" x14ac:dyDescent="0.25">
      <c r="B533" s="287"/>
      <c r="C533" s="221"/>
      <c r="D533" s="222"/>
      <c r="E533" s="222"/>
      <c r="F533" s="222"/>
      <c r="G533" s="222"/>
      <c r="H533" s="222"/>
      <c r="I533" s="222"/>
      <c r="J533" s="222"/>
      <c r="K533" s="222"/>
      <c r="L533" s="222"/>
      <c r="M533" s="222"/>
      <c r="N533" s="222"/>
      <c r="O533" s="223"/>
    </row>
    <row r="534" spans="2:15" x14ac:dyDescent="0.25">
      <c r="B534" s="287"/>
      <c r="C534" s="221"/>
      <c r="D534" s="222"/>
      <c r="E534" s="222"/>
      <c r="F534" s="222"/>
      <c r="G534" s="222"/>
      <c r="H534" s="222"/>
      <c r="I534" s="222"/>
      <c r="J534" s="222"/>
      <c r="K534" s="222"/>
      <c r="L534" s="222"/>
      <c r="M534" s="222"/>
      <c r="N534" s="222"/>
      <c r="O534" s="223"/>
    </row>
    <row r="535" spans="2:15" x14ac:dyDescent="0.25">
      <c r="B535" s="287"/>
      <c r="C535" s="221"/>
      <c r="D535" s="222"/>
      <c r="E535" s="222"/>
      <c r="F535" s="222"/>
      <c r="G535" s="222"/>
      <c r="H535" s="222"/>
      <c r="I535" s="222"/>
      <c r="J535" s="222"/>
      <c r="K535" s="222"/>
      <c r="L535" s="222"/>
      <c r="M535" s="222"/>
      <c r="N535" s="222"/>
      <c r="O535" s="223"/>
    </row>
    <row r="536" spans="2:15" x14ac:dyDescent="0.25">
      <c r="B536" s="287"/>
      <c r="C536" s="221"/>
      <c r="D536" s="222"/>
      <c r="E536" s="222"/>
      <c r="F536" s="222"/>
      <c r="G536" s="222"/>
      <c r="H536" s="222"/>
      <c r="I536" s="222"/>
      <c r="J536" s="222"/>
      <c r="K536" s="222"/>
      <c r="L536" s="222"/>
      <c r="M536" s="222"/>
      <c r="N536" s="222"/>
      <c r="O536" s="223"/>
    </row>
    <row r="537" spans="2:15" x14ac:dyDescent="0.25">
      <c r="B537" s="287"/>
      <c r="C537" s="221"/>
      <c r="D537" s="222"/>
      <c r="E537" s="222"/>
      <c r="F537" s="222"/>
      <c r="G537" s="222"/>
      <c r="H537" s="222"/>
      <c r="I537" s="222"/>
      <c r="J537" s="222"/>
      <c r="K537" s="222"/>
      <c r="L537" s="222"/>
      <c r="M537" s="222"/>
      <c r="N537" s="222"/>
      <c r="O537" s="223"/>
    </row>
    <row r="538" spans="2:15" x14ac:dyDescent="0.25">
      <c r="B538" s="287"/>
      <c r="C538" s="221"/>
      <c r="D538" s="222"/>
      <c r="E538" s="222"/>
      <c r="F538" s="222"/>
      <c r="G538" s="222"/>
      <c r="H538" s="222"/>
      <c r="I538" s="222"/>
      <c r="J538" s="222"/>
      <c r="K538" s="222"/>
      <c r="L538" s="222"/>
      <c r="M538" s="222"/>
      <c r="N538" s="222"/>
      <c r="O538" s="223"/>
    </row>
    <row r="539" spans="2:15" x14ac:dyDescent="0.25">
      <c r="B539" s="287"/>
      <c r="C539" s="221"/>
      <c r="D539" s="222"/>
      <c r="E539" s="222"/>
      <c r="F539" s="222"/>
      <c r="G539" s="222"/>
      <c r="H539" s="222"/>
      <c r="I539" s="222"/>
      <c r="J539" s="222"/>
      <c r="K539" s="222"/>
      <c r="L539" s="222"/>
      <c r="M539" s="222"/>
      <c r="N539" s="222"/>
      <c r="O539" s="223"/>
    </row>
    <row r="540" spans="2:15" x14ac:dyDescent="0.25">
      <c r="B540" s="287"/>
      <c r="C540" s="221"/>
      <c r="D540" s="222"/>
      <c r="E540" s="222"/>
      <c r="F540" s="222"/>
      <c r="G540" s="222"/>
      <c r="H540" s="222"/>
      <c r="I540" s="222"/>
      <c r="J540" s="222"/>
      <c r="K540" s="222"/>
      <c r="L540" s="222"/>
      <c r="M540" s="222"/>
      <c r="N540" s="222"/>
      <c r="O540" s="223"/>
    </row>
    <row r="541" spans="2:15" x14ac:dyDescent="0.25">
      <c r="B541" s="287"/>
      <c r="C541" s="221"/>
      <c r="D541" s="222"/>
      <c r="E541" s="222"/>
      <c r="F541" s="222"/>
      <c r="G541" s="222"/>
      <c r="H541" s="222"/>
      <c r="I541" s="222"/>
      <c r="J541" s="222"/>
      <c r="K541" s="222"/>
      <c r="L541" s="222"/>
      <c r="M541" s="222"/>
      <c r="N541" s="222"/>
      <c r="O541" s="223"/>
    </row>
    <row r="542" spans="2:15" x14ac:dyDescent="0.25">
      <c r="B542" s="287"/>
      <c r="C542" s="221"/>
      <c r="D542" s="222"/>
      <c r="E542" s="222"/>
      <c r="F542" s="222"/>
      <c r="G542" s="222"/>
      <c r="H542" s="222"/>
      <c r="I542" s="222"/>
      <c r="J542" s="222"/>
      <c r="K542" s="222"/>
      <c r="L542" s="222"/>
      <c r="M542" s="222"/>
      <c r="N542" s="222"/>
      <c r="O542" s="223"/>
    </row>
    <row r="543" spans="2:15" x14ac:dyDescent="0.25">
      <c r="B543" s="287"/>
      <c r="C543" s="221"/>
      <c r="D543" s="222"/>
      <c r="E543" s="222"/>
      <c r="F543" s="222"/>
      <c r="G543" s="222"/>
      <c r="H543" s="222"/>
      <c r="I543" s="222"/>
      <c r="J543" s="222"/>
      <c r="K543" s="222"/>
      <c r="L543" s="222"/>
      <c r="M543" s="222"/>
      <c r="N543" s="222"/>
      <c r="O543" s="223"/>
    </row>
    <row r="544" spans="2:15" x14ac:dyDescent="0.25">
      <c r="B544" s="287"/>
      <c r="C544" s="221"/>
      <c r="D544" s="222"/>
      <c r="E544" s="222"/>
      <c r="F544" s="222"/>
      <c r="G544" s="222"/>
      <c r="H544" s="222"/>
      <c r="I544" s="222"/>
      <c r="J544" s="222"/>
      <c r="K544" s="222"/>
      <c r="L544" s="222"/>
      <c r="M544" s="222"/>
      <c r="N544" s="222"/>
      <c r="O544" s="223"/>
    </row>
    <row r="545" spans="2:15" x14ac:dyDescent="0.25">
      <c r="B545" s="287"/>
      <c r="C545" s="221"/>
      <c r="D545" s="222"/>
      <c r="E545" s="222"/>
      <c r="F545" s="222"/>
      <c r="G545" s="222"/>
      <c r="H545" s="222"/>
      <c r="I545" s="222"/>
      <c r="J545" s="222"/>
      <c r="K545" s="222"/>
      <c r="L545" s="222"/>
      <c r="M545" s="222"/>
      <c r="N545" s="222"/>
      <c r="O545" s="223"/>
    </row>
    <row r="546" spans="2:15" x14ac:dyDescent="0.25">
      <c r="B546" s="287"/>
      <c r="C546" s="221"/>
      <c r="D546" s="222"/>
      <c r="E546" s="222"/>
      <c r="F546" s="222"/>
      <c r="G546" s="222"/>
      <c r="H546" s="222"/>
      <c r="I546" s="222"/>
      <c r="J546" s="222"/>
      <c r="K546" s="222"/>
      <c r="L546" s="222"/>
      <c r="M546" s="222"/>
      <c r="N546" s="222"/>
      <c r="O546" s="223"/>
    </row>
    <row r="547" spans="2:15" x14ac:dyDescent="0.25">
      <c r="B547" s="287"/>
      <c r="C547" s="221"/>
      <c r="D547" s="222"/>
      <c r="E547" s="222"/>
      <c r="F547" s="222"/>
      <c r="G547" s="222"/>
      <c r="H547" s="222"/>
      <c r="I547" s="222"/>
      <c r="J547" s="222"/>
      <c r="K547" s="222"/>
      <c r="L547" s="222"/>
      <c r="M547" s="222"/>
      <c r="N547" s="222"/>
      <c r="O547" s="223"/>
    </row>
    <row r="548" spans="2:15" x14ac:dyDescent="0.25">
      <c r="B548" s="287"/>
      <c r="C548" s="221"/>
      <c r="D548" s="222"/>
      <c r="E548" s="222"/>
      <c r="F548" s="222"/>
      <c r="G548" s="222"/>
      <c r="H548" s="222"/>
      <c r="I548" s="222"/>
      <c r="J548" s="222"/>
      <c r="K548" s="222"/>
      <c r="L548" s="222"/>
      <c r="M548" s="222"/>
      <c r="N548" s="222"/>
      <c r="O548" s="223"/>
    </row>
    <row r="549" spans="2:15" x14ac:dyDescent="0.25">
      <c r="B549" s="287"/>
      <c r="C549" s="221"/>
      <c r="D549" s="222"/>
      <c r="E549" s="222"/>
      <c r="F549" s="222"/>
      <c r="G549" s="222"/>
      <c r="H549" s="222"/>
      <c r="I549" s="222"/>
      <c r="J549" s="222"/>
      <c r="K549" s="222"/>
      <c r="L549" s="222"/>
      <c r="M549" s="222"/>
      <c r="N549" s="222"/>
      <c r="O549" s="223"/>
    </row>
    <row r="550" spans="2:15" x14ac:dyDescent="0.25">
      <c r="B550" s="287"/>
      <c r="C550" s="221"/>
      <c r="D550" s="222"/>
      <c r="E550" s="222"/>
      <c r="F550" s="222"/>
      <c r="G550" s="222"/>
      <c r="H550" s="222"/>
      <c r="I550" s="222"/>
      <c r="J550" s="222"/>
      <c r="K550" s="222"/>
      <c r="L550" s="222"/>
      <c r="M550" s="222"/>
      <c r="N550" s="222"/>
      <c r="O550" s="223"/>
    </row>
    <row r="551" spans="2:15" x14ac:dyDescent="0.25">
      <c r="B551" s="287"/>
      <c r="C551" s="221"/>
      <c r="D551" s="222"/>
      <c r="E551" s="222"/>
      <c r="F551" s="222"/>
      <c r="G551" s="222"/>
      <c r="H551" s="222"/>
      <c r="I551" s="222"/>
      <c r="J551" s="222"/>
      <c r="K551" s="222"/>
      <c r="L551" s="222"/>
      <c r="M551" s="222"/>
      <c r="N551" s="222"/>
      <c r="O551" s="223"/>
    </row>
    <row r="552" spans="2:15" x14ac:dyDescent="0.25">
      <c r="B552" s="287"/>
      <c r="C552" s="221"/>
      <c r="D552" s="222"/>
      <c r="E552" s="222"/>
      <c r="F552" s="222"/>
      <c r="G552" s="222"/>
      <c r="H552" s="222"/>
      <c r="I552" s="222"/>
      <c r="J552" s="222"/>
      <c r="K552" s="222"/>
      <c r="L552" s="222"/>
      <c r="M552" s="222"/>
      <c r="N552" s="222"/>
      <c r="O552" s="223"/>
    </row>
    <row r="553" spans="2:15" x14ac:dyDescent="0.25">
      <c r="B553" s="287"/>
      <c r="C553" s="221"/>
      <c r="D553" s="222"/>
      <c r="E553" s="222"/>
      <c r="F553" s="222"/>
      <c r="G553" s="222"/>
      <c r="H553" s="222"/>
      <c r="I553" s="222"/>
      <c r="J553" s="222"/>
      <c r="K553" s="222"/>
      <c r="L553" s="222"/>
      <c r="M553" s="222"/>
      <c r="N553" s="222"/>
      <c r="O553" s="223"/>
    </row>
    <row r="554" spans="2:15" x14ac:dyDescent="0.25">
      <c r="B554" s="287"/>
      <c r="C554" s="221"/>
      <c r="D554" s="222"/>
      <c r="E554" s="222"/>
      <c r="F554" s="222"/>
      <c r="G554" s="222"/>
      <c r="H554" s="222"/>
      <c r="I554" s="222"/>
      <c r="J554" s="222"/>
      <c r="K554" s="222"/>
      <c r="L554" s="222"/>
      <c r="M554" s="222"/>
      <c r="N554" s="222"/>
      <c r="O554" s="223"/>
    </row>
    <row r="555" spans="2:15" x14ac:dyDescent="0.25">
      <c r="B555" s="287"/>
      <c r="C555" s="221"/>
      <c r="D555" s="222"/>
      <c r="E555" s="222"/>
      <c r="F555" s="222"/>
      <c r="G555" s="222"/>
      <c r="H555" s="222"/>
      <c r="I555" s="222"/>
      <c r="J555" s="222"/>
      <c r="K555" s="222"/>
      <c r="L555" s="222"/>
      <c r="M555" s="222"/>
      <c r="N555" s="222"/>
      <c r="O555" s="223"/>
    </row>
    <row r="556" spans="2:15" x14ac:dyDescent="0.25">
      <c r="B556" s="287"/>
      <c r="C556" s="221"/>
      <c r="D556" s="222"/>
      <c r="E556" s="222"/>
      <c r="F556" s="222"/>
      <c r="G556" s="222"/>
      <c r="H556" s="222"/>
      <c r="I556" s="222"/>
      <c r="J556" s="222"/>
      <c r="K556" s="222"/>
      <c r="L556" s="222"/>
      <c r="M556" s="222"/>
      <c r="N556" s="222"/>
      <c r="O556" s="223"/>
    </row>
    <row r="557" spans="2:15" x14ac:dyDescent="0.25">
      <c r="B557" s="287"/>
      <c r="C557" s="221"/>
      <c r="D557" s="222"/>
      <c r="E557" s="222"/>
      <c r="F557" s="222"/>
      <c r="G557" s="222"/>
      <c r="H557" s="222"/>
      <c r="I557" s="222"/>
      <c r="J557" s="222"/>
      <c r="K557" s="222"/>
      <c r="L557" s="222"/>
      <c r="M557" s="222"/>
      <c r="N557" s="222"/>
      <c r="O557" s="223"/>
    </row>
    <row r="558" spans="2:15" x14ac:dyDescent="0.25">
      <c r="B558" s="287"/>
      <c r="C558" s="221"/>
      <c r="D558" s="222"/>
      <c r="E558" s="222"/>
      <c r="F558" s="222"/>
      <c r="G558" s="222"/>
      <c r="H558" s="222"/>
      <c r="I558" s="222"/>
      <c r="J558" s="222"/>
      <c r="K558" s="222"/>
      <c r="L558" s="222"/>
      <c r="M558" s="222"/>
      <c r="N558" s="222"/>
      <c r="O558" s="223"/>
    </row>
    <row r="559" spans="2:15" x14ac:dyDescent="0.25">
      <c r="B559" s="287"/>
      <c r="C559" s="221"/>
      <c r="D559" s="222"/>
      <c r="E559" s="222"/>
      <c r="F559" s="222"/>
      <c r="G559" s="222"/>
      <c r="H559" s="222"/>
      <c r="I559" s="222"/>
      <c r="J559" s="222"/>
      <c r="K559" s="222"/>
      <c r="L559" s="222"/>
      <c r="M559" s="222"/>
      <c r="N559" s="222"/>
      <c r="O559" s="223"/>
    </row>
    <row r="560" spans="2:15" x14ac:dyDescent="0.25">
      <c r="B560" s="287"/>
      <c r="C560" s="221"/>
      <c r="D560" s="222"/>
      <c r="E560" s="222"/>
      <c r="F560" s="222"/>
      <c r="G560" s="222"/>
      <c r="H560" s="222"/>
      <c r="I560" s="222"/>
      <c r="J560" s="222"/>
      <c r="K560" s="222"/>
      <c r="L560" s="222"/>
      <c r="M560" s="222"/>
      <c r="N560" s="222"/>
      <c r="O560" s="223"/>
    </row>
    <row r="561" spans="2:15" x14ac:dyDescent="0.25">
      <c r="B561" s="287"/>
      <c r="C561" s="221"/>
      <c r="D561" s="222"/>
      <c r="E561" s="222"/>
      <c r="F561" s="222"/>
      <c r="G561" s="222"/>
      <c r="H561" s="222"/>
      <c r="I561" s="222"/>
      <c r="J561" s="222"/>
      <c r="K561" s="222"/>
      <c r="L561" s="222"/>
      <c r="M561" s="222"/>
      <c r="N561" s="222"/>
      <c r="O561" s="223"/>
    </row>
    <row r="562" spans="2:15" x14ac:dyDescent="0.25">
      <c r="B562" s="287"/>
      <c r="C562" s="221"/>
      <c r="D562" s="222"/>
      <c r="E562" s="222"/>
      <c r="F562" s="222"/>
      <c r="G562" s="222"/>
      <c r="H562" s="222"/>
      <c r="I562" s="222"/>
      <c r="J562" s="222"/>
      <c r="K562" s="222"/>
      <c r="L562" s="222"/>
      <c r="M562" s="222"/>
      <c r="N562" s="222"/>
      <c r="O562" s="223"/>
    </row>
    <row r="563" spans="2:15" x14ac:dyDescent="0.25">
      <c r="B563" s="287"/>
      <c r="C563" s="221"/>
      <c r="D563" s="222"/>
      <c r="E563" s="222"/>
      <c r="F563" s="222"/>
      <c r="G563" s="222"/>
      <c r="H563" s="222"/>
      <c r="I563" s="222"/>
      <c r="J563" s="222"/>
      <c r="K563" s="222"/>
      <c r="L563" s="222"/>
      <c r="M563" s="222"/>
      <c r="N563" s="222"/>
      <c r="O563" s="223"/>
    </row>
    <row r="564" spans="2:15" x14ac:dyDescent="0.25">
      <c r="B564" s="287"/>
      <c r="C564" s="221"/>
      <c r="D564" s="222"/>
      <c r="E564" s="222"/>
      <c r="F564" s="222"/>
      <c r="G564" s="222"/>
      <c r="H564" s="222"/>
      <c r="I564" s="222"/>
      <c r="J564" s="222"/>
      <c r="K564" s="222"/>
      <c r="L564" s="222"/>
      <c r="M564" s="222"/>
      <c r="N564" s="222"/>
      <c r="O564" s="223"/>
    </row>
    <row r="565" spans="2:15" x14ac:dyDescent="0.25">
      <c r="B565" s="287"/>
      <c r="C565" s="221"/>
      <c r="D565" s="222"/>
      <c r="E565" s="222"/>
      <c r="F565" s="222"/>
      <c r="G565" s="222"/>
      <c r="H565" s="222"/>
      <c r="I565" s="222"/>
      <c r="J565" s="222"/>
      <c r="K565" s="222"/>
      <c r="L565" s="222"/>
      <c r="M565" s="222"/>
      <c r="N565" s="222"/>
      <c r="O565" s="223"/>
    </row>
    <row r="566" spans="2:15" x14ac:dyDescent="0.25">
      <c r="B566" s="287"/>
      <c r="C566" s="221"/>
      <c r="D566" s="222"/>
      <c r="E566" s="222"/>
      <c r="F566" s="222"/>
      <c r="G566" s="222"/>
      <c r="H566" s="222"/>
      <c r="I566" s="222"/>
      <c r="J566" s="222"/>
      <c r="K566" s="222"/>
      <c r="L566" s="222"/>
      <c r="M566" s="222"/>
      <c r="N566" s="222"/>
      <c r="O566" s="223"/>
    </row>
    <row r="567" spans="2:15" x14ac:dyDescent="0.25">
      <c r="B567" s="287"/>
      <c r="C567" s="221"/>
      <c r="D567" s="222"/>
      <c r="E567" s="222"/>
      <c r="F567" s="222"/>
      <c r="G567" s="222"/>
      <c r="H567" s="222"/>
      <c r="I567" s="222"/>
      <c r="J567" s="222"/>
      <c r="K567" s="222"/>
      <c r="L567" s="222"/>
      <c r="M567" s="222"/>
      <c r="N567" s="222"/>
      <c r="O567" s="223"/>
    </row>
    <row r="568" spans="2:15" x14ac:dyDescent="0.25">
      <c r="B568" s="287"/>
      <c r="C568" s="221"/>
      <c r="D568" s="222"/>
      <c r="E568" s="222"/>
      <c r="F568" s="222"/>
      <c r="G568" s="222"/>
      <c r="H568" s="222"/>
      <c r="I568" s="222"/>
      <c r="J568" s="222"/>
      <c r="K568" s="222"/>
      <c r="L568" s="222"/>
      <c r="M568" s="222"/>
      <c r="N568" s="222"/>
      <c r="O568" s="223"/>
    </row>
    <row r="569" spans="2:15" x14ac:dyDescent="0.25">
      <c r="B569" s="287"/>
      <c r="C569" s="221"/>
      <c r="D569" s="222"/>
      <c r="E569" s="222"/>
      <c r="F569" s="222"/>
      <c r="G569" s="222"/>
      <c r="H569" s="222"/>
      <c r="I569" s="222"/>
      <c r="J569" s="222"/>
      <c r="K569" s="222"/>
      <c r="L569" s="222"/>
      <c r="M569" s="222"/>
      <c r="N569" s="222"/>
      <c r="O569" s="223"/>
    </row>
    <row r="570" spans="2:15" x14ac:dyDescent="0.25">
      <c r="B570" s="287"/>
      <c r="C570" s="221"/>
      <c r="D570" s="222"/>
      <c r="E570" s="222"/>
      <c r="F570" s="222"/>
      <c r="G570" s="222"/>
      <c r="H570" s="222"/>
      <c r="I570" s="222"/>
      <c r="J570" s="222"/>
      <c r="K570" s="222"/>
      <c r="L570" s="222"/>
      <c r="M570" s="222"/>
      <c r="N570" s="222"/>
      <c r="O570" s="223"/>
    </row>
    <row r="571" spans="2:15" x14ac:dyDescent="0.25">
      <c r="B571" s="287"/>
      <c r="C571" s="221"/>
      <c r="D571" s="222"/>
      <c r="E571" s="222"/>
      <c r="F571" s="222"/>
      <c r="G571" s="222"/>
      <c r="H571" s="222"/>
      <c r="I571" s="222"/>
      <c r="J571" s="222"/>
      <c r="K571" s="222"/>
      <c r="L571" s="222"/>
      <c r="M571" s="222"/>
      <c r="N571" s="222"/>
      <c r="O571" s="223"/>
    </row>
    <row r="572" spans="2:15" x14ac:dyDescent="0.25">
      <c r="B572" s="287"/>
      <c r="C572" s="221"/>
      <c r="D572" s="222"/>
      <c r="E572" s="222"/>
      <c r="F572" s="222"/>
      <c r="G572" s="222"/>
      <c r="H572" s="222"/>
      <c r="I572" s="222"/>
      <c r="J572" s="222"/>
      <c r="K572" s="222"/>
      <c r="L572" s="222"/>
      <c r="M572" s="222"/>
      <c r="N572" s="222"/>
      <c r="O572" s="223"/>
    </row>
    <row r="573" spans="2:15" x14ac:dyDescent="0.25">
      <c r="B573" s="287"/>
      <c r="C573" s="221"/>
      <c r="D573" s="222"/>
      <c r="E573" s="222"/>
      <c r="F573" s="222"/>
      <c r="G573" s="222"/>
      <c r="H573" s="222"/>
      <c r="I573" s="222"/>
      <c r="J573" s="222"/>
      <c r="K573" s="222"/>
      <c r="L573" s="222"/>
      <c r="M573" s="222"/>
      <c r="N573" s="222"/>
      <c r="O573" s="223"/>
    </row>
    <row r="574" spans="2:15" x14ac:dyDescent="0.25">
      <c r="B574" s="287"/>
      <c r="C574" s="221"/>
      <c r="D574" s="222"/>
      <c r="E574" s="222"/>
      <c r="F574" s="222"/>
      <c r="G574" s="222"/>
      <c r="H574" s="222"/>
      <c r="I574" s="222"/>
      <c r="J574" s="222"/>
      <c r="K574" s="222"/>
      <c r="L574" s="222"/>
      <c r="M574" s="222"/>
      <c r="N574" s="222"/>
      <c r="O574" s="223"/>
    </row>
    <row r="575" spans="2:15" x14ac:dyDescent="0.25">
      <c r="B575" s="287"/>
      <c r="C575" s="221"/>
      <c r="D575" s="222"/>
      <c r="E575" s="222"/>
      <c r="F575" s="222"/>
      <c r="G575" s="222"/>
      <c r="H575" s="222"/>
      <c r="I575" s="222"/>
      <c r="J575" s="222"/>
      <c r="K575" s="222"/>
      <c r="L575" s="222"/>
      <c r="M575" s="222"/>
      <c r="N575" s="222"/>
      <c r="O575" s="223"/>
    </row>
    <row r="576" spans="2:15" x14ac:dyDescent="0.25">
      <c r="B576" s="287"/>
      <c r="C576" s="221"/>
      <c r="D576" s="222"/>
      <c r="E576" s="222"/>
      <c r="F576" s="222"/>
      <c r="G576" s="222"/>
      <c r="H576" s="222"/>
      <c r="I576" s="222"/>
      <c r="J576" s="222"/>
      <c r="K576" s="222"/>
      <c r="L576" s="222"/>
      <c r="M576" s="222"/>
      <c r="N576" s="222"/>
      <c r="O576" s="223"/>
    </row>
    <row r="577" spans="2:15" x14ac:dyDescent="0.25">
      <c r="B577" s="287"/>
      <c r="C577" s="221"/>
      <c r="D577" s="222"/>
      <c r="E577" s="222"/>
      <c r="F577" s="222"/>
      <c r="G577" s="222"/>
      <c r="H577" s="222"/>
      <c r="I577" s="222"/>
      <c r="J577" s="222"/>
      <c r="K577" s="222"/>
      <c r="L577" s="222"/>
      <c r="M577" s="222"/>
      <c r="N577" s="222"/>
      <c r="O577" s="223"/>
    </row>
    <row r="578" spans="2:15" x14ac:dyDescent="0.25">
      <c r="B578" s="287"/>
      <c r="C578" s="221"/>
      <c r="D578" s="222"/>
      <c r="E578" s="222"/>
      <c r="F578" s="222"/>
      <c r="G578" s="222"/>
      <c r="H578" s="222"/>
      <c r="I578" s="222"/>
      <c r="J578" s="222"/>
      <c r="K578" s="222"/>
      <c r="L578" s="222"/>
      <c r="M578" s="222"/>
      <c r="N578" s="222"/>
      <c r="O578" s="223"/>
    </row>
    <row r="579" spans="2:15" x14ac:dyDescent="0.25">
      <c r="B579" s="287"/>
      <c r="C579" s="221"/>
      <c r="D579" s="222"/>
      <c r="E579" s="222"/>
      <c r="F579" s="222"/>
      <c r="G579" s="222"/>
      <c r="H579" s="222"/>
      <c r="I579" s="222"/>
      <c r="J579" s="222"/>
      <c r="K579" s="222"/>
      <c r="L579" s="222"/>
      <c r="M579" s="222"/>
      <c r="N579" s="222"/>
      <c r="O579" s="223"/>
    </row>
    <row r="580" spans="2:15" x14ac:dyDescent="0.25">
      <c r="B580" s="287"/>
      <c r="C580" s="221"/>
      <c r="D580" s="222"/>
      <c r="E580" s="222"/>
      <c r="F580" s="222"/>
      <c r="G580" s="222"/>
      <c r="H580" s="222"/>
      <c r="I580" s="222"/>
      <c r="J580" s="222"/>
      <c r="K580" s="222"/>
      <c r="L580" s="222"/>
      <c r="M580" s="222"/>
      <c r="N580" s="222"/>
      <c r="O580" s="223"/>
    </row>
    <row r="581" spans="2:15" x14ac:dyDescent="0.25">
      <c r="B581" s="287"/>
      <c r="C581" s="221"/>
      <c r="D581" s="222"/>
      <c r="E581" s="222"/>
      <c r="F581" s="222"/>
      <c r="G581" s="222"/>
      <c r="H581" s="222"/>
      <c r="I581" s="222"/>
      <c r="J581" s="222"/>
      <c r="K581" s="222"/>
      <c r="L581" s="222"/>
      <c r="M581" s="222"/>
      <c r="N581" s="222"/>
      <c r="O581" s="223"/>
    </row>
    <row r="582" spans="2:15" x14ac:dyDescent="0.25">
      <c r="B582" s="287"/>
      <c r="C582" s="221"/>
      <c r="D582" s="222"/>
      <c r="E582" s="222"/>
      <c r="F582" s="222"/>
      <c r="G582" s="222"/>
      <c r="H582" s="222"/>
      <c r="I582" s="222"/>
      <c r="J582" s="222"/>
      <c r="K582" s="222"/>
      <c r="L582" s="222"/>
      <c r="M582" s="222"/>
      <c r="N582" s="222"/>
      <c r="O582" s="223"/>
    </row>
    <row r="583" spans="2:15" x14ac:dyDescent="0.25">
      <c r="B583" s="287"/>
      <c r="C583" s="221"/>
      <c r="D583" s="222"/>
      <c r="E583" s="222"/>
      <c r="F583" s="222"/>
      <c r="G583" s="222"/>
      <c r="H583" s="222"/>
      <c r="I583" s="222"/>
      <c r="J583" s="222"/>
      <c r="K583" s="222"/>
      <c r="L583" s="222"/>
      <c r="M583" s="222"/>
      <c r="N583" s="222"/>
      <c r="O583" s="223"/>
    </row>
    <row r="584" spans="2:15" x14ac:dyDescent="0.25">
      <c r="B584" s="287"/>
      <c r="C584" s="221"/>
      <c r="D584" s="222"/>
      <c r="E584" s="222"/>
      <c r="F584" s="222"/>
      <c r="G584" s="222"/>
      <c r="H584" s="222"/>
      <c r="I584" s="222"/>
      <c r="J584" s="222"/>
      <c r="K584" s="222"/>
      <c r="L584" s="222"/>
      <c r="M584" s="222"/>
      <c r="N584" s="222"/>
      <c r="O584" s="223"/>
    </row>
    <row r="585" spans="2:15" x14ac:dyDescent="0.25">
      <c r="B585" s="287"/>
      <c r="C585" s="221"/>
      <c r="D585" s="222"/>
      <c r="E585" s="222"/>
      <c r="F585" s="222"/>
      <c r="G585" s="222"/>
      <c r="H585" s="222"/>
      <c r="I585" s="222"/>
      <c r="J585" s="222"/>
      <c r="K585" s="222"/>
      <c r="L585" s="222"/>
      <c r="M585" s="222"/>
      <c r="N585" s="222"/>
      <c r="O585" s="223"/>
    </row>
    <row r="586" spans="2:15" x14ac:dyDescent="0.25">
      <c r="B586" s="287"/>
      <c r="C586" s="221"/>
      <c r="D586" s="222"/>
      <c r="E586" s="222"/>
      <c r="F586" s="222"/>
      <c r="G586" s="222"/>
      <c r="H586" s="222"/>
      <c r="I586" s="222"/>
      <c r="J586" s="222"/>
      <c r="K586" s="222"/>
      <c r="L586" s="222"/>
      <c r="M586" s="222"/>
      <c r="N586" s="222"/>
      <c r="O586" s="223"/>
    </row>
    <row r="587" spans="2:15" x14ac:dyDescent="0.25">
      <c r="B587" s="287"/>
      <c r="C587" s="221"/>
      <c r="D587" s="222"/>
      <c r="E587" s="222"/>
      <c r="F587" s="222"/>
      <c r="G587" s="222"/>
      <c r="H587" s="222"/>
      <c r="I587" s="222"/>
      <c r="J587" s="222"/>
      <c r="K587" s="222"/>
      <c r="L587" s="222"/>
      <c r="M587" s="222"/>
      <c r="N587" s="222"/>
      <c r="O587" s="223"/>
    </row>
    <row r="588" spans="2:15" x14ac:dyDescent="0.25">
      <c r="B588" s="287"/>
      <c r="C588" s="221"/>
      <c r="D588" s="222"/>
      <c r="E588" s="222"/>
      <c r="F588" s="222"/>
      <c r="G588" s="222"/>
      <c r="H588" s="222"/>
      <c r="I588" s="222"/>
      <c r="J588" s="222"/>
      <c r="K588" s="222"/>
      <c r="L588" s="222"/>
      <c r="M588" s="222"/>
      <c r="N588" s="222"/>
      <c r="O588" s="223"/>
    </row>
    <row r="589" spans="2:15" x14ac:dyDescent="0.25">
      <c r="B589" s="287"/>
      <c r="C589" s="221"/>
      <c r="D589" s="222"/>
      <c r="E589" s="222"/>
      <c r="F589" s="222"/>
      <c r="G589" s="222"/>
      <c r="H589" s="222"/>
      <c r="I589" s="222"/>
      <c r="J589" s="222"/>
      <c r="K589" s="222"/>
      <c r="L589" s="222"/>
      <c r="M589" s="222"/>
      <c r="N589" s="222"/>
      <c r="O589" s="223"/>
    </row>
    <row r="590" spans="2:15" x14ac:dyDescent="0.25">
      <c r="B590" s="287"/>
      <c r="C590" s="221"/>
      <c r="D590" s="222"/>
      <c r="E590" s="222"/>
      <c r="F590" s="222"/>
      <c r="G590" s="222"/>
      <c r="H590" s="222"/>
      <c r="I590" s="222"/>
      <c r="J590" s="222"/>
      <c r="K590" s="222"/>
      <c r="L590" s="222"/>
      <c r="M590" s="222"/>
      <c r="N590" s="222"/>
      <c r="O590" s="223"/>
    </row>
    <row r="591" spans="2:15" x14ac:dyDescent="0.25">
      <c r="B591" s="287"/>
      <c r="C591" s="221"/>
      <c r="D591" s="222"/>
      <c r="E591" s="222"/>
      <c r="F591" s="222"/>
      <c r="G591" s="222"/>
      <c r="H591" s="222"/>
      <c r="I591" s="222"/>
      <c r="J591" s="222"/>
      <c r="K591" s="222"/>
      <c r="L591" s="222"/>
      <c r="M591" s="222"/>
      <c r="N591" s="222"/>
      <c r="O591" s="223"/>
    </row>
    <row r="592" spans="2:15" x14ac:dyDescent="0.25">
      <c r="B592" s="287"/>
      <c r="C592" s="221"/>
      <c r="D592" s="222"/>
      <c r="E592" s="222"/>
      <c r="F592" s="222"/>
      <c r="G592" s="222"/>
      <c r="H592" s="222"/>
      <c r="I592" s="222"/>
      <c r="J592" s="222"/>
      <c r="K592" s="222"/>
      <c r="L592" s="222"/>
      <c r="M592" s="222"/>
      <c r="N592" s="222"/>
      <c r="O592" s="223"/>
    </row>
    <row r="593" spans="2:15" x14ac:dyDescent="0.25">
      <c r="B593" s="287"/>
      <c r="C593" s="221"/>
      <c r="D593" s="222"/>
      <c r="E593" s="222"/>
      <c r="F593" s="222"/>
      <c r="G593" s="222"/>
      <c r="H593" s="222"/>
      <c r="I593" s="222"/>
      <c r="J593" s="222"/>
      <c r="K593" s="222"/>
      <c r="L593" s="222"/>
      <c r="M593" s="222"/>
      <c r="N593" s="222"/>
      <c r="O593" s="223"/>
    </row>
    <row r="594" spans="2:15" x14ac:dyDescent="0.25">
      <c r="B594" s="287"/>
      <c r="C594" s="221"/>
      <c r="D594" s="222"/>
      <c r="E594" s="222"/>
      <c r="F594" s="222"/>
      <c r="G594" s="222"/>
      <c r="H594" s="222"/>
      <c r="I594" s="222"/>
      <c r="J594" s="222"/>
      <c r="K594" s="222"/>
      <c r="L594" s="222"/>
      <c r="M594" s="222"/>
      <c r="N594" s="222"/>
      <c r="O594" s="223"/>
    </row>
    <row r="595" spans="2:15" x14ac:dyDescent="0.25">
      <c r="B595" s="287"/>
      <c r="C595" s="221"/>
      <c r="D595" s="222"/>
      <c r="E595" s="222"/>
      <c r="F595" s="222"/>
      <c r="G595" s="222"/>
      <c r="H595" s="222"/>
      <c r="I595" s="222"/>
      <c r="J595" s="222"/>
      <c r="K595" s="222"/>
      <c r="L595" s="222"/>
      <c r="M595" s="222"/>
      <c r="N595" s="222"/>
      <c r="O595" s="223"/>
    </row>
    <row r="596" spans="2:15" x14ac:dyDescent="0.25">
      <c r="B596" s="287"/>
      <c r="C596" s="221"/>
      <c r="D596" s="222"/>
      <c r="E596" s="222"/>
      <c r="F596" s="222"/>
      <c r="G596" s="222"/>
      <c r="H596" s="222"/>
      <c r="I596" s="222"/>
      <c r="J596" s="222"/>
      <c r="K596" s="222"/>
      <c r="L596" s="222"/>
      <c r="M596" s="222"/>
      <c r="N596" s="222"/>
      <c r="O596" s="223"/>
    </row>
    <row r="597" spans="2:15" x14ac:dyDescent="0.25">
      <c r="B597" s="287"/>
      <c r="C597" s="221"/>
      <c r="D597" s="222"/>
      <c r="E597" s="222"/>
      <c r="F597" s="222"/>
      <c r="G597" s="222"/>
      <c r="H597" s="222"/>
      <c r="I597" s="222"/>
      <c r="J597" s="222"/>
      <c r="K597" s="222"/>
      <c r="L597" s="222"/>
      <c r="M597" s="222"/>
      <c r="N597" s="222"/>
      <c r="O597" s="223"/>
    </row>
    <row r="598" spans="2:15" x14ac:dyDescent="0.25">
      <c r="B598" s="287"/>
      <c r="C598" s="221"/>
      <c r="D598" s="222"/>
      <c r="E598" s="222"/>
      <c r="F598" s="222"/>
      <c r="G598" s="222"/>
      <c r="H598" s="222"/>
      <c r="I598" s="222"/>
      <c r="J598" s="222"/>
      <c r="K598" s="222"/>
      <c r="L598" s="222"/>
      <c r="M598" s="222"/>
      <c r="N598" s="222"/>
      <c r="O598" s="223"/>
    </row>
    <row r="599" spans="2:15" x14ac:dyDescent="0.25">
      <c r="B599" s="287"/>
      <c r="C599" s="221"/>
      <c r="D599" s="222"/>
      <c r="E599" s="222"/>
      <c r="F599" s="222"/>
      <c r="G599" s="222"/>
      <c r="H599" s="222"/>
      <c r="I599" s="222"/>
      <c r="J599" s="222"/>
      <c r="K599" s="222"/>
      <c r="L599" s="222"/>
      <c r="M599" s="222"/>
      <c r="N599" s="222"/>
      <c r="O599" s="223"/>
    </row>
    <row r="600" spans="2:15" x14ac:dyDescent="0.25">
      <c r="B600" s="287"/>
      <c r="C600" s="221"/>
      <c r="D600" s="222"/>
      <c r="E600" s="222"/>
      <c r="F600" s="222"/>
      <c r="G600" s="222"/>
      <c r="H600" s="222"/>
      <c r="I600" s="222"/>
      <c r="J600" s="222"/>
      <c r="K600" s="222"/>
      <c r="L600" s="222"/>
      <c r="M600" s="222"/>
      <c r="N600" s="222"/>
      <c r="O600" s="223"/>
    </row>
    <row r="601" spans="2:15" x14ac:dyDescent="0.25">
      <c r="B601" s="287"/>
      <c r="C601" s="221"/>
      <c r="D601" s="222"/>
      <c r="E601" s="222"/>
      <c r="F601" s="222"/>
      <c r="G601" s="222"/>
      <c r="H601" s="222"/>
      <c r="I601" s="222"/>
      <c r="J601" s="222"/>
      <c r="K601" s="222"/>
      <c r="L601" s="222"/>
      <c r="M601" s="222"/>
      <c r="N601" s="222"/>
      <c r="O601" s="223"/>
    </row>
    <row r="602" spans="2:15" x14ac:dyDescent="0.25">
      <c r="B602" s="287"/>
      <c r="C602" s="221"/>
      <c r="D602" s="222"/>
      <c r="E602" s="222"/>
      <c r="F602" s="222"/>
      <c r="G602" s="222"/>
      <c r="H602" s="222"/>
      <c r="I602" s="222"/>
      <c r="J602" s="222"/>
      <c r="K602" s="222"/>
      <c r="L602" s="222"/>
      <c r="M602" s="222"/>
      <c r="N602" s="222"/>
      <c r="O602" s="223"/>
    </row>
    <row r="603" spans="2:15" x14ac:dyDescent="0.25">
      <c r="B603" s="287"/>
      <c r="C603" s="221"/>
      <c r="D603" s="222"/>
      <c r="E603" s="222"/>
      <c r="F603" s="222"/>
      <c r="G603" s="222"/>
      <c r="H603" s="222"/>
      <c r="I603" s="222"/>
      <c r="J603" s="222"/>
      <c r="K603" s="222"/>
      <c r="L603" s="222"/>
      <c r="M603" s="222"/>
      <c r="N603" s="222"/>
      <c r="O603" s="223"/>
    </row>
    <row r="604" spans="2:15" x14ac:dyDescent="0.25">
      <c r="B604" s="287"/>
      <c r="C604" s="221"/>
      <c r="D604" s="222"/>
      <c r="E604" s="222"/>
      <c r="F604" s="222"/>
      <c r="G604" s="222"/>
      <c r="H604" s="222"/>
      <c r="I604" s="222"/>
      <c r="J604" s="222"/>
      <c r="K604" s="222"/>
      <c r="L604" s="222"/>
      <c r="M604" s="222"/>
      <c r="N604" s="222"/>
      <c r="O604" s="223"/>
    </row>
    <row r="605" spans="2:15" x14ac:dyDescent="0.25">
      <c r="B605" s="287"/>
      <c r="C605" s="221"/>
      <c r="D605" s="222"/>
      <c r="E605" s="222"/>
      <c r="F605" s="222"/>
      <c r="G605" s="222"/>
      <c r="H605" s="222"/>
      <c r="I605" s="222"/>
      <c r="J605" s="222"/>
      <c r="K605" s="222"/>
      <c r="L605" s="222"/>
      <c r="M605" s="222"/>
      <c r="N605" s="222"/>
      <c r="O605" s="223"/>
    </row>
    <row r="606" spans="2:15" x14ac:dyDescent="0.25">
      <c r="B606" s="287"/>
      <c r="C606" s="221"/>
      <c r="D606" s="222"/>
      <c r="E606" s="222"/>
      <c r="F606" s="222"/>
      <c r="G606" s="222"/>
      <c r="H606" s="222"/>
      <c r="I606" s="222"/>
      <c r="J606" s="222"/>
      <c r="K606" s="222"/>
      <c r="L606" s="222"/>
      <c r="M606" s="222"/>
      <c r="N606" s="222"/>
      <c r="O606" s="223"/>
    </row>
    <row r="607" spans="2:15" x14ac:dyDescent="0.25">
      <c r="B607" s="287"/>
      <c r="C607" s="221"/>
      <c r="D607" s="222"/>
      <c r="E607" s="222"/>
      <c r="F607" s="222"/>
      <c r="G607" s="222"/>
      <c r="H607" s="222"/>
      <c r="I607" s="222"/>
      <c r="J607" s="222"/>
      <c r="K607" s="222"/>
      <c r="L607" s="222"/>
      <c r="M607" s="222"/>
      <c r="N607" s="222"/>
      <c r="O607" s="223"/>
    </row>
    <row r="608" spans="2:15" x14ac:dyDescent="0.25">
      <c r="B608" s="287"/>
      <c r="C608" s="221"/>
      <c r="D608" s="222"/>
      <c r="E608" s="222"/>
      <c r="F608" s="222"/>
      <c r="G608" s="222"/>
      <c r="H608" s="222"/>
      <c r="I608" s="222"/>
      <c r="J608" s="222"/>
      <c r="K608" s="222"/>
      <c r="L608" s="222"/>
      <c r="M608" s="222"/>
      <c r="N608" s="222"/>
      <c r="O608" s="223"/>
    </row>
    <row r="609" spans="2:15" x14ac:dyDescent="0.25">
      <c r="B609" s="287"/>
      <c r="C609" s="221"/>
      <c r="D609" s="222"/>
      <c r="E609" s="222"/>
      <c r="F609" s="222"/>
      <c r="G609" s="222"/>
      <c r="H609" s="222"/>
      <c r="I609" s="222"/>
      <c r="J609" s="222"/>
      <c r="K609" s="222"/>
      <c r="L609" s="222"/>
      <c r="M609" s="222"/>
      <c r="N609" s="222"/>
      <c r="O609" s="223"/>
    </row>
    <row r="610" spans="2:15" x14ac:dyDescent="0.25">
      <c r="B610" s="287"/>
      <c r="C610" s="221"/>
      <c r="D610" s="222"/>
      <c r="E610" s="222"/>
      <c r="F610" s="222"/>
      <c r="G610" s="222"/>
      <c r="H610" s="222"/>
      <c r="I610" s="222"/>
      <c r="J610" s="222"/>
      <c r="K610" s="222"/>
      <c r="L610" s="222"/>
      <c r="M610" s="222"/>
      <c r="N610" s="222"/>
      <c r="O610" s="223"/>
    </row>
    <row r="611" spans="2:15" x14ac:dyDescent="0.25">
      <c r="B611" s="287"/>
      <c r="C611" s="221"/>
      <c r="D611" s="222"/>
      <c r="E611" s="222"/>
      <c r="F611" s="222"/>
      <c r="G611" s="222"/>
      <c r="H611" s="222"/>
      <c r="I611" s="222"/>
      <c r="J611" s="222"/>
      <c r="K611" s="222"/>
      <c r="L611" s="222"/>
      <c r="M611" s="222"/>
      <c r="N611" s="222"/>
      <c r="O611" s="223"/>
    </row>
    <row r="612" spans="2:15" x14ac:dyDescent="0.25">
      <c r="B612" s="287"/>
      <c r="C612" s="221"/>
      <c r="D612" s="222"/>
      <c r="E612" s="222"/>
      <c r="F612" s="222"/>
      <c r="G612" s="222"/>
      <c r="H612" s="222"/>
      <c r="I612" s="222"/>
      <c r="J612" s="222"/>
      <c r="K612" s="222"/>
      <c r="L612" s="222"/>
      <c r="M612" s="222"/>
      <c r="N612" s="222"/>
      <c r="O612" s="223"/>
    </row>
    <row r="613" spans="2:15" x14ac:dyDescent="0.25">
      <c r="B613" s="287"/>
      <c r="C613" s="221"/>
      <c r="D613" s="222"/>
      <c r="E613" s="222"/>
      <c r="F613" s="222"/>
      <c r="G613" s="222"/>
      <c r="H613" s="222"/>
      <c r="I613" s="222"/>
      <c r="J613" s="222"/>
      <c r="K613" s="222"/>
      <c r="L613" s="222"/>
      <c r="M613" s="222"/>
      <c r="N613" s="222"/>
      <c r="O613" s="223"/>
    </row>
    <row r="614" spans="2:15" x14ac:dyDescent="0.25">
      <c r="B614" s="287"/>
      <c r="C614" s="221"/>
      <c r="D614" s="222"/>
      <c r="E614" s="222"/>
      <c r="F614" s="222"/>
      <c r="G614" s="222"/>
      <c r="H614" s="222"/>
      <c r="I614" s="222"/>
      <c r="J614" s="222"/>
      <c r="K614" s="222"/>
      <c r="L614" s="222"/>
      <c r="M614" s="222"/>
      <c r="N614" s="222"/>
      <c r="O614" s="223"/>
    </row>
    <row r="615" spans="2:15" x14ac:dyDescent="0.25">
      <c r="B615" s="287"/>
      <c r="C615" s="221"/>
      <c r="D615" s="222"/>
      <c r="E615" s="222"/>
      <c r="F615" s="222"/>
      <c r="G615" s="222"/>
      <c r="H615" s="222"/>
      <c r="I615" s="222"/>
      <c r="J615" s="222"/>
      <c r="K615" s="222"/>
      <c r="L615" s="222"/>
      <c r="M615" s="222"/>
      <c r="N615" s="222"/>
      <c r="O615" s="223"/>
    </row>
    <row r="616" spans="2:15" x14ac:dyDescent="0.25">
      <c r="B616" s="287"/>
      <c r="C616" s="221"/>
      <c r="D616" s="222"/>
      <c r="E616" s="222"/>
      <c r="F616" s="222"/>
      <c r="G616" s="222"/>
      <c r="H616" s="222"/>
      <c r="I616" s="222"/>
      <c r="J616" s="222"/>
      <c r="K616" s="222"/>
      <c r="L616" s="222"/>
      <c r="M616" s="222"/>
      <c r="N616" s="222"/>
      <c r="O616" s="223"/>
    </row>
    <row r="617" spans="2:15" x14ac:dyDescent="0.25">
      <c r="B617" s="287"/>
      <c r="C617" s="221"/>
      <c r="D617" s="222"/>
      <c r="E617" s="222"/>
      <c r="F617" s="222"/>
      <c r="G617" s="222"/>
      <c r="H617" s="222"/>
      <c r="I617" s="222"/>
      <c r="J617" s="222"/>
      <c r="K617" s="222"/>
      <c r="L617" s="222"/>
      <c r="M617" s="222"/>
      <c r="N617" s="222"/>
      <c r="O617" s="223"/>
    </row>
    <row r="618" spans="2:15" x14ac:dyDescent="0.25">
      <c r="B618" s="287"/>
      <c r="C618" s="221"/>
      <c r="D618" s="222"/>
      <c r="E618" s="222"/>
      <c r="F618" s="222"/>
      <c r="G618" s="222"/>
      <c r="H618" s="222"/>
      <c r="I618" s="222"/>
      <c r="J618" s="222"/>
      <c r="K618" s="222"/>
      <c r="L618" s="222"/>
      <c r="M618" s="222"/>
      <c r="N618" s="222"/>
      <c r="O618" s="223"/>
    </row>
    <row r="619" spans="2:15" x14ac:dyDescent="0.25">
      <c r="B619" s="287"/>
      <c r="C619" s="221"/>
      <c r="D619" s="222"/>
      <c r="E619" s="222"/>
      <c r="F619" s="222"/>
      <c r="G619" s="222"/>
      <c r="H619" s="222"/>
      <c r="I619" s="222"/>
      <c r="J619" s="222"/>
      <c r="K619" s="222"/>
      <c r="L619" s="222"/>
      <c r="M619" s="222"/>
      <c r="N619" s="222"/>
      <c r="O619" s="223"/>
    </row>
    <row r="620" spans="2:15" x14ac:dyDescent="0.25">
      <c r="B620" s="287"/>
      <c r="C620" s="221"/>
      <c r="D620" s="222"/>
      <c r="E620" s="222"/>
      <c r="F620" s="222"/>
      <c r="G620" s="222"/>
      <c r="H620" s="222"/>
      <c r="I620" s="222"/>
      <c r="J620" s="222"/>
      <c r="K620" s="222"/>
      <c r="L620" s="222"/>
      <c r="M620" s="222"/>
      <c r="N620" s="222"/>
      <c r="O620" s="223"/>
    </row>
    <row r="621" spans="2:15" x14ac:dyDescent="0.25">
      <c r="B621" s="287"/>
      <c r="C621" s="221"/>
      <c r="D621" s="222"/>
      <c r="E621" s="222"/>
      <c r="F621" s="222"/>
      <c r="G621" s="222"/>
      <c r="H621" s="222"/>
      <c r="I621" s="222"/>
      <c r="J621" s="222"/>
      <c r="K621" s="222"/>
      <c r="L621" s="222"/>
      <c r="M621" s="222"/>
      <c r="N621" s="222"/>
      <c r="O621" s="223"/>
    </row>
    <row r="622" spans="2:15" x14ac:dyDescent="0.25">
      <c r="B622" s="287"/>
      <c r="C622" s="221"/>
      <c r="D622" s="222"/>
      <c r="E622" s="222"/>
      <c r="F622" s="222"/>
      <c r="G622" s="222"/>
      <c r="H622" s="222"/>
      <c r="I622" s="222"/>
      <c r="J622" s="222"/>
      <c r="K622" s="222"/>
      <c r="L622" s="222"/>
      <c r="M622" s="222"/>
      <c r="N622" s="222"/>
      <c r="O622" s="223"/>
    </row>
    <row r="623" spans="2:15" x14ac:dyDescent="0.25">
      <c r="B623" s="287"/>
      <c r="C623" s="221"/>
      <c r="D623" s="222"/>
      <c r="E623" s="222"/>
      <c r="F623" s="222"/>
      <c r="G623" s="222"/>
      <c r="H623" s="222"/>
      <c r="I623" s="222"/>
      <c r="J623" s="222"/>
      <c r="K623" s="222"/>
      <c r="L623" s="222"/>
      <c r="M623" s="222"/>
      <c r="N623" s="222"/>
      <c r="O623" s="223"/>
    </row>
    <row r="624" spans="2:15" x14ac:dyDescent="0.25">
      <c r="B624" s="287"/>
      <c r="C624" s="221"/>
      <c r="D624" s="222"/>
      <c r="E624" s="222"/>
      <c r="F624" s="222"/>
      <c r="G624" s="222"/>
      <c r="H624" s="222"/>
      <c r="I624" s="222"/>
      <c r="J624" s="222"/>
      <c r="K624" s="222"/>
      <c r="L624" s="222"/>
      <c r="M624" s="222"/>
      <c r="N624" s="222"/>
      <c r="O624" s="223"/>
    </row>
    <row r="625" spans="2:15" x14ac:dyDescent="0.25">
      <c r="B625" s="287"/>
      <c r="C625" s="221"/>
      <c r="D625" s="222"/>
      <c r="E625" s="222"/>
      <c r="F625" s="222"/>
      <c r="G625" s="222"/>
      <c r="H625" s="222"/>
      <c r="I625" s="222"/>
      <c r="J625" s="222"/>
      <c r="K625" s="222"/>
      <c r="L625" s="222"/>
      <c r="M625" s="222"/>
      <c r="N625" s="222"/>
      <c r="O625" s="223"/>
    </row>
    <row r="626" spans="2:15" x14ac:dyDescent="0.25">
      <c r="B626" s="287"/>
      <c r="C626" s="221"/>
      <c r="D626" s="222"/>
      <c r="E626" s="222"/>
      <c r="F626" s="222"/>
      <c r="G626" s="222"/>
      <c r="H626" s="222"/>
      <c r="I626" s="222"/>
      <c r="J626" s="222"/>
      <c r="K626" s="222"/>
      <c r="L626" s="222"/>
      <c r="M626" s="222"/>
      <c r="N626" s="222"/>
      <c r="O626" s="223"/>
    </row>
    <row r="627" spans="2:15" x14ac:dyDescent="0.25">
      <c r="B627" s="287"/>
      <c r="C627" s="221"/>
      <c r="D627" s="222"/>
      <c r="E627" s="222"/>
      <c r="F627" s="222"/>
      <c r="G627" s="222"/>
      <c r="H627" s="222"/>
      <c r="I627" s="222"/>
      <c r="J627" s="222"/>
      <c r="K627" s="222"/>
      <c r="L627" s="222"/>
      <c r="M627" s="222"/>
      <c r="N627" s="222"/>
      <c r="O627" s="223"/>
    </row>
    <row r="628" spans="2:15" x14ac:dyDescent="0.25">
      <c r="B628" s="287"/>
      <c r="C628" s="221"/>
      <c r="D628" s="222"/>
      <c r="E628" s="222"/>
      <c r="F628" s="222"/>
      <c r="G628" s="222"/>
      <c r="H628" s="222"/>
      <c r="I628" s="222"/>
      <c r="J628" s="222"/>
      <c r="K628" s="222"/>
      <c r="L628" s="222"/>
      <c r="M628" s="222"/>
      <c r="N628" s="222"/>
      <c r="O628" s="223"/>
    </row>
    <row r="629" spans="2:15" x14ac:dyDescent="0.25">
      <c r="B629" s="287"/>
      <c r="C629" s="221"/>
      <c r="D629" s="222"/>
      <c r="E629" s="222"/>
      <c r="F629" s="222"/>
      <c r="G629" s="222"/>
      <c r="H629" s="222"/>
      <c r="I629" s="222"/>
      <c r="J629" s="222"/>
      <c r="K629" s="222"/>
      <c r="L629" s="222"/>
      <c r="M629" s="222"/>
      <c r="N629" s="222"/>
      <c r="O629" s="223"/>
    </row>
    <row r="630" spans="2:15" x14ac:dyDescent="0.25">
      <c r="B630" s="287"/>
      <c r="C630" s="221"/>
      <c r="D630" s="222"/>
      <c r="E630" s="222"/>
      <c r="F630" s="222"/>
      <c r="G630" s="222"/>
      <c r="H630" s="222"/>
      <c r="I630" s="222"/>
      <c r="J630" s="222"/>
      <c r="K630" s="222"/>
      <c r="L630" s="222"/>
      <c r="M630" s="222"/>
      <c r="N630" s="222"/>
      <c r="O630" s="223"/>
    </row>
    <row r="631" spans="2:15" x14ac:dyDescent="0.25">
      <c r="B631" s="287"/>
      <c r="C631" s="221"/>
      <c r="D631" s="222"/>
      <c r="E631" s="222"/>
      <c r="F631" s="222"/>
      <c r="G631" s="222"/>
      <c r="H631" s="222"/>
      <c r="I631" s="222"/>
      <c r="J631" s="222"/>
      <c r="K631" s="222"/>
      <c r="L631" s="222"/>
      <c r="M631" s="222"/>
      <c r="N631" s="222"/>
      <c r="O631" s="223"/>
    </row>
    <row r="632" spans="2:15" x14ac:dyDescent="0.25">
      <c r="B632" s="287"/>
      <c r="C632" s="221"/>
      <c r="D632" s="222"/>
      <c r="E632" s="222"/>
      <c r="F632" s="222"/>
      <c r="G632" s="222"/>
      <c r="H632" s="222"/>
      <c r="I632" s="222"/>
      <c r="J632" s="222"/>
      <c r="K632" s="222"/>
      <c r="L632" s="222"/>
      <c r="M632" s="222"/>
      <c r="N632" s="222"/>
      <c r="O632" s="223"/>
    </row>
    <row r="633" spans="2:15" x14ac:dyDescent="0.25">
      <c r="B633" s="287"/>
      <c r="C633" s="221"/>
      <c r="D633" s="222"/>
      <c r="E633" s="222"/>
      <c r="F633" s="222"/>
      <c r="G633" s="222"/>
      <c r="H633" s="222"/>
      <c r="I633" s="222"/>
      <c r="J633" s="222"/>
      <c r="K633" s="222"/>
      <c r="L633" s="222"/>
      <c r="M633" s="222"/>
      <c r="N633" s="222"/>
      <c r="O633" s="223"/>
    </row>
    <row r="634" spans="2:15" x14ac:dyDescent="0.25">
      <c r="B634" s="287"/>
      <c r="C634" s="221"/>
      <c r="D634" s="222"/>
      <c r="E634" s="222"/>
      <c r="F634" s="222"/>
      <c r="G634" s="222"/>
      <c r="H634" s="222"/>
      <c r="I634" s="222"/>
      <c r="J634" s="222"/>
      <c r="K634" s="222"/>
      <c r="L634" s="222"/>
      <c r="M634" s="222"/>
      <c r="N634" s="222"/>
      <c r="O634" s="223"/>
    </row>
    <row r="635" spans="2:15" x14ac:dyDescent="0.25">
      <c r="B635" s="287"/>
      <c r="C635" s="221"/>
      <c r="D635" s="222"/>
      <c r="E635" s="222"/>
      <c r="F635" s="222"/>
      <c r="G635" s="222"/>
      <c r="H635" s="222"/>
      <c r="I635" s="222"/>
      <c r="J635" s="222"/>
      <c r="K635" s="222"/>
      <c r="L635" s="222"/>
      <c r="M635" s="222"/>
      <c r="N635" s="222"/>
      <c r="O635" s="223"/>
    </row>
    <row r="636" spans="2:15" x14ac:dyDescent="0.25">
      <c r="B636" s="287"/>
      <c r="C636" s="221"/>
      <c r="D636" s="222"/>
      <c r="E636" s="222"/>
      <c r="F636" s="222"/>
      <c r="G636" s="222"/>
      <c r="H636" s="222"/>
      <c r="I636" s="222"/>
      <c r="J636" s="222"/>
      <c r="K636" s="222"/>
      <c r="L636" s="222"/>
      <c r="M636" s="222"/>
      <c r="N636" s="222"/>
      <c r="O636" s="223"/>
    </row>
    <row r="637" spans="2:15" x14ac:dyDescent="0.25">
      <c r="B637" s="287"/>
      <c r="C637" s="221"/>
      <c r="D637" s="222"/>
      <c r="E637" s="222"/>
      <c r="F637" s="222"/>
      <c r="G637" s="222"/>
      <c r="H637" s="222"/>
      <c r="I637" s="222"/>
      <c r="J637" s="222"/>
      <c r="K637" s="222"/>
      <c r="L637" s="222"/>
      <c r="M637" s="222"/>
      <c r="N637" s="222"/>
      <c r="O637" s="223"/>
    </row>
    <row r="638" spans="2:15" x14ac:dyDescent="0.25">
      <c r="B638" s="287"/>
      <c r="C638" s="221"/>
      <c r="D638" s="222"/>
      <c r="E638" s="222"/>
      <c r="F638" s="222"/>
      <c r="G638" s="222"/>
      <c r="H638" s="222"/>
      <c r="I638" s="222"/>
      <c r="J638" s="222"/>
      <c r="K638" s="222"/>
      <c r="L638" s="222"/>
      <c r="M638" s="222"/>
      <c r="N638" s="222"/>
      <c r="O638" s="223"/>
    </row>
    <row r="639" spans="2:15" x14ac:dyDescent="0.25">
      <c r="B639" s="287"/>
      <c r="C639" s="221"/>
      <c r="D639" s="222"/>
      <c r="E639" s="222"/>
      <c r="F639" s="222"/>
      <c r="G639" s="222"/>
      <c r="H639" s="222"/>
      <c r="I639" s="222"/>
      <c r="J639" s="222"/>
      <c r="K639" s="222"/>
      <c r="L639" s="222"/>
      <c r="M639" s="222"/>
      <c r="N639" s="222"/>
      <c r="O639" s="223"/>
    </row>
    <row r="640" spans="2:15" x14ac:dyDescent="0.25">
      <c r="B640" s="287"/>
      <c r="C640" s="221"/>
      <c r="D640" s="222"/>
      <c r="E640" s="222"/>
      <c r="F640" s="222"/>
      <c r="G640" s="222"/>
      <c r="H640" s="222"/>
      <c r="I640" s="222"/>
      <c r="J640" s="222"/>
      <c r="K640" s="222"/>
      <c r="L640" s="222"/>
      <c r="M640" s="222"/>
      <c r="N640" s="222"/>
      <c r="O640" s="223"/>
    </row>
    <row r="641" spans="2:15" x14ac:dyDescent="0.25">
      <c r="B641" s="287"/>
      <c r="C641" s="221"/>
      <c r="D641" s="222"/>
      <c r="E641" s="222"/>
      <c r="F641" s="222"/>
      <c r="G641" s="222"/>
      <c r="H641" s="222"/>
      <c r="I641" s="222"/>
      <c r="J641" s="222"/>
      <c r="K641" s="222"/>
      <c r="L641" s="222"/>
      <c r="M641" s="222"/>
      <c r="N641" s="222"/>
      <c r="O641" s="223"/>
    </row>
    <row r="642" spans="2:15" x14ac:dyDescent="0.25">
      <c r="B642" s="287"/>
      <c r="C642" s="221"/>
      <c r="D642" s="222"/>
      <c r="E642" s="222"/>
      <c r="F642" s="222"/>
      <c r="G642" s="222"/>
      <c r="H642" s="222"/>
      <c r="I642" s="222"/>
      <c r="J642" s="222"/>
      <c r="K642" s="222"/>
      <c r="L642" s="222"/>
      <c r="M642" s="222"/>
      <c r="N642" s="222"/>
      <c r="O642" s="223"/>
    </row>
    <row r="643" spans="2:15" x14ac:dyDescent="0.25">
      <c r="B643" s="287"/>
      <c r="C643" s="221"/>
      <c r="D643" s="222"/>
      <c r="E643" s="222"/>
      <c r="F643" s="222"/>
      <c r="G643" s="222"/>
      <c r="H643" s="222"/>
      <c r="I643" s="222"/>
      <c r="J643" s="222"/>
      <c r="K643" s="222"/>
      <c r="L643" s="222"/>
      <c r="M643" s="222"/>
      <c r="N643" s="222"/>
      <c r="O643" s="223"/>
    </row>
    <row r="644" spans="2:15" x14ac:dyDescent="0.25">
      <c r="B644" s="287"/>
      <c r="C644" s="221"/>
      <c r="D644" s="222"/>
      <c r="E644" s="222"/>
      <c r="F644" s="222"/>
      <c r="G644" s="222"/>
      <c r="H644" s="222"/>
      <c r="I644" s="222"/>
      <c r="J644" s="222"/>
      <c r="K644" s="222"/>
      <c r="L644" s="222"/>
      <c r="M644" s="222"/>
      <c r="N644" s="222"/>
      <c r="O644" s="223"/>
    </row>
    <row r="645" spans="2:15" x14ac:dyDescent="0.25">
      <c r="B645" s="287"/>
      <c r="C645" s="221"/>
      <c r="D645" s="222"/>
      <c r="E645" s="222"/>
      <c r="F645" s="222"/>
      <c r="G645" s="222"/>
      <c r="H645" s="222"/>
      <c r="I645" s="222"/>
      <c r="J645" s="222"/>
      <c r="K645" s="222"/>
      <c r="L645" s="222"/>
      <c r="M645" s="222"/>
      <c r="N645" s="222"/>
      <c r="O645" s="223"/>
    </row>
    <row r="646" spans="2:15" x14ac:dyDescent="0.25">
      <c r="B646" s="287"/>
      <c r="C646" s="221"/>
      <c r="D646" s="222"/>
      <c r="E646" s="222"/>
      <c r="F646" s="222"/>
      <c r="G646" s="222"/>
      <c r="H646" s="222"/>
      <c r="I646" s="222"/>
      <c r="J646" s="222"/>
      <c r="K646" s="222"/>
      <c r="L646" s="222"/>
      <c r="M646" s="222"/>
      <c r="N646" s="222"/>
      <c r="O646" s="223"/>
    </row>
    <row r="647" spans="2:15" x14ac:dyDescent="0.25">
      <c r="B647" s="287"/>
      <c r="C647" s="221"/>
      <c r="D647" s="222"/>
      <c r="E647" s="222"/>
      <c r="F647" s="222"/>
      <c r="G647" s="222"/>
      <c r="H647" s="222"/>
      <c r="I647" s="222"/>
      <c r="J647" s="222"/>
      <c r="K647" s="222"/>
      <c r="L647" s="222"/>
      <c r="M647" s="222"/>
      <c r="N647" s="222"/>
      <c r="O647" s="223"/>
    </row>
    <row r="648" spans="2:15" x14ac:dyDescent="0.25">
      <c r="B648" s="287"/>
      <c r="C648" s="221"/>
      <c r="D648" s="222"/>
      <c r="E648" s="222"/>
      <c r="F648" s="222"/>
      <c r="G648" s="222"/>
      <c r="H648" s="222"/>
      <c r="I648" s="222"/>
      <c r="J648" s="222"/>
      <c r="K648" s="222"/>
      <c r="L648" s="222"/>
      <c r="M648" s="222"/>
      <c r="N648" s="222"/>
      <c r="O648" s="223"/>
    </row>
    <row r="649" spans="2:15" x14ac:dyDescent="0.25">
      <c r="B649" s="287"/>
      <c r="C649" s="221"/>
      <c r="D649" s="222"/>
      <c r="E649" s="222"/>
      <c r="F649" s="222"/>
      <c r="G649" s="222"/>
      <c r="H649" s="222"/>
      <c r="I649" s="222"/>
      <c r="J649" s="222"/>
      <c r="K649" s="222"/>
      <c r="L649" s="222"/>
      <c r="M649" s="222"/>
      <c r="N649" s="222"/>
      <c r="O649" s="223"/>
    </row>
    <row r="650" spans="2:15" x14ac:dyDescent="0.25">
      <c r="B650" s="287"/>
      <c r="C650" s="221"/>
      <c r="D650" s="222"/>
      <c r="E650" s="222"/>
      <c r="F650" s="222"/>
      <c r="G650" s="222"/>
      <c r="H650" s="222"/>
      <c r="I650" s="222"/>
      <c r="J650" s="222"/>
      <c r="K650" s="222"/>
      <c r="L650" s="222"/>
      <c r="M650" s="222"/>
      <c r="N650" s="222"/>
      <c r="O650" s="223"/>
    </row>
    <row r="651" spans="2:15" x14ac:dyDescent="0.25">
      <c r="B651" s="287"/>
      <c r="C651" s="221"/>
      <c r="D651" s="222"/>
      <c r="E651" s="222"/>
      <c r="F651" s="222"/>
      <c r="G651" s="222"/>
      <c r="H651" s="222"/>
      <c r="I651" s="222"/>
      <c r="J651" s="222"/>
      <c r="K651" s="222"/>
      <c r="L651" s="222"/>
      <c r="M651" s="222"/>
      <c r="N651" s="222"/>
      <c r="O651" s="223"/>
    </row>
    <row r="652" spans="2:15" x14ac:dyDescent="0.25">
      <c r="B652" s="287"/>
      <c r="C652" s="221"/>
      <c r="D652" s="222"/>
      <c r="E652" s="222"/>
      <c r="F652" s="222"/>
      <c r="G652" s="222"/>
      <c r="H652" s="222"/>
      <c r="I652" s="222"/>
      <c r="J652" s="222"/>
      <c r="K652" s="222"/>
      <c r="L652" s="222"/>
      <c r="M652" s="222"/>
      <c r="N652" s="222"/>
      <c r="O652" s="223"/>
    </row>
    <row r="653" spans="2:15" x14ac:dyDescent="0.25">
      <c r="B653" s="287"/>
      <c r="C653" s="221"/>
      <c r="D653" s="222"/>
      <c r="E653" s="222"/>
      <c r="F653" s="222"/>
      <c r="G653" s="222"/>
      <c r="H653" s="222"/>
      <c r="I653" s="222"/>
      <c r="J653" s="222"/>
      <c r="K653" s="222"/>
      <c r="L653" s="222"/>
      <c r="M653" s="222"/>
      <c r="N653" s="222"/>
      <c r="O653" s="223"/>
    </row>
    <row r="654" spans="2:15" x14ac:dyDescent="0.25">
      <c r="B654" s="287"/>
      <c r="C654" s="221"/>
      <c r="D654" s="222"/>
      <c r="E654" s="222"/>
      <c r="F654" s="222"/>
      <c r="G654" s="222"/>
      <c r="H654" s="222"/>
      <c r="I654" s="222"/>
      <c r="J654" s="222"/>
      <c r="K654" s="222"/>
      <c r="L654" s="222"/>
      <c r="M654" s="222"/>
      <c r="N654" s="222"/>
      <c r="O654" s="223"/>
    </row>
    <row r="655" spans="2:15" x14ac:dyDescent="0.25">
      <c r="B655" s="287"/>
      <c r="C655" s="221"/>
      <c r="D655" s="222"/>
      <c r="E655" s="222"/>
      <c r="F655" s="222"/>
      <c r="G655" s="222"/>
      <c r="H655" s="222"/>
      <c r="I655" s="222"/>
      <c r="J655" s="222"/>
      <c r="K655" s="222"/>
      <c r="L655" s="222"/>
      <c r="M655" s="222"/>
      <c r="N655" s="222"/>
      <c r="O655" s="223"/>
    </row>
    <row r="656" spans="2:15" x14ac:dyDescent="0.25">
      <c r="B656" s="287"/>
      <c r="C656" s="221"/>
      <c r="D656" s="222"/>
      <c r="E656" s="222"/>
      <c r="F656" s="222"/>
      <c r="G656" s="222"/>
      <c r="H656" s="222"/>
      <c r="I656" s="222"/>
      <c r="J656" s="222"/>
      <c r="K656" s="222"/>
      <c r="L656" s="222"/>
      <c r="M656" s="222"/>
      <c r="N656" s="222"/>
      <c r="O656" s="223"/>
    </row>
    <row r="657" spans="2:15" x14ac:dyDescent="0.25">
      <c r="B657" s="287"/>
      <c r="C657" s="221"/>
      <c r="D657" s="222"/>
      <c r="E657" s="222"/>
      <c r="F657" s="222"/>
      <c r="G657" s="222"/>
      <c r="H657" s="222"/>
      <c r="I657" s="222"/>
      <c r="J657" s="222"/>
      <c r="K657" s="222"/>
      <c r="L657" s="222"/>
      <c r="M657" s="222"/>
      <c r="N657" s="222"/>
      <c r="O657" s="223"/>
    </row>
    <row r="658" spans="2:15" x14ac:dyDescent="0.25">
      <c r="B658" s="287"/>
      <c r="C658" s="221"/>
      <c r="D658" s="222"/>
      <c r="E658" s="222"/>
      <c r="F658" s="222"/>
      <c r="G658" s="222"/>
      <c r="H658" s="222"/>
      <c r="I658" s="222"/>
      <c r="J658" s="222"/>
      <c r="K658" s="222"/>
      <c r="L658" s="222"/>
      <c r="M658" s="222"/>
      <c r="N658" s="222"/>
      <c r="O658" s="223"/>
    </row>
    <row r="659" spans="2:15" x14ac:dyDescent="0.25">
      <c r="B659" s="287"/>
      <c r="C659" s="221"/>
      <c r="D659" s="222"/>
      <c r="E659" s="222"/>
      <c r="F659" s="222"/>
      <c r="G659" s="222"/>
      <c r="H659" s="222"/>
      <c r="I659" s="222"/>
      <c r="J659" s="222"/>
      <c r="K659" s="222"/>
      <c r="L659" s="222"/>
      <c r="M659" s="222"/>
      <c r="N659" s="222"/>
      <c r="O659" s="223"/>
    </row>
    <row r="660" spans="2:15" x14ac:dyDescent="0.25">
      <c r="B660" s="287"/>
      <c r="C660" s="221"/>
      <c r="D660" s="222"/>
      <c r="E660" s="222"/>
      <c r="F660" s="222"/>
      <c r="G660" s="222"/>
      <c r="H660" s="222"/>
      <c r="I660" s="222"/>
      <c r="J660" s="222"/>
      <c r="K660" s="222"/>
      <c r="L660" s="222"/>
      <c r="M660" s="222"/>
      <c r="N660" s="222"/>
      <c r="O660" s="223"/>
    </row>
    <row r="661" spans="2:15" x14ac:dyDescent="0.25">
      <c r="B661" s="287"/>
      <c r="C661" s="221"/>
      <c r="D661" s="222"/>
      <c r="E661" s="222"/>
      <c r="F661" s="222"/>
      <c r="G661" s="222"/>
      <c r="H661" s="222"/>
      <c r="I661" s="222"/>
      <c r="J661" s="222"/>
      <c r="K661" s="222"/>
      <c r="L661" s="222"/>
      <c r="M661" s="222"/>
      <c r="N661" s="222"/>
      <c r="O661" s="223"/>
    </row>
    <row r="662" spans="2:15" x14ac:dyDescent="0.25">
      <c r="B662" s="287"/>
      <c r="C662" s="221"/>
      <c r="D662" s="222"/>
      <c r="E662" s="222"/>
      <c r="F662" s="222"/>
      <c r="G662" s="222"/>
      <c r="H662" s="222"/>
      <c r="I662" s="222"/>
      <c r="J662" s="222"/>
      <c r="K662" s="222"/>
      <c r="L662" s="222"/>
      <c r="M662" s="222"/>
      <c r="N662" s="222"/>
      <c r="O662" s="223"/>
    </row>
    <row r="663" spans="2:15" x14ac:dyDescent="0.25">
      <c r="B663" s="287"/>
      <c r="C663" s="221"/>
      <c r="D663" s="222"/>
      <c r="E663" s="222"/>
      <c r="F663" s="222"/>
      <c r="G663" s="222"/>
      <c r="H663" s="222"/>
      <c r="I663" s="222"/>
      <c r="J663" s="222"/>
      <c r="K663" s="222"/>
      <c r="L663" s="222"/>
      <c r="M663" s="222"/>
      <c r="N663" s="222"/>
      <c r="O663" s="223"/>
    </row>
    <row r="664" spans="2:15" x14ac:dyDescent="0.25">
      <c r="B664" s="287"/>
      <c r="C664" s="221"/>
      <c r="D664" s="222"/>
      <c r="E664" s="222"/>
      <c r="F664" s="222"/>
      <c r="G664" s="222"/>
      <c r="H664" s="222"/>
      <c r="I664" s="222"/>
      <c r="J664" s="222"/>
      <c r="K664" s="222"/>
      <c r="L664" s="222"/>
      <c r="M664" s="222"/>
      <c r="N664" s="222"/>
      <c r="O664" s="223"/>
    </row>
    <row r="665" spans="2:15" x14ac:dyDescent="0.25">
      <c r="B665" s="287"/>
      <c r="C665" s="221"/>
      <c r="D665" s="222"/>
      <c r="E665" s="222"/>
      <c r="F665" s="222"/>
      <c r="G665" s="222"/>
      <c r="H665" s="222"/>
      <c r="I665" s="222"/>
      <c r="J665" s="222"/>
      <c r="K665" s="222"/>
      <c r="L665" s="222"/>
      <c r="M665" s="222"/>
      <c r="N665" s="222"/>
      <c r="O665" s="223"/>
    </row>
    <row r="666" spans="2:15" x14ac:dyDescent="0.25">
      <c r="B666" s="287"/>
      <c r="C666" s="221"/>
      <c r="D666" s="222"/>
      <c r="E666" s="222"/>
      <c r="F666" s="222"/>
      <c r="G666" s="222"/>
      <c r="H666" s="222"/>
      <c r="I666" s="222"/>
      <c r="J666" s="222"/>
      <c r="K666" s="222"/>
      <c r="L666" s="222"/>
      <c r="M666" s="222"/>
      <c r="N666" s="222"/>
      <c r="O666" s="223"/>
    </row>
    <row r="667" spans="2:15" x14ac:dyDescent="0.25">
      <c r="B667" s="287"/>
      <c r="C667" s="221"/>
      <c r="D667" s="222"/>
      <c r="E667" s="222"/>
      <c r="F667" s="222"/>
      <c r="G667" s="222"/>
      <c r="H667" s="222"/>
      <c r="I667" s="222"/>
      <c r="J667" s="222"/>
      <c r="K667" s="222"/>
      <c r="L667" s="222"/>
      <c r="M667" s="222"/>
      <c r="N667" s="222"/>
      <c r="O667" s="223"/>
    </row>
    <row r="668" spans="2:15" x14ac:dyDescent="0.25">
      <c r="B668" s="287"/>
      <c r="C668" s="221"/>
      <c r="D668" s="222"/>
      <c r="E668" s="222"/>
      <c r="F668" s="222"/>
      <c r="G668" s="222"/>
      <c r="H668" s="222"/>
      <c r="I668" s="222"/>
      <c r="J668" s="222"/>
      <c r="K668" s="222"/>
      <c r="L668" s="222"/>
      <c r="M668" s="222"/>
      <c r="N668" s="222"/>
      <c r="O668" s="223"/>
    </row>
    <row r="669" spans="2:15" x14ac:dyDescent="0.25">
      <c r="B669" s="287"/>
      <c r="C669" s="221"/>
      <c r="D669" s="222"/>
      <c r="E669" s="222"/>
      <c r="F669" s="222"/>
      <c r="G669" s="222"/>
      <c r="H669" s="222"/>
      <c r="I669" s="222"/>
      <c r="J669" s="222"/>
      <c r="K669" s="222"/>
      <c r="L669" s="222"/>
      <c r="M669" s="222"/>
      <c r="N669" s="222"/>
      <c r="O669" s="223"/>
    </row>
    <row r="670" spans="2:15" x14ac:dyDescent="0.25">
      <c r="B670" s="287"/>
      <c r="C670" s="221"/>
      <c r="D670" s="222"/>
      <c r="E670" s="222"/>
      <c r="F670" s="222"/>
      <c r="G670" s="222"/>
      <c r="H670" s="222"/>
      <c r="I670" s="222"/>
      <c r="J670" s="222"/>
      <c r="K670" s="222"/>
      <c r="L670" s="222"/>
      <c r="M670" s="222"/>
      <c r="N670" s="222"/>
      <c r="O670" s="223"/>
    </row>
    <row r="671" spans="2:15" x14ac:dyDescent="0.25">
      <c r="B671" s="287"/>
      <c r="C671" s="221"/>
      <c r="D671" s="222"/>
      <c r="E671" s="222"/>
      <c r="F671" s="222"/>
      <c r="G671" s="222"/>
      <c r="H671" s="222"/>
      <c r="I671" s="222"/>
      <c r="J671" s="222"/>
      <c r="K671" s="222"/>
      <c r="L671" s="222"/>
      <c r="M671" s="222"/>
      <c r="N671" s="222"/>
      <c r="O671" s="223"/>
    </row>
    <row r="672" spans="2:15" x14ac:dyDescent="0.25">
      <c r="B672" s="287"/>
      <c r="C672" s="221"/>
      <c r="D672" s="222"/>
      <c r="E672" s="222"/>
      <c r="F672" s="222"/>
      <c r="G672" s="222"/>
      <c r="H672" s="222"/>
      <c r="I672" s="222"/>
      <c r="J672" s="222"/>
      <c r="K672" s="222"/>
      <c r="L672" s="222"/>
      <c r="M672" s="222"/>
      <c r="N672" s="222"/>
      <c r="O672" s="223"/>
    </row>
    <row r="673" spans="2:15" x14ac:dyDescent="0.25">
      <c r="B673" s="287"/>
      <c r="C673" s="221"/>
      <c r="D673" s="222"/>
      <c r="E673" s="222"/>
      <c r="F673" s="222"/>
      <c r="G673" s="222"/>
      <c r="H673" s="222"/>
      <c r="I673" s="222"/>
      <c r="J673" s="222"/>
      <c r="K673" s="222"/>
      <c r="L673" s="222"/>
      <c r="M673" s="222"/>
      <c r="N673" s="222"/>
      <c r="O673" s="223"/>
    </row>
    <row r="674" spans="2:15" x14ac:dyDescent="0.25">
      <c r="B674" s="287"/>
      <c r="C674" s="221"/>
      <c r="D674" s="222"/>
      <c r="E674" s="222"/>
      <c r="F674" s="222"/>
      <c r="G674" s="222"/>
      <c r="H674" s="222"/>
      <c r="I674" s="222"/>
      <c r="J674" s="222"/>
      <c r="K674" s="222"/>
      <c r="L674" s="222"/>
      <c r="M674" s="222"/>
      <c r="N674" s="222"/>
      <c r="O674" s="223"/>
    </row>
    <row r="675" spans="2:15" x14ac:dyDescent="0.25">
      <c r="B675" s="287"/>
      <c r="C675" s="221"/>
      <c r="D675" s="222"/>
      <c r="E675" s="222"/>
      <c r="F675" s="222"/>
      <c r="G675" s="222"/>
      <c r="H675" s="222"/>
      <c r="I675" s="222"/>
      <c r="J675" s="222"/>
      <c r="K675" s="222"/>
      <c r="L675" s="222"/>
      <c r="M675" s="222"/>
      <c r="N675" s="222"/>
      <c r="O675" s="223"/>
    </row>
    <row r="676" spans="2:15" x14ac:dyDescent="0.25">
      <c r="B676" s="287"/>
      <c r="C676" s="221"/>
      <c r="D676" s="222"/>
      <c r="E676" s="222"/>
      <c r="F676" s="222"/>
      <c r="G676" s="222"/>
      <c r="H676" s="222"/>
      <c r="I676" s="222"/>
      <c r="J676" s="222"/>
      <c r="K676" s="222"/>
      <c r="L676" s="222"/>
      <c r="M676" s="222"/>
      <c r="N676" s="222"/>
      <c r="O676" s="223"/>
    </row>
    <row r="677" spans="2:15" x14ac:dyDescent="0.25">
      <c r="B677" s="287"/>
      <c r="C677" s="221"/>
      <c r="D677" s="222"/>
      <c r="E677" s="222"/>
      <c r="F677" s="222"/>
      <c r="G677" s="222"/>
      <c r="H677" s="222"/>
      <c r="I677" s="222"/>
      <c r="J677" s="222"/>
      <c r="K677" s="222"/>
      <c r="L677" s="222"/>
      <c r="M677" s="222"/>
      <c r="N677" s="222"/>
      <c r="O677" s="223"/>
    </row>
    <row r="678" spans="2:15" x14ac:dyDescent="0.25">
      <c r="B678" s="287"/>
      <c r="C678" s="221"/>
      <c r="D678" s="222"/>
      <c r="E678" s="222"/>
      <c r="F678" s="222"/>
      <c r="G678" s="222"/>
      <c r="H678" s="222"/>
      <c r="I678" s="222"/>
      <c r="J678" s="222"/>
      <c r="K678" s="222"/>
      <c r="L678" s="222"/>
      <c r="M678" s="222"/>
      <c r="N678" s="222"/>
      <c r="O678" s="223"/>
    </row>
    <row r="679" spans="2:15" x14ac:dyDescent="0.25">
      <c r="B679" s="287"/>
      <c r="C679" s="221"/>
      <c r="D679" s="222"/>
      <c r="E679" s="222"/>
      <c r="F679" s="222"/>
      <c r="G679" s="222"/>
      <c r="H679" s="222"/>
      <c r="I679" s="222"/>
      <c r="J679" s="222"/>
      <c r="K679" s="222"/>
      <c r="L679" s="222"/>
      <c r="M679" s="222"/>
      <c r="N679" s="222"/>
      <c r="O679" s="223"/>
    </row>
    <row r="680" spans="2:15" x14ac:dyDescent="0.25">
      <c r="B680" s="287"/>
      <c r="C680" s="221"/>
      <c r="D680" s="222"/>
      <c r="E680" s="222"/>
      <c r="F680" s="222"/>
      <c r="G680" s="222"/>
      <c r="H680" s="222"/>
      <c r="I680" s="222"/>
      <c r="J680" s="222"/>
      <c r="K680" s="222"/>
      <c r="L680" s="222"/>
      <c r="M680" s="222"/>
      <c r="N680" s="222"/>
      <c r="O680" s="223"/>
    </row>
    <row r="681" spans="2:15" x14ac:dyDescent="0.25">
      <c r="B681" s="287"/>
      <c r="C681" s="221"/>
      <c r="D681" s="222"/>
      <c r="E681" s="222"/>
      <c r="F681" s="222"/>
      <c r="G681" s="222"/>
      <c r="H681" s="222"/>
      <c r="I681" s="222"/>
      <c r="J681" s="222"/>
      <c r="K681" s="222"/>
      <c r="L681" s="222"/>
      <c r="M681" s="222"/>
      <c r="N681" s="222"/>
      <c r="O681" s="223"/>
    </row>
    <row r="682" spans="2:15" x14ac:dyDescent="0.25">
      <c r="B682" s="287"/>
      <c r="C682" s="221"/>
      <c r="D682" s="222"/>
      <c r="E682" s="222"/>
      <c r="F682" s="222"/>
      <c r="G682" s="222"/>
      <c r="H682" s="222"/>
      <c r="I682" s="222"/>
      <c r="J682" s="222"/>
      <c r="K682" s="222"/>
      <c r="L682" s="222"/>
      <c r="M682" s="222"/>
      <c r="N682" s="222"/>
      <c r="O682" s="223"/>
    </row>
    <row r="683" spans="2:15" x14ac:dyDescent="0.25">
      <c r="B683" s="287"/>
      <c r="C683" s="221"/>
      <c r="D683" s="222"/>
      <c r="E683" s="222"/>
      <c r="F683" s="222"/>
      <c r="G683" s="222"/>
      <c r="H683" s="222"/>
      <c r="I683" s="222"/>
      <c r="J683" s="222"/>
      <c r="K683" s="222"/>
      <c r="L683" s="222"/>
      <c r="M683" s="222"/>
      <c r="N683" s="222"/>
      <c r="O683" s="223"/>
    </row>
    <row r="684" spans="2:15" x14ac:dyDescent="0.25">
      <c r="B684" s="287"/>
      <c r="C684" s="221"/>
      <c r="D684" s="222"/>
      <c r="E684" s="222"/>
      <c r="F684" s="222"/>
      <c r="G684" s="222"/>
      <c r="H684" s="222"/>
      <c r="I684" s="222"/>
      <c r="J684" s="222"/>
      <c r="K684" s="222"/>
      <c r="L684" s="222"/>
      <c r="M684" s="222"/>
      <c r="N684" s="222"/>
      <c r="O684" s="223"/>
    </row>
    <row r="685" spans="2:15" x14ac:dyDescent="0.25">
      <c r="B685" s="287"/>
      <c r="C685" s="221"/>
      <c r="D685" s="222"/>
      <c r="E685" s="222"/>
      <c r="F685" s="222"/>
      <c r="G685" s="222"/>
      <c r="H685" s="222"/>
      <c r="I685" s="222"/>
      <c r="J685" s="222"/>
      <c r="K685" s="222"/>
      <c r="L685" s="222"/>
      <c r="M685" s="222"/>
      <c r="N685" s="222"/>
      <c r="O685" s="223"/>
    </row>
    <row r="686" spans="2:15" x14ac:dyDescent="0.25">
      <c r="B686" s="287"/>
      <c r="C686" s="221"/>
      <c r="D686" s="222"/>
      <c r="E686" s="222"/>
      <c r="F686" s="222"/>
      <c r="G686" s="222"/>
      <c r="H686" s="222"/>
      <c r="I686" s="222"/>
      <c r="J686" s="222"/>
      <c r="K686" s="222"/>
      <c r="L686" s="222"/>
      <c r="M686" s="222"/>
      <c r="N686" s="222"/>
      <c r="O686" s="223"/>
    </row>
    <row r="687" spans="2:15" x14ac:dyDescent="0.25">
      <c r="B687" s="287"/>
      <c r="C687" s="221"/>
      <c r="D687" s="222"/>
      <c r="E687" s="222"/>
      <c r="F687" s="222"/>
      <c r="G687" s="222"/>
      <c r="H687" s="222"/>
      <c r="I687" s="222"/>
      <c r="J687" s="222"/>
      <c r="K687" s="222"/>
      <c r="L687" s="222"/>
      <c r="M687" s="222"/>
      <c r="N687" s="222"/>
      <c r="O687" s="223"/>
    </row>
    <row r="688" spans="2:15" x14ac:dyDescent="0.25">
      <c r="B688" s="287"/>
      <c r="C688" s="221"/>
      <c r="D688" s="222"/>
      <c r="E688" s="222"/>
      <c r="F688" s="222"/>
      <c r="G688" s="222"/>
      <c r="H688" s="222"/>
      <c r="I688" s="222"/>
      <c r="J688" s="222"/>
      <c r="K688" s="222"/>
      <c r="L688" s="222"/>
      <c r="M688" s="222"/>
      <c r="N688" s="222"/>
      <c r="O688" s="223"/>
    </row>
    <row r="689" spans="2:15" x14ac:dyDescent="0.25">
      <c r="B689" s="287"/>
      <c r="C689" s="221"/>
      <c r="D689" s="222"/>
      <c r="E689" s="222"/>
      <c r="F689" s="222"/>
      <c r="G689" s="222"/>
      <c r="H689" s="222"/>
      <c r="I689" s="222"/>
      <c r="J689" s="222"/>
      <c r="K689" s="222"/>
      <c r="L689" s="222"/>
      <c r="M689" s="222"/>
      <c r="N689" s="222"/>
      <c r="O689" s="223"/>
    </row>
    <row r="690" spans="2:15" x14ac:dyDescent="0.25">
      <c r="B690" s="287"/>
      <c r="C690" s="221"/>
      <c r="D690" s="222"/>
      <c r="E690" s="222"/>
      <c r="F690" s="222"/>
      <c r="G690" s="222"/>
      <c r="H690" s="222"/>
      <c r="I690" s="222"/>
      <c r="J690" s="222"/>
      <c r="K690" s="222"/>
      <c r="L690" s="222"/>
      <c r="M690" s="222"/>
      <c r="N690" s="222"/>
      <c r="O690" s="223"/>
    </row>
    <row r="691" spans="2:15" x14ac:dyDescent="0.25">
      <c r="B691" s="287"/>
      <c r="C691" s="221"/>
      <c r="D691" s="222"/>
      <c r="E691" s="222"/>
      <c r="F691" s="222"/>
      <c r="G691" s="222"/>
      <c r="H691" s="222"/>
      <c r="I691" s="222"/>
      <c r="J691" s="222"/>
      <c r="K691" s="222"/>
      <c r="L691" s="222"/>
      <c r="M691" s="222"/>
      <c r="N691" s="222"/>
      <c r="O691" s="223"/>
    </row>
    <row r="692" spans="2:15" x14ac:dyDescent="0.25">
      <c r="B692" s="287"/>
      <c r="C692" s="221"/>
      <c r="D692" s="222"/>
      <c r="E692" s="222"/>
      <c r="F692" s="222"/>
      <c r="G692" s="222"/>
      <c r="H692" s="222"/>
      <c r="I692" s="222"/>
      <c r="J692" s="222"/>
      <c r="K692" s="222"/>
      <c r="L692" s="222"/>
      <c r="M692" s="222"/>
      <c r="N692" s="222"/>
      <c r="O692" s="223"/>
    </row>
    <row r="693" spans="2:15" x14ac:dyDescent="0.25">
      <c r="B693" s="287"/>
      <c r="C693" s="221"/>
      <c r="D693" s="222"/>
      <c r="E693" s="222"/>
      <c r="F693" s="222"/>
      <c r="G693" s="222"/>
      <c r="H693" s="222"/>
      <c r="I693" s="222"/>
      <c r="J693" s="222"/>
      <c r="K693" s="222"/>
      <c r="L693" s="222"/>
      <c r="M693" s="222"/>
      <c r="N693" s="222"/>
      <c r="O693" s="223"/>
    </row>
    <row r="694" spans="2:15" x14ac:dyDescent="0.25">
      <c r="B694" s="287"/>
      <c r="C694" s="221"/>
      <c r="D694" s="222"/>
      <c r="E694" s="222"/>
      <c r="F694" s="222"/>
      <c r="G694" s="222"/>
      <c r="H694" s="222"/>
      <c r="I694" s="222"/>
      <c r="J694" s="222"/>
      <c r="K694" s="222"/>
      <c r="L694" s="222"/>
      <c r="M694" s="222"/>
      <c r="N694" s="222"/>
      <c r="O694" s="223"/>
    </row>
    <row r="695" spans="2:15" x14ac:dyDescent="0.25">
      <c r="B695" s="287"/>
      <c r="C695" s="221"/>
      <c r="D695" s="222"/>
      <c r="E695" s="222"/>
      <c r="F695" s="222"/>
      <c r="G695" s="222"/>
      <c r="H695" s="222"/>
      <c r="I695" s="222"/>
      <c r="J695" s="222"/>
      <c r="K695" s="222"/>
      <c r="L695" s="222"/>
      <c r="M695" s="222"/>
      <c r="N695" s="222"/>
      <c r="O695" s="223"/>
    </row>
    <row r="696" spans="2:15" x14ac:dyDescent="0.25">
      <c r="B696" s="287"/>
      <c r="C696" s="221"/>
      <c r="D696" s="222"/>
      <c r="E696" s="222"/>
      <c r="F696" s="222"/>
      <c r="G696" s="222"/>
      <c r="H696" s="222"/>
      <c r="I696" s="222"/>
      <c r="J696" s="222"/>
      <c r="K696" s="222"/>
      <c r="L696" s="222"/>
      <c r="M696" s="222"/>
      <c r="N696" s="222"/>
      <c r="O696" s="223"/>
    </row>
    <row r="697" spans="2:15" x14ac:dyDescent="0.25">
      <c r="B697" s="287"/>
      <c r="C697" s="221"/>
      <c r="D697" s="222"/>
      <c r="E697" s="222"/>
      <c r="F697" s="222"/>
      <c r="G697" s="222"/>
      <c r="H697" s="222"/>
      <c r="I697" s="222"/>
      <c r="J697" s="222"/>
      <c r="K697" s="222"/>
      <c r="L697" s="222"/>
      <c r="M697" s="222"/>
      <c r="N697" s="222"/>
      <c r="O697" s="223"/>
    </row>
    <row r="698" spans="2:15" x14ac:dyDescent="0.25">
      <c r="B698" s="287"/>
      <c r="C698" s="221"/>
      <c r="D698" s="222"/>
      <c r="E698" s="222"/>
      <c r="F698" s="222"/>
      <c r="G698" s="222"/>
      <c r="H698" s="222"/>
      <c r="I698" s="222"/>
      <c r="J698" s="222"/>
      <c r="K698" s="222"/>
      <c r="L698" s="222"/>
      <c r="M698" s="222"/>
      <c r="N698" s="222"/>
      <c r="O698" s="223"/>
    </row>
    <row r="699" spans="2:15" x14ac:dyDescent="0.25">
      <c r="B699" s="287"/>
      <c r="C699" s="221"/>
      <c r="D699" s="222"/>
      <c r="E699" s="222"/>
      <c r="F699" s="222"/>
      <c r="G699" s="222"/>
      <c r="H699" s="222"/>
      <c r="I699" s="222"/>
      <c r="J699" s="222"/>
      <c r="K699" s="222"/>
      <c r="L699" s="222"/>
      <c r="M699" s="222"/>
      <c r="N699" s="222"/>
      <c r="O699" s="223"/>
    </row>
    <row r="700" spans="2:15" x14ac:dyDescent="0.25">
      <c r="B700" s="287"/>
      <c r="C700" s="221"/>
      <c r="D700" s="222"/>
      <c r="E700" s="222"/>
      <c r="F700" s="222"/>
      <c r="G700" s="222"/>
      <c r="H700" s="222"/>
      <c r="I700" s="222"/>
      <c r="J700" s="222"/>
      <c r="K700" s="222"/>
      <c r="L700" s="222"/>
      <c r="M700" s="222"/>
      <c r="N700" s="222"/>
      <c r="O700" s="223"/>
    </row>
    <row r="701" spans="2:15" x14ac:dyDescent="0.25">
      <c r="B701" s="287"/>
      <c r="C701" s="221"/>
      <c r="D701" s="222"/>
      <c r="E701" s="222"/>
      <c r="F701" s="222"/>
      <c r="G701" s="222"/>
      <c r="H701" s="222"/>
      <c r="I701" s="222"/>
      <c r="J701" s="222"/>
      <c r="K701" s="222"/>
      <c r="L701" s="222"/>
      <c r="M701" s="222"/>
      <c r="N701" s="222"/>
      <c r="O701" s="223"/>
    </row>
    <row r="702" spans="2:15" x14ac:dyDescent="0.25">
      <c r="B702" s="287"/>
      <c r="C702" s="221"/>
      <c r="D702" s="222"/>
      <c r="E702" s="222"/>
      <c r="F702" s="222"/>
      <c r="G702" s="222"/>
      <c r="H702" s="222"/>
      <c r="I702" s="222"/>
      <c r="J702" s="222"/>
      <c r="K702" s="222"/>
      <c r="L702" s="222"/>
      <c r="M702" s="222"/>
      <c r="N702" s="222"/>
      <c r="O702" s="223"/>
    </row>
    <row r="703" spans="2:15" x14ac:dyDescent="0.25">
      <c r="B703" s="287"/>
      <c r="C703" s="221"/>
      <c r="D703" s="222"/>
      <c r="E703" s="222"/>
      <c r="F703" s="222"/>
      <c r="G703" s="222"/>
      <c r="H703" s="222"/>
      <c r="I703" s="222"/>
      <c r="J703" s="222"/>
      <c r="K703" s="222"/>
      <c r="L703" s="222"/>
      <c r="M703" s="222"/>
      <c r="N703" s="222"/>
      <c r="O703" s="223"/>
    </row>
    <row r="704" spans="2:15" x14ac:dyDescent="0.25">
      <c r="B704" s="287"/>
      <c r="C704" s="221"/>
      <c r="D704" s="222"/>
      <c r="E704" s="222"/>
      <c r="F704" s="222"/>
      <c r="G704" s="222"/>
      <c r="H704" s="222"/>
      <c r="I704" s="222"/>
      <c r="J704" s="222"/>
      <c r="K704" s="222"/>
      <c r="L704" s="222"/>
      <c r="M704" s="222"/>
      <c r="N704" s="222"/>
      <c r="O704" s="223"/>
    </row>
    <row r="705" spans="2:15" x14ac:dyDescent="0.25">
      <c r="B705" s="287"/>
      <c r="C705" s="221"/>
      <c r="D705" s="222"/>
      <c r="E705" s="222"/>
      <c r="F705" s="222"/>
      <c r="G705" s="222"/>
      <c r="H705" s="222"/>
      <c r="I705" s="222"/>
      <c r="J705" s="222"/>
      <c r="K705" s="222"/>
      <c r="L705" s="222"/>
      <c r="M705" s="222"/>
      <c r="N705" s="222"/>
      <c r="O705" s="223"/>
    </row>
    <row r="706" spans="2:15" x14ac:dyDescent="0.25">
      <c r="B706" s="287"/>
      <c r="C706" s="221"/>
      <c r="D706" s="222"/>
      <c r="E706" s="222"/>
      <c r="F706" s="222"/>
      <c r="G706" s="222"/>
      <c r="H706" s="222"/>
      <c r="I706" s="222"/>
      <c r="J706" s="222"/>
      <c r="K706" s="222"/>
      <c r="L706" s="222"/>
      <c r="M706" s="222"/>
      <c r="N706" s="222"/>
      <c r="O706" s="223"/>
    </row>
    <row r="707" spans="2:15" x14ac:dyDescent="0.25">
      <c r="B707" s="287"/>
      <c r="C707" s="221"/>
      <c r="D707" s="222"/>
      <c r="E707" s="222"/>
      <c r="F707" s="222"/>
      <c r="G707" s="222"/>
      <c r="H707" s="222"/>
      <c r="I707" s="222"/>
      <c r="J707" s="222"/>
      <c r="K707" s="222"/>
      <c r="L707" s="222"/>
      <c r="M707" s="222"/>
      <c r="N707" s="222"/>
      <c r="O707" s="223"/>
    </row>
    <row r="708" spans="2:15" x14ac:dyDescent="0.25">
      <c r="B708" s="287"/>
      <c r="C708" s="221"/>
      <c r="D708" s="222"/>
      <c r="E708" s="222"/>
      <c r="F708" s="222"/>
      <c r="G708" s="222"/>
      <c r="H708" s="222"/>
      <c r="I708" s="222"/>
      <c r="J708" s="222"/>
      <c r="K708" s="222"/>
      <c r="L708" s="222"/>
      <c r="M708" s="222"/>
      <c r="N708" s="222"/>
      <c r="O708" s="223"/>
    </row>
    <row r="709" spans="2:15" x14ac:dyDescent="0.25">
      <c r="B709" s="287"/>
      <c r="C709" s="221"/>
      <c r="D709" s="222"/>
      <c r="E709" s="222"/>
      <c r="F709" s="222"/>
      <c r="G709" s="222"/>
      <c r="H709" s="222"/>
      <c r="I709" s="222"/>
      <c r="J709" s="222"/>
      <c r="K709" s="222"/>
      <c r="L709" s="222"/>
      <c r="M709" s="222"/>
      <c r="N709" s="222"/>
      <c r="O709" s="223"/>
    </row>
    <row r="710" spans="2:15" x14ac:dyDescent="0.25">
      <c r="B710" s="287"/>
      <c r="C710" s="221"/>
      <c r="D710" s="222"/>
      <c r="E710" s="222"/>
      <c r="F710" s="222"/>
      <c r="G710" s="222"/>
      <c r="H710" s="222"/>
      <c r="I710" s="222"/>
      <c r="J710" s="222"/>
      <c r="K710" s="222"/>
      <c r="L710" s="222"/>
      <c r="M710" s="222"/>
      <c r="N710" s="222"/>
      <c r="O710" s="223"/>
    </row>
    <row r="711" spans="2:15" x14ac:dyDescent="0.25">
      <c r="B711" s="287"/>
      <c r="C711" s="221"/>
      <c r="D711" s="222"/>
      <c r="E711" s="222"/>
      <c r="F711" s="222"/>
      <c r="G711" s="222"/>
      <c r="H711" s="222"/>
      <c r="I711" s="222"/>
      <c r="J711" s="222"/>
      <c r="K711" s="222"/>
      <c r="L711" s="222"/>
      <c r="M711" s="222"/>
      <c r="N711" s="222"/>
      <c r="O711" s="223"/>
    </row>
    <row r="712" spans="2:15" x14ac:dyDescent="0.25">
      <c r="B712" s="287"/>
      <c r="C712" s="221"/>
      <c r="D712" s="222"/>
      <c r="E712" s="222"/>
      <c r="F712" s="222"/>
      <c r="G712" s="222"/>
      <c r="H712" s="222"/>
      <c r="I712" s="222"/>
      <c r="J712" s="222"/>
      <c r="K712" s="222"/>
      <c r="L712" s="222"/>
      <c r="M712" s="222"/>
      <c r="N712" s="222"/>
      <c r="O712" s="223"/>
    </row>
    <row r="713" spans="2:15" x14ac:dyDescent="0.25">
      <c r="B713" s="287"/>
      <c r="C713" s="221"/>
      <c r="D713" s="222"/>
      <c r="E713" s="222"/>
      <c r="F713" s="222"/>
      <c r="G713" s="222"/>
      <c r="H713" s="222"/>
      <c r="I713" s="222"/>
      <c r="J713" s="222"/>
      <c r="K713" s="222"/>
      <c r="L713" s="222"/>
      <c r="M713" s="222"/>
      <c r="N713" s="222"/>
      <c r="O713" s="223"/>
    </row>
    <row r="714" spans="2:15" x14ac:dyDescent="0.25">
      <c r="B714" s="287"/>
      <c r="C714" s="221"/>
      <c r="D714" s="222"/>
      <c r="E714" s="222"/>
      <c r="F714" s="222"/>
      <c r="G714" s="222"/>
      <c r="H714" s="222"/>
      <c r="I714" s="222"/>
      <c r="J714" s="222"/>
      <c r="K714" s="222"/>
      <c r="L714" s="222"/>
      <c r="M714" s="222"/>
      <c r="N714" s="222"/>
      <c r="O714" s="223"/>
    </row>
    <row r="715" spans="2:15" x14ac:dyDescent="0.25">
      <c r="B715" s="287"/>
      <c r="C715" s="221"/>
      <c r="D715" s="222"/>
      <c r="E715" s="222"/>
      <c r="F715" s="222"/>
      <c r="G715" s="222"/>
      <c r="H715" s="222"/>
      <c r="I715" s="222"/>
      <c r="J715" s="222"/>
      <c r="K715" s="222"/>
      <c r="L715" s="222"/>
      <c r="M715" s="222"/>
      <c r="N715" s="222"/>
      <c r="O715" s="223"/>
    </row>
    <row r="716" spans="2:15" x14ac:dyDescent="0.25">
      <c r="B716" s="287"/>
      <c r="C716" s="221"/>
      <c r="D716" s="222"/>
      <c r="E716" s="222"/>
      <c r="F716" s="222"/>
      <c r="G716" s="222"/>
      <c r="H716" s="222"/>
      <c r="I716" s="222"/>
      <c r="J716" s="222"/>
      <c r="K716" s="222"/>
      <c r="L716" s="222"/>
      <c r="M716" s="222"/>
      <c r="N716" s="222"/>
      <c r="O716" s="223"/>
    </row>
    <row r="717" spans="2:15" x14ac:dyDescent="0.25">
      <c r="B717" s="287"/>
      <c r="C717" s="221"/>
      <c r="D717" s="222"/>
      <c r="E717" s="222"/>
      <c r="F717" s="222"/>
      <c r="G717" s="222"/>
      <c r="H717" s="222"/>
      <c r="I717" s="222"/>
      <c r="J717" s="222"/>
      <c r="K717" s="222"/>
      <c r="L717" s="222"/>
      <c r="M717" s="222"/>
      <c r="N717" s="222"/>
      <c r="O717" s="223"/>
    </row>
    <row r="718" spans="2:15" x14ac:dyDescent="0.25">
      <c r="B718" s="287"/>
      <c r="C718" s="221"/>
      <c r="D718" s="222"/>
      <c r="E718" s="222"/>
      <c r="F718" s="222"/>
      <c r="G718" s="222"/>
      <c r="H718" s="222"/>
      <c r="I718" s="222"/>
      <c r="J718" s="222"/>
      <c r="K718" s="222"/>
      <c r="L718" s="222"/>
      <c r="M718" s="222"/>
      <c r="N718" s="222"/>
      <c r="O718" s="223"/>
    </row>
    <row r="719" spans="2:15" x14ac:dyDescent="0.25">
      <c r="B719" s="287"/>
      <c r="C719" s="221"/>
      <c r="D719" s="222"/>
      <c r="E719" s="222"/>
      <c r="F719" s="222"/>
      <c r="G719" s="222"/>
      <c r="H719" s="222"/>
      <c r="I719" s="222"/>
      <c r="J719" s="222"/>
      <c r="K719" s="222"/>
      <c r="L719" s="222"/>
      <c r="M719" s="222"/>
      <c r="N719" s="222"/>
      <c r="O719" s="223"/>
    </row>
    <row r="720" spans="2:15" x14ac:dyDescent="0.25">
      <c r="B720" s="287"/>
      <c r="C720" s="221"/>
      <c r="D720" s="222"/>
      <c r="E720" s="222"/>
      <c r="F720" s="222"/>
      <c r="G720" s="222"/>
      <c r="H720" s="222"/>
      <c r="I720" s="222"/>
      <c r="J720" s="222"/>
      <c r="K720" s="222"/>
      <c r="L720" s="222"/>
      <c r="M720" s="222"/>
      <c r="N720" s="222"/>
      <c r="O720" s="223"/>
    </row>
    <row r="721" spans="2:15" x14ac:dyDescent="0.25">
      <c r="B721" s="287"/>
      <c r="C721" s="221"/>
      <c r="D721" s="222"/>
      <c r="E721" s="222"/>
      <c r="F721" s="222"/>
      <c r="G721" s="222"/>
      <c r="H721" s="222"/>
      <c r="I721" s="222"/>
      <c r="J721" s="222"/>
      <c r="K721" s="222"/>
      <c r="L721" s="222"/>
      <c r="M721" s="222"/>
      <c r="N721" s="222"/>
      <c r="O721" s="223"/>
    </row>
    <row r="722" spans="2:15" x14ac:dyDescent="0.25">
      <c r="B722" s="287"/>
      <c r="C722" s="221"/>
      <c r="D722" s="222"/>
      <c r="E722" s="222"/>
      <c r="F722" s="222"/>
      <c r="G722" s="222"/>
      <c r="H722" s="222"/>
      <c r="I722" s="222"/>
      <c r="J722" s="222"/>
      <c r="K722" s="222"/>
      <c r="L722" s="222"/>
      <c r="M722" s="222"/>
      <c r="N722" s="222"/>
      <c r="O722" s="223"/>
    </row>
    <row r="723" spans="2:15" x14ac:dyDescent="0.25">
      <c r="B723" s="287"/>
      <c r="C723" s="221"/>
      <c r="D723" s="222"/>
      <c r="E723" s="222"/>
      <c r="F723" s="222"/>
      <c r="G723" s="222"/>
      <c r="H723" s="222"/>
      <c r="I723" s="222"/>
      <c r="J723" s="222"/>
      <c r="K723" s="222"/>
      <c r="L723" s="222"/>
      <c r="M723" s="222"/>
      <c r="N723" s="222"/>
      <c r="O723" s="223"/>
    </row>
    <row r="724" spans="2:15" x14ac:dyDescent="0.25">
      <c r="B724" s="287"/>
      <c r="C724" s="221"/>
      <c r="D724" s="222"/>
      <c r="E724" s="222"/>
      <c r="F724" s="222"/>
      <c r="G724" s="222"/>
      <c r="H724" s="222"/>
      <c r="I724" s="222"/>
      <c r="J724" s="222"/>
      <c r="K724" s="222"/>
      <c r="L724" s="222"/>
      <c r="M724" s="222"/>
      <c r="N724" s="222"/>
      <c r="O724" s="223"/>
    </row>
    <row r="725" spans="2:15" x14ac:dyDescent="0.25">
      <c r="B725" s="287"/>
      <c r="C725" s="221"/>
      <c r="D725" s="222"/>
      <c r="E725" s="222"/>
      <c r="F725" s="222"/>
      <c r="G725" s="222"/>
      <c r="H725" s="222"/>
      <c r="I725" s="222"/>
      <c r="J725" s="222"/>
      <c r="K725" s="222"/>
      <c r="L725" s="222"/>
      <c r="M725" s="222"/>
      <c r="N725" s="222"/>
      <c r="O725" s="223"/>
    </row>
    <row r="726" spans="2:15" x14ac:dyDescent="0.25">
      <c r="B726" s="287"/>
      <c r="C726" s="221"/>
      <c r="D726" s="222"/>
      <c r="E726" s="222"/>
      <c r="F726" s="222"/>
      <c r="G726" s="222"/>
      <c r="H726" s="222"/>
      <c r="I726" s="222"/>
      <c r="J726" s="222"/>
      <c r="K726" s="222"/>
      <c r="L726" s="222"/>
      <c r="M726" s="222"/>
      <c r="N726" s="222"/>
      <c r="O726" s="223"/>
    </row>
    <row r="727" spans="2:15" x14ac:dyDescent="0.25">
      <c r="B727" s="287"/>
      <c r="C727" s="221"/>
      <c r="D727" s="222"/>
      <c r="E727" s="222"/>
      <c r="F727" s="222"/>
      <c r="G727" s="222"/>
      <c r="H727" s="222"/>
      <c r="I727" s="222"/>
      <c r="J727" s="222"/>
      <c r="K727" s="222"/>
      <c r="L727" s="222"/>
      <c r="M727" s="222"/>
      <c r="N727" s="222"/>
      <c r="O727" s="223"/>
    </row>
    <row r="728" spans="2:15" x14ac:dyDescent="0.25">
      <c r="B728" s="287"/>
      <c r="C728" s="221"/>
      <c r="D728" s="222"/>
      <c r="E728" s="222"/>
      <c r="F728" s="222"/>
      <c r="G728" s="222"/>
      <c r="H728" s="222"/>
      <c r="I728" s="222"/>
      <c r="J728" s="222"/>
      <c r="K728" s="222"/>
      <c r="L728" s="222"/>
      <c r="M728" s="222"/>
      <c r="N728" s="222"/>
      <c r="O728" s="223"/>
    </row>
    <row r="729" spans="2:15" x14ac:dyDescent="0.25">
      <c r="B729" s="287"/>
      <c r="C729" s="221"/>
      <c r="D729" s="222"/>
      <c r="E729" s="222"/>
      <c r="F729" s="222"/>
      <c r="G729" s="222"/>
      <c r="H729" s="222"/>
      <c r="I729" s="222"/>
      <c r="J729" s="222"/>
      <c r="K729" s="222"/>
      <c r="L729" s="222"/>
      <c r="M729" s="222"/>
      <c r="N729" s="222"/>
      <c r="O729" s="223"/>
    </row>
    <row r="730" spans="2:15" x14ac:dyDescent="0.25">
      <c r="B730" s="287"/>
      <c r="C730" s="221"/>
      <c r="D730" s="222"/>
      <c r="E730" s="222"/>
      <c r="F730" s="222"/>
      <c r="G730" s="222"/>
      <c r="H730" s="222"/>
      <c r="I730" s="222"/>
      <c r="J730" s="222"/>
      <c r="K730" s="222"/>
      <c r="L730" s="222"/>
      <c r="M730" s="222"/>
      <c r="N730" s="222"/>
      <c r="O730" s="223"/>
    </row>
    <row r="731" spans="2:15" x14ac:dyDescent="0.25">
      <c r="B731" s="287"/>
      <c r="C731" s="221"/>
      <c r="D731" s="222"/>
      <c r="E731" s="222"/>
      <c r="F731" s="222"/>
      <c r="G731" s="222"/>
      <c r="H731" s="222"/>
      <c r="I731" s="222"/>
      <c r="J731" s="222"/>
      <c r="K731" s="222"/>
      <c r="L731" s="222"/>
      <c r="M731" s="222"/>
      <c r="N731" s="222"/>
      <c r="O731" s="223"/>
    </row>
    <row r="732" spans="2:15" x14ac:dyDescent="0.25">
      <c r="B732" s="287"/>
      <c r="C732" s="221"/>
      <c r="D732" s="222"/>
      <c r="E732" s="222"/>
      <c r="F732" s="222"/>
      <c r="G732" s="222"/>
      <c r="H732" s="222"/>
      <c r="I732" s="222"/>
      <c r="J732" s="222"/>
      <c r="K732" s="222"/>
      <c r="L732" s="222"/>
      <c r="M732" s="222"/>
      <c r="N732" s="222"/>
      <c r="O732" s="223"/>
    </row>
    <row r="733" spans="2:15" x14ac:dyDescent="0.25">
      <c r="B733" s="287"/>
      <c r="C733" s="221"/>
      <c r="D733" s="222"/>
      <c r="E733" s="222"/>
      <c r="F733" s="222"/>
      <c r="G733" s="222"/>
      <c r="H733" s="222"/>
      <c r="I733" s="222"/>
      <c r="J733" s="222"/>
      <c r="K733" s="222"/>
      <c r="L733" s="222"/>
      <c r="M733" s="222"/>
      <c r="N733" s="222"/>
      <c r="O733" s="223"/>
    </row>
    <row r="734" spans="2:15" x14ac:dyDescent="0.25">
      <c r="B734" s="287"/>
      <c r="C734" s="221"/>
      <c r="D734" s="222"/>
      <c r="E734" s="222"/>
      <c r="F734" s="222"/>
      <c r="G734" s="222"/>
      <c r="H734" s="222"/>
      <c r="I734" s="222"/>
      <c r="J734" s="222"/>
      <c r="K734" s="222"/>
      <c r="L734" s="222"/>
      <c r="M734" s="222"/>
      <c r="N734" s="222"/>
      <c r="O734" s="223"/>
    </row>
    <row r="735" spans="2:15" x14ac:dyDescent="0.25">
      <c r="B735" s="287"/>
      <c r="C735" s="221"/>
      <c r="D735" s="222"/>
      <c r="E735" s="222"/>
      <c r="F735" s="222"/>
      <c r="G735" s="222"/>
      <c r="H735" s="222"/>
      <c r="I735" s="222"/>
      <c r="J735" s="222"/>
      <c r="K735" s="222"/>
      <c r="L735" s="222"/>
      <c r="M735" s="222"/>
      <c r="N735" s="222"/>
      <c r="O735" s="223"/>
    </row>
    <row r="736" spans="2:15" x14ac:dyDescent="0.25">
      <c r="B736" s="287"/>
      <c r="C736" s="221"/>
      <c r="D736" s="222"/>
      <c r="E736" s="222"/>
      <c r="F736" s="222"/>
      <c r="G736" s="222"/>
      <c r="H736" s="222"/>
      <c r="I736" s="222"/>
      <c r="J736" s="222"/>
      <c r="K736" s="222"/>
      <c r="L736" s="222"/>
      <c r="M736" s="222"/>
      <c r="N736" s="222"/>
      <c r="O736" s="223"/>
    </row>
    <row r="737" spans="2:15" x14ac:dyDescent="0.25">
      <c r="B737" s="287"/>
      <c r="C737" s="221"/>
      <c r="D737" s="222"/>
      <c r="E737" s="222"/>
      <c r="F737" s="222"/>
      <c r="G737" s="222"/>
      <c r="H737" s="222"/>
      <c r="I737" s="222"/>
      <c r="J737" s="222"/>
      <c r="K737" s="222"/>
      <c r="L737" s="222"/>
      <c r="M737" s="222"/>
      <c r="N737" s="222"/>
      <c r="O737" s="223"/>
    </row>
    <row r="738" spans="2:15" x14ac:dyDescent="0.25">
      <c r="B738" s="287"/>
      <c r="C738" s="221"/>
      <c r="D738" s="222"/>
      <c r="E738" s="222"/>
      <c r="F738" s="222"/>
      <c r="G738" s="222"/>
      <c r="H738" s="222"/>
      <c r="I738" s="222"/>
      <c r="J738" s="222"/>
      <c r="K738" s="222"/>
      <c r="L738" s="222"/>
      <c r="M738" s="222"/>
      <c r="N738" s="222"/>
      <c r="O738" s="223"/>
    </row>
    <row r="739" spans="2:15" x14ac:dyDescent="0.25">
      <c r="B739" s="287"/>
      <c r="C739" s="221"/>
      <c r="D739" s="222"/>
      <c r="E739" s="222"/>
      <c r="F739" s="222"/>
      <c r="G739" s="222"/>
      <c r="H739" s="222"/>
      <c r="I739" s="222"/>
      <c r="J739" s="222"/>
      <c r="K739" s="222"/>
      <c r="L739" s="222"/>
      <c r="M739" s="222"/>
      <c r="N739" s="222"/>
      <c r="O739" s="223"/>
    </row>
    <row r="740" spans="2:15" x14ac:dyDescent="0.25">
      <c r="B740" s="287"/>
      <c r="C740" s="221"/>
      <c r="D740" s="222"/>
      <c r="E740" s="222"/>
      <c r="F740" s="222"/>
      <c r="G740" s="222"/>
      <c r="H740" s="222"/>
      <c r="I740" s="222"/>
      <c r="J740" s="222"/>
      <c r="K740" s="222"/>
      <c r="L740" s="222"/>
      <c r="M740" s="222"/>
      <c r="N740" s="222"/>
      <c r="O740" s="223"/>
    </row>
    <row r="741" spans="2:15" x14ac:dyDescent="0.25">
      <c r="B741" s="287"/>
      <c r="C741" s="221"/>
      <c r="D741" s="222"/>
      <c r="E741" s="222"/>
      <c r="F741" s="222"/>
      <c r="G741" s="222"/>
      <c r="H741" s="222"/>
      <c r="I741" s="222"/>
      <c r="J741" s="222"/>
      <c r="K741" s="222"/>
      <c r="L741" s="222"/>
      <c r="M741" s="222"/>
      <c r="N741" s="222"/>
      <c r="O741" s="223"/>
    </row>
    <row r="742" spans="2:15" x14ac:dyDescent="0.25">
      <c r="B742" s="287"/>
      <c r="C742" s="221"/>
      <c r="D742" s="222"/>
      <c r="E742" s="222"/>
      <c r="F742" s="222"/>
      <c r="G742" s="222"/>
      <c r="H742" s="222"/>
      <c r="I742" s="222"/>
      <c r="J742" s="222"/>
      <c r="K742" s="222"/>
      <c r="L742" s="222"/>
      <c r="M742" s="222"/>
      <c r="N742" s="222"/>
      <c r="O742" s="223"/>
    </row>
    <row r="743" spans="2:15" x14ac:dyDescent="0.25">
      <c r="B743" s="287"/>
      <c r="C743" s="221"/>
      <c r="D743" s="222"/>
      <c r="E743" s="222"/>
      <c r="F743" s="222"/>
      <c r="G743" s="222"/>
      <c r="H743" s="222"/>
      <c r="I743" s="222"/>
      <c r="J743" s="222"/>
      <c r="K743" s="222"/>
      <c r="L743" s="222"/>
      <c r="M743" s="222"/>
      <c r="N743" s="222"/>
      <c r="O743" s="223"/>
    </row>
    <row r="744" spans="2:15" x14ac:dyDescent="0.25">
      <c r="B744" s="287"/>
      <c r="C744" s="221"/>
      <c r="D744" s="222"/>
      <c r="E744" s="222"/>
      <c r="F744" s="222"/>
      <c r="G744" s="222"/>
      <c r="H744" s="222"/>
      <c r="I744" s="222"/>
      <c r="J744" s="222"/>
      <c r="K744" s="222"/>
      <c r="L744" s="222"/>
      <c r="M744" s="222"/>
      <c r="N744" s="222"/>
      <c r="O744" s="223"/>
    </row>
    <row r="745" spans="2:15" x14ac:dyDescent="0.25">
      <c r="B745" s="287"/>
      <c r="C745" s="221"/>
      <c r="D745" s="222"/>
      <c r="E745" s="222"/>
      <c r="F745" s="222"/>
      <c r="G745" s="222"/>
      <c r="H745" s="222"/>
      <c r="I745" s="222"/>
      <c r="J745" s="222"/>
      <c r="K745" s="222"/>
      <c r="L745" s="222"/>
      <c r="M745" s="222"/>
      <c r="N745" s="222"/>
      <c r="O745" s="223"/>
    </row>
    <row r="746" spans="2:15" x14ac:dyDescent="0.25">
      <c r="B746" s="287"/>
      <c r="C746" s="221"/>
      <c r="D746" s="222"/>
      <c r="E746" s="222"/>
      <c r="F746" s="222"/>
      <c r="G746" s="222"/>
      <c r="H746" s="222"/>
      <c r="I746" s="222"/>
      <c r="J746" s="222"/>
      <c r="K746" s="222"/>
      <c r="L746" s="222"/>
      <c r="M746" s="222"/>
      <c r="N746" s="222"/>
      <c r="O746" s="223"/>
    </row>
    <row r="747" spans="2:15" x14ac:dyDescent="0.25">
      <c r="B747" s="287"/>
      <c r="C747" s="221"/>
      <c r="D747" s="222"/>
      <c r="E747" s="222"/>
      <c r="F747" s="222"/>
      <c r="G747" s="222"/>
      <c r="H747" s="222"/>
      <c r="I747" s="222"/>
      <c r="J747" s="222"/>
      <c r="K747" s="222"/>
      <c r="L747" s="222"/>
      <c r="M747" s="222"/>
      <c r="N747" s="222"/>
      <c r="O747" s="223"/>
    </row>
    <row r="748" spans="2:15" x14ac:dyDescent="0.25">
      <c r="B748" s="287"/>
      <c r="C748" s="221"/>
      <c r="D748" s="222"/>
      <c r="E748" s="222"/>
      <c r="F748" s="222"/>
      <c r="G748" s="222"/>
      <c r="H748" s="222"/>
      <c r="I748" s="222"/>
      <c r="J748" s="222"/>
      <c r="K748" s="222"/>
      <c r="L748" s="222"/>
      <c r="M748" s="222"/>
      <c r="N748" s="222"/>
      <c r="O748" s="223"/>
    </row>
    <row r="749" spans="2:15" x14ac:dyDescent="0.25">
      <c r="B749" s="287"/>
      <c r="C749" s="221"/>
      <c r="D749" s="222"/>
      <c r="E749" s="222"/>
      <c r="F749" s="222"/>
      <c r="G749" s="222"/>
      <c r="H749" s="222"/>
      <c r="I749" s="222"/>
      <c r="J749" s="222"/>
      <c r="K749" s="222"/>
      <c r="L749" s="222"/>
      <c r="M749" s="222"/>
      <c r="N749" s="222"/>
      <c r="O749" s="223"/>
    </row>
    <row r="750" spans="2:15" x14ac:dyDescent="0.25">
      <c r="B750" s="287"/>
      <c r="C750" s="221"/>
      <c r="D750" s="222"/>
      <c r="E750" s="222"/>
      <c r="F750" s="222"/>
      <c r="G750" s="222"/>
      <c r="H750" s="222"/>
      <c r="I750" s="222"/>
      <c r="J750" s="222"/>
      <c r="K750" s="222"/>
      <c r="L750" s="222"/>
      <c r="M750" s="222"/>
      <c r="N750" s="222"/>
      <c r="O750" s="223"/>
    </row>
    <row r="751" spans="2:15" x14ac:dyDescent="0.25">
      <c r="B751" s="287"/>
      <c r="C751" s="221"/>
      <c r="D751" s="222"/>
      <c r="E751" s="222"/>
      <c r="F751" s="222"/>
      <c r="G751" s="222"/>
      <c r="H751" s="222"/>
      <c r="I751" s="222"/>
      <c r="J751" s="222"/>
      <c r="K751" s="222"/>
      <c r="L751" s="222"/>
      <c r="M751" s="222"/>
      <c r="N751" s="222"/>
      <c r="O751" s="223"/>
    </row>
    <row r="752" spans="2:15" x14ac:dyDescent="0.25">
      <c r="B752" s="287"/>
      <c r="C752" s="221"/>
      <c r="D752" s="222"/>
      <c r="E752" s="222"/>
      <c r="F752" s="222"/>
      <c r="G752" s="222"/>
      <c r="H752" s="222"/>
      <c r="I752" s="222"/>
      <c r="J752" s="222"/>
      <c r="K752" s="222"/>
      <c r="L752" s="222"/>
      <c r="M752" s="222"/>
      <c r="N752" s="222"/>
      <c r="O752" s="223"/>
    </row>
    <row r="753" spans="2:15" x14ac:dyDescent="0.25">
      <c r="B753" s="287"/>
      <c r="C753" s="221"/>
      <c r="D753" s="222"/>
      <c r="E753" s="222"/>
      <c r="F753" s="222"/>
      <c r="G753" s="222"/>
      <c r="H753" s="222"/>
      <c r="I753" s="222"/>
      <c r="J753" s="222"/>
      <c r="K753" s="222"/>
      <c r="L753" s="222"/>
      <c r="M753" s="222"/>
      <c r="N753" s="222"/>
      <c r="O753" s="223"/>
    </row>
    <row r="754" spans="2:15" x14ac:dyDescent="0.25">
      <c r="B754" s="287"/>
      <c r="C754" s="221"/>
      <c r="D754" s="222"/>
      <c r="E754" s="222"/>
      <c r="F754" s="222"/>
      <c r="G754" s="222"/>
      <c r="H754" s="222"/>
      <c r="I754" s="222"/>
      <c r="J754" s="222"/>
      <c r="K754" s="222"/>
      <c r="L754" s="222"/>
      <c r="M754" s="222"/>
      <c r="N754" s="222"/>
      <c r="O754" s="223"/>
    </row>
    <row r="755" spans="2:15" x14ac:dyDescent="0.25">
      <c r="B755" s="287"/>
      <c r="C755" s="221"/>
      <c r="D755" s="222"/>
      <c r="E755" s="222"/>
      <c r="F755" s="222"/>
      <c r="G755" s="222"/>
      <c r="H755" s="222"/>
      <c r="I755" s="222"/>
      <c r="J755" s="222"/>
      <c r="K755" s="222"/>
      <c r="L755" s="222"/>
      <c r="M755" s="222"/>
      <c r="N755" s="222"/>
      <c r="O755" s="223"/>
    </row>
    <row r="756" spans="2:15" x14ac:dyDescent="0.25">
      <c r="B756" s="287"/>
      <c r="C756" s="221"/>
      <c r="D756" s="222"/>
      <c r="E756" s="222"/>
      <c r="F756" s="222"/>
      <c r="G756" s="222"/>
      <c r="H756" s="222"/>
      <c r="I756" s="222"/>
      <c r="J756" s="222"/>
      <c r="K756" s="222"/>
      <c r="L756" s="222"/>
      <c r="M756" s="222"/>
      <c r="N756" s="222"/>
      <c r="O756" s="223"/>
    </row>
    <row r="757" spans="2:15" x14ac:dyDescent="0.25">
      <c r="B757" s="287"/>
      <c r="C757" s="221"/>
      <c r="D757" s="222"/>
      <c r="E757" s="222"/>
      <c r="F757" s="222"/>
      <c r="G757" s="222"/>
      <c r="H757" s="222"/>
      <c r="I757" s="222"/>
      <c r="J757" s="222"/>
      <c r="K757" s="222"/>
      <c r="L757" s="222"/>
      <c r="M757" s="222"/>
      <c r="N757" s="222"/>
      <c r="O757" s="223"/>
    </row>
    <row r="758" spans="2:15" x14ac:dyDescent="0.25">
      <c r="B758" s="287"/>
      <c r="C758" s="221"/>
      <c r="D758" s="222"/>
      <c r="E758" s="222"/>
      <c r="F758" s="222"/>
      <c r="G758" s="222"/>
      <c r="H758" s="222"/>
      <c r="I758" s="222"/>
      <c r="J758" s="222"/>
      <c r="K758" s="222"/>
      <c r="L758" s="222"/>
      <c r="M758" s="222"/>
      <c r="N758" s="222"/>
      <c r="O758" s="223"/>
    </row>
    <row r="759" spans="2:15" x14ac:dyDescent="0.25">
      <c r="B759" s="287"/>
      <c r="C759" s="221"/>
      <c r="D759" s="222"/>
      <c r="E759" s="222"/>
      <c r="F759" s="222"/>
      <c r="G759" s="222"/>
      <c r="H759" s="222"/>
      <c r="I759" s="222"/>
      <c r="J759" s="222"/>
      <c r="K759" s="222"/>
      <c r="L759" s="222"/>
      <c r="M759" s="222"/>
      <c r="N759" s="222"/>
      <c r="O759" s="223"/>
    </row>
    <row r="760" spans="2:15" x14ac:dyDescent="0.25">
      <c r="B760" s="287"/>
      <c r="C760" s="221"/>
      <c r="D760" s="222"/>
      <c r="E760" s="222"/>
      <c r="F760" s="222"/>
      <c r="G760" s="222"/>
      <c r="H760" s="222"/>
      <c r="I760" s="222"/>
      <c r="J760" s="222"/>
      <c r="K760" s="222"/>
      <c r="L760" s="222"/>
      <c r="M760" s="222"/>
      <c r="N760" s="222"/>
      <c r="O760" s="223"/>
    </row>
    <row r="761" spans="2:15" x14ac:dyDescent="0.25">
      <c r="B761" s="287"/>
      <c r="C761" s="221"/>
      <c r="D761" s="222"/>
      <c r="E761" s="222"/>
      <c r="F761" s="222"/>
      <c r="G761" s="222"/>
      <c r="H761" s="222"/>
      <c r="I761" s="222"/>
      <c r="J761" s="222"/>
      <c r="K761" s="222"/>
      <c r="L761" s="222"/>
      <c r="M761" s="222"/>
      <c r="N761" s="222"/>
      <c r="O761" s="223"/>
    </row>
    <row r="762" spans="2:15" x14ac:dyDescent="0.25">
      <c r="B762" s="287"/>
      <c r="C762" s="221"/>
      <c r="D762" s="222"/>
      <c r="E762" s="222"/>
      <c r="F762" s="222"/>
      <c r="G762" s="222"/>
      <c r="H762" s="222"/>
      <c r="I762" s="222"/>
      <c r="J762" s="222"/>
      <c r="K762" s="222"/>
      <c r="L762" s="222"/>
      <c r="M762" s="222"/>
      <c r="N762" s="222"/>
      <c r="O762" s="223"/>
    </row>
    <row r="763" spans="2:15" x14ac:dyDescent="0.25">
      <c r="B763" s="287"/>
      <c r="C763" s="221"/>
      <c r="D763" s="222"/>
      <c r="E763" s="222"/>
      <c r="F763" s="222"/>
      <c r="G763" s="222"/>
      <c r="H763" s="222"/>
      <c r="I763" s="222"/>
      <c r="J763" s="222"/>
      <c r="K763" s="222"/>
      <c r="L763" s="222"/>
      <c r="M763" s="222"/>
      <c r="N763" s="222"/>
      <c r="O763" s="223"/>
    </row>
    <row r="764" spans="2:15" x14ac:dyDescent="0.25">
      <c r="B764" s="287"/>
      <c r="C764" s="221"/>
      <c r="D764" s="222"/>
      <c r="E764" s="222"/>
      <c r="F764" s="222"/>
      <c r="G764" s="222"/>
      <c r="H764" s="222"/>
      <c r="I764" s="222"/>
      <c r="J764" s="222"/>
      <c r="K764" s="222"/>
      <c r="L764" s="222"/>
      <c r="M764" s="222"/>
      <c r="N764" s="222"/>
      <c r="O764" s="223"/>
    </row>
    <row r="765" spans="2:15" x14ac:dyDescent="0.25">
      <c r="B765" s="287"/>
      <c r="C765" s="221"/>
      <c r="D765" s="222"/>
      <c r="E765" s="222"/>
      <c r="F765" s="222"/>
      <c r="G765" s="222"/>
      <c r="H765" s="222"/>
      <c r="I765" s="222"/>
      <c r="J765" s="222"/>
      <c r="K765" s="222"/>
      <c r="L765" s="222"/>
      <c r="M765" s="222"/>
      <c r="N765" s="222"/>
      <c r="O765" s="223"/>
    </row>
    <row r="766" spans="2:15" x14ac:dyDescent="0.25">
      <c r="B766" s="287"/>
      <c r="C766" s="221"/>
      <c r="D766" s="222"/>
      <c r="E766" s="222"/>
      <c r="F766" s="222"/>
      <c r="G766" s="222"/>
      <c r="H766" s="222"/>
      <c r="I766" s="222"/>
      <c r="J766" s="222"/>
      <c r="K766" s="222"/>
      <c r="L766" s="222"/>
      <c r="M766" s="222"/>
      <c r="N766" s="222"/>
      <c r="O766" s="223"/>
    </row>
    <row r="767" spans="2:15" x14ac:dyDescent="0.25">
      <c r="B767" s="287"/>
      <c r="C767" s="221"/>
      <c r="D767" s="222"/>
      <c r="E767" s="222"/>
      <c r="F767" s="222"/>
      <c r="G767" s="222"/>
      <c r="H767" s="222"/>
      <c r="I767" s="222"/>
      <c r="J767" s="222"/>
      <c r="K767" s="222"/>
      <c r="L767" s="222"/>
      <c r="M767" s="222"/>
      <c r="N767" s="222"/>
      <c r="O767" s="223"/>
    </row>
    <row r="768" spans="2:15" x14ac:dyDescent="0.25">
      <c r="B768" s="287"/>
      <c r="C768" s="221"/>
      <c r="D768" s="222"/>
      <c r="E768" s="222"/>
      <c r="F768" s="222"/>
      <c r="G768" s="222"/>
      <c r="H768" s="222"/>
      <c r="I768" s="222"/>
      <c r="J768" s="222"/>
      <c r="K768" s="222"/>
      <c r="L768" s="222"/>
      <c r="M768" s="222"/>
      <c r="N768" s="222"/>
      <c r="O768" s="223"/>
    </row>
    <row r="769" spans="2:15" x14ac:dyDescent="0.25">
      <c r="B769" s="287"/>
      <c r="C769" s="221"/>
      <c r="D769" s="222"/>
      <c r="E769" s="222"/>
      <c r="F769" s="222"/>
      <c r="G769" s="222"/>
      <c r="H769" s="222"/>
      <c r="I769" s="222"/>
      <c r="J769" s="222"/>
      <c r="K769" s="222"/>
      <c r="L769" s="222"/>
      <c r="M769" s="222"/>
      <c r="N769" s="222"/>
      <c r="O769" s="223"/>
    </row>
    <row r="770" spans="2:15" x14ac:dyDescent="0.25">
      <c r="B770" s="287"/>
      <c r="C770" s="221"/>
      <c r="D770" s="222"/>
      <c r="E770" s="222"/>
      <c r="F770" s="222"/>
      <c r="G770" s="222"/>
      <c r="H770" s="222"/>
      <c r="I770" s="222"/>
      <c r="J770" s="222"/>
      <c r="K770" s="222"/>
      <c r="L770" s="222"/>
      <c r="M770" s="222"/>
      <c r="N770" s="222"/>
      <c r="O770" s="223"/>
    </row>
    <row r="771" spans="2:15" x14ac:dyDescent="0.25">
      <c r="B771" s="287"/>
      <c r="C771" s="221"/>
      <c r="D771" s="222"/>
      <c r="E771" s="222"/>
      <c r="F771" s="222"/>
      <c r="G771" s="222"/>
      <c r="H771" s="222"/>
      <c r="I771" s="222"/>
      <c r="J771" s="222"/>
      <c r="K771" s="222"/>
      <c r="L771" s="222"/>
      <c r="M771" s="222"/>
      <c r="N771" s="222"/>
      <c r="O771" s="223"/>
    </row>
    <row r="772" spans="2:15" x14ac:dyDescent="0.25">
      <c r="B772" s="287"/>
      <c r="C772" s="221"/>
      <c r="D772" s="222"/>
      <c r="E772" s="222"/>
      <c r="F772" s="222"/>
      <c r="G772" s="222"/>
      <c r="H772" s="222"/>
      <c r="I772" s="222"/>
      <c r="J772" s="222"/>
      <c r="K772" s="222"/>
      <c r="L772" s="222"/>
      <c r="M772" s="222"/>
      <c r="N772" s="222"/>
      <c r="O772" s="223"/>
    </row>
    <row r="773" spans="2:15" x14ac:dyDescent="0.25">
      <c r="B773" s="287"/>
      <c r="C773" s="221"/>
      <c r="D773" s="222"/>
      <c r="E773" s="222"/>
      <c r="F773" s="222"/>
      <c r="G773" s="222"/>
      <c r="H773" s="222"/>
      <c r="I773" s="222"/>
      <c r="J773" s="222"/>
      <c r="K773" s="222"/>
      <c r="L773" s="222"/>
      <c r="M773" s="222"/>
      <c r="N773" s="222"/>
      <c r="O773" s="223"/>
    </row>
    <row r="774" spans="2:15" x14ac:dyDescent="0.25">
      <c r="B774" s="287"/>
      <c r="C774" s="221"/>
      <c r="D774" s="222"/>
      <c r="E774" s="222"/>
      <c r="F774" s="222"/>
      <c r="G774" s="222"/>
      <c r="H774" s="222"/>
      <c r="I774" s="222"/>
      <c r="J774" s="222"/>
      <c r="K774" s="222"/>
      <c r="L774" s="222"/>
      <c r="M774" s="222"/>
      <c r="N774" s="222"/>
      <c r="O774" s="223"/>
    </row>
    <row r="775" spans="2:15" x14ac:dyDescent="0.25">
      <c r="B775" s="287"/>
      <c r="C775" s="221"/>
      <c r="D775" s="222"/>
      <c r="E775" s="222"/>
      <c r="F775" s="222"/>
      <c r="G775" s="222"/>
      <c r="H775" s="222"/>
      <c r="I775" s="222"/>
      <c r="J775" s="222"/>
      <c r="K775" s="222"/>
      <c r="L775" s="222"/>
      <c r="M775" s="222"/>
      <c r="N775" s="222"/>
      <c r="O775" s="223"/>
    </row>
    <row r="776" spans="2:15" x14ac:dyDescent="0.25">
      <c r="B776" s="287"/>
      <c r="C776" s="221"/>
      <c r="D776" s="222"/>
      <c r="E776" s="222"/>
      <c r="F776" s="222"/>
      <c r="G776" s="222"/>
      <c r="H776" s="222"/>
      <c r="I776" s="222"/>
      <c r="J776" s="222"/>
      <c r="K776" s="222"/>
      <c r="L776" s="222"/>
      <c r="M776" s="222"/>
      <c r="N776" s="222"/>
      <c r="O776" s="223"/>
    </row>
    <row r="777" spans="2:15" x14ac:dyDescent="0.25">
      <c r="B777" s="287"/>
      <c r="C777" s="221"/>
      <c r="D777" s="222"/>
      <c r="E777" s="222"/>
      <c r="F777" s="222"/>
      <c r="G777" s="222"/>
      <c r="H777" s="222"/>
      <c r="I777" s="222"/>
      <c r="J777" s="222"/>
      <c r="K777" s="222"/>
      <c r="L777" s="222"/>
      <c r="M777" s="222"/>
      <c r="N777" s="222"/>
      <c r="O777" s="223"/>
    </row>
    <row r="778" spans="2:15" x14ac:dyDescent="0.25">
      <c r="B778" s="287"/>
      <c r="C778" s="221"/>
      <c r="D778" s="222"/>
      <c r="E778" s="222"/>
      <c r="F778" s="222"/>
      <c r="G778" s="222"/>
      <c r="H778" s="222"/>
      <c r="I778" s="222"/>
      <c r="J778" s="222"/>
      <c r="K778" s="222"/>
      <c r="L778" s="222"/>
      <c r="M778" s="222"/>
      <c r="N778" s="222"/>
      <c r="O778" s="223"/>
    </row>
    <row r="779" spans="2:15" x14ac:dyDescent="0.25">
      <c r="B779" s="287"/>
      <c r="C779" s="221"/>
      <c r="D779" s="222"/>
      <c r="E779" s="222"/>
      <c r="F779" s="222"/>
      <c r="G779" s="222"/>
      <c r="H779" s="222"/>
      <c r="I779" s="222"/>
      <c r="J779" s="222"/>
      <c r="K779" s="222"/>
      <c r="L779" s="222"/>
      <c r="M779" s="222"/>
      <c r="N779" s="222"/>
      <c r="O779" s="223"/>
    </row>
    <row r="780" spans="2:15" x14ac:dyDescent="0.25">
      <c r="B780" s="287"/>
      <c r="C780" s="221"/>
      <c r="D780" s="222"/>
      <c r="E780" s="222"/>
      <c r="F780" s="222"/>
      <c r="G780" s="222"/>
      <c r="H780" s="222"/>
      <c r="I780" s="222"/>
      <c r="J780" s="222"/>
      <c r="K780" s="222"/>
      <c r="L780" s="222"/>
      <c r="M780" s="222"/>
      <c r="N780" s="222"/>
      <c r="O780" s="223"/>
    </row>
    <row r="781" spans="2:15" x14ac:dyDescent="0.25">
      <c r="B781" s="287"/>
      <c r="C781" s="221"/>
      <c r="D781" s="222"/>
      <c r="E781" s="222"/>
      <c r="F781" s="222"/>
      <c r="G781" s="222"/>
      <c r="H781" s="222"/>
      <c r="I781" s="222"/>
      <c r="J781" s="222"/>
      <c r="K781" s="222"/>
      <c r="L781" s="222"/>
      <c r="M781" s="222"/>
      <c r="N781" s="222"/>
      <c r="O781" s="223"/>
    </row>
    <row r="782" spans="2:15" x14ac:dyDescent="0.25">
      <c r="B782" s="287"/>
      <c r="C782" s="221"/>
      <c r="D782" s="222"/>
      <c r="E782" s="222"/>
      <c r="F782" s="222"/>
      <c r="G782" s="222"/>
      <c r="H782" s="222"/>
      <c r="I782" s="222"/>
      <c r="J782" s="222"/>
      <c r="K782" s="222"/>
      <c r="L782" s="222"/>
      <c r="M782" s="222"/>
      <c r="N782" s="222"/>
      <c r="O782" s="223"/>
    </row>
    <row r="783" spans="2:15" x14ac:dyDescent="0.25">
      <c r="B783" s="287"/>
      <c r="C783" s="221"/>
      <c r="D783" s="222"/>
      <c r="E783" s="222"/>
      <c r="F783" s="222"/>
      <c r="G783" s="222"/>
      <c r="H783" s="222"/>
      <c r="I783" s="222"/>
      <c r="J783" s="222"/>
      <c r="K783" s="222"/>
      <c r="L783" s="222"/>
      <c r="M783" s="222"/>
      <c r="N783" s="222"/>
      <c r="O783" s="223"/>
    </row>
    <row r="784" spans="2:15" x14ac:dyDescent="0.25">
      <c r="B784" s="287"/>
      <c r="C784" s="221"/>
      <c r="D784" s="222"/>
      <c r="E784" s="222"/>
      <c r="F784" s="222"/>
      <c r="G784" s="222"/>
      <c r="H784" s="222"/>
      <c r="I784" s="222"/>
      <c r="J784" s="222"/>
      <c r="K784" s="222"/>
      <c r="L784" s="222"/>
      <c r="M784" s="222"/>
      <c r="N784" s="222"/>
      <c r="O784" s="223"/>
    </row>
    <row r="785" spans="2:15" x14ac:dyDescent="0.25">
      <c r="B785" s="287"/>
      <c r="C785" s="221"/>
      <c r="D785" s="222"/>
      <c r="E785" s="222"/>
      <c r="F785" s="222"/>
      <c r="G785" s="222"/>
      <c r="H785" s="222"/>
      <c r="I785" s="222"/>
      <c r="J785" s="222"/>
      <c r="K785" s="222"/>
      <c r="L785" s="222"/>
      <c r="M785" s="222"/>
      <c r="N785" s="222"/>
      <c r="O785" s="223"/>
    </row>
    <row r="786" spans="2:15" x14ac:dyDescent="0.25">
      <c r="B786" s="287"/>
      <c r="C786" s="221"/>
      <c r="D786" s="222"/>
      <c r="E786" s="222"/>
      <c r="F786" s="222"/>
      <c r="G786" s="222"/>
      <c r="H786" s="222"/>
      <c r="I786" s="222"/>
      <c r="J786" s="222"/>
      <c r="K786" s="222"/>
      <c r="L786" s="222"/>
      <c r="M786" s="222"/>
      <c r="N786" s="222"/>
      <c r="O786" s="223"/>
    </row>
    <row r="787" spans="2:15" x14ac:dyDescent="0.25">
      <c r="B787" s="287"/>
      <c r="C787" s="221"/>
      <c r="D787" s="222"/>
      <c r="E787" s="222"/>
      <c r="F787" s="222"/>
      <c r="G787" s="222"/>
      <c r="H787" s="222"/>
      <c r="I787" s="222"/>
      <c r="J787" s="222"/>
      <c r="K787" s="222"/>
      <c r="L787" s="222"/>
      <c r="M787" s="222"/>
      <c r="N787" s="222"/>
      <c r="O787" s="223"/>
    </row>
    <row r="788" spans="2:15" x14ac:dyDescent="0.25">
      <c r="B788" s="287"/>
      <c r="C788" s="221"/>
      <c r="D788" s="222"/>
      <c r="E788" s="222"/>
      <c r="F788" s="222"/>
      <c r="G788" s="222"/>
      <c r="H788" s="222"/>
      <c r="I788" s="222"/>
      <c r="J788" s="222"/>
      <c r="K788" s="222"/>
      <c r="L788" s="222"/>
      <c r="M788" s="222"/>
      <c r="N788" s="222"/>
      <c r="O788" s="223"/>
    </row>
    <row r="789" spans="2:15" x14ac:dyDescent="0.25">
      <c r="B789" s="287"/>
      <c r="C789" s="221"/>
      <c r="D789" s="222"/>
      <c r="E789" s="222"/>
      <c r="F789" s="222"/>
      <c r="G789" s="222"/>
      <c r="H789" s="222"/>
      <c r="I789" s="222"/>
      <c r="J789" s="222"/>
      <c r="K789" s="222"/>
      <c r="L789" s="222"/>
      <c r="M789" s="222"/>
      <c r="N789" s="222"/>
      <c r="O789" s="223"/>
    </row>
    <row r="790" spans="2:15" x14ac:dyDescent="0.25">
      <c r="B790" s="287"/>
      <c r="C790" s="221"/>
      <c r="D790" s="222"/>
      <c r="E790" s="222"/>
      <c r="F790" s="222"/>
      <c r="G790" s="222"/>
      <c r="H790" s="222"/>
      <c r="I790" s="222"/>
      <c r="J790" s="222"/>
      <c r="K790" s="222"/>
      <c r="L790" s="222"/>
      <c r="M790" s="222"/>
      <c r="N790" s="222"/>
      <c r="O790" s="223"/>
    </row>
    <row r="791" spans="2:15" x14ac:dyDescent="0.25">
      <c r="B791" s="287"/>
      <c r="C791" s="221"/>
      <c r="D791" s="222"/>
      <c r="E791" s="222"/>
      <c r="F791" s="222"/>
      <c r="G791" s="222"/>
      <c r="H791" s="222"/>
      <c r="I791" s="222"/>
      <c r="J791" s="222"/>
      <c r="K791" s="222"/>
      <c r="L791" s="222"/>
      <c r="M791" s="222"/>
      <c r="N791" s="222"/>
      <c r="O791" s="223"/>
    </row>
    <row r="792" spans="2:15" x14ac:dyDescent="0.25">
      <c r="B792" s="287"/>
      <c r="C792" s="221"/>
      <c r="D792" s="222"/>
      <c r="E792" s="222"/>
      <c r="F792" s="222"/>
      <c r="G792" s="222"/>
      <c r="H792" s="222"/>
      <c r="I792" s="222"/>
      <c r="J792" s="222"/>
      <c r="K792" s="222"/>
      <c r="L792" s="222"/>
      <c r="M792" s="222"/>
      <c r="N792" s="222"/>
      <c r="O792" s="223"/>
    </row>
    <row r="793" spans="2:15" x14ac:dyDescent="0.25">
      <c r="B793" s="287"/>
      <c r="C793" s="221"/>
      <c r="D793" s="222"/>
      <c r="E793" s="222"/>
      <c r="F793" s="222"/>
      <c r="G793" s="222"/>
      <c r="H793" s="222"/>
      <c r="I793" s="222"/>
      <c r="J793" s="222"/>
      <c r="K793" s="222"/>
      <c r="L793" s="222"/>
      <c r="M793" s="222"/>
      <c r="N793" s="222"/>
      <c r="O793" s="223"/>
    </row>
    <row r="794" spans="2:15" x14ac:dyDescent="0.25">
      <c r="B794" s="287"/>
      <c r="C794" s="221"/>
      <c r="D794" s="222"/>
      <c r="E794" s="222"/>
      <c r="F794" s="222"/>
      <c r="G794" s="222"/>
      <c r="H794" s="222"/>
      <c r="I794" s="222"/>
      <c r="J794" s="222"/>
      <c r="K794" s="222"/>
      <c r="L794" s="222"/>
      <c r="M794" s="222"/>
      <c r="N794" s="222"/>
      <c r="O794" s="223"/>
    </row>
    <row r="795" spans="2:15" x14ac:dyDescent="0.25">
      <c r="B795" s="287"/>
      <c r="C795" s="221"/>
      <c r="D795" s="222"/>
      <c r="E795" s="222"/>
      <c r="F795" s="222"/>
      <c r="G795" s="222"/>
      <c r="H795" s="222"/>
      <c r="I795" s="222"/>
      <c r="J795" s="222"/>
      <c r="K795" s="222"/>
      <c r="L795" s="222"/>
      <c r="M795" s="222"/>
      <c r="N795" s="222"/>
      <c r="O795" s="223"/>
    </row>
    <row r="796" spans="2:15" x14ac:dyDescent="0.25">
      <c r="B796" s="287"/>
      <c r="C796" s="221"/>
      <c r="D796" s="222"/>
      <c r="E796" s="222"/>
      <c r="F796" s="222"/>
      <c r="G796" s="222"/>
      <c r="H796" s="222"/>
      <c r="I796" s="222"/>
      <c r="J796" s="222"/>
      <c r="K796" s="222"/>
      <c r="L796" s="222"/>
      <c r="M796" s="222"/>
      <c r="N796" s="222"/>
      <c r="O796" s="223"/>
    </row>
    <row r="797" spans="2:15" x14ac:dyDescent="0.25">
      <c r="B797" s="287"/>
      <c r="C797" s="221"/>
      <c r="D797" s="222"/>
      <c r="E797" s="222"/>
      <c r="F797" s="222"/>
      <c r="G797" s="222"/>
      <c r="H797" s="222"/>
      <c r="I797" s="222"/>
      <c r="J797" s="222"/>
      <c r="K797" s="222"/>
      <c r="L797" s="222"/>
      <c r="M797" s="222"/>
      <c r="N797" s="222"/>
      <c r="O797" s="223"/>
    </row>
    <row r="798" spans="2:15" x14ac:dyDescent="0.25">
      <c r="B798" s="287"/>
      <c r="C798" s="221"/>
      <c r="D798" s="222"/>
      <c r="E798" s="222"/>
      <c r="F798" s="222"/>
      <c r="G798" s="222"/>
      <c r="H798" s="222"/>
      <c r="I798" s="222"/>
      <c r="J798" s="222"/>
      <c r="K798" s="222"/>
      <c r="L798" s="222"/>
      <c r="M798" s="222"/>
      <c r="N798" s="222"/>
      <c r="O798" s="223"/>
    </row>
    <row r="799" spans="2:15" x14ac:dyDescent="0.25">
      <c r="B799" s="287"/>
      <c r="C799" s="221"/>
      <c r="D799" s="222"/>
      <c r="E799" s="222"/>
      <c r="F799" s="222"/>
      <c r="G799" s="222"/>
      <c r="H799" s="222"/>
      <c r="I799" s="222"/>
      <c r="J799" s="222"/>
      <c r="K799" s="222"/>
      <c r="L799" s="222"/>
      <c r="M799" s="222"/>
      <c r="N799" s="222"/>
      <c r="O799" s="223"/>
    </row>
    <row r="800" spans="2:15" x14ac:dyDescent="0.25">
      <c r="B800" s="287"/>
      <c r="C800" s="221"/>
      <c r="D800" s="222"/>
      <c r="E800" s="222"/>
      <c r="F800" s="222"/>
      <c r="G800" s="222"/>
      <c r="H800" s="222"/>
      <c r="I800" s="222"/>
      <c r="J800" s="222"/>
      <c r="K800" s="222"/>
      <c r="L800" s="222"/>
      <c r="M800" s="222"/>
      <c r="N800" s="222"/>
      <c r="O800" s="223"/>
    </row>
    <row r="801" spans="2:15" x14ac:dyDescent="0.25">
      <c r="B801" s="287"/>
      <c r="C801" s="221"/>
      <c r="D801" s="222"/>
      <c r="E801" s="222"/>
      <c r="F801" s="222"/>
      <c r="G801" s="222"/>
      <c r="H801" s="222"/>
      <c r="I801" s="222"/>
      <c r="J801" s="222"/>
      <c r="K801" s="222"/>
      <c r="L801" s="222"/>
      <c r="M801" s="222"/>
      <c r="N801" s="222"/>
      <c r="O801" s="223"/>
    </row>
    <row r="802" spans="2:15" x14ac:dyDescent="0.25">
      <c r="B802" s="287"/>
      <c r="C802" s="221"/>
      <c r="D802" s="222"/>
      <c r="E802" s="222"/>
      <c r="F802" s="222"/>
      <c r="G802" s="222"/>
      <c r="H802" s="222"/>
      <c r="I802" s="222"/>
      <c r="J802" s="222"/>
      <c r="K802" s="222"/>
      <c r="L802" s="222"/>
      <c r="M802" s="222"/>
      <c r="N802" s="222"/>
      <c r="O802" s="223"/>
    </row>
    <row r="803" spans="2:15" x14ac:dyDescent="0.25">
      <c r="B803" s="287"/>
      <c r="C803" s="221"/>
      <c r="D803" s="222"/>
      <c r="E803" s="222"/>
      <c r="F803" s="222"/>
      <c r="G803" s="222"/>
      <c r="H803" s="222"/>
      <c r="I803" s="222"/>
      <c r="J803" s="222"/>
      <c r="K803" s="222"/>
      <c r="L803" s="222"/>
      <c r="M803" s="222"/>
      <c r="N803" s="222"/>
      <c r="O803" s="223"/>
    </row>
    <row r="804" spans="2:15" x14ac:dyDescent="0.25">
      <c r="B804" s="287"/>
      <c r="C804" s="221"/>
      <c r="D804" s="222"/>
      <c r="E804" s="222"/>
      <c r="F804" s="222"/>
      <c r="G804" s="222"/>
      <c r="H804" s="222"/>
      <c r="I804" s="222"/>
      <c r="J804" s="222"/>
      <c r="K804" s="222"/>
      <c r="L804" s="222"/>
      <c r="M804" s="222"/>
      <c r="N804" s="222"/>
      <c r="O804" s="223"/>
    </row>
    <row r="805" spans="2:15" x14ac:dyDescent="0.25">
      <c r="B805" s="287"/>
      <c r="C805" s="221"/>
      <c r="D805" s="222"/>
      <c r="E805" s="222"/>
      <c r="F805" s="222"/>
      <c r="G805" s="222"/>
      <c r="H805" s="222"/>
      <c r="I805" s="222"/>
      <c r="J805" s="222"/>
      <c r="K805" s="222"/>
      <c r="L805" s="222"/>
      <c r="M805" s="222"/>
      <c r="N805" s="222"/>
      <c r="O805" s="223"/>
    </row>
    <row r="806" spans="2:15" x14ac:dyDescent="0.25">
      <c r="B806" s="287"/>
      <c r="C806" s="221"/>
      <c r="D806" s="222"/>
      <c r="E806" s="222"/>
      <c r="F806" s="222"/>
      <c r="G806" s="222"/>
      <c r="H806" s="222"/>
      <c r="I806" s="222"/>
      <c r="J806" s="222"/>
      <c r="K806" s="222"/>
      <c r="L806" s="222"/>
      <c r="M806" s="222"/>
      <c r="N806" s="222"/>
      <c r="O806" s="223"/>
    </row>
    <row r="807" spans="2:15" x14ac:dyDescent="0.25">
      <c r="B807" s="287"/>
      <c r="C807" s="221"/>
      <c r="D807" s="222"/>
      <c r="E807" s="222"/>
      <c r="F807" s="222"/>
      <c r="G807" s="222"/>
      <c r="H807" s="222"/>
      <c r="I807" s="222"/>
      <c r="J807" s="222"/>
      <c r="K807" s="222"/>
      <c r="L807" s="222"/>
      <c r="M807" s="222"/>
      <c r="N807" s="222"/>
      <c r="O807" s="223"/>
    </row>
    <row r="808" spans="2:15" x14ac:dyDescent="0.25">
      <c r="B808" s="287"/>
      <c r="C808" s="221"/>
      <c r="D808" s="222"/>
      <c r="E808" s="222"/>
      <c r="F808" s="222"/>
      <c r="G808" s="222"/>
      <c r="H808" s="222"/>
      <c r="I808" s="222"/>
      <c r="J808" s="222"/>
      <c r="K808" s="222"/>
      <c r="L808" s="222"/>
      <c r="M808" s="222"/>
      <c r="N808" s="222"/>
      <c r="O808" s="223"/>
    </row>
    <row r="809" spans="2:15" x14ac:dyDescent="0.25">
      <c r="B809" s="287"/>
      <c r="C809" s="221"/>
      <c r="D809" s="222"/>
      <c r="E809" s="222"/>
      <c r="F809" s="222"/>
      <c r="G809" s="222"/>
      <c r="H809" s="222"/>
      <c r="I809" s="222"/>
      <c r="J809" s="222"/>
      <c r="K809" s="222"/>
      <c r="L809" s="222"/>
      <c r="M809" s="222"/>
      <c r="N809" s="222"/>
      <c r="O809" s="223"/>
    </row>
    <row r="810" spans="2:15" x14ac:dyDescent="0.25">
      <c r="B810" s="287"/>
      <c r="C810" s="221"/>
      <c r="D810" s="222"/>
      <c r="E810" s="222"/>
      <c r="F810" s="222"/>
      <c r="G810" s="222"/>
      <c r="H810" s="222"/>
      <c r="I810" s="222"/>
      <c r="J810" s="222"/>
      <c r="K810" s="222"/>
      <c r="L810" s="222"/>
      <c r="M810" s="222"/>
      <c r="N810" s="222"/>
      <c r="O810" s="223"/>
    </row>
    <row r="811" spans="2:15" x14ac:dyDescent="0.25">
      <c r="B811" s="287"/>
      <c r="C811" s="221"/>
      <c r="D811" s="222"/>
      <c r="E811" s="222"/>
      <c r="F811" s="222"/>
      <c r="G811" s="222"/>
      <c r="H811" s="222"/>
      <c r="I811" s="222"/>
      <c r="J811" s="222"/>
      <c r="K811" s="222"/>
      <c r="L811" s="222"/>
      <c r="M811" s="222"/>
      <c r="N811" s="222"/>
      <c r="O811" s="223"/>
    </row>
    <row r="812" spans="2:15" x14ac:dyDescent="0.25">
      <c r="B812" s="287"/>
      <c r="C812" s="221"/>
      <c r="D812" s="222"/>
      <c r="E812" s="222"/>
      <c r="F812" s="222"/>
      <c r="G812" s="222"/>
      <c r="H812" s="222"/>
      <c r="I812" s="222"/>
      <c r="J812" s="222"/>
      <c r="K812" s="222"/>
      <c r="L812" s="222"/>
      <c r="M812" s="222"/>
      <c r="N812" s="222"/>
      <c r="O812" s="223"/>
    </row>
    <row r="813" spans="2:15" x14ac:dyDescent="0.25">
      <c r="B813" s="287"/>
      <c r="C813" s="221"/>
      <c r="D813" s="222"/>
      <c r="E813" s="222"/>
      <c r="F813" s="222"/>
      <c r="G813" s="222"/>
      <c r="H813" s="222"/>
      <c r="I813" s="222"/>
      <c r="J813" s="222"/>
      <c r="K813" s="222"/>
      <c r="L813" s="222"/>
      <c r="M813" s="222"/>
      <c r="N813" s="222"/>
      <c r="O813" s="223"/>
    </row>
    <row r="814" spans="2:15" x14ac:dyDescent="0.25">
      <c r="B814" s="287"/>
      <c r="C814" s="221"/>
      <c r="D814" s="222"/>
      <c r="E814" s="222"/>
      <c r="F814" s="222"/>
      <c r="G814" s="222"/>
      <c r="H814" s="222"/>
      <c r="I814" s="222"/>
      <c r="J814" s="222"/>
      <c r="K814" s="222"/>
      <c r="L814" s="222"/>
      <c r="M814" s="222"/>
      <c r="N814" s="222"/>
      <c r="O814" s="223"/>
    </row>
    <row r="815" spans="2:15" x14ac:dyDescent="0.25">
      <c r="B815" s="287"/>
      <c r="C815" s="221"/>
      <c r="D815" s="222"/>
      <c r="E815" s="222"/>
      <c r="F815" s="222"/>
      <c r="G815" s="222"/>
      <c r="H815" s="222"/>
      <c r="I815" s="222"/>
      <c r="J815" s="222"/>
      <c r="K815" s="222"/>
      <c r="L815" s="222"/>
      <c r="M815" s="222"/>
      <c r="N815" s="222"/>
      <c r="O815" s="223"/>
    </row>
    <row r="816" spans="2:15" x14ac:dyDescent="0.25">
      <c r="B816" s="287"/>
      <c r="C816" s="221"/>
      <c r="D816" s="222"/>
      <c r="E816" s="222"/>
      <c r="F816" s="222"/>
      <c r="G816" s="222"/>
      <c r="H816" s="222"/>
      <c r="I816" s="222"/>
      <c r="J816" s="222"/>
      <c r="K816" s="222"/>
      <c r="L816" s="222"/>
      <c r="M816" s="222"/>
      <c r="N816" s="222"/>
      <c r="O816" s="223"/>
    </row>
    <row r="817" spans="2:15" x14ac:dyDescent="0.25">
      <c r="B817" s="287"/>
      <c r="C817" s="221"/>
      <c r="D817" s="222"/>
      <c r="E817" s="222"/>
      <c r="F817" s="222"/>
      <c r="G817" s="222"/>
      <c r="H817" s="222"/>
      <c r="I817" s="222"/>
      <c r="J817" s="222"/>
      <c r="K817" s="222"/>
      <c r="L817" s="222"/>
      <c r="M817" s="222"/>
      <c r="N817" s="222"/>
      <c r="O817" s="223"/>
    </row>
    <row r="818" spans="2:15" x14ac:dyDescent="0.25">
      <c r="B818" s="287"/>
      <c r="C818" s="221"/>
      <c r="D818" s="222"/>
      <c r="E818" s="222"/>
      <c r="F818" s="222"/>
      <c r="G818" s="222"/>
      <c r="H818" s="222"/>
      <c r="I818" s="222"/>
      <c r="J818" s="222"/>
      <c r="K818" s="222"/>
      <c r="L818" s="222"/>
      <c r="M818" s="222"/>
      <c r="N818" s="222"/>
      <c r="O818" s="223"/>
    </row>
    <row r="819" spans="2:15" x14ac:dyDescent="0.25">
      <c r="B819" s="287"/>
      <c r="C819" s="221"/>
      <c r="D819" s="222"/>
      <c r="E819" s="222"/>
      <c r="F819" s="222"/>
      <c r="G819" s="222"/>
      <c r="H819" s="222"/>
      <c r="I819" s="222"/>
      <c r="J819" s="222"/>
      <c r="K819" s="222"/>
      <c r="L819" s="222"/>
      <c r="M819" s="222"/>
      <c r="N819" s="222"/>
      <c r="O819" s="223"/>
    </row>
    <row r="820" spans="2:15" x14ac:dyDescent="0.25">
      <c r="B820" s="287"/>
      <c r="C820" s="221"/>
      <c r="D820" s="222"/>
      <c r="E820" s="222"/>
      <c r="F820" s="222"/>
      <c r="G820" s="222"/>
      <c r="H820" s="222"/>
      <c r="I820" s="222"/>
      <c r="J820" s="222"/>
      <c r="K820" s="222"/>
      <c r="L820" s="222"/>
      <c r="M820" s="222"/>
      <c r="N820" s="222"/>
      <c r="O820" s="223"/>
    </row>
    <row r="821" spans="2:15" x14ac:dyDescent="0.25">
      <c r="B821" s="287"/>
      <c r="C821" s="221"/>
      <c r="D821" s="222"/>
      <c r="E821" s="222"/>
      <c r="F821" s="222"/>
      <c r="G821" s="222"/>
      <c r="H821" s="222"/>
      <c r="I821" s="222"/>
      <c r="J821" s="222"/>
      <c r="K821" s="222"/>
      <c r="L821" s="222"/>
      <c r="M821" s="222"/>
      <c r="N821" s="222"/>
      <c r="O821" s="223"/>
    </row>
    <row r="822" spans="2:15" x14ac:dyDescent="0.25">
      <c r="B822" s="287"/>
      <c r="C822" s="221"/>
      <c r="D822" s="222"/>
      <c r="E822" s="222"/>
      <c r="F822" s="222"/>
      <c r="G822" s="222"/>
      <c r="H822" s="222"/>
      <c r="I822" s="222"/>
      <c r="J822" s="222"/>
      <c r="K822" s="222"/>
      <c r="L822" s="222"/>
      <c r="M822" s="222"/>
      <c r="N822" s="222"/>
      <c r="O822" s="223"/>
    </row>
    <row r="823" spans="2:15" x14ac:dyDescent="0.25">
      <c r="B823" s="287"/>
      <c r="C823" s="221"/>
      <c r="D823" s="222"/>
      <c r="E823" s="222"/>
      <c r="F823" s="222"/>
      <c r="G823" s="222"/>
      <c r="H823" s="222"/>
      <c r="I823" s="222"/>
      <c r="J823" s="222"/>
      <c r="K823" s="222"/>
      <c r="L823" s="222"/>
      <c r="M823" s="222"/>
      <c r="N823" s="222"/>
      <c r="O823" s="223"/>
    </row>
    <row r="824" spans="2:15" x14ac:dyDescent="0.25">
      <c r="B824" s="287"/>
      <c r="C824" s="221"/>
      <c r="D824" s="222"/>
      <c r="E824" s="222"/>
      <c r="F824" s="222"/>
      <c r="G824" s="222"/>
      <c r="H824" s="222"/>
      <c r="I824" s="222"/>
      <c r="J824" s="222"/>
      <c r="K824" s="222"/>
      <c r="L824" s="222"/>
      <c r="M824" s="222"/>
      <c r="N824" s="222"/>
      <c r="O824" s="223"/>
    </row>
    <row r="825" spans="2:15" x14ac:dyDescent="0.25">
      <c r="B825" s="287"/>
      <c r="C825" s="221"/>
      <c r="D825" s="222"/>
      <c r="E825" s="222"/>
      <c r="F825" s="222"/>
      <c r="G825" s="222"/>
      <c r="H825" s="222"/>
      <c r="I825" s="222"/>
      <c r="J825" s="222"/>
      <c r="K825" s="222"/>
      <c r="L825" s="222"/>
      <c r="M825" s="222"/>
      <c r="N825" s="222"/>
      <c r="O825" s="223"/>
    </row>
    <row r="826" spans="2:15" x14ac:dyDescent="0.25">
      <c r="B826" s="287"/>
      <c r="C826" s="221"/>
      <c r="D826" s="222"/>
      <c r="E826" s="222"/>
      <c r="F826" s="222"/>
      <c r="G826" s="222"/>
      <c r="H826" s="222"/>
      <c r="I826" s="222"/>
      <c r="J826" s="222"/>
      <c r="K826" s="222"/>
      <c r="L826" s="222"/>
      <c r="M826" s="222"/>
      <c r="N826" s="222"/>
      <c r="O826" s="223"/>
    </row>
    <row r="827" spans="2:15" x14ac:dyDescent="0.25">
      <c r="B827" s="287"/>
      <c r="C827" s="221"/>
      <c r="D827" s="222"/>
      <c r="E827" s="222"/>
      <c r="F827" s="222"/>
      <c r="G827" s="222"/>
      <c r="H827" s="222"/>
      <c r="I827" s="222"/>
      <c r="J827" s="222"/>
      <c r="K827" s="222"/>
      <c r="L827" s="222"/>
      <c r="M827" s="222"/>
      <c r="N827" s="222"/>
      <c r="O827" s="223"/>
    </row>
    <row r="828" spans="2:15" x14ac:dyDescent="0.25">
      <c r="B828" s="287"/>
      <c r="C828" s="221"/>
      <c r="D828" s="222"/>
      <c r="E828" s="222"/>
      <c r="F828" s="222"/>
      <c r="G828" s="222"/>
      <c r="H828" s="222"/>
      <c r="I828" s="222"/>
      <c r="J828" s="222"/>
      <c r="K828" s="222"/>
      <c r="L828" s="222"/>
      <c r="M828" s="222"/>
      <c r="N828" s="222"/>
      <c r="O828" s="223"/>
    </row>
    <row r="829" spans="2:15" x14ac:dyDescent="0.25">
      <c r="B829" s="287"/>
      <c r="C829" s="221"/>
      <c r="D829" s="222"/>
      <c r="E829" s="222"/>
      <c r="F829" s="222"/>
      <c r="G829" s="222"/>
      <c r="H829" s="222"/>
      <c r="I829" s="222"/>
      <c r="J829" s="222"/>
      <c r="K829" s="222"/>
      <c r="L829" s="222"/>
      <c r="M829" s="222"/>
      <c r="N829" s="222"/>
      <c r="O829" s="223"/>
    </row>
    <row r="830" spans="2:15" x14ac:dyDescent="0.25">
      <c r="B830" s="287"/>
      <c r="C830" s="221"/>
      <c r="D830" s="222"/>
      <c r="E830" s="222"/>
      <c r="F830" s="222"/>
      <c r="G830" s="222"/>
      <c r="H830" s="222"/>
      <c r="I830" s="222"/>
      <c r="J830" s="222"/>
      <c r="K830" s="222"/>
      <c r="L830" s="222"/>
      <c r="M830" s="222"/>
      <c r="N830" s="222"/>
      <c r="O830" s="223"/>
    </row>
    <row r="831" spans="2:15" x14ac:dyDescent="0.25">
      <c r="B831" s="287"/>
      <c r="C831" s="221"/>
      <c r="D831" s="222"/>
      <c r="E831" s="222"/>
      <c r="F831" s="222"/>
      <c r="G831" s="222"/>
      <c r="H831" s="222"/>
      <c r="I831" s="222"/>
      <c r="J831" s="222"/>
      <c r="K831" s="222"/>
      <c r="L831" s="222"/>
      <c r="M831" s="222"/>
      <c r="N831" s="222"/>
      <c r="O831" s="223"/>
    </row>
    <row r="832" spans="2:15" x14ac:dyDescent="0.25">
      <c r="B832" s="287"/>
      <c r="C832" s="221"/>
      <c r="D832" s="222"/>
      <c r="E832" s="222"/>
      <c r="F832" s="222"/>
      <c r="G832" s="222"/>
      <c r="H832" s="222"/>
      <c r="I832" s="222"/>
      <c r="J832" s="222"/>
      <c r="K832" s="222"/>
      <c r="L832" s="222"/>
      <c r="M832" s="222"/>
      <c r="N832" s="222"/>
      <c r="O832" s="223"/>
    </row>
    <row r="833" spans="2:15" x14ac:dyDescent="0.25">
      <c r="B833" s="287"/>
      <c r="C833" s="221"/>
      <c r="D833" s="222"/>
      <c r="E833" s="222"/>
      <c r="F833" s="222"/>
      <c r="G833" s="222"/>
      <c r="H833" s="222"/>
      <c r="I833" s="222"/>
      <c r="J833" s="222"/>
      <c r="K833" s="222"/>
      <c r="L833" s="222"/>
      <c r="M833" s="222"/>
      <c r="N833" s="222"/>
      <c r="O833" s="223"/>
    </row>
    <row r="834" spans="2:15" x14ac:dyDescent="0.25">
      <c r="B834" s="287"/>
      <c r="C834" s="221"/>
      <c r="D834" s="222"/>
      <c r="E834" s="222"/>
      <c r="F834" s="222"/>
      <c r="G834" s="222"/>
      <c r="H834" s="222"/>
      <c r="I834" s="222"/>
      <c r="J834" s="222"/>
      <c r="K834" s="222"/>
      <c r="L834" s="222"/>
      <c r="M834" s="222"/>
      <c r="N834" s="222"/>
      <c r="O834" s="223"/>
    </row>
    <row r="835" spans="2:15" x14ac:dyDescent="0.25">
      <c r="B835" s="287"/>
      <c r="C835" s="221"/>
      <c r="D835" s="222"/>
      <c r="E835" s="222"/>
      <c r="F835" s="222"/>
      <c r="G835" s="222"/>
      <c r="H835" s="222"/>
      <c r="I835" s="222"/>
      <c r="J835" s="222"/>
      <c r="K835" s="222"/>
      <c r="L835" s="222"/>
      <c r="M835" s="222"/>
      <c r="N835" s="222"/>
      <c r="O835" s="223"/>
    </row>
    <row r="836" spans="2:15" x14ac:dyDescent="0.25">
      <c r="B836" s="287"/>
      <c r="C836" s="221"/>
      <c r="D836" s="222"/>
      <c r="E836" s="222"/>
      <c r="F836" s="222"/>
      <c r="G836" s="222"/>
      <c r="H836" s="222"/>
      <c r="I836" s="222"/>
      <c r="J836" s="222"/>
      <c r="K836" s="222"/>
      <c r="L836" s="222"/>
      <c r="M836" s="222"/>
      <c r="N836" s="222"/>
      <c r="O836" s="223"/>
    </row>
    <row r="837" spans="2:15" x14ac:dyDescent="0.25">
      <c r="B837" s="287"/>
      <c r="C837" s="221"/>
      <c r="D837" s="222"/>
      <c r="E837" s="222"/>
      <c r="F837" s="222"/>
      <c r="G837" s="222"/>
      <c r="H837" s="222"/>
      <c r="I837" s="222"/>
      <c r="J837" s="222"/>
      <c r="K837" s="222"/>
      <c r="L837" s="222"/>
      <c r="M837" s="222"/>
      <c r="N837" s="222"/>
      <c r="O837" s="223"/>
    </row>
    <row r="838" spans="2:15" x14ac:dyDescent="0.25">
      <c r="B838" s="287"/>
      <c r="C838" s="221"/>
      <c r="D838" s="222"/>
      <c r="E838" s="222"/>
      <c r="F838" s="222"/>
      <c r="G838" s="222"/>
      <c r="H838" s="222"/>
      <c r="I838" s="222"/>
      <c r="J838" s="222"/>
      <c r="K838" s="222"/>
      <c r="L838" s="222"/>
      <c r="M838" s="222"/>
      <c r="N838" s="222"/>
      <c r="O838" s="223"/>
    </row>
    <row r="839" spans="2:15" x14ac:dyDescent="0.25">
      <c r="B839" s="287"/>
      <c r="C839" s="221"/>
      <c r="D839" s="222"/>
      <c r="E839" s="222"/>
      <c r="F839" s="222"/>
      <c r="G839" s="222"/>
      <c r="H839" s="222"/>
      <c r="I839" s="222"/>
      <c r="J839" s="222"/>
      <c r="K839" s="222"/>
      <c r="L839" s="222"/>
      <c r="M839" s="222"/>
      <c r="N839" s="222"/>
      <c r="O839" s="223"/>
    </row>
    <row r="840" spans="2:15" x14ac:dyDescent="0.25">
      <c r="B840" s="287"/>
      <c r="C840" s="221"/>
      <c r="D840" s="222"/>
      <c r="E840" s="222"/>
      <c r="F840" s="222"/>
      <c r="G840" s="222"/>
      <c r="H840" s="222"/>
      <c r="I840" s="222"/>
      <c r="J840" s="222"/>
      <c r="K840" s="222"/>
      <c r="L840" s="222"/>
      <c r="M840" s="222"/>
      <c r="N840" s="222"/>
      <c r="O840" s="223"/>
    </row>
    <row r="841" spans="2:15" x14ac:dyDescent="0.25">
      <c r="B841" s="287"/>
      <c r="C841" s="221"/>
      <c r="D841" s="222"/>
      <c r="E841" s="222"/>
      <c r="F841" s="222"/>
      <c r="G841" s="222"/>
      <c r="H841" s="222"/>
      <c r="I841" s="222"/>
      <c r="J841" s="222"/>
      <c r="K841" s="222"/>
      <c r="L841" s="222"/>
      <c r="M841" s="222"/>
      <c r="N841" s="222"/>
      <c r="O841" s="223"/>
    </row>
    <row r="842" spans="2:15" x14ac:dyDescent="0.25">
      <c r="B842" s="287"/>
      <c r="C842" s="221"/>
      <c r="D842" s="222"/>
      <c r="E842" s="222"/>
      <c r="F842" s="222"/>
      <c r="G842" s="222"/>
      <c r="H842" s="222"/>
      <c r="I842" s="222"/>
      <c r="J842" s="222"/>
      <c r="K842" s="222"/>
      <c r="L842" s="222"/>
      <c r="M842" s="222"/>
      <c r="N842" s="222"/>
      <c r="O842" s="223"/>
    </row>
    <row r="843" spans="2:15" x14ac:dyDescent="0.25">
      <c r="B843" s="287"/>
      <c r="C843" s="221"/>
      <c r="D843" s="222"/>
      <c r="E843" s="222"/>
      <c r="F843" s="222"/>
      <c r="G843" s="222"/>
      <c r="H843" s="222"/>
      <c r="I843" s="222"/>
      <c r="J843" s="222"/>
      <c r="K843" s="222"/>
      <c r="L843" s="222"/>
      <c r="M843" s="222"/>
      <c r="N843" s="222"/>
      <c r="O843" s="223"/>
    </row>
    <row r="844" spans="2:15" x14ac:dyDescent="0.25">
      <c r="B844" s="287"/>
      <c r="C844" s="221"/>
      <c r="D844" s="222"/>
      <c r="E844" s="222"/>
      <c r="F844" s="222"/>
      <c r="G844" s="222"/>
      <c r="H844" s="222"/>
      <c r="I844" s="222"/>
      <c r="J844" s="222"/>
      <c r="K844" s="222"/>
      <c r="L844" s="222"/>
      <c r="M844" s="222"/>
      <c r="N844" s="222"/>
      <c r="O844" s="223"/>
    </row>
    <row r="845" spans="2:15" x14ac:dyDescent="0.25">
      <c r="B845" s="287"/>
      <c r="C845" s="221"/>
      <c r="D845" s="222"/>
      <c r="E845" s="222"/>
      <c r="F845" s="222"/>
      <c r="G845" s="222"/>
      <c r="H845" s="222"/>
      <c r="I845" s="222"/>
      <c r="J845" s="222"/>
      <c r="K845" s="222"/>
      <c r="L845" s="222"/>
      <c r="M845" s="222"/>
      <c r="N845" s="222"/>
      <c r="O845" s="223"/>
    </row>
    <row r="846" spans="2:15" x14ac:dyDescent="0.25">
      <c r="B846" s="287"/>
      <c r="C846" s="221"/>
      <c r="D846" s="222"/>
      <c r="E846" s="222"/>
      <c r="F846" s="222"/>
      <c r="G846" s="222"/>
      <c r="H846" s="222"/>
      <c r="I846" s="222"/>
      <c r="J846" s="222"/>
      <c r="K846" s="222"/>
      <c r="L846" s="222"/>
      <c r="M846" s="222"/>
      <c r="N846" s="222"/>
      <c r="O846" s="223"/>
    </row>
    <row r="847" spans="2:15" x14ac:dyDescent="0.25">
      <c r="B847" s="287"/>
      <c r="C847" s="221"/>
      <c r="D847" s="222"/>
      <c r="E847" s="222"/>
      <c r="F847" s="222"/>
      <c r="G847" s="222"/>
      <c r="H847" s="222"/>
      <c r="I847" s="222"/>
      <c r="J847" s="222"/>
      <c r="K847" s="222"/>
      <c r="L847" s="222"/>
      <c r="M847" s="222"/>
      <c r="N847" s="222"/>
      <c r="O847" s="223"/>
    </row>
    <row r="848" spans="2:15" x14ac:dyDescent="0.25">
      <c r="B848" s="287"/>
      <c r="C848" s="221"/>
      <c r="D848" s="222"/>
      <c r="E848" s="222"/>
      <c r="F848" s="222"/>
      <c r="G848" s="222"/>
      <c r="H848" s="222"/>
      <c r="I848" s="222"/>
      <c r="J848" s="222"/>
      <c r="K848" s="222"/>
      <c r="L848" s="222"/>
      <c r="M848" s="222"/>
      <c r="N848" s="222"/>
      <c r="O848" s="223"/>
    </row>
    <row r="849" spans="2:15" x14ac:dyDescent="0.25">
      <c r="B849" s="287"/>
      <c r="C849" s="221"/>
      <c r="D849" s="222"/>
      <c r="E849" s="222"/>
      <c r="F849" s="222"/>
      <c r="G849" s="222"/>
      <c r="H849" s="222"/>
      <c r="I849" s="222"/>
      <c r="J849" s="222"/>
      <c r="K849" s="222"/>
      <c r="L849" s="222"/>
      <c r="M849" s="222"/>
      <c r="N849" s="222"/>
      <c r="O849" s="223"/>
    </row>
    <row r="850" spans="2:15" x14ac:dyDescent="0.25">
      <c r="B850" s="287"/>
      <c r="C850" s="221"/>
      <c r="D850" s="222"/>
      <c r="E850" s="222"/>
      <c r="F850" s="222"/>
      <c r="G850" s="222"/>
      <c r="H850" s="222"/>
      <c r="I850" s="222"/>
      <c r="J850" s="222"/>
      <c r="K850" s="222"/>
      <c r="L850" s="222"/>
      <c r="M850" s="222"/>
      <c r="N850" s="222"/>
      <c r="O850" s="223"/>
    </row>
    <row r="851" spans="2:15" x14ac:dyDescent="0.25">
      <c r="B851" s="287"/>
      <c r="C851" s="221"/>
      <c r="D851" s="222"/>
      <c r="E851" s="222"/>
      <c r="F851" s="222"/>
      <c r="G851" s="222"/>
      <c r="H851" s="222"/>
      <c r="I851" s="222"/>
      <c r="J851" s="222"/>
      <c r="K851" s="222"/>
      <c r="L851" s="222"/>
      <c r="M851" s="222"/>
      <c r="N851" s="222"/>
      <c r="O851" s="223"/>
    </row>
    <row r="852" spans="2:15" x14ac:dyDescent="0.25">
      <c r="B852" s="287"/>
      <c r="C852" s="221"/>
      <c r="D852" s="222"/>
      <c r="E852" s="222"/>
      <c r="F852" s="222"/>
      <c r="G852" s="222"/>
      <c r="H852" s="222"/>
      <c r="I852" s="222"/>
      <c r="J852" s="222"/>
      <c r="K852" s="222"/>
      <c r="L852" s="222"/>
      <c r="M852" s="222"/>
      <c r="N852" s="222"/>
      <c r="O852" s="223"/>
    </row>
    <row r="853" spans="2:15" x14ac:dyDescent="0.25">
      <c r="B853" s="287"/>
      <c r="C853" s="221"/>
      <c r="D853" s="222"/>
      <c r="E853" s="222"/>
      <c r="F853" s="222"/>
      <c r="G853" s="222"/>
      <c r="H853" s="222"/>
      <c r="I853" s="222"/>
      <c r="J853" s="222"/>
      <c r="K853" s="222"/>
      <c r="L853" s="222"/>
      <c r="M853" s="222"/>
      <c r="N853" s="222"/>
      <c r="O853" s="223"/>
    </row>
    <row r="854" spans="2:15" x14ac:dyDescent="0.25">
      <c r="B854" s="287"/>
      <c r="C854" s="221"/>
      <c r="D854" s="222"/>
      <c r="E854" s="222"/>
      <c r="F854" s="222"/>
      <c r="G854" s="222"/>
      <c r="H854" s="222"/>
      <c r="I854" s="222"/>
      <c r="J854" s="222"/>
      <c r="K854" s="222"/>
      <c r="L854" s="222"/>
      <c r="M854" s="222"/>
      <c r="N854" s="222"/>
      <c r="O854" s="223"/>
    </row>
    <row r="855" spans="2:15" x14ac:dyDescent="0.25">
      <c r="B855" s="287"/>
      <c r="C855" s="221"/>
      <c r="D855" s="222"/>
      <c r="E855" s="222"/>
      <c r="F855" s="222"/>
      <c r="G855" s="222"/>
      <c r="H855" s="222"/>
      <c r="I855" s="222"/>
      <c r="J855" s="222"/>
      <c r="K855" s="222"/>
      <c r="L855" s="222"/>
      <c r="M855" s="222"/>
      <c r="N855" s="222"/>
      <c r="O855" s="223"/>
    </row>
    <row r="856" spans="2:15" x14ac:dyDescent="0.25">
      <c r="B856" s="287"/>
      <c r="C856" s="221"/>
      <c r="D856" s="222"/>
      <c r="E856" s="222"/>
      <c r="F856" s="222"/>
      <c r="G856" s="222"/>
      <c r="H856" s="222"/>
      <c r="I856" s="222"/>
      <c r="J856" s="222"/>
      <c r="K856" s="222"/>
      <c r="L856" s="222"/>
      <c r="M856" s="222"/>
      <c r="N856" s="222"/>
      <c r="O856" s="223"/>
    </row>
    <row r="857" spans="2:15" x14ac:dyDescent="0.25">
      <c r="B857" s="287"/>
      <c r="C857" s="221"/>
      <c r="D857" s="222"/>
      <c r="E857" s="222"/>
      <c r="F857" s="222"/>
      <c r="G857" s="222"/>
      <c r="H857" s="222"/>
      <c r="I857" s="222"/>
      <c r="J857" s="222"/>
      <c r="K857" s="222"/>
      <c r="L857" s="222"/>
      <c r="M857" s="222"/>
      <c r="N857" s="222"/>
      <c r="O857" s="223"/>
    </row>
    <row r="858" spans="2:15" x14ac:dyDescent="0.25">
      <c r="B858" s="287"/>
      <c r="C858" s="221"/>
      <c r="D858" s="222"/>
      <c r="E858" s="222"/>
      <c r="F858" s="222"/>
      <c r="G858" s="222"/>
      <c r="H858" s="222"/>
      <c r="I858" s="222"/>
      <c r="J858" s="222"/>
      <c r="K858" s="222"/>
      <c r="L858" s="222"/>
      <c r="M858" s="222"/>
      <c r="N858" s="222"/>
      <c r="O858" s="223"/>
    </row>
    <row r="859" spans="2:15" x14ac:dyDescent="0.25">
      <c r="B859" s="287"/>
      <c r="C859" s="221"/>
      <c r="D859" s="222"/>
      <c r="E859" s="222"/>
      <c r="F859" s="222"/>
      <c r="G859" s="222"/>
      <c r="H859" s="222"/>
      <c r="I859" s="222"/>
      <c r="J859" s="222"/>
      <c r="K859" s="222"/>
      <c r="L859" s="222"/>
      <c r="M859" s="222"/>
      <c r="N859" s="222"/>
      <c r="O859" s="223"/>
    </row>
    <row r="860" spans="2:15" x14ac:dyDescent="0.25">
      <c r="B860" s="287"/>
      <c r="C860" s="221"/>
      <c r="D860" s="222"/>
      <c r="E860" s="222"/>
      <c r="F860" s="222"/>
      <c r="G860" s="222"/>
      <c r="H860" s="222"/>
      <c r="I860" s="222"/>
      <c r="J860" s="222"/>
      <c r="K860" s="222"/>
      <c r="L860" s="222"/>
      <c r="M860" s="222"/>
      <c r="N860" s="222"/>
      <c r="O860" s="223"/>
    </row>
    <row r="861" spans="2:15" x14ac:dyDescent="0.25">
      <c r="B861" s="287"/>
      <c r="C861" s="221"/>
      <c r="D861" s="222"/>
      <c r="E861" s="222"/>
      <c r="F861" s="222"/>
      <c r="G861" s="222"/>
      <c r="H861" s="222"/>
      <c r="I861" s="222"/>
      <c r="J861" s="222"/>
      <c r="K861" s="222"/>
      <c r="L861" s="222"/>
      <c r="M861" s="222"/>
      <c r="N861" s="222"/>
      <c r="O861" s="223"/>
    </row>
    <row r="862" spans="2:15" x14ac:dyDescent="0.25">
      <c r="B862" s="287"/>
      <c r="C862" s="221"/>
      <c r="D862" s="222"/>
      <c r="E862" s="222"/>
      <c r="F862" s="222"/>
      <c r="G862" s="222"/>
      <c r="H862" s="222"/>
      <c r="I862" s="222"/>
      <c r="J862" s="222"/>
      <c r="K862" s="222"/>
      <c r="L862" s="222"/>
      <c r="M862" s="222"/>
      <c r="N862" s="222"/>
      <c r="O862" s="223"/>
    </row>
    <row r="863" spans="2:15" x14ac:dyDescent="0.25">
      <c r="B863" s="287"/>
      <c r="C863" s="221"/>
      <c r="D863" s="222"/>
      <c r="E863" s="222"/>
      <c r="F863" s="222"/>
      <c r="G863" s="222"/>
      <c r="H863" s="222"/>
      <c r="I863" s="222"/>
      <c r="J863" s="222"/>
      <c r="K863" s="222"/>
      <c r="L863" s="222"/>
      <c r="M863" s="222"/>
      <c r="N863" s="222"/>
      <c r="O863" s="223"/>
    </row>
    <row r="864" spans="2:15" x14ac:dyDescent="0.25">
      <c r="B864" s="287"/>
      <c r="C864" s="221"/>
      <c r="D864" s="222"/>
      <c r="E864" s="222"/>
      <c r="F864" s="222"/>
      <c r="G864" s="222"/>
      <c r="H864" s="222"/>
      <c r="I864" s="222"/>
      <c r="J864" s="222"/>
      <c r="K864" s="222"/>
      <c r="L864" s="222"/>
      <c r="M864" s="222"/>
      <c r="N864" s="222"/>
      <c r="O864" s="223"/>
    </row>
    <row r="865" spans="2:15" x14ac:dyDescent="0.25">
      <c r="B865" s="287"/>
      <c r="C865" s="221"/>
      <c r="D865" s="222"/>
      <c r="E865" s="222"/>
      <c r="F865" s="222"/>
      <c r="G865" s="222"/>
      <c r="H865" s="222"/>
      <c r="I865" s="222"/>
      <c r="J865" s="222"/>
      <c r="K865" s="222"/>
      <c r="L865" s="222"/>
      <c r="M865" s="222"/>
      <c r="N865" s="222"/>
      <c r="O865" s="223"/>
    </row>
    <row r="866" spans="2:15" x14ac:dyDescent="0.25">
      <c r="B866" s="287"/>
      <c r="C866" s="221"/>
      <c r="D866" s="222"/>
      <c r="E866" s="222"/>
      <c r="F866" s="222"/>
      <c r="G866" s="222"/>
      <c r="H866" s="222"/>
      <c r="I866" s="222"/>
      <c r="J866" s="222"/>
      <c r="K866" s="222"/>
      <c r="L866" s="222"/>
      <c r="M866" s="222"/>
      <c r="N866" s="222"/>
      <c r="O866" s="223"/>
    </row>
    <row r="867" spans="2:15" x14ac:dyDescent="0.25">
      <c r="B867" s="287"/>
      <c r="C867" s="221"/>
      <c r="D867" s="222"/>
      <c r="E867" s="222"/>
      <c r="F867" s="222"/>
      <c r="G867" s="222"/>
      <c r="H867" s="222"/>
      <c r="I867" s="222"/>
      <c r="J867" s="222"/>
      <c r="K867" s="222"/>
      <c r="L867" s="222"/>
      <c r="M867" s="222"/>
      <c r="N867" s="222"/>
      <c r="O867" s="223"/>
    </row>
    <row r="868" spans="2:15" x14ac:dyDescent="0.25">
      <c r="B868" s="287"/>
      <c r="C868" s="221"/>
      <c r="D868" s="222"/>
      <c r="E868" s="222"/>
      <c r="F868" s="222"/>
      <c r="G868" s="222"/>
      <c r="H868" s="222"/>
      <c r="I868" s="222"/>
      <c r="J868" s="222"/>
      <c r="K868" s="222"/>
      <c r="L868" s="222"/>
      <c r="M868" s="222"/>
      <c r="N868" s="222"/>
      <c r="O868" s="223"/>
    </row>
    <row r="869" spans="2:15" x14ac:dyDescent="0.25">
      <c r="B869" s="287"/>
      <c r="C869" s="221"/>
      <c r="D869" s="222"/>
      <c r="E869" s="222"/>
      <c r="F869" s="222"/>
      <c r="G869" s="222"/>
      <c r="H869" s="222"/>
      <c r="I869" s="222"/>
      <c r="J869" s="222"/>
      <c r="K869" s="222"/>
      <c r="L869" s="222"/>
      <c r="M869" s="222"/>
      <c r="N869" s="222"/>
      <c r="O869" s="223"/>
    </row>
    <row r="870" spans="2:15" x14ac:dyDescent="0.25">
      <c r="B870" s="287"/>
      <c r="C870" s="221"/>
      <c r="D870" s="222"/>
      <c r="E870" s="222"/>
      <c r="F870" s="222"/>
      <c r="G870" s="222"/>
      <c r="H870" s="222"/>
      <c r="I870" s="222"/>
      <c r="J870" s="222"/>
      <c r="K870" s="222"/>
      <c r="L870" s="222"/>
      <c r="M870" s="222"/>
      <c r="N870" s="222"/>
      <c r="O870" s="223"/>
    </row>
    <row r="871" spans="2:15" x14ac:dyDescent="0.25">
      <c r="B871" s="287"/>
      <c r="C871" s="221"/>
      <c r="D871" s="222"/>
      <c r="E871" s="222"/>
      <c r="F871" s="222"/>
      <c r="G871" s="222"/>
      <c r="H871" s="222"/>
      <c r="I871" s="222"/>
      <c r="J871" s="222"/>
      <c r="K871" s="222"/>
      <c r="L871" s="222"/>
      <c r="M871" s="222"/>
      <c r="N871" s="222"/>
      <c r="O871" s="223"/>
    </row>
    <row r="872" spans="2:15" x14ac:dyDescent="0.25">
      <c r="B872" s="287"/>
      <c r="C872" s="221"/>
      <c r="D872" s="222"/>
      <c r="E872" s="222"/>
      <c r="F872" s="222"/>
      <c r="G872" s="222"/>
      <c r="H872" s="222"/>
      <c r="I872" s="222"/>
      <c r="J872" s="222"/>
      <c r="K872" s="222"/>
      <c r="L872" s="222"/>
      <c r="M872" s="222"/>
      <c r="N872" s="222"/>
      <c r="O872" s="223"/>
    </row>
    <row r="873" spans="2:15" x14ac:dyDescent="0.25">
      <c r="B873" s="287"/>
      <c r="C873" s="221"/>
      <c r="D873" s="222"/>
      <c r="E873" s="222"/>
      <c r="F873" s="222"/>
      <c r="G873" s="222"/>
      <c r="H873" s="222"/>
      <c r="I873" s="222"/>
      <c r="J873" s="222"/>
      <c r="K873" s="222"/>
      <c r="L873" s="222"/>
      <c r="M873" s="222"/>
      <c r="N873" s="222"/>
      <c r="O873" s="223"/>
    </row>
    <row r="874" spans="2:15" x14ac:dyDescent="0.25">
      <c r="B874" s="287"/>
      <c r="C874" s="221"/>
      <c r="D874" s="222"/>
      <c r="E874" s="222"/>
      <c r="F874" s="222"/>
      <c r="G874" s="222"/>
      <c r="H874" s="222"/>
      <c r="I874" s="222"/>
      <c r="J874" s="222"/>
      <c r="K874" s="222"/>
      <c r="L874" s="222"/>
      <c r="M874" s="222"/>
      <c r="N874" s="222"/>
      <c r="O874" s="223"/>
    </row>
    <row r="875" spans="2:15" x14ac:dyDescent="0.25">
      <c r="B875" s="287"/>
      <c r="C875" s="221"/>
      <c r="D875" s="222"/>
      <c r="E875" s="222"/>
      <c r="F875" s="222"/>
      <c r="G875" s="222"/>
      <c r="H875" s="222"/>
      <c r="I875" s="222"/>
      <c r="J875" s="222"/>
      <c r="K875" s="222"/>
      <c r="L875" s="222"/>
      <c r="M875" s="222"/>
      <c r="N875" s="222"/>
      <c r="O875" s="223"/>
    </row>
    <row r="876" spans="2:15" x14ac:dyDescent="0.25">
      <c r="B876" s="287"/>
      <c r="C876" s="221"/>
      <c r="D876" s="222"/>
      <c r="E876" s="222"/>
      <c r="F876" s="222"/>
      <c r="G876" s="222"/>
      <c r="H876" s="222"/>
      <c r="I876" s="222"/>
      <c r="J876" s="222"/>
      <c r="K876" s="222"/>
      <c r="L876" s="222"/>
      <c r="M876" s="222"/>
      <c r="N876" s="222"/>
      <c r="O876" s="223"/>
    </row>
    <row r="877" spans="2:15" x14ac:dyDescent="0.25">
      <c r="B877" s="287"/>
      <c r="C877" s="221"/>
      <c r="D877" s="222"/>
      <c r="E877" s="222"/>
      <c r="F877" s="222"/>
      <c r="G877" s="222"/>
      <c r="H877" s="222"/>
      <c r="I877" s="222"/>
      <c r="J877" s="222"/>
      <c r="K877" s="222"/>
      <c r="L877" s="222"/>
      <c r="M877" s="222"/>
      <c r="N877" s="222"/>
      <c r="O877" s="223"/>
    </row>
    <row r="878" spans="2:15" x14ac:dyDescent="0.25">
      <c r="B878" s="287"/>
      <c r="C878" s="221"/>
      <c r="D878" s="222"/>
      <c r="E878" s="222"/>
      <c r="F878" s="222"/>
      <c r="G878" s="222"/>
      <c r="H878" s="222"/>
      <c r="I878" s="222"/>
      <c r="J878" s="222"/>
      <c r="K878" s="222"/>
      <c r="L878" s="222"/>
      <c r="M878" s="222"/>
      <c r="N878" s="222"/>
      <c r="O878" s="223"/>
    </row>
    <row r="879" spans="2:15" x14ac:dyDescent="0.25">
      <c r="B879" s="287"/>
      <c r="C879" s="221"/>
      <c r="D879" s="222"/>
      <c r="E879" s="222"/>
      <c r="F879" s="222"/>
      <c r="G879" s="222"/>
      <c r="H879" s="222"/>
      <c r="I879" s="222"/>
      <c r="J879" s="222"/>
      <c r="K879" s="222"/>
      <c r="L879" s="222"/>
      <c r="M879" s="222"/>
      <c r="N879" s="222"/>
      <c r="O879" s="223"/>
    </row>
    <row r="880" spans="2:15" x14ac:dyDescent="0.25">
      <c r="B880" s="287"/>
      <c r="C880" s="221"/>
      <c r="D880" s="222"/>
      <c r="E880" s="222"/>
      <c r="F880" s="222"/>
      <c r="G880" s="222"/>
      <c r="H880" s="222"/>
      <c r="I880" s="222"/>
      <c r="J880" s="222"/>
      <c r="K880" s="222"/>
      <c r="L880" s="222"/>
      <c r="M880" s="222"/>
      <c r="N880" s="222"/>
      <c r="O880" s="223"/>
    </row>
    <row r="881" spans="2:15" x14ac:dyDescent="0.25">
      <c r="B881" s="287"/>
      <c r="C881" s="221"/>
      <c r="D881" s="222"/>
      <c r="E881" s="222"/>
      <c r="F881" s="222"/>
      <c r="G881" s="222"/>
      <c r="H881" s="222"/>
      <c r="I881" s="222"/>
      <c r="J881" s="222"/>
      <c r="K881" s="222"/>
      <c r="L881" s="222"/>
      <c r="M881" s="222"/>
      <c r="N881" s="222"/>
      <c r="O881" s="223"/>
    </row>
    <row r="882" spans="2:15" x14ac:dyDescent="0.25">
      <c r="B882" s="287"/>
      <c r="C882" s="221"/>
      <c r="D882" s="222"/>
      <c r="E882" s="222"/>
      <c r="F882" s="222"/>
      <c r="G882" s="222"/>
      <c r="H882" s="222"/>
      <c r="I882" s="222"/>
      <c r="J882" s="222"/>
      <c r="K882" s="222"/>
      <c r="L882" s="222"/>
      <c r="M882" s="222"/>
      <c r="N882" s="222"/>
      <c r="O882" s="223"/>
    </row>
    <row r="883" spans="2:15" x14ac:dyDescent="0.25">
      <c r="B883" s="287"/>
      <c r="C883" s="221"/>
      <c r="D883" s="222"/>
      <c r="E883" s="222"/>
      <c r="F883" s="222"/>
      <c r="G883" s="222"/>
      <c r="H883" s="222"/>
      <c r="I883" s="222"/>
      <c r="J883" s="222"/>
      <c r="K883" s="222"/>
      <c r="L883" s="222"/>
      <c r="M883" s="222"/>
      <c r="N883" s="222"/>
      <c r="O883" s="223"/>
    </row>
    <row r="884" spans="2:15" x14ac:dyDescent="0.25">
      <c r="B884" s="287"/>
      <c r="C884" s="221"/>
      <c r="D884" s="222"/>
      <c r="E884" s="222"/>
      <c r="F884" s="222"/>
      <c r="G884" s="222"/>
      <c r="H884" s="222"/>
      <c r="I884" s="222"/>
      <c r="J884" s="222"/>
      <c r="K884" s="222"/>
      <c r="L884" s="222"/>
      <c r="M884" s="222"/>
      <c r="N884" s="222"/>
      <c r="O884" s="223"/>
    </row>
    <row r="885" spans="2:15" x14ac:dyDescent="0.25">
      <c r="B885" s="287"/>
      <c r="C885" s="221"/>
      <c r="D885" s="222"/>
      <c r="E885" s="222"/>
      <c r="F885" s="222"/>
      <c r="G885" s="222"/>
      <c r="H885" s="222"/>
      <c r="I885" s="222"/>
      <c r="J885" s="222"/>
      <c r="K885" s="222"/>
      <c r="L885" s="222"/>
      <c r="M885" s="222"/>
      <c r="N885" s="222"/>
      <c r="O885" s="223"/>
    </row>
    <row r="886" spans="2:15" x14ac:dyDescent="0.25">
      <c r="B886" s="287"/>
      <c r="C886" s="221"/>
      <c r="D886" s="222"/>
      <c r="E886" s="222"/>
      <c r="F886" s="222"/>
      <c r="G886" s="222"/>
      <c r="H886" s="222"/>
      <c r="I886" s="222"/>
      <c r="J886" s="222"/>
      <c r="K886" s="222"/>
      <c r="L886" s="222"/>
      <c r="M886" s="222"/>
      <c r="N886" s="222"/>
      <c r="O886" s="223"/>
    </row>
    <row r="887" spans="2:15" x14ac:dyDescent="0.25">
      <c r="B887" s="287"/>
      <c r="C887" s="221"/>
      <c r="D887" s="222"/>
      <c r="E887" s="222"/>
      <c r="F887" s="222"/>
      <c r="G887" s="222"/>
      <c r="H887" s="222"/>
      <c r="I887" s="222"/>
      <c r="J887" s="222"/>
      <c r="K887" s="222"/>
      <c r="L887" s="222"/>
      <c r="M887" s="222"/>
      <c r="N887" s="222"/>
      <c r="O887" s="223"/>
    </row>
    <row r="888" spans="2:15" x14ac:dyDescent="0.25">
      <c r="B888" s="287"/>
      <c r="C888" s="221"/>
      <c r="D888" s="222"/>
      <c r="E888" s="222"/>
      <c r="F888" s="222"/>
      <c r="G888" s="222"/>
      <c r="H888" s="222"/>
      <c r="I888" s="222"/>
      <c r="J888" s="222"/>
      <c r="K888" s="222"/>
      <c r="L888" s="222"/>
      <c r="M888" s="222"/>
      <c r="N888" s="222"/>
      <c r="O888" s="223"/>
    </row>
    <row r="889" spans="2:15" x14ac:dyDescent="0.25">
      <c r="B889" s="287"/>
      <c r="C889" s="221"/>
      <c r="D889" s="222"/>
      <c r="E889" s="222"/>
      <c r="F889" s="222"/>
      <c r="G889" s="222"/>
      <c r="H889" s="222"/>
      <c r="I889" s="222"/>
      <c r="J889" s="222"/>
      <c r="K889" s="222"/>
      <c r="L889" s="222"/>
      <c r="M889" s="222"/>
      <c r="N889" s="222"/>
      <c r="O889" s="223"/>
    </row>
    <row r="890" spans="2:15" x14ac:dyDescent="0.25">
      <c r="B890" s="287"/>
      <c r="C890" s="221"/>
      <c r="D890" s="222"/>
      <c r="E890" s="222"/>
      <c r="F890" s="222"/>
      <c r="G890" s="222"/>
      <c r="H890" s="222"/>
      <c r="I890" s="222"/>
      <c r="J890" s="222"/>
      <c r="K890" s="222"/>
      <c r="L890" s="222"/>
      <c r="M890" s="222"/>
      <c r="N890" s="222"/>
      <c r="O890" s="223"/>
    </row>
    <row r="891" spans="2:15" x14ac:dyDescent="0.25">
      <c r="B891" s="287"/>
      <c r="C891" s="221"/>
      <c r="D891" s="222"/>
      <c r="E891" s="222"/>
      <c r="F891" s="222"/>
      <c r="G891" s="222"/>
      <c r="H891" s="222"/>
      <c r="I891" s="222"/>
      <c r="J891" s="222"/>
      <c r="K891" s="222"/>
      <c r="L891" s="222"/>
      <c r="M891" s="222"/>
      <c r="N891" s="222"/>
      <c r="O891" s="223"/>
    </row>
    <row r="892" spans="2:15" x14ac:dyDescent="0.25">
      <c r="B892" s="287"/>
      <c r="C892" s="221"/>
      <c r="D892" s="222"/>
      <c r="E892" s="222"/>
      <c r="F892" s="222"/>
      <c r="G892" s="222"/>
      <c r="H892" s="222"/>
      <c r="I892" s="222"/>
      <c r="J892" s="222"/>
      <c r="K892" s="222"/>
      <c r="L892" s="222"/>
      <c r="M892" s="222"/>
      <c r="N892" s="222"/>
      <c r="O892" s="223"/>
    </row>
    <row r="893" spans="2:15" x14ac:dyDescent="0.25">
      <c r="B893" s="287"/>
      <c r="C893" s="221"/>
      <c r="D893" s="222"/>
      <c r="E893" s="222"/>
      <c r="F893" s="222"/>
      <c r="G893" s="222"/>
      <c r="H893" s="222"/>
      <c r="I893" s="222"/>
      <c r="J893" s="222"/>
      <c r="K893" s="222"/>
      <c r="L893" s="222"/>
      <c r="M893" s="222"/>
      <c r="N893" s="222"/>
      <c r="O893" s="223"/>
    </row>
    <row r="894" spans="2:15" x14ac:dyDescent="0.25">
      <c r="B894" s="287"/>
      <c r="C894" s="221"/>
      <c r="D894" s="222"/>
      <c r="E894" s="222"/>
      <c r="F894" s="222"/>
      <c r="G894" s="222"/>
      <c r="H894" s="222"/>
      <c r="I894" s="222"/>
      <c r="J894" s="222"/>
      <c r="K894" s="222"/>
      <c r="L894" s="222"/>
      <c r="M894" s="222"/>
      <c r="N894" s="222"/>
      <c r="O894" s="223"/>
    </row>
    <row r="895" spans="2:15" x14ac:dyDescent="0.25">
      <c r="B895" s="287"/>
      <c r="C895" s="221"/>
      <c r="D895" s="222"/>
      <c r="E895" s="222"/>
      <c r="F895" s="222"/>
      <c r="G895" s="222"/>
      <c r="H895" s="222"/>
      <c r="I895" s="222"/>
      <c r="J895" s="222"/>
      <c r="K895" s="222"/>
      <c r="L895" s="222"/>
      <c r="M895" s="222"/>
      <c r="N895" s="222"/>
      <c r="O895" s="223"/>
    </row>
    <row r="896" spans="2:15" x14ac:dyDescent="0.25">
      <c r="B896" s="287"/>
      <c r="C896" s="221"/>
      <c r="D896" s="222"/>
      <c r="E896" s="222"/>
      <c r="F896" s="222"/>
      <c r="G896" s="222"/>
      <c r="H896" s="222"/>
      <c r="I896" s="222"/>
      <c r="J896" s="222"/>
      <c r="K896" s="222"/>
      <c r="L896" s="222"/>
      <c r="M896" s="222"/>
      <c r="N896" s="222"/>
      <c r="O896" s="223"/>
    </row>
    <row r="897" spans="2:15" x14ac:dyDescent="0.25">
      <c r="B897" s="287"/>
      <c r="C897" s="221"/>
      <c r="D897" s="222"/>
      <c r="E897" s="222"/>
      <c r="F897" s="222"/>
      <c r="G897" s="222"/>
      <c r="H897" s="222"/>
      <c r="I897" s="222"/>
      <c r="J897" s="222"/>
      <c r="K897" s="222"/>
      <c r="L897" s="222"/>
      <c r="M897" s="222"/>
      <c r="N897" s="222"/>
      <c r="O897" s="223"/>
    </row>
    <row r="898" spans="2:15" x14ac:dyDescent="0.25">
      <c r="B898" s="287"/>
      <c r="C898" s="221"/>
      <c r="D898" s="222"/>
      <c r="E898" s="222"/>
      <c r="F898" s="222"/>
      <c r="G898" s="222"/>
      <c r="H898" s="222"/>
      <c r="I898" s="222"/>
      <c r="J898" s="222"/>
      <c r="K898" s="222"/>
      <c r="L898" s="222"/>
      <c r="M898" s="222"/>
      <c r="N898" s="222"/>
      <c r="O898" s="223"/>
    </row>
    <row r="899" spans="2:15" x14ac:dyDescent="0.25">
      <c r="B899" s="287"/>
      <c r="C899" s="221"/>
      <c r="D899" s="222"/>
      <c r="E899" s="222"/>
      <c r="F899" s="222"/>
      <c r="G899" s="222"/>
      <c r="H899" s="222"/>
      <c r="I899" s="222"/>
      <c r="J899" s="222"/>
      <c r="K899" s="222"/>
      <c r="L899" s="222"/>
      <c r="M899" s="222"/>
      <c r="N899" s="222"/>
      <c r="O899" s="223"/>
    </row>
    <row r="900" spans="2:15" x14ac:dyDescent="0.25">
      <c r="B900" s="287"/>
      <c r="C900" s="221"/>
      <c r="D900" s="222"/>
      <c r="E900" s="222"/>
      <c r="F900" s="222"/>
      <c r="G900" s="222"/>
      <c r="H900" s="222"/>
      <c r="I900" s="222"/>
      <c r="J900" s="222"/>
      <c r="K900" s="222"/>
      <c r="L900" s="222"/>
      <c r="M900" s="222"/>
      <c r="N900" s="222"/>
      <c r="O900" s="223"/>
    </row>
    <row r="901" spans="2:15" x14ac:dyDescent="0.25">
      <c r="B901" s="287"/>
      <c r="C901" s="221"/>
      <c r="D901" s="222"/>
      <c r="E901" s="222"/>
      <c r="F901" s="222"/>
      <c r="G901" s="222"/>
      <c r="H901" s="222"/>
      <c r="I901" s="222"/>
      <c r="J901" s="222"/>
      <c r="K901" s="222"/>
      <c r="L901" s="222"/>
      <c r="M901" s="222"/>
      <c r="N901" s="222"/>
      <c r="O901" s="223"/>
    </row>
    <row r="902" spans="2:15" x14ac:dyDescent="0.25">
      <c r="B902" s="287"/>
      <c r="C902" s="221"/>
      <c r="D902" s="222"/>
      <c r="E902" s="222"/>
      <c r="F902" s="222"/>
      <c r="G902" s="222"/>
      <c r="H902" s="222"/>
      <c r="I902" s="222"/>
      <c r="J902" s="222"/>
      <c r="K902" s="222"/>
      <c r="L902" s="222"/>
      <c r="M902" s="222"/>
      <c r="N902" s="222"/>
      <c r="O902" s="223"/>
    </row>
    <row r="903" spans="2:15" x14ac:dyDescent="0.25">
      <c r="B903" s="287"/>
      <c r="C903" s="221"/>
      <c r="D903" s="222"/>
      <c r="E903" s="222"/>
      <c r="F903" s="222"/>
      <c r="G903" s="222"/>
      <c r="H903" s="222"/>
      <c r="I903" s="222"/>
      <c r="J903" s="222"/>
      <c r="K903" s="222"/>
      <c r="L903" s="222"/>
      <c r="M903" s="222"/>
      <c r="N903" s="222"/>
      <c r="O903" s="223"/>
    </row>
    <row r="904" spans="2:15" x14ac:dyDescent="0.25">
      <c r="B904" s="287"/>
      <c r="C904" s="221"/>
      <c r="D904" s="222"/>
      <c r="E904" s="222"/>
      <c r="F904" s="222"/>
      <c r="G904" s="222"/>
      <c r="H904" s="222"/>
      <c r="I904" s="222"/>
      <c r="J904" s="222"/>
      <c r="K904" s="222"/>
      <c r="L904" s="222"/>
      <c r="M904" s="222"/>
      <c r="N904" s="222"/>
      <c r="O904" s="223"/>
    </row>
    <row r="905" spans="2:15" x14ac:dyDescent="0.25">
      <c r="B905" s="287"/>
      <c r="C905" s="221"/>
      <c r="D905" s="222"/>
      <c r="E905" s="222"/>
      <c r="F905" s="222"/>
      <c r="G905" s="222"/>
      <c r="H905" s="222"/>
      <c r="I905" s="222"/>
      <c r="J905" s="222"/>
      <c r="K905" s="222"/>
      <c r="L905" s="222"/>
      <c r="M905" s="222"/>
      <c r="N905" s="222"/>
      <c r="O905" s="223"/>
    </row>
    <row r="906" spans="2:15" x14ac:dyDescent="0.25">
      <c r="B906" s="287"/>
      <c r="C906" s="221"/>
      <c r="D906" s="222"/>
      <c r="E906" s="222"/>
      <c r="F906" s="222"/>
      <c r="G906" s="222"/>
      <c r="H906" s="222"/>
      <c r="I906" s="222"/>
      <c r="J906" s="222"/>
      <c r="K906" s="222"/>
      <c r="L906" s="222"/>
      <c r="M906" s="222"/>
      <c r="N906" s="222"/>
      <c r="O906" s="223"/>
    </row>
    <row r="907" spans="2:15" x14ac:dyDescent="0.25">
      <c r="B907" s="287"/>
      <c r="C907" s="221"/>
      <c r="D907" s="222"/>
      <c r="E907" s="222"/>
      <c r="F907" s="222"/>
      <c r="G907" s="222"/>
      <c r="H907" s="222"/>
      <c r="I907" s="222"/>
      <c r="J907" s="222"/>
      <c r="K907" s="222"/>
      <c r="L907" s="222"/>
      <c r="M907" s="222"/>
      <c r="N907" s="222"/>
      <c r="O907" s="223"/>
    </row>
    <row r="908" spans="2:15" x14ac:dyDescent="0.25">
      <c r="B908" s="287"/>
      <c r="C908" s="221"/>
      <c r="D908" s="222"/>
      <c r="E908" s="222"/>
      <c r="F908" s="222"/>
      <c r="G908" s="222"/>
      <c r="H908" s="222"/>
      <c r="I908" s="222"/>
      <c r="J908" s="222"/>
      <c r="K908" s="222"/>
      <c r="L908" s="222"/>
      <c r="M908" s="222"/>
      <c r="N908" s="222"/>
      <c r="O908" s="223"/>
    </row>
    <row r="909" spans="2:15" x14ac:dyDescent="0.25">
      <c r="B909" s="287"/>
      <c r="C909" s="221"/>
      <c r="D909" s="222"/>
      <c r="E909" s="222"/>
      <c r="F909" s="222"/>
      <c r="G909" s="222"/>
      <c r="H909" s="222"/>
      <c r="I909" s="222"/>
      <c r="J909" s="222"/>
      <c r="K909" s="222"/>
      <c r="L909" s="222"/>
      <c r="M909" s="222"/>
      <c r="N909" s="222"/>
      <c r="O909" s="223"/>
    </row>
    <row r="910" spans="2:15" x14ac:dyDescent="0.25">
      <c r="B910" s="287"/>
      <c r="C910" s="221"/>
      <c r="D910" s="222"/>
      <c r="E910" s="222"/>
      <c r="F910" s="222"/>
      <c r="G910" s="222"/>
      <c r="H910" s="222"/>
      <c r="I910" s="222"/>
      <c r="J910" s="222"/>
      <c r="K910" s="222"/>
      <c r="L910" s="222"/>
      <c r="M910" s="222"/>
      <c r="N910" s="222"/>
      <c r="O910" s="223"/>
    </row>
    <row r="911" spans="2:15" x14ac:dyDescent="0.25">
      <c r="B911" s="287"/>
      <c r="C911" s="221"/>
      <c r="D911" s="222"/>
      <c r="E911" s="222"/>
      <c r="F911" s="222"/>
      <c r="G911" s="222"/>
      <c r="H911" s="222"/>
      <c r="I911" s="222"/>
      <c r="J911" s="222"/>
      <c r="K911" s="222"/>
      <c r="L911" s="222"/>
      <c r="M911" s="222"/>
      <c r="N911" s="222"/>
      <c r="O911" s="223"/>
    </row>
    <row r="912" spans="2:15" x14ac:dyDescent="0.25">
      <c r="B912" s="287"/>
      <c r="C912" s="221"/>
      <c r="D912" s="222"/>
      <c r="E912" s="222"/>
      <c r="F912" s="222"/>
      <c r="G912" s="222"/>
      <c r="H912" s="222"/>
      <c r="I912" s="222"/>
      <c r="J912" s="222"/>
      <c r="K912" s="222"/>
      <c r="L912" s="222"/>
      <c r="M912" s="222"/>
      <c r="N912" s="222"/>
      <c r="O912" s="223"/>
    </row>
    <row r="913" spans="2:15" x14ac:dyDescent="0.25">
      <c r="B913" s="287"/>
      <c r="C913" s="221"/>
      <c r="D913" s="222"/>
      <c r="E913" s="222"/>
      <c r="F913" s="222"/>
      <c r="G913" s="222"/>
      <c r="H913" s="222"/>
      <c r="I913" s="222"/>
      <c r="J913" s="222"/>
      <c r="K913" s="222"/>
      <c r="L913" s="222"/>
      <c r="M913" s="222"/>
      <c r="N913" s="222"/>
      <c r="O913" s="223"/>
    </row>
    <row r="914" spans="2:15" x14ac:dyDescent="0.25">
      <c r="B914" s="287"/>
      <c r="C914" s="221"/>
      <c r="D914" s="222"/>
      <c r="E914" s="222"/>
      <c r="F914" s="222"/>
      <c r="G914" s="222"/>
      <c r="H914" s="222"/>
      <c r="I914" s="222"/>
      <c r="J914" s="222"/>
      <c r="K914" s="222"/>
      <c r="L914" s="222"/>
      <c r="M914" s="222"/>
      <c r="N914" s="222"/>
      <c r="O914" s="223"/>
    </row>
    <row r="915" spans="2:15" x14ac:dyDescent="0.25">
      <c r="B915" s="287"/>
      <c r="C915" s="221"/>
      <c r="D915" s="222"/>
      <c r="E915" s="222"/>
      <c r="F915" s="222"/>
      <c r="G915" s="222"/>
      <c r="H915" s="222"/>
      <c r="I915" s="222"/>
      <c r="J915" s="222"/>
      <c r="K915" s="222"/>
      <c r="L915" s="222"/>
      <c r="M915" s="222"/>
      <c r="N915" s="222"/>
      <c r="O915" s="223"/>
    </row>
    <row r="916" spans="2:15" x14ac:dyDescent="0.25">
      <c r="B916" s="287"/>
      <c r="C916" s="221"/>
      <c r="D916" s="222"/>
      <c r="E916" s="222"/>
      <c r="F916" s="222"/>
      <c r="G916" s="222"/>
      <c r="H916" s="222"/>
      <c r="I916" s="222"/>
      <c r="J916" s="222"/>
      <c r="K916" s="222"/>
      <c r="L916" s="222"/>
      <c r="M916" s="222"/>
      <c r="N916" s="222"/>
      <c r="O916" s="223"/>
    </row>
    <row r="917" spans="2:15" x14ac:dyDescent="0.25">
      <c r="B917" s="287"/>
      <c r="C917" s="221"/>
      <c r="D917" s="222"/>
      <c r="E917" s="222"/>
      <c r="F917" s="222"/>
      <c r="G917" s="222"/>
      <c r="H917" s="222"/>
      <c r="I917" s="222"/>
      <c r="J917" s="222"/>
      <c r="K917" s="222"/>
      <c r="L917" s="222"/>
      <c r="M917" s="222"/>
      <c r="N917" s="222"/>
      <c r="O917" s="223"/>
    </row>
    <row r="918" spans="2:15" x14ac:dyDescent="0.25">
      <c r="B918" s="287"/>
      <c r="C918" s="221"/>
      <c r="D918" s="222"/>
      <c r="E918" s="222"/>
      <c r="F918" s="222"/>
      <c r="G918" s="222"/>
      <c r="H918" s="222"/>
      <c r="I918" s="222"/>
      <c r="J918" s="222"/>
      <c r="K918" s="222"/>
      <c r="L918" s="222"/>
      <c r="M918" s="222"/>
      <c r="N918" s="222"/>
      <c r="O918" s="223"/>
    </row>
    <row r="919" spans="2:15" x14ac:dyDescent="0.25">
      <c r="B919" s="287"/>
      <c r="C919" s="221"/>
      <c r="D919" s="222"/>
      <c r="E919" s="222"/>
      <c r="F919" s="222"/>
      <c r="G919" s="222"/>
      <c r="H919" s="222"/>
      <c r="I919" s="222"/>
      <c r="J919" s="222"/>
      <c r="K919" s="222"/>
      <c r="L919" s="222"/>
      <c r="M919" s="222"/>
      <c r="N919" s="222"/>
      <c r="O919" s="223"/>
    </row>
    <row r="920" spans="2:15" x14ac:dyDescent="0.25">
      <c r="B920" s="287"/>
      <c r="C920" s="221"/>
      <c r="D920" s="222"/>
      <c r="E920" s="222"/>
      <c r="F920" s="222"/>
      <c r="G920" s="222"/>
      <c r="H920" s="222"/>
      <c r="I920" s="222"/>
      <c r="J920" s="222"/>
      <c r="K920" s="222"/>
      <c r="L920" s="222"/>
      <c r="M920" s="222"/>
      <c r="N920" s="222"/>
      <c r="O920" s="223"/>
    </row>
    <row r="921" spans="2:15" x14ac:dyDescent="0.25">
      <c r="B921" s="287"/>
      <c r="C921" s="221"/>
      <c r="D921" s="222"/>
      <c r="E921" s="222"/>
      <c r="F921" s="222"/>
      <c r="G921" s="222"/>
      <c r="H921" s="222"/>
      <c r="I921" s="222"/>
      <c r="J921" s="222"/>
      <c r="K921" s="222"/>
      <c r="L921" s="222"/>
      <c r="M921" s="222"/>
      <c r="N921" s="222"/>
      <c r="O921" s="223"/>
    </row>
    <row r="922" spans="2:15" x14ac:dyDescent="0.25">
      <c r="B922" s="287"/>
      <c r="C922" s="221"/>
      <c r="D922" s="222"/>
      <c r="E922" s="222"/>
      <c r="F922" s="222"/>
      <c r="G922" s="222"/>
      <c r="H922" s="222"/>
      <c r="I922" s="222"/>
      <c r="J922" s="222"/>
      <c r="K922" s="222"/>
      <c r="L922" s="222"/>
      <c r="M922" s="222"/>
      <c r="N922" s="222"/>
      <c r="O922" s="223"/>
    </row>
    <row r="923" spans="2:15" x14ac:dyDescent="0.25">
      <c r="B923" s="287"/>
      <c r="C923" s="221"/>
      <c r="D923" s="222"/>
      <c r="E923" s="222"/>
      <c r="F923" s="222"/>
      <c r="G923" s="222"/>
      <c r="H923" s="222"/>
      <c r="I923" s="222"/>
      <c r="J923" s="222"/>
      <c r="K923" s="222"/>
      <c r="L923" s="222"/>
      <c r="M923" s="222"/>
      <c r="N923" s="222"/>
      <c r="O923" s="223"/>
    </row>
    <row r="924" spans="2:15" x14ac:dyDescent="0.25">
      <c r="B924" s="287"/>
      <c r="C924" s="221"/>
      <c r="D924" s="222"/>
      <c r="E924" s="222"/>
      <c r="F924" s="222"/>
      <c r="G924" s="222"/>
      <c r="H924" s="222"/>
      <c r="I924" s="222"/>
      <c r="J924" s="222"/>
      <c r="K924" s="222"/>
      <c r="L924" s="222"/>
      <c r="M924" s="222"/>
      <c r="N924" s="222"/>
      <c r="O924" s="223"/>
    </row>
    <row r="925" spans="2:15" x14ac:dyDescent="0.25">
      <c r="B925" s="287"/>
      <c r="C925" s="221"/>
      <c r="D925" s="222"/>
      <c r="E925" s="222"/>
      <c r="F925" s="222"/>
      <c r="G925" s="222"/>
      <c r="H925" s="222"/>
      <c r="I925" s="222"/>
      <c r="J925" s="222"/>
      <c r="K925" s="222"/>
      <c r="L925" s="222"/>
      <c r="M925" s="222"/>
      <c r="N925" s="222"/>
      <c r="O925" s="223"/>
    </row>
    <row r="926" spans="2:15" x14ac:dyDescent="0.25">
      <c r="B926" s="287"/>
      <c r="C926" s="221"/>
      <c r="D926" s="222"/>
      <c r="E926" s="222"/>
      <c r="F926" s="222"/>
      <c r="G926" s="222"/>
      <c r="H926" s="222"/>
      <c r="I926" s="222"/>
      <c r="J926" s="222"/>
      <c r="K926" s="222"/>
      <c r="L926" s="222"/>
      <c r="M926" s="222"/>
      <c r="N926" s="222"/>
      <c r="O926" s="223"/>
    </row>
    <row r="927" spans="2:15" x14ac:dyDescent="0.25">
      <c r="B927" s="287"/>
      <c r="C927" s="221"/>
      <c r="D927" s="222"/>
      <c r="E927" s="222"/>
      <c r="F927" s="222"/>
      <c r="G927" s="222"/>
      <c r="H927" s="222"/>
      <c r="I927" s="222"/>
      <c r="J927" s="222"/>
      <c r="K927" s="222"/>
      <c r="L927" s="222"/>
      <c r="M927" s="222"/>
      <c r="N927" s="222"/>
      <c r="O927" s="223"/>
    </row>
    <row r="928" spans="2:15" x14ac:dyDescent="0.25">
      <c r="B928" s="287"/>
      <c r="C928" s="221"/>
      <c r="D928" s="222"/>
      <c r="E928" s="222"/>
      <c r="F928" s="222"/>
      <c r="G928" s="222"/>
      <c r="H928" s="222"/>
      <c r="I928" s="222"/>
      <c r="J928" s="222"/>
      <c r="K928" s="222"/>
      <c r="L928" s="222"/>
      <c r="M928" s="222"/>
      <c r="N928" s="222"/>
      <c r="O928" s="223"/>
    </row>
    <row r="929" spans="2:15" x14ac:dyDescent="0.25">
      <c r="B929" s="287"/>
      <c r="C929" s="221"/>
      <c r="D929" s="222"/>
      <c r="E929" s="222"/>
      <c r="F929" s="222"/>
      <c r="G929" s="222"/>
      <c r="H929" s="222"/>
      <c r="I929" s="222"/>
      <c r="J929" s="222"/>
      <c r="K929" s="222"/>
      <c r="L929" s="222"/>
      <c r="M929" s="222"/>
      <c r="N929" s="222"/>
      <c r="O929" s="223"/>
    </row>
    <row r="930" spans="2:15" x14ac:dyDescent="0.25">
      <c r="B930" s="287"/>
      <c r="C930" s="221"/>
      <c r="D930" s="222"/>
      <c r="E930" s="222"/>
      <c r="F930" s="222"/>
      <c r="G930" s="222"/>
      <c r="H930" s="222"/>
      <c r="I930" s="222"/>
      <c r="J930" s="222"/>
      <c r="K930" s="222"/>
      <c r="L930" s="222"/>
      <c r="M930" s="222"/>
      <c r="N930" s="222"/>
      <c r="O930" s="223"/>
    </row>
    <row r="931" spans="2:15" x14ac:dyDescent="0.25">
      <c r="B931" s="287"/>
      <c r="C931" s="221"/>
      <c r="D931" s="222"/>
      <c r="E931" s="222"/>
      <c r="F931" s="222"/>
      <c r="G931" s="222"/>
      <c r="H931" s="222"/>
      <c r="I931" s="222"/>
      <c r="J931" s="222"/>
      <c r="K931" s="222"/>
      <c r="L931" s="222"/>
      <c r="M931" s="222"/>
      <c r="N931" s="222"/>
      <c r="O931" s="223"/>
    </row>
    <row r="932" spans="2:15" x14ac:dyDescent="0.25">
      <c r="B932" s="287"/>
      <c r="C932" s="221"/>
      <c r="D932" s="222"/>
      <c r="E932" s="222"/>
      <c r="F932" s="222"/>
      <c r="G932" s="222"/>
      <c r="H932" s="222"/>
      <c r="I932" s="222"/>
      <c r="J932" s="222"/>
      <c r="K932" s="222"/>
      <c r="L932" s="222"/>
      <c r="M932" s="222"/>
      <c r="N932" s="222"/>
      <c r="O932" s="223"/>
    </row>
    <row r="933" spans="2:15" x14ac:dyDescent="0.25">
      <c r="B933" s="287"/>
      <c r="C933" s="221"/>
      <c r="D933" s="222"/>
      <c r="E933" s="222"/>
      <c r="F933" s="222"/>
      <c r="G933" s="222"/>
      <c r="H933" s="222"/>
      <c r="I933" s="222"/>
      <c r="J933" s="222"/>
      <c r="K933" s="222"/>
      <c r="L933" s="222"/>
      <c r="M933" s="222"/>
      <c r="N933" s="222"/>
      <c r="O933" s="223"/>
    </row>
    <row r="934" spans="2:15" x14ac:dyDescent="0.25">
      <c r="B934" s="287"/>
      <c r="C934" s="221"/>
      <c r="D934" s="222"/>
      <c r="E934" s="222"/>
      <c r="F934" s="222"/>
      <c r="G934" s="222"/>
      <c r="H934" s="222"/>
      <c r="I934" s="222"/>
      <c r="J934" s="222"/>
      <c r="K934" s="222"/>
      <c r="L934" s="222"/>
      <c r="M934" s="222"/>
      <c r="N934" s="222"/>
      <c r="O934" s="223"/>
    </row>
    <row r="935" spans="2:15" x14ac:dyDescent="0.25">
      <c r="B935" s="287"/>
      <c r="C935" s="221"/>
      <c r="D935" s="222"/>
      <c r="E935" s="222"/>
      <c r="F935" s="222"/>
      <c r="G935" s="222"/>
      <c r="H935" s="222"/>
      <c r="I935" s="222"/>
      <c r="J935" s="222"/>
      <c r="K935" s="222"/>
      <c r="L935" s="222"/>
      <c r="M935" s="222"/>
      <c r="N935" s="222"/>
      <c r="O935" s="223"/>
    </row>
    <row r="936" spans="2:15" x14ac:dyDescent="0.25">
      <c r="B936" s="287"/>
      <c r="C936" s="221"/>
      <c r="D936" s="222"/>
      <c r="E936" s="222"/>
      <c r="F936" s="222"/>
      <c r="G936" s="222"/>
      <c r="H936" s="222"/>
      <c r="I936" s="222"/>
      <c r="J936" s="222"/>
      <c r="K936" s="222"/>
      <c r="L936" s="222"/>
      <c r="M936" s="222"/>
      <c r="N936" s="222"/>
      <c r="O936" s="223"/>
    </row>
    <row r="937" spans="2:15" x14ac:dyDescent="0.25">
      <c r="B937" s="287"/>
      <c r="C937" s="221"/>
      <c r="D937" s="222"/>
      <c r="E937" s="222"/>
      <c r="F937" s="222"/>
      <c r="G937" s="222"/>
      <c r="H937" s="222"/>
      <c r="I937" s="222"/>
      <c r="J937" s="222"/>
      <c r="K937" s="222"/>
      <c r="L937" s="222"/>
      <c r="M937" s="222"/>
      <c r="N937" s="222"/>
      <c r="O937" s="223"/>
    </row>
    <row r="938" spans="2:15" x14ac:dyDescent="0.25">
      <c r="B938" s="287"/>
      <c r="C938" s="221"/>
      <c r="D938" s="222"/>
      <c r="E938" s="222"/>
      <c r="F938" s="222"/>
      <c r="G938" s="222"/>
      <c r="H938" s="222"/>
      <c r="I938" s="222"/>
      <c r="J938" s="222"/>
      <c r="K938" s="222"/>
      <c r="L938" s="222"/>
      <c r="M938" s="222"/>
      <c r="N938" s="222"/>
      <c r="O938" s="223"/>
    </row>
    <row r="939" spans="2:15" x14ac:dyDescent="0.25">
      <c r="B939" s="287"/>
      <c r="C939" s="221"/>
      <c r="D939" s="222"/>
      <c r="E939" s="222"/>
      <c r="F939" s="222"/>
      <c r="G939" s="222"/>
      <c r="H939" s="222"/>
      <c r="I939" s="222"/>
      <c r="J939" s="222"/>
      <c r="K939" s="222"/>
      <c r="L939" s="222"/>
      <c r="M939" s="222"/>
      <c r="N939" s="222"/>
      <c r="O939" s="223"/>
    </row>
    <row r="940" spans="2:15" x14ac:dyDescent="0.25">
      <c r="B940" s="287"/>
      <c r="C940" s="221"/>
      <c r="D940" s="222"/>
      <c r="E940" s="222"/>
      <c r="F940" s="222"/>
      <c r="G940" s="222"/>
      <c r="H940" s="222"/>
      <c r="I940" s="222"/>
      <c r="J940" s="222"/>
      <c r="K940" s="222"/>
      <c r="L940" s="222"/>
      <c r="M940" s="222"/>
      <c r="N940" s="222"/>
      <c r="O940" s="223"/>
    </row>
    <row r="941" spans="2:15" x14ac:dyDescent="0.25">
      <c r="B941" s="287"/>
      <c r="C941" s="221"/>
      <c r="D941" s="222"/>
      <c r="E941" s="222"/>
      <c r="F941" s="222"/>
      <c r="G941" s="222"/>
      <c r="H941" s="222"/>
      <c r="I941" s="222"/>
      <c r="J941" s="222"/>
      <c r="K941" s="222"/>
      <c r="L941" s="222"/>
      <c r="M941" s="222"/>
      <c r="N941" s="222"/>
      <c r="O941" s="223"/>
    </row>
    <row r="942" spans="2:15" x14ac:dyDescent="0.25">
      <c r="B942" s="287"/>
      <c r="C942" s="221"/>
      <c r="D942" s="222"/>
      <c r="E942" s="222"/>
      <c r="F942" s="222"/>
      <c r="G942" s="222"/>
      <c r="H942" s="222"/>
      <c r="I942" s="222"/>
      <c r="J942" s="222"/>
      <c r="K942" s="222"/>
      <c r="L942" s="222"/>
      <c r="M942" s="222"/>
      <c r="N942" s="222"/>
      <c r="O942" s="223"/>
    </row>
    <row r="943" spans="2:15" x14ac:dyDescent="0.25">
      <c r="B943" s="287"/>
      <c r="C943" s="221"/>
      <c r="D943" s="222"/>
      <c r="E943" s="222"/>
      <c r="F943" s="222"/>
      <c r="G943" s="222"/>
      <c r="H943" s="222"/>
      <c r="I943" s="222"/>
      <c r="J943" s="222"/>
      <c r="K943" s="222"/>
      <c r="L943" s="222"/>
      <c r="M943" s="222"/>
      <c r="N943" s="222"/>
      <c r="O943" s="223"/>
    </row>
    <row r="944" spans="2:15" x14ac:dyDescent="0.25">
      <c r="B944" s="287"/>
      <c r="C944" s="221"/>
      <c r="D944" s="222"/>
      <c r="E944" s="222"/>
      <c r="F944" s="222"/>
      <c r="G944" s="222"/>
      <c r="H944" s="222"/>
      <c r="I944" s="222"/>
      <c r="J944" s="222"/>
      <c r="K944" s="222"/>
      <c r="L944" s="222"/>
      <c r="M944" s="222"/>
      <c r="N944" s="222"/>
      <c r="O944" s="223"/>
    </row>
    <row r="945" spans="2:15" x14ac:dyDescent="0.25">
      <c r="B945" s="287"/>
      <c r="C945" s="221"/>
      <c r="D945" s="222"/>
      <c r="E945" s="222"/>
      <c r="F945" s="222"/>
      <c r="G945" s="222"/>
      <c r="H945" s="222"/>
      <c r="I945" s="222"/>
      <c r="J945" s="222"/>
      <c r="K945" s="222"/>
      <c r="L945" s="222"/>
      <c r="M945" s="222"/>
      <c r="N945" s="222"/>
      <c r="O945" s="223"/>
    </row>
    <row r="946" spans="2:15" x14ac:dyDescent="0.25">
      <c r="B946" s="287"/>
      <c r="C946" s="221"/>
      <c r="D946" s="222"/>
      <c r="E946" s="222"/>
      <c r="F946" s="222"/>
      <c r="G946" s="222"/>
      <c r="H946" s="222"/>
      <c r="I946" s="222"/>
      <c r="J946" s="222"/>
      <c r="K946" s="222"/>
      <c r="L946" s="222"/>
      <c r="M946" s="222"/>
      <c r="N946" s="222"/>
      <c r="O946" s="223"/>
    </row>
    <row r="947" spans="2:15" x14ac:dyDescent="0.25">
      <c r="B947" s="287"/>
      <c r="C947" s="221"/>
      <c r="D947" s="222"/>
      <c r="E947" s="222"/>
      <c r="F947" s="222"/>
      <c r="G947" s="222"/>
      <c r="H947" s="222"/>
      <c r="I947" s="222"/>
      <c r="J947" s="222"/>
      <c r="K947" s="222"/>
      <c r="L947" s="222"/>
      <c r="M947" s="222"/>
      <c r="N947" s="222"/>
      <c r="O947" s="223"/>
    </row>
    <row r="948" spans="2:15" x14ac:dyDescent="0.25">
      <c r="B948" s="287"/>
      <c r="C948" s="221"/>
      <c r="D948" s="222"/>
      <c r="E948" s="222"/>
      <c r="F948" s="222"/>
      <c r="G948" s="222"/>
      <c r="H948" s="222"/>
      <c r="I948" s="222"/>
      <c r="J948" s="222"/>
      <c r="K948" s="222"/>
      <c r="L948" s="222"/>
      <c r="M948" s="222"/>
      <c r="N948" s="222"/>
      <c r="O948" s="223"/>
    </row>
    <row r="949" spans="2:15" x14ac:dyDescent="0.25">
      <c r="B949" s="287"/>
      <c r="C949" s="221"/>
      <c r="D949" s="222"/>
      <c r="E949" s="222"/>
      <c r="F949" s="222"/>
      <c r="G949" s="222"/>
      <c r="H949" s="222"/>
      <c r="I949" s="222"/>
      <c r="J949" s="222"/>
      <c r="K949" s="222"/>
      <c r="L949" s="222"/>
      <c r="M949" s="222"/>
      <c r="N949" s="222"/>
      <c r="O949" s="223"/>
    </row>
    <row r="950" spans="2:15" x14ac:dyDescent="0.25">
      <c r="B950" s="287"/>
      <c r="C950" s="221"/>
      <c r="D950" s="222"/>
      <c r="E950" s="222"/>
      <c r="F950" s="222"/>
      <c r="G950" s="222"/>
      <c r="H950" s="222"/>
      <c r="I950" s="222"/>
      <c r="J950" s="222"/>
      <c r="K950" s="222"/>
      <c r="L950" s="222"/>
      <c r="M950" s="222"/>
      <c r="N950" s="222"/>
      <c r="O950" s="223"/>
    </row>
    <row r="951" spans="2:15" x14ac:dyDescent="0.25">
      <c r="B951" s="287"/>
      <c r="C951" s="221"/>
      <c r="D951" s="222"/>
      <c r="E951" s="222"/>
      <c r="F951" s="222"/>
      <c r="G951" s="222"/>
      <c r="H951" s="222"/>
      <c r="I951" s="222"/>
      <c r="J951" s="222"/>
      <c r="K951" s="222"/>
      <c r="L951" s="222"/>
      <c r="M951" s="222"/>
      <c r="N951" s="222"/>
      <c r="O951" s="223"/>
    </row>
    <row r="952" spans="2:15" x14ac:dyDescent="0.25">
      <c r="B952" s="287"/>
      <c r="C952" s="221"/>
      <c r="D952" s="222"/>
      <c r="E952" s="222"/>
      <c r="F952" s="222"/>
      <c r="G952" s="222"/>
      <c r="H952" s="222"/>
      <c r="I952" s="222"/>
      <c r="J952" s="222"/>
      <c r="K952" s="222"/>
      <c r="L952" s="222"/>
      <c r="M952" s="222"/>
      <c r="N952" s="222"/>
      <c r="O952" s="223"/>
    </row>
    <row r="953" spans="2:15" x14ac:dyDescent="0.25">
      <c r="B953" s="287"/>
      <c r="C953" s="221"/>
      <c r="D953" s="222"/>
      <c r="E953" s="222"/>
      <c r="F953" s="222"/>
      <c r="G953" s="222"/>
      <c r="H953" s="222"/>
      <c r="I953" s="222"/>
      <c r="J953" s="222"/>
      <c r="K953" s="222"/>
      <c r="L953" s="222"/>
      <c r="M953" s="222"/>
      <c r="N953" s="222"/>
      <c r="O953" s="223"/>
    </row>
    <row r="954" spans="2:15" x14ac:dyDescent="0.25">
      <c r="B954" s="287"/>
      <c r="C954" s="221"/>
      <c r="D954" s="222"/>
      <c r="E954" s="222"/>
      <c r="F954" s="222"/>
      <c r="G954" s="222"/>
      <c r="H954" s="222"/>
      <c r="I954" s="222"/>
      <c r="J954" s="222"/>
      <c r="K954" s="222"/>
      <c r="L954" s="222"/>
      <c r="M954" s="222"/>
      <c r="N954" s="222"/>
      <c r="O954" s="223"/>
    </row>
    <row r="955" spans="2:15" x14ac:dyDescent="0.25">
      <c r="B955" s="287"/>
      <c r="C955" s="221"/>
      <c r="D955" s="222"/>
      <c r="E955" s="222"/>
      <c r="F955" s="222"/>
      <c r="G955" s="222"/>
      <c r="H955" s="222"/>
      <c r="I955" s="222"/>
      <c r="J955" s="222"/>
      <c r="K955" s="222"/>
      <c r="L955" s="222"/>
      <c r="M955" s="222"/>
      <c r="N955" s="222"/>
      <c r="O955" s="223"/>
    </row>
    <row r="956" spans="2:15" x14ac:dyDescent="0.25">
      <c r="B956" s="287"/>
      <c r="C956" s="221"/>
      <c r="D956" s="222"/>
      <c r="E956" s="222"/>
      <c r="F956" s="222"/>
      <c r="G956" s="222"/>
      <c r="H956" s="222"/>
      <c r="I956" s="222"/>
      <c r="J956" s="222"/>
      <c r="K956" s="222"/>
      <c r="L956" s="222"/>
      <c r="M956" s="222"/>
      <c r="N956" s="222"/>
      <c r="O956" s="223"/>
    </row>
    <row r="957" spans="2:15" x14ac:dyDescent="0.25">
      <c r="B957" s="287"/>
      <c r="C957" s="221"/>
      <c r="D957" s="222"/>
      <c r="E957" s="222"/>
      <c r="F957" s="222"/>
      <c r="G957" s="222"/>
      <c r="H957" s="222"/>
      <c r="I957" s="222"/>
      <c r="J957" s="222"/>
      <c r="K957" s="222"/>
      <c r="L957" s="222"/>
      <c r="M957" s="222"/>
      <c r="N957" s="222"/>
      <c r="O957" s="223"/>
    </row>
    <row r="958" spans="2:15" x14ac:dyDescent="0.25">
      <c r="B958" s="287"/>
      <c r="C958" s="221"/>
      <c r="D958" s="222"/>
      <c r="E958" s="222"/>
      <c r="F958" s="222"/>
      <c r="G958" s="222"/>
      <c r="H958" s="222"/>
      <c r="I958" s="222"/>
      <c r="J958" s="222"/>
      <c r="K958" s="222"/>
      <c r="L958" s="222"/>
      <c r="M958" s="222"/>
      <c r="N958" s="222"/>
      <c r="O958" s="223"/>
    </row>
    <row r="959" spans="2:15" x14ac:dyDescent="0.25">
      <c r="B959" s="287"/>
      <c r="C959" s="221"/>
      <c r="D959" s="222"/>
      <c r="E959" s="222"/>
      <c r="F959" s="222"/>
      <c r="G959" s="222"/>
      <c r="H959" s="222"/>
      <c r="I959" s="222"/>
      <c r="J959" s="222"/>
      <c r="K959" s="222"/>
      <c r="L959" s="222"/>
      <c r="M959" s="222"/>
      <c r="N959" s="222"/>
      <c r="O959" s="223"/>
    </row>
    <row r="960" spans="2:15" x14ac:dyDescent="0.25">
      <c r="B960" s="287"/>
      <c r="C960" s="221"/>
      <c r="D960" s="222"/>
      <c r="E960" s="222"/>
      <c r="F960" s="222"/>
      <c r="G960" s="222"/>
      <c r="H960" s="222"/>
      <c r="I960" s="222"/>
      <c r="J960" s="222"/>
      <c r="K960" s="222"/>
      <c r="L960" s="222"/>
      <c r="M960" s="222"/>
      <c r="N960" s="222"/>
      <c r="O960" s="223"/>
    </row>
    <row r="961" spans="2:15" x14ac:dyDescent="0.25">
      <c r="B961" s="287"/>
      <c r="C961" s="221"/>
      <c r="D961" s="222"/>
      <c r="E961" s="222"/>
      <c r="F961" s="222"/>
      <c r="G961" s="222"/>
      <c r="H961" s="222"/>
      <c r="I961" s="222"/>
      <c r="J961" s="222"/>
      <c r="K961" s="222"/>
      <c r="L961" s="222"/>
      <c r="M961" s="222"/>
      <c r="N961" s="222"/>
      <c r="O961" s="223"/>
    </row>
    <row r="962" spans="2:15" x14ac:dyDescent="0.25">
      <c r="B962" s="287"/>
      <c r="C962" s="221"/>
      <c r="D962" s="222"/>
      <c r="E962" s="222"/>
      <c r="F962" s="222"/>
      <c r="G962" s="222"/>
      <c r="H962" s="222"/>
      <c r="I962" s="222"/>
      <c r="J962" s="222"/>
      <c r="K962" s="222"/>
      <c r="L962" s="222"/>
      <c r="M962" s="222"/>
      <c r="N962" s="222"/>
      <c r="O962" s="223"/>
    </row>
    <row r="963" spans="2:15" x14ac:dyDescent="0.25">
      <c r="B963" s="287"/>
      <c r="C963" s="221"/>
      <c r="D963" s="222"/>
      <c r="E963" s="222"/>
      <c r="F963" s="222"/>
      <c r="G963" s="222"/>
      <c r="H963" s="222"/>
      <c r="I963" s="222"/>
      <c r="J963" s="222"/>
      <c r="K963" s="222"/>
      <c r="L963" s="222"/>
      <c r="M963" s="222"/>
      <c r="N963" s="222"/>
      <c r="O963" s="223"/>
    </row>
    <row r="964" spans="2:15" x14ac:dyDescent="0.25">
      <c r="B964" s="287"/>
      <c r="C964" s="221"/>
      <c r="D964" s="222"/>
      <c r="E964" s="222"/>
      <c r="F964" s="222"/>
      <c r="G964" s="222"/>
      <c r="H964" s="222"/>
      <c r="I964" s="222"/>
      <c r="J964" s="222"/>
      <c r="K964" s="222"/>
      <c r="L964" s="222"/>
      <c r="M964" s="222"/>
      <c r="N964" s="222"/>
      <c r="O964" s="223"/>
    </row>
    <row r="965" spans="2:15" x14ac:dyDescent="0.25">
      <c r="B965" s="287"/>
      <c r="C965" s="221"/>
      <c r="D965" s="222"/>
      <c r="E965" s="222"/>
      <c r="F965" s="222"/>
      <c r="G965" s="222"/>
      <c r="H965" s="222"/>
      <c r="I965" s="222"/>
      <c r="J965" s="222"/>
      <c r="K965" s="222"/>
      <c r="L965" s="222"/>
      <c r="M965" s="222"/>
      <c r="N965" s="222"/>
      <c r="O965" s="223"/>
    </row>
    <row r="966" spans="2:15" x14ac:dyDescent="0.25">
      <c r="B966" s="287"/>
      <c r="C966" s="221"/>
      <c r="D966" s="222"/>
      <c r="E966" s="222"/>
      <c r="F966" s="222"/>
      <c r="G966" s="222"/>
      <c r="H966" s="222"/>
      <c r="I966" s="222"/>
      <c r="J966" s="222"/>
      <c r="K966" s="222"/>
      <c r="L966" s="222"/>
      <c r="M966" s="222"/>
      <c r="N966" s="222"/>
      <c r="O966" s="223"/>
    </row>
    <row r="967" spans="2:15" x14ac:dyDescent="0.25">
      <c r="B967" s="287"/>
      <c r="C967" s="221"/>
      <c r="D967" s="222"/>
      <c r="E967" s="222"/>
      <c r="F967" s="222"/>
      <c r="G967" s="222"/>
      <c r="H967" s="222"/>
      <c r="I967" s="222"/>
      <c r="J967" s="222"/>
      <c r="K967" s="222"/>
      <c r="L967" s="222"/>
      <c r="M967" s="222"/>
      <c r="N967" s="222"/>
      <c r="O967" s="223"/>
    </row>
    <row r="968" spans="2:15" x14ac:dyDescent="0.25">
      <c r="B968" s="287"/>
      <c r="C968" s="221"/>
      <c r="D968" s="222"/>
      <c r="E968" s="222"/>
      <c r="F968" s="222"/>
      <c r="G968" s="222"/>
      <c r="H968" s="222"/>
      <c r="I968" s="222"/>
      <c r="J968" s="222"/>
      <c r="K968" s="222"/>
      <c r="L968" s="222"/>
      <c r="M968" s="222"/>
      <c r="N968" s="222"/>
      <c r="O968" s="223"/>
    </row>
    <row r="969" spans="2:15" x14ac:dyDescent="0.25">
      <c r="B969" s="287"/>
      <c r="C969" s="221"/>
      <c r="D969" s="222"/>
      <c r="E969" s="222"/>
      <c r="F969" s="222"/>
      <c r="G969" s="222"/>
      <c r="H969" s="222"/>
      <c r="I969" s="222"/>
      <c r="J969" s="222"/>
      <c r="K969" s="222"/>
      <c r="L969" s="222"/>
      <c r="M969" s="222"/>
      <c r="N969" s="222"/>
      <c r="O969" s="223"/>
    </row>
    <row r="970" spans="2:15" x14ac:dyDescent="0.25">
      <c r="B970" s="287"/>
      <c r="C970" s="221"/>
      <c r="D970" s="222"/>
      <c r="E970" s="222"/>
      <c r="F970" s="222"/>
      <c r="G970" s="222"/>
      <c r="H970" s="222"/>
      <c r="I970" s="222"/>
      <c r="J970" s="222"/>
      <c r="K970" s="222"/>
      <c r="L970" s="222"/>
      <c r="M970" s="222"/>
      <c r="N970" s="222"/>
      <c r="O970" s="223"/>
    </row>
    <row r="971" spans="2:15" x14ac:dyDescent="0.25">
      <c r="B971" s="287"/>
      <c r="C971" s="221"/>
      <c r="D971" s="222"/>
      <c r="E971" s="222"/>
      <c r="F971" s="222"/>
      <c r="G971" s="222"/>
      <c r="H971" s="222"/>
      <c r="I971" s="222"/>
      <c r="J971" s="222"/>
      <c r="K971" s="222"/>
      <c r="L971" s="222"/>
      <c r="M971" s="222"/>
      <c r="N971" s="222"/>
      <c r="O971" s="223"/>
    </row>
    <row r="972" spans="2:15" x14ac:dyDescent="0.25">
      <c r="B972" s="287"/>
      <c r="C972" s="221"/>
      <c r="D972" s="222"/>
      <c r="E972" s="222"/>
      <c r="F972" s="222"/>
      <c r="G972" s="222"/>
      <c r="H972" s="222"/>
      <c r="I972" s="222"/>
      <c r="J972" s="222"/>
      <c r="K972" s="222"/>
      <c r="L972" s="222"/>
      <c r="M972" s="222"/>
      <c r="N972" s="222"/>
      <c r="O972" s="223"/>
    </row>
    <row r="973" spans="2:15" x14ac:dyDescent="0.25">
      <c r="B973" s="287"/>
      <c r="C973" s="221"/>
      <c r="D973" s="222"/>
      <c r="E973" s="222"/>
      <c r="F973" s="222"/>
      <c r="G973" s="222"/>
      <c r="H973" s="222"/>
      <c r="I973" s="222"/>
      <c r="J973" s="222"/>
      <c r="K973" s="222"/>
      <c r="L973" s="222"/>
      <c r="M973" s="222"/>
      <c r="N973" s="222"/>
      <c r="O973" s="223"/>
    </row>
    <row r="974" spans="2:15" x14ac:dyDescent="0.25">
      <c r="B974" s="287"/>
      <c r="C974" s="221"/>
      <c r="D974" s="222"/>
      <c r="E974" s="222"/>
      <c r="F974" s="222"/>
      <c r="G974" s="222"/>
      <c r="H974" s="222"/>
      <c r="I974" s="222"/>
      <c r="J974" s="222"/>
      <c r="K974" s="222"/>
      <c r="L974" s="222"/>
      <c r="M974" s="222"/>
      <c r="N974" s="222"/>
      <c r="O974" s="223"/>
    </row>
    <row r="975" spans="2:15" x14ac:dyDescent="0.25">
      <c r="B975" s="287"/>
      <c r="C975" s="221"/>
      <c r="D975" s="222"/>
      <c r="E975" s="222"/>
      <c r="F975" s="222"/>
      <c r="G975" s="222"/>
      <c r="H975" s="222"/>
      <c r="I975" s="222"/>
      <c r="J975" s="222"/>
      <c r="K975" s="222"/>
      <c r="L975" s="222"/>
      <c r="M975" s="222"/>
      <c r="N975" s="222"/>
      <c r="O975" s="223"/>
    </row>
    <row r="976" spans="2:15" x14ac:dyDescent="0.25">
      <c r="B976" s="287"/>
      <c r="C976" s="221"/>
      <c r="D976" s="222"/>
      <c r="E976" s="222"/>
      <c r="F976" s="222"/>
      <c r="G976" s="222"/>
      <c r="H976" s="222"/>
      <c r="I976" s="222"/>
      <c r="J976" s="222"/>
      <c r="K976" s="222"/>
      <c r="L976" s="222"/>
      <c r="M976" s="222"/>
      <c r="N976" s="222"/>
      <c r="O976" s="223"/>
    </row>
    <row r="977" spans="2:15" x14ac:dyDescent="0.25">
      <c r="B977" s="287"/>
      <c r="C977" s="221"/>
      <c r="D977" s="222"/>
      <c r="E977" s="222"/>
      <c r="F977" s="222"/>
      <c r="G977" s="222"/>
      <c r="H977" s="222"/>
      <c r="I977" s="222"/>
      <c r="J977" s="222"/>
      <c r="K977" s="222"/>
      <c r="L977" s="222"/>
      <c r="M977" s="222"/>
      <c r="N977" s="222"/>
      <c r="O977" s="223"/>
    </row>
    <row r="978" spans="2:15" x14ac:dyDescent="0.25">
      <c r="B978" s="287"/>
      <c r="C978" s="221"/>
      <c r="D978" s="222"/>
      <c r="E978" s="222"/>
      <c r="F978" s="222"/>
      <c r="G978" s="222"/>
      <c r="H978" s="222"/>
      <c r="I978" s="222"/>
      <c r="J978" s="222"/>
      <c r="K978" s="222"/>
      <c r="L978" s="222"/>
      <c r="M978" s="222"/>
      <c r="N978" s="222"/>
      <c r="O978" s="223"/>
    </row>
    <row r="979" spans="2:15" x14ac:dyDescent="0.25">
      <c r="B979" s="287"/>
      <c r="C979" s="221"/>
      <c r="D979" s="222"/>
      <c r="E979" s="222"/>
      <c r="F979" s="222"/>
      <c r="G979" s="222"/>
      <c r="H979" s="222"/>
      <c r="I979" s="222"/>
      <c r="J979" s="222"/>
      <c r="K979" s="222"/>
      <c r="L979" s="222"/>
      <c r="M979" s="222"/>
      <c r="N979" s="222"/>
      <c r="O979" s="223"/>
    </row>
    <row r="980" spans="2:15" x14ac:dyDescent="0.25">
      <c r="B980" s="287"/>
      <c r="C980" s="221"/>
      <c r="D980" s="222"/>
      <c r="E980" s="222"/>
      <c r="F980" s="222"/>
      <c r="G980" s="222"/>
      <c r="H980" s="222"/>
      <c r="I980" s="222"/>
      <c r="J980" s="222"/>
      <c r="K980" s="222"/>
      <c r="L980" s="222"/>
      <c r="M980" s="222"/>
      <c r="N980" s="222"/>
      <c r="O980" s="223"/>
    </row>
    <row r="981" spans="2:15" x14ac:dyDescent="0.25">
      <c r="B981" s="287"/>
      <c r="C981" s="221"/>
      <c r="D981" s="222"/>
      <c r="E981" s="222"/>
      <c r="F981" s="222"/>
      <c r="G981" s="222"/>
      <c r="H981" s="222"/>
      <c r="I981" s="222"/>
      <c r="J981" s="222"/>
      <c r="K981" s="222"/>
      <c r="L981" s="222"/>
      <c r="M981" s="222"/>
      <c r="N981" s="222"/>
      <c r="O981" s="223"/>
    </row>
    <row r="982" spans="2:15" x14ac:dyDescent="0.25">
      <c r="B982" s="287"/>
      <c r="C982" s="221"/>
      <c r="D982" s="222"/>
      <c r="E982" s="222"/>
      <c r="F982" s="222"/>
      <c r="G982" s="222"/>
      <c r="H982" s="222"/>
      <c r="I982" s="222"/>
      <c r="J982" s="222"/>
      <c r="K982" s="222"/>
      <c r="L982" s="222"/>
      <c r="M982" s="222"/>
      <c r="N982" s="222"/>
      <c r="O982" s="223"/>
    </row>
    <row r="983" spans="2:15" x14ac:dyDescent="0.25">
      <c r="B983" s="287"/>
      <c r="C983" s="221"/>
      <c r="D983" s="222"/>
      <c r="E983" s="222"/>
      <c r="F983" s="222"/>
      <c r="G983" s="222"/>
      <c r="H983" s="222"/>
      <c r="I983" s="222"/>
      <c r="J983" s="222"/>
      <c r="K983" s="222"/>
      <c r="L983" s="222"/>
      <c r="M983" s="222"/>
      <c r="N983" s="222"/>
      <c r="O983" s="223"/>
    </row>
    <row r="984" spans="2:15" x14ac:dyDescent="0.25">
      <c r="B984" s="287"/>
      <c r="C984" s="221"/>
      <c r="D984" s="222"/>
      <c r="E984" s="222"/>
      <c r="F984" s="222"/>
      <c r="G984" s="222"/>
      <c r="H984" s="222"/>
      <c r="I984" s="222"/>
      <c r="J984" s="222"/>
      <c r="K984" s="222"/>
      <c r="L984" s="222"/>
      <c r="M984" s="222"/>
      <c r="N984" s="222"/>
      <c r="O984" s="223"/>
    </row>
    <row r="985" spans="2:15" x14ac:dyDescent="0.25">
      <c r="B985" s="287"/>
      <c r="C985" s="221"/>
      <c r="D985" s="222"/>
      <c r="E985" s="222"/>
      <c r="F985" s="222"/>
      <c r="G985" s="222"/>
      <c r="H985" s="222"/>
      <c r="I985" s="222"/>
      <c r="J985" s="222"/>
      <c r="K985" s="222"/>
      <c r="L985" s="222"/>
      <c r="M985" s="222"/>
      <c r="N985" s="222"/>
      <c r="O985" s="223"/>
    </row>
    <row r="986" spans="2:15" x14ac:dyDescent="0.25">
      <c r="B986" s="287"/>
      <c r="C986" s="221"/>
      <c r="D986" s="222"/>
      <c r="E986" s="222"/>
      <c r="F986" s="222"/>
      <c r="G986" s="222"/>
      <c r="H986" s="222"/>
      <c r="I986" s="222"/>
      <c r="J986" s="222"/>
      <c r="K986" s="222"/>
      <c r="L986" s="222"/>
      <c r="M986" s="222"/>
      <c r="N986" s="222"/>
      <c r="O986" s="223"/>
    </row>
    <row r="987" spans="2:15" x14ac:dyDescent="0.25">
      <c r="B987" s="287"/>
      <c r="C987" s="221"/>
      <c r="D987" s="222"/>
      <c r="E987" s="222"/>
      <c r="F987" s="222"/>
      <c r="G987" s="222"/>
      <c r="H987" s="222"/>
      <c r="I987" s="222"/>
      <c r="J987" s="222"/>
      <c r="K987" s="222"/>
      <c r="L987" s="222"/>
      <c r="M987" s="222"/>
      <c r="N987" s="222"/>
      <c r="O987" s="223"/>
    </row>
    <row r="988" spans="2:15" x14ac:dyDescent="0.25">
      <c r="B988" s="287"/>
      <c r="C988" s="221"/>
      <c r="D988" s="222"/>
      <c r="E988" s="222"/>
      <c r="F988" s="222"/>
      <c r="G988" s="222"/>
      <c r="H988" s="222"/>
      <c r="I988" s="222"/>
      <c r="J988" s="222"/>
      <c r="K988" s="222"/>
      <c r="L988" s="222"/>
      <c r="M988" s="222"/>
      <c r="N988" s="222"/>
      <c r="O988" s="223"/>
    </row>
    <row r="989" spans="2:15" x14ac:dyDescent="0.25">
      <c r="B989" s="287"/>
      <c r="C989" s="221"/>
      <c r="D989" s="222"/>
      <c r="E989" s="222"/>
      <c r="F989" s="222"/>
      <c r="G989" s="222"/>
      <c r="H989" s="222"/>
      <c r="I989" s="222"/>
      <c r="J989" s="222"/>
      <c r="K989" s="222"/>
      <c r="L989" s="222"/>
      <c r="M989" s="222"/>
      <c r="N989" s="222"/>
      <c r="O989" s="223"/>
    </row>
    <row r="990" spans="2:15" x14ac:dyDescent="0.25">
      <c r="B990" s="287"/>
      <c r="C990" s="221"/>
      <c r="D990" s="222"/>
      <c r="E990" s="222"/>
      <c r="F990" s="222"/>
      <c r="G990" s="222"/>
      <c r="H990" s="222"/>
      <c r="I990" s="222"/>
      <c r="J990" s="222"/>
      <c r="K990" s="222"/>
      <c r="L990" s="222"/>
      <c r="M990" s="222"/>
      <c r="N990" s="222"/>
      <c r="O990" s="223"/>
    </row>
    <row r="991" spans="2:15" x14ac:dyDescent="0.25">
      <c r="B991" s="287"/>
      <c r="C991" s="221"/>
      <c r="D991" s="222"/>
      <c r="E991" s="222"/>
      <c r="F991" s="222"/>
      <c r="G991" s="222"/>
      <c r="H991" s="222"/>
      <c r="I991" s="222"/>
      <c r="J991" s="222"/>
      <c r="K991" s="222"/>
      <c r="L991" s="222"/>
      <c r="M991" s="222"/>
      <c r="N991" s="222"/>
      <c r="O991" s="223"/>
    </row>
    <row r="992" spans="2:15" x14ac:dyDescent="0.25">
      <c r="B992" s="287"/>
      <c r="C992" s="221"/>
      <c r="D992" s="222"/>
      <c r="E992" s="222"/>
      <c r="F992" s="222"/>
      <c r="G992" s="222"/>
      <c r="H992" s="222"/>
      <c r="I992" s="222"/>
      <c r="J992" s="222"/>
      <c r="K992" s="222"/>
      <c r="L992" s="222"/>
      <c r="M992" s="222"/>
      <c r="N992" s="222"/>
      <c r="O992" s="223"/>
    </row>
    <row r="993" spans="2:15" x14ac:dyDescent="0.25">
      <c r="B993" s="287"/>
      <c r="C993" s="221"/>
      <c r="D993" s="222"/>
      <c r="E993" s="222"/>
      <c r="F993" s="222"/>
      <c r="G993" s="222"/>
      <c r="H993" s="222"/>
      <c r="I993" s="222"/>
      <c r="J993" s="222"/>
      <c r="K993" s="222"/>
      <c r="L993" s="222"/>
      <c r="M993" s="222"/>
      <c r="N993" s="222"/>
      <c r="O993" s="223"/>
    </row>
    <row r="994" spans="2:15" x14ac:dyDescent="0.25">
      <c r="B994" s="287"/>
      <c r="C994" s="221"/>
      <c r="D994" s="222"/>
      <c r="E994" s="222"/>
      <c r="F994" s="222"/>
      <c r="G994" s="222"/>
      <c r="H994" s="222"/>
      <c r="I994" s="222"/>
      <c r="J994" s="222"/>
      <c r="K994" s="222"/>
      <c r="L994" s="222"/>
      <c r="M994" s="222"/>
      <c r="N994" s="222"/>
      <c r="O994" s="223"/>
    </row>
    <row r="995" spans="2:15" x14ac:dyDescent="0.25">
      <c r="B995" s="287"/>
      <c r="C995" s="221"/>
      <c r="D995" s="222"/>
      <c r="E995" s="222"/>
      <c r="F995" s="222"/>
      <c r="G995" s="222"/>
      <c r="H995" s="222"/>
      <c r="I995" s="222"/>
      <c r="J995" s="222"/>
      <c r="K995" s="222"/>
      <c r="L995" s="222"/>
      <c r="M995" s="222"/>
      <c r="N995" s="222"/>
      <c r="O995" s="223"/>
    </row>
    <row r="996" spans="2:15" x14ac:dyDescent="0.25">
      <c r="B996" s="287"/>
      <c r="C996" s="221"/>
      <c r="D996" s="222"/>
      <c r="E996" s="222"/>
      <c r="F996" s="222"/>
      <c r="G996" s="222"/>
      <c r="H996" s="222"/>
      <c r="I996" s="222"/>
      <c r="J996" s="222"/>
      <c r="K996" s="222"/>
      <c r="L996" s="222"/>
      <c r="M996" s="222"/>
      <c r="N996" s="222"/>
      <c r="O996" s="223"/>
    </row>
    <row r="997" spans="2:15" x14ac:dyDescent="0.25">
      <c r="B997" s="287"/>
      <c r="C997" s="221"/>
      <c r="D997" s="222"/>
      <c r="E997" s="222"/>
      <c r="F997" s="222"/>
      <c r="G997" s="222"/>
      <c r="H997" s="222"/>
      <c r="I997" s="222"/>
      <c r="J997" s="222"/>
      <c r="K997" s="222"/>
      <c r="L997" s="222"/>
      <c r="M997" s="222"/>
      <c r="N997" s="222"/>
      <c r="O997" s="223"/>
    </row>
    <row r="998" spans="2:15" x14ac:dyDescent="0.25">
      <c r="B998" s="287"/>
      <c r="C998" s="221"/>
      <c r="D998" s="222"/>
      <c r="E998" s="222"/>
      <c r="F998" s="222"/>
      <c r="G998" s="222"/>
      <c r="H998" s="222"/>
      <c r="I998" s="222"/>
      <c r="J998" s="222"/>
      <c r="K998" s="222"/>
      <c r="L998" s="222"/>
      <c r="M998" s="222"/>
      <c r="N998" s="222"/>
      <c r="O998" s="223"/>
    </row>
    <row r="999" spans="2:15" x14ac:dyDescent="0.25">
      <c r="B999" s="287"/>
      <c r="C999" s="221"/>
      <c r="D999" s="222"/>
      <c r="E999" s="222"/>
      <c r="F999" s="222"/>
      <c r="G999" s="222"/>
      <c r="H999" s="222"/>
      <c r="I999" s="222"/>
      <c r="J999" s="222"/>
      <c r="K999" s="222"/>
      <c r="L999" s="222"/>
      <c r="M999" s="222"/>
      <c r="N999" s="222"/>
      <c r="O999" s="223"/>
    </row>
    <row r="1000" spans="2:15" x14ac:dyDescent="0.25">
      <c r="B1000" s="287"/>
      <c r="C1000" s="221"/>
      <c r="D1000" s="222"/>
      <c r="E1000" s="222"/>
      <c r="F1000" s="222"/>
      <c r="G1000" s="222"/>
      <c r="H1000" s="222"/>
      <c r="I1000" s="222"/>
      <c r="J1000" s="222"/>
      <c r="K1000" s="222"/>
      <c r="L1000" s="222"/>
      <c r="M1000" s="222"/>
      <c r="N1000" s="222"/>
      <c r="O1000" s="223"/>
    </row>
    <row r="1001" spans="2:15" x14ac:dyDescent="0.25">
      <c r="B1001" s="287"/>
      <c r="C1001" s="221"/>
      <c r="D1001" s="222"/>
      <c r="E1001" s="222"/>
      <c r="F1001" s="222"/>
      <c r="G1001" s="222"/>
      <c r="H1001" s="222"/>
      <c r="I1001" s="222"/>
      <c r="J1001" s="222"/>
      <c r="K1001" s="222"/>
      <c r="L1001" s="222"/>
      <c r="M1001" s="222"/>
      <c r="N1001" s="222"/>
      <c r="O1001" s="223"/>
    </row>
    <row r="1002" spans="2:15" x14ac:dyDescent="0.25">
      <c r="B1002" s="287"/>
      <c r="C1002" s="221"/>
      <c r="D1002" s="222"/>
      <c r="E1002" s="222"/>
      <c r="F1002" s="222"/>
      <c r="G1002" s="222"/>
      <c r="H1002" s="222"/>
      <c r="I1002" s="222"/>
      <c r="J1002" s="222"/>
      <c r="K1002" s="222"/>
      <c r="L1002" s="222"/>
      <c r="M1002" s="222"/>
      <c r="N1002" s="222"/>
      <c r="O1002" s="223"/>
    </row>
    <row r="1003" spans="2:15" x14ac:dyDescent="0.25">
      <c r="B1003" s="287"/>
      <c r="C1003" s="221"/>
      <c r="D1003" s="222"/>
      <c r="E1003" s="222"/>
      <c r="F1003" s="222"/>
      <c r="G1003" s="222"/>
      <c r="H1003" s="222"/>
      <c r="I1003" s="222"/>
      <c r="J1003" s="222"/>
      <c r="K1003" s="222"/>
      <c r="L1003" s="222"/>
      <c r="M1003" s="222"/>
      <c r="N1003" s="222"/>
      <c r="O1003" s="223"/>
    </row>
    <row r="1004" spans="2:15" x14ac:dyDescent="0.25">
      <c r="B1004" s="287"/>
      <c r="C1004" s="221"/>
      <c r="D1004" s="222"/>
      <c r="E1004" s="222"/>
      <c r="F1004" s="222"/>
      <c r="G1004" s="222"/>
      <c r="H1004" s="222"/>
      <c r="I1004" s="222"/>
      <c r="J1004" s="222"/>
      <c r="K1004" s="222"/>
      <c r="L1004" s="222"/>
      <c r="M1004" s="222"/>
      <c r="N1004" s="222"/>
      <c r="O1004" s="223"/>
    </row>
    <row r="1005" spans="2:15" x14ac:dyDescent="0.25">
      <c r="B1005" s="288"/>
      <c r="C1005" s="234"/>
      <c r="D1005" s="235"/>
      <c r="E1005" s="235"/>
      <c r="F1005" s="235"/>
      <c r="G1005" s="235"/>
      <c r="H1005" s="235"/>
      <c r="I1005" s="235"/>
      <c r="J1005" s="235"/>
      <c r="K1005" s="235"/>
      <c r="L1005" s="235"/>
      <c r="M1005" s="235"/>
      <c r="N1005" s="235"/>
      <c r="O1005" s="236"/>
    </row>
  </sheetData>
  <sheetProtection algorithmName="SHA-512" hashValue="eWZN8AYfrZz1BblGdjPTGEaLYaxp5uDapp+SHoDvnpRKy0h1+gXzSJXDliZewPzKjiTV9QjfX1ARPYp+qTQ9eg==" saltValue="+btK5Yq1c9FDI/ioecoIsw==" spinCount="100000" sheet="1" objects="1" scenarios="1"/>
  <autoFilter ref="B5:C5" xr:uid="{11CC2CAD-D0E0-4E65-BB3E-F033A0FD1531}"/>
  <phoneticPr fontId="32" type="noConversion"/>
  <dataValidations disablePrompts="1" count="3">
    <dataValidation type="list" allowBlank="1" sqref="B6:B25" xr:uid="{FB95CAB7-AF8C-4C13-A37F-2F98B574BFBB}">
      <formula1>expensecategorylist</formula1>
    </dataValidation>
    <dataValidation type="list" allowBlank="1" showInputMessage="1" showErrorMessage="1" sqref="C6:C25" xr:uid="{9042B050-6FDE-443A-B15F-E633200F8F96}">
      <formula1>yearlist</formula1>
    </dataValidation>
    <dataValidation type="whole" operator="greaterThanOrEqual" allowBlank="1" showInputMessage="1" showErrorMessage="1" errorTitle="Input Problem" error="Input must be numeric value and greater than 0!" sqref="D6:O25" xr:uid="{2CFB3256-D628-4E9B-8EC0-844B966EDE63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965C-1BB3-4663-B7A0-230996AFDC6C}">
  <sheetPr>
    <pageSetUpPr autoPageBreaks="0" fitToPage="1"/>
  </sheetPr>
  <dimension ref="A1:P54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0" customWidth="1"/>
    <col min="2" max="2" width="2.7109375" style="10" customWidth="1"/>
    <col min="3" max="3" width="20.7109375" style="10" customWidth="1"/>
    <col min="4" max="4" width="30.7109375" style="10" customWidth="1"/>
    <col min="5" max="7" width="15.7109375" style="10" customWidth="1"/>
    <col min="8" max="8" width="2.7109375" style="10" customWidth="1"/>
    <col min="9" max="9" width="3.7109375" style="10" customWidth="1"/>
    <col min="10" max="16384" width="8.85546875" style="10"/>
  </cols>
  <sheetData>
    <row r="1" spans="1:9" s="1" customFormat="1" ht="6.75" customHeight="1" x14ac:dyDescent="0.25">
      <c r="B1" s="2"/>
      <c r="F1" s="3"/>
      <c r="G1" s="3"/>
    </row>
    <row r="2" spans="1:9" s="25" customFormat="1" ht="20.100000000000001" customHeight="1" x14ac:dyDescent="0.25">
      <c r="B2" s="24"/>
      <c r="C2" s="117" t="s">
        <v>247</v>
      </c>
      <c r="D2" s="23"/>
      <c r="E2" s="26"/>
      <c r="F2" s="26"/>
      <c r="G2" s="26"/>
      <c r="H2" s="26"/>
      <c r="I2" s="27"/>
    </row>
    <row r="3" spans="1:9" s="4" customFormat="1" ht="24" customHeight="1" x14ac:dyDescent="0.25">
      <c r="B3" s="5"/>
      <c r="C3" s="120" t="s">
        <v>243</v>
      </c>
      <c r="D3" s="6"/>
      <c r="E3" s="7"/>
      <c r="F3" s="7"/>
      <c r="G3" s="7"/>
      <c r="H3" s="7"/>
      <c r="I3" s="8"/>
    </row>
    <row r="4" spans="1:9" ht="5.0999999999999996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5.0999999999999996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1"/>
      <c r="C6" s="92"/>
      <c r="D6" s="92"/>
      <c r="E6" s="93"/>
      <c r="F6" s="93"/>
      <c r="G6" s="93"/>
      <c r="H6" s="94"/>
      <c r="I6" s="9"/>
    </row>
    <row r="7" spans="1:9" s="3" customFormat="1" ht="20.100000000000001" customHeight="1" x14ac:dyDescent="0.25">
      <c r="A7" s="31"/>
      <c r="B7" s="95"/>
      <c r="C7" s="169" t="s">
        <v>283</v>
      </c>
      <c r="D7" s="201" t="s">
        <v>272</v>
      </c>
      <c r="E7" s="90"/>
      <c r="F7" s="96"/>
      <c r="G7" s="40"/>
      <c r="H7" s="97"/>
      <c r="I7" s="31"/>
    </row>
    <row r="8" spans="1:9" ht="20.100000000000001" customHeight="1" x14ac:dyDescent="0.25">
      <c r="B8" s="95"/>
      <c r="C8" s="169" t="s">
        <v>284</v>
      </c>
      <c r="D8" s="201" t="s">
        <v>149</v>
      </c>
      <c r="E8" s="90"/>
      <c r="F8" s="96"/>
      <c r="G8" s="40"/>
      <c r="H8" s="97"/>
    </row>
    <row r="9" spans="1:9" ht="20.100000000000001" customHeight="1" x14ac:dyDescent="0.25">
      <c r="B9" s="95"/>
      <c r="C9" s="169" t="s">
        <v>285</v>
      </c>
      <c r="D9" s="309" t="s">
        <v>273</v>
      </c>
      <c r="E9" s="309"/>
      <c r="F9" s="96"/>
      <c r="G9" s="40"/>
      <c r="H9" s="97"/>
    </row>
    <row r="10" spans="1:9" ht="20.100000000000001" customHeight="1" x14ac:dyDescent="0.25">
      <c r="B10" s="95"/>
      <c r="C10" s="169" t="s">
        <v>286</v>
      </c>
      <c r="D10" s="201" t="s">
        <v>282</v>
      </c>
      <c r="E10" s="90"/>
      <c r="F10" s="96"/>
      <c r="G10" s="40"/>
      <c r="H10" s="97"/>
    </row>
    <row r="11" spans="1:9" ht="20.100000000000001" customHeight="1" x14ac:dyDescent="0.25">
      <c r="B11" s="95"/>
      <c r="C11" s="169" t="s">
        <v>289</v>
      </c>
      <c r="D11" s="201" t="s">
        <v>216</v>
      </c>
      <c r="E11" s="90"/>
      <c r="F11" s="96"/>
      <c r="G11" s="40"/>
      <c r="H11" s="97"/>
    </row>
    <row r="12" spans="1:9" ht="20.100000000000001" customHeight="1" x14ac:dyDescent="0.25">
      <c r="B12" s="95"/>
      <c r="C12" s="169" t="s">
        <v>287</v>
      </c>
      <c r="D12" s="201" t="s">
        <v>278</v>
      </c>
      <c r="E12" s="90"/>
      <c r="F12" s="96"/>
      <c r="G12" s="40"/>
      <c r="H12" s="97"/>
    </row>
    <row r="13" spans="1:9" ht="20.100000000000001" customHeight="1" x14ac:dyDescent="0.25">
      <c r="B13" s="95"/>
      <c r="C13" s="169" t="s">
        <v>288</v>
      </c>
      <c r="D13" s="214" t="s">
        <v>279</v>
      </c>
      <c r="E13" s="90"/>
      <c r="F13" s="96"/>
      <c r="G13" s="40"/>
      <c r="H13" s="97"/>
    </row>
    <row r="14" spans="1:9" ht="5.0999999999999996" customHeight="1" x14ac:dyDescent="0.25">
      <c r="B14" s="95"/>
      <c r="C14" s="90"/>
      <c r="D14" s="90"/>
      <c r="E14" s="90"/>
      <c r="F14" s="90"/>
      <c r="G14" s="90"/>
      <c r="H14" s="97"/>
    </row>
    <row r="15" spans="1:9" ht="20.100000000000001" customHeight="1" x14ac:dyDescent="0.25">
      <c r="B15" s="95"/>
      <c r="C15" s="310" t="s">
        <v>251</v>
      </c>
      <c r="D15" s="311"/>
      <c r="E15" s="311"/>
      <c r="F15" s="311"/>
      <c r="G15" s="312"/>
      <c r="H15" s="97"/>
    </row>
    <row r="16" spans="1:9" ht="5.0999999999999996" customHeight="1" x14ac:dyDescent="0.25">
      <c r="B16" s="95"/>
      <c r="C16" s="98"/>
      <c r="D16" s="98"/>
      <c r="E16" s="98"/>
      <c r="F16" s="98"/>
      <c r="G16" s="98"/>
      <c r="H16" s="97"/>
    </row>
    <row r="17" spans="2:8" ht="20.100000000000001" customHeight="1" x14ac:dyDescent="0.25">
      <c r="B17" s="95"/>
      <c r="C17" s="313" t="s">
        <v>237</v>
      </c>
      <c r="D17" s="313"/>
      <c r="E17" s="313"/>
      <c r="F17" s="169" t="s">
        <v>292</v>
      </c>
      <c r="G17" s="200" t="s">
        <v>271</v>
      </c>
      <c r="H17" s="97"/>
    </row>
    <row r="18" spans="2:8" ht="20.100000000000001" customHeight="1" x14ac:dyDescent="0.25">
      <c r="B18" s="95"/>
      <c r="C18" s="169" t="s">
        <v>290</v>
      </c>
      <c r="D18" s="202" t="s">
        <v>274</v>
      </c>
      <c r="E18" s="101"/>
      <c r="F18" s="169" t="s">
        <v>293</v>
      </c>
      <c r="G18" s="199">
        <v>44947</v>
      </c>
      <c r="H18" s="97"/>
    </row>
    <row r="19" spans="2:8" ht="20.100000000000001" customHeight="1" x14ac:dyDescent="0.25">
      <c r="B19" s="95"/>
      <c r="C19" s="169" t="s">
        <v>291</v>
      </c>
      <c r="D19" s="202" t="s">
        <v>275</v>
      </c>
      <c r="E19" s="101"/>
      <c r="F19" s="100"/>
      <c r="G19" s="99"/>
      <c r="H19" s="97"/>
    </row>
    <row r="20" spans="2:8" ht="20.100000000000001" customHeight="1" x14ac:dyDescent="0.25">
      <c r="B20" s="95"/>
      <c r="C20" s="169" t="s">
        <v>285</v>
      </c>
      <c r="D20" s="320" t="s">
        <v>276</v>
      </c>
      <c r="E20" s="320"/>
      <c r="F20" s="100"/>
      <c r="G20" s="99"/>
      <c r="H20" s="97"/>
    </row>
    <row r="21" spans="2:8" ht="20.100000000000001" customHeight="1" x14ac:dyDescent="0.25">
      <c r="B21" s="95"/>
      <c r="C21" s="169" t="s">
        <v>286</v>
      </c>
      <c r="D21" s="202" t="s">
        <v>281</v>
      </c>
      <c r="E21" s="101"/>
      <c r="F21" s="100"/>
      <c r="G21" s="99"/>
      <c r="H21" s="97"/>
    </row>
    <row r="22" spans="2:8" ht="20.100000000000001" customHeight="1" x14ac:dyDescent="0.25">
      <c r="B22" s="95"/>
      <c r="C22" s="169" t="s">
        <v>289</v>
      </c>
      <c r="D22" s="202" t="s">
        <v>216</v>
      </c>
      <c r="E22" s="101"/>
      <c r="F22" s="100"/>
      <c r="G22" s="99"/>
      <c r="H22" s="97"/>
    </row>
    <row r="23" spans="2:8" ht="20.100000000000001" customHeight="1" x14ac:dyDescent="0.25">
      <c r="B23" s="95"/>
      <c r="C23" s="169" t="s">
        <v>287</v>
      </c>
      <c r="D23" s="202" t="s">
        <v>277</v>
      </c>
      <c r="E23" s="101"/>
      <c r="F23" s="100"/>
      <c r="G23" s="99"/>
      <c r="H23" s="97"/>
    </row>
    <row r="24" spans="2:8" s="1" customFormat="1" ht="20.100000000000001" customHeight="1" x14ac:dyDescent="0.25">
      <c r="B24" s="95"/>
      <c r="C24" s="169" t="s">
        <v>288</v>
      </c>
      <c r="D24" s="214" t="s">
        <v>280</v>
      </c>
      <c r="E24" s="101"/>
      <c r="F24" s="100"/>
      <c r="G24" s="99"/>
      <c r="H24" s="97"/>
    </row>
    <row r="25" spans="2:8" ht="5.0999999999999996" customHeight="1" x14ac:dyDescent="0.25">
      <c r="B25" s="95"/>
      <c r="C25" s="98"/>
      <c r="D25" s="98"/>
      <c r="E25" s="98"/>
      <c r="F25" s="98"/>
      <c r="G25" s="98"/>
      <c r="H25" s="97"/>
    </row>
    <row r="26" spans="2:8" ht="15" customHeight="1" x14ac:dyDescent="0.25">
      <c r="B26" s="95"/>
      <c r="C26" s="314" t="s">
        <v>238</v>
      </c>
      <c r="D26" s="315"/>
      <c r="E26" s="161" t="s">
        <v>250</v>
      </c>
      <c r="F26" s="198" t="str">
        <f>IF(LEN(currency)=0,"Total Price","Total Price "&amp;"("&amp;currency&amp;")")</f>
        <v>Total Price (USD)</v>
      </c>
      <c r="G26" s="198" t="str">
        <f>IF(LEN(currency)=0,"Subtotal","Subtotal "&amp;"("&amp;currency&amp;")")</f>
        <v>Subtotal (USD)</v>
      </c>
      <c r="H26" s="97"/>
    </row>
    <row r="27" spans="2:8" x14ac:dyDescent="0.25">
      <c r="B27" s="95"/>
      <c r="C27" s="316" t="s">
        <v>134</v>
      </c>
      <c r="D27" s="317"/>
      <c r="E27" s="81">
        <v>0.02</v>
      </c>
      <c r="F27" s="82">
        <v>1000000</v>
      </c>
      <c r="G27" s="203">
        <f>IFERROR(IF(LEN($F27)=0,"",$F27*$E27),"")</f>
        <v>20000</v>
      </c>
      <c r="H27" s="97"/>
    </row>
    <row r="28" spans="2:8" x14ac:dyDescent="0.25">
      <c r="B28" s="95"/>
      <c r="C28" s="318" t="s">
        <v>135</v>
      </c>
      <c r="D28" s="319"/>
      <c r="E28" s="83">
        <v>0.02</v>
      </c>
      <c r="F28" s="84">
        <v>1250000</v>
      </c>
      <c r="G28" s="204">
        <f t="shared" ref="G28:G46" si="0">IFERROR(IF(LEN($F28)=0,"",$F28*$E28),"")</f>
        <v>25000</v>
      </c>
      <c r="H28" s="97"/>
    </row>
    <row r="29" spans="2:8" x14ac:dyDescent="0.25">
      <c r="B29" s="95"/>
      <c r="C29" s="318"/>
      <c r="D29" s="319"/>
      <c r="E29" s="83"/>
      <c r="F29" s="84"/>
      <c r="G29" s="204" t="str">
        <f t="shared" si="0"/>
        <v/>
      </c>
      <c r="H29" s="97"/>
    </row>
    <row r="30" spans="2:8" x14ac:dyDescent="0.25">
      <c r="B30" s="95"/>
      <c r="C30" s="318"/>
      <c r="D30" s="319"/>
      <c r="E30" s="83"/>
      <c r="F30" s="84"/>
      <c r="G30" s="204" t="str">
        <f t="shared" si="0"/>
        <v/>
      </c>
      <c r="H30" s="97"/>
    </row>
    <row r="31" spans="2:8" x14ac:dyDescent="0.25">
      <c r="B31" s="95"/>
      <c r="C31" s="318"/>
      <c r="D31" s="319"/>
      <c r="E31" s="83"/>
      <c r="F31" s="84"/>
      <c r="G31" s="204" t="str">
        <f t="shared" si="0"/>
        <v/>
      </c>
      <c r="H31" s="97"/>
    </row>
    <row r="32" spans="2:8" x14ac:dyDescent="0.25">
      <c r="B32" s="95"/>
      <c r="C32" s="318"/>
      <c r="D32" s="319"/>
      <c r="E32" s="83"/>
      <c r="F32" s="84"/>
      <c r="G32" s="204" t="str">
        <f t="shared" si="0"/>
        <v/>
      </c>
      <c r="H32" s="97"/>
    </row>
    <row r="33" spans="2:16" x14ac:dyDescent="0.25">
      <c r="B33" s="95"/>
      <c r="C33" s="318"/>
      <c r="D33" s="319"/>
      <c r="E33" s="83"/>
      <c r="F33" s="84"/>
      <c r="G33" s="204" t="str">
        <f t="shared" si="0"/>
        <v/>
      </c>
      <c r="H33" s="97"/>
    </row>
    <row r="34" spans="2:16" x14ac:dyDescent="0.25">
      <c r="B34" s="95"/>
      <c r="C34" s="318"/>
      <c r="D34" s="319"/>
      <c r="E34" s="83"/>
      <c r="F34" s="84"/>
      <c r="G34" s="204" t="str">
        <f t="shared" si="0"/>
        <v/>
      </c>
      <c r="H34" s="97"/>
    </row>
    <row r="35" spans="2:16" x14ac:dyDescent="0.25">
      <c r="B35" s="95"/>
      <c r="C35" s="318"/>
      <c r="D35" s="319"/>
      <c r="E35" s="83"/>
      <c r="F35" s="84"/>
      <c r="G35" s="204" t="str">
        <f t="shared" si="0"/>
        <v/>
      </c>
      <c r="H35" s="97"/>
    </row>
    <row r="36" spans="2:16" x14ac:dyDescent="0.25">
      <c r="B36" s="95"/>
      <c r="C36" s="318"/>
      <c r="D36" s="319"/>
      <c r="E36" s="83"/>
      <c r="F36" s="84"/>
      <c r="G36" s="204" t="str">
        <f t="shared" si="0"/>
        <v/>
      </c>
      <c r="H36" s="97"/>
    </row>
    <row r="37" spans="2:16" x14ac:dyDescent="0.25">
      <c r="B37" s="95"/>
      <c r="C37" s="318"/>
      <c r="D37" s="319"/>
      <c r="E37" s="83"/>
      <c r="F37" s="84"/>
      <c r="G37" s="204" t="str">
        <f t="shared" si="0"/>
        <v/>
      </c>
      <c r="H37" s="97"/>
    </row>
    <row r="38" spans="2:16" x14ac:dyDescent="0.25">
      <c r="B38" s="95"/>
      <c r="C38" s="318"/>
      <c r="D38" s="319"/>
      <c r="E38" s="83"/>
      <c r="F38" s="84"/>
      <c r="G38" s="204" t="str">
        <f t="shared" si="0"/>
        <v/>
      </c>
      <c r="H38" s="97"/>
    </row>
    <row r="39" spans="2:16" x14ac:dyDescent="0.25">
      <c r="B39" s="95"/>
      <c r="C39" s="318"/>
      <c r="D39" s="319"/>
      <c r="E39" s="83"/>
      <c r="F39" s="84"/>
      <c r="G39" s="204" t="str">
        <f t="shared" si="0"/>
        <v/>
      </c>
      <c r="H39" s="97"/>
    </row>
    <row r="40" spans="2:16" x14ac:dyDescent="0.25">
      <c r="B40" s="95"/>
      <c r="C40" s="318"/>
      <c r="D40" s="319"/>
      <c r="E40" s="83"/>
      <c r="F40" s="84"/>
      <c r="G40" s="204" t="str">
        <f t="shared" si="0"/>
        <v/>
      </c>
      <c r="H40" s="97"/>
    </row>
    <row r="41" spans="2:16" x14ac:dyDescent="0.25">
      <c r="B41" s="95"/>
      <c r="C41" s="318"/>
      <c r="D41" s="319"/>
      <c r="E41" s="83"/>
      <c r="F41" s="84"/>
      <c r="G41" s="204" t="str">
        <f t="shared" si="0"/>
        <v/>
      </c>
      <c r="H41" s="97"/>
    </row>
    <row r="42" spans="2:16" x14ac:dyDescent="0.25">
      <c r="B42" s="95"/>
      <c r="C42" s="318"/>
      <c r="D42" s="319"/>
      <c r="E42" s="83"/>
      <c r="F42" s="84"/>
      <c r="G42" s="204" t="str">
        <f t="shared" si="0"/>
        <v/>
      </c>
      <c r="H42" s="97"/>
    </row>
    <row r="43" spans="2:16" x14ac:dyDescent="0.25">
      <c r="B43" s="95"/>
      <c r="C43" s="318"/>
      <c r="D43" s="319"/>
      <c r="E43" s="83"/>
      <c r="F43" s="84"/>
      <c r="G43" s="204" t="str">
        <f t="shared" si="0"/>
        <v/>
      </c>
      <c r="H43" s="97"/>
    </row>
    <row r="44" spans="2:16" x14ac:dyDescent="0.25">
      <c r="B44" s="95"/>
      <c r="C44" s="318"/>
      <c r="D44" s="319"/>
      <c r="E44" s="83"/>
      <c r="F44" s="84"/>
      <c r="G44" s="204" t="str">
        <f t="shared" si="0"/>
        <v/>
      </c>
      <c r="H44" s="97"/>
    </row>
    <row r="45" spans="2:16" x14ac:dyDescent="0.25">
      <c r="B45" s="95"/>
      <c r="C45" s="318"/>
      <c r="D45" s="319"/>
      <c r="E45" s="83"/>
      <c r="F45" s="84"/>
      <c r="G45" s="204" t="str">
        <f t="shared" si="0"/>
        <v/>
      </c>
      <c r="H45" s="97"/>
    </row>
    <row r="46" spans="2:16" x14ac:dyDescent="0.25">
      <c r="B46" s="95"/>
      <c r="C46" s="321"/>
      <c r="D46" s="322"/>
      <c r="E46" s="85"/>
      <c r="F46" s="84"/>
      <c r="G46" s="205" t="str">
        <f t="shared" si="0"/>
        <v/>
      </c>
      <c r="H46" s="97"/>
    </row>
    <row r="47" spans="2:16" x14ac:dyDescent="0.25">
      <c r="B47" s="95"/>
      <c r="C47" s="170"/>
      <c r="D47" s="170"/>
      <c r="E47" s="170"/>
      <c r="F47" s="290" t="str">
        <f>IF(LEN(currency)=0,"SUBTOTAL","SUBTOTAL "&amp;"("&amp;currency&amp;")")</f>
        <v>SUBTOTAL (USD)</v>
      </c>
      <c r="G47" s="86">
        <f>IFERROR(SUM($G$27:$G$46),"")</f>
        <v>45000</v>
      </c>
      <c r="H47" s="97"/>
    </row>
    <row r="48" spans="2:16" x14ac:dyDescent="0.25">
      <c r="B48" s="102"/>
      <c r="C48" s="323" t="s">
        <v>239</v>
      </c>
      <c r="D48" s="323"/>
      <c r="E48" s="170"/>
      <c r="F48" s="291" t="s">
        <v>245</v>
      </c>
      <c r="G48" s="83">
        <v>0.1</v>
      </c>
      <c r="H48" s="97"/>
      <c r="P48" s="30"/>
    </row>
    <row r="49" spans="2:8" x14ac:dyDescent="0.25">
      <c r="B49" s="102"/>
      <c r="C49" s="323"/>
      <c r="D49" s="323"/>
      <c r="E49" s="170"/>
      <c r="F49" s="291" t="s">
        <v>16</v>
      </c>
      <c r="G49" s="84">
        <v>2500</v>
      </c>
      <c r="H49" s="97"/>
    </row>
    <row r="50" spans="2:8" x14ac:dyDescent="0.25">
      <c r="B50" s="102"/>
      <c r="C50" s="323"/>
      <c r="D50" s="323"/>
      <c r="E50" s="170"/>
      <c r="F50" s="291" t="s">
        <v>246</v>
      </c>
      <c r="G50" s="85">
        <v>0.05</v>
      </c>
      <c r="H50" s="97"/>
    </row>
    <row r="51" spans="2:8" x14ac:dyDescent="0.25">
      <c r="B51" s="102"/>
      <c r="C51" s="323"/>
      <c r="D51" s="323"/>
      <c r="E51" s="170"/>
      <c r="F51" s="292" t="str">
        <f>IF(LEN(currency)=0,"TOTAL","TOTAL "&amp;"("&amp;currency&amp;")")</f>
        <v>TOTAL (USD)</v>
      </c>
      <c r="G51" s="87">
        <f>IFERROR(IF(LEN($G$50)&gt;0,(1+$G$50)*$G$47*(1-$G$48)+SUM($G$49:$G$49),$G$47*(1-$G$48)+SUM($G$49:$G$49)),"")</f>
        <v>45025</v>
      </c>
      <c r="H51" s="97"/>
    </row>
    <row r="52" spans="2:8" x14ac:dyDescent="0.25">
      <c r="B52" s="103"/>
      <c r="C52" s="104"/>
      <c r="D52" s="104"/>
      <c r="E52" s="104"/>
      <c r="F52" s="104"/>
      <c r="G52" s="104"/>
      <c r="H52" s="105"/>
    </row>
    <row r="53" spans="2:8" ht="7.15" customHeight="1" x14ac:dyDescent="0.25"/>
    <row r="54" spans="2:8" s="19" customFormat="1" ht="22.9" customHeight="1" x14ac:dyDescent="0.25">
      <c r="B54" s="20"/>
      <c r="C54" s="20"/>
      <c r="D54" s="20"/>
      <c r="E54" s="21"/>
      <c r="F54" s="22"/>
      <c r="G54" s="22"/>
      <c r="H54" s="20"/>
    </row>
  </sheetData>
  <sheetProtection algorithmName="SHA-512" hashValue="VhQ1KRb95O7J6oecSTocE+XrG2K6LhwLXds4PXVAPYSF1GB4a/9CVrhGcHvEvvEsUqze6bxb4T1ZO+44Yn/89Q==" saltValue="6kTe9R1tpcAttrWkmKQErQ==" spinCount="100000" sheet="1" objects="1" scenarios="1"/>
  <mergeCells count="26">
    <mergeCell ref="C37:D37"/>
    <mergeCell ref="C38:D38"/>
    <mergeCell ref="C39:D39"/>
    <mergeCell ref="C40:D40"/>
    <mergeCell ref="C41:D41"/>
    <mergeCell ref="C28:D28"/>
    <mergeCell ref="D20:E20"/>
    <mergeCell ref="C45:D45"/>
    <mergeCell ref="C46:D46"/>
    <mergeCell ref="C48:D51"/>
    <mergeCell ref="C29:D29"/>
    <mergeCell ref="C30:D30"/>
    <mergeCell ref="C42:D42"/>
    <mergeCell ref="C43:D43"/>
    <mergeCell ref="C44:D44"/>
    <mergeCell ref="C31:D31"/>
    <mergeCell ref="C32:D32"/>
    <mergeCell ref="C33:D33"/>
    <mergeCell ref="C34:D34"/>
    <mergeCell ref="C35:D35"/>
    <mergeCell ref="C36:D36"/>
    <mergeCell ref="D9:E9"/>
    <mergeCell ref="C15:G15"/>
    <mergeCell ref="C17:E17"/>
    <mergeCell ref="C26:D26"/>
    <mergeCell ref="C27:D27"/>
  </mergeCells>
  <dataValidations disablePrompts="1" count="1">
    <dataValidation type="list" allowBlank="1" showInputMessage="1" showErrorMessage="1" sqref="G48 G50" xr:uid="{096C0E06-CC88-431D-BCBC-772F67052FDC}">
      <formula1>ratelist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50E1-BE21-43E7-9CC9-084379DC0DF7}">
  <sheetPr>
    <pageSetUpPr autoPageBreaks="0" fitToPage="1"/>
  </sheetPr>
  <dimension ref="A1:L47"/>
  <sheetViews>
    <sheetView showGridLines="0" showRowColHeaders="0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x14ac:dyDescent="0.25"/>
  <cols>
    <col min="1" max="2" width="3.7109375" style="10" customWidth="1"/>
    <col min="3" max="4" width="28.28515625" style="10" customWidth="1"/>
    <col min="5" max="5" width="3.7109375" style="10" customWidth="1"/>
    <col min="6" max="7" width="28.28515625" style="10" customWidth="1"/>
    <col min="8" max="8" width="3.7109375" style="10" customWidth="1"/>
    <col min="9" max="10" width="28.28515625" style="10" customWidth="1"/>
    <col min="11" max="12" width="3.7109375" style="10" customWidth="1"/>
    <col min="13" max="16384" width="8.85546875" style="10"/>
  </cols>
  <sheetData>
    <row r="1" spans="1:12" s="1" customFormat="1" ht="6.75" customHeight="1" x14ac:dyDescent="0.25">
      <c r="B1" s="2"/>
      <c r="E1" s="3"/>
      <c r="F1" s="3"/>
      <c r="G1" s="3"/>
    </row>
    <row r="2" spans="1:12" s="25" customFormat="1" ht="20.100000000000001" customHeight="1" x14ac:dyDescent="0.25">
      <c r="B2" s="24"/>
      <c r="C2" s="116" t="s">
        <v>247</v>
      </c>
      <c r="D2" s="26"/>
      <c r="E2" s="26"/>
      <c r="F2" s="26"/>
      <c r="G2" s="26"/>
      <c r="H2" s="26"/>
      <c r="I2" s="26"/>
      <c r="J2" s="26"/>
      <c r="K2" s="26"/>
      <c r="L2" s="27"/>
    </row>
    <row r="3" spans="1:12" s="4" customFormat="1" ht="24" customHeight="1" x14ac:dyDescent="0.25">
      <c r="B3" s="5"/>
      <c r="C3" s="119" t="s">
        <v>244</v>
      </c>
      <c r="D3" s="7"/>
      <c r="E3" s="7"/>
      <c r="F3" s="7"/>
      <c r="G3" s="7"/>
      <c r="H3" s="7"/>
      <c r="I3" s="7"/>
      <c r="J3" s="7"/>
      <c r="K3" s="7"/>
      <c r="L3" s="8"/>
    </row>
    <row r="4" spans="1:12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9.9499999999999993" customHeight="1" x14ac:dyDescent="0.25">
      <c r="A6" s="9"/>
      <c r="B6" s="184"/>
      <c r="C6" s="185"/>
      <c r="D6" s="185"/>
      <c r="E6" s="185"/>
      <c r="F6" s="185"/>
      <c r="G6" s="185"/>
      <c r="H6" s="185"/>
      <c r="I6" s="185"/>
      <c r="J6" s="185"/>
      <c r="K6" s="186"/>
      <c r="L6" s="9"/>
    </row>
    <row r="7" spans="1:12" ht="24.95" customHeight="1" x14ac:dyDescent="0.25">
      <c r="B7" s="181"/>
      <c r="C7" s="166" t="s">
        <v>60</v>
      </c>
      <c r="D7" s="187" t="s">
        <v>215</v>
      </c>
      <c r="E7" s="182"/>
      <c r="F7" s="166" t="s">
        <v>208</v>
      </c>
      <c r="G7" s="187" t="s">
        <v>215</v>
      </c>
      <c r="H7" s="182"/>
      <c r="I7" s="166" t="s">
        <v>34</v>
      </c>
      <c r="J7" s="187" t="s">
        <v>215</v>
      </c>
      <c r="K7" s="183"/>
    </row>
    <row r="8" spans="1:12" ht="9.9499999999999993" customHeight="1" x14ac:dyDescent="0.25">
      <c r="B8" s="181"/>
      <c r="C8" s="182"/>
      <c r="D8" s="182"/>
      <c r="E8" s="182"/>
      <c r="F8" s="182"/>
      <c r="G8" s="182"/>
      <c r="H8" s="182"/>
      <c r="I8" s="182"/>
      <c r="J8" s="182"/>
      <c r="K8" s="183"/>
    </row>
    <row r="9" spans="1:12" ht="7.5" customHeight="1" x14ac:dyDescent="0.25">
      <c r="B9" s="11"/>
      <c r="C9" s="12"/>
      <c r="D9" s="12"/>
      <c r="E9" s="12"/>
      <c r="F9" s="12"/>
      <c r="G9" s="12"/>
      <c r="H9" s="12"/>
      <c r="I9" s="12"/>
      <c r="J9" s="12"/>
      <c r="K9" s="13"/>
    </row>
    <row r="10" spans="1:12" x14ac:dyDescent="0.25">
      <c r="B10" s="14"/>
      <c r="C10"/>
      <c r="D10"/>
      <c r="E10"/>
      <c r="F10" s="40"/>
      <c r="G10"/>
      <c r="H10"/>
      <c r="I10"/>
      <c r="J10"/>
      <c r="K10" s="15"/>
    </row>
    <row r="11" spans="1:12" x14ac:dyDescent="0.25">
      <c r="B11" s="14"/>
      <c r="C11"/>
      <c r="D11"/>
      <c r="E11"/>
      <c r="F11" s="40"/>
      <c r="G11"/>
      <c r="H11"/>
      <c r="I11"/>
      <c r="J11"/>
      <c r="K11" s="15"/>
    </row>
    <row r="12" spans="1:12" x14ac:dyDescent="0.25">
      <c r="B12" s="14"/>
      <c r="C12"/>
      <c r="D12"/>
      <c r="E12"/>
      <c r="F12" s="40"/>
      <c r="G12"/>
      <c r="H12"/>
      <c r="I12"/>
      <c r="J12"/>
      <c r="K12" s="15"/>
    </row>
    <row r="13" spans="1:12" x14ac:dyDescent="0.25">
      <c r="B13" s="14"/>
      <c r="C13"/>
      <c r="D13"/>
      <c r="E13"/>
      <c r="F13"/>
      <c r="G13"/>
      <c r="H13"/>
      <c r="I13"/>
      <c r="J13"/>
      <c r="K13" s="15"/>
    </row>
    <row r="14" spans="1:12" x14ac:dyDescent="0.25">
      <c r="B14" s="14"/>
      <c r="C14"/>
      <c r="D14"/>
      <c r="E14"/>
      <c r="F14"/>
      <c r="G14"/>
      <c r="H14"/>
      <c r="I14"/>
      <c r="J14"/>
      <c r="K14" s="15"/>
    </row>
    <row r="15" spans="1:12" x14ac:dyDescent="0.25">
      <c r="B15" s="14"/>
      <c r="C15"/>
      <c r="D15"/>
      <c r="E15"/>
      <c r="F15"/>
      <c r="G15"/>
      <c r="H15"/>
      <c r="I15"/>
      <c r="J15"/>
      <c r="K15" s="15"/>
    </row>
    <row r="16" spans="1:12" x14ac:dyDescent="0.25">
      <c r="B16" s="14"/>
      <c r="C16"/>
      <c r="D16"/>
      <c r="E16"/>
      <c r="F16"/>
      <c r="G16"/>
      <c r="H16"/>
      <c r="I16"/>
      <c r="J16"/>
      <c r="K16" s="15"/>
    </row>
    <row r="17" spans="2:11" x14ac:dyDescent="0.25">
      <c r="B17" s="14"/>
      <c r="C17"/>
      <c r="D17"/>
      <c r="E17"/>
      <c r="F17"/>
      <c r="G17"/>
      <c r="H17"/>
      <c r="I17"/>
      <c r="J17"/>
      <c r="K17" s="15"/>
    </row>
    <row r="18" spans="2:11" x14ac:dyDescent="0.25">
      <c r="B18" s="14"/>
      <c r="C18"/>
      <c r="D18"/>
      <c r="E18"/>
      <c r="F18"/>
      <c r="G18"/>
      <c r="H18"/>
      <c r="I18"/>
      <c r="J18"/>
      <c r="K18" s="15"/>
    </row>
    <row r="19" spans="2:11" x14ac:dyDescent="0.25">
      <c r="B19" s="14"/>
      <c r="C19"/>
      <c r="D19"/>
      <c r="E19"/>
      <c r="F19"/>
      <c r="G19"/>
      <c r="H19"/>
      <c r="I19"/>
      <c r="J19"/>
      <c r="K19" s="15"/>
    </row>
    <row r="20" spans="2:11" x14ac:dyDescent="0.25">
      <c r="B20" s="14"/>
      <c r="C20"/>
      <c r="D20"/>
      <c r="E20"/>
      <c r="F20"/>
      <c r="G20"/>
      <c r="H20"/>
      <c r="I20"/>
      <c r="J20"/>
      <c r="K20" s="15"/>
    </row>
    <row r="21" spans="2:11" x14ac:dyDescent="0.25">
      <c r="B21" s="14"/>
      <c r="C21"/>
      <c r="D21"/>
      <c r="E21"/>
      <c r="F21"/>
      <c r="G21"/>
      <c r="H21"/>
      <c r="I21"/>
      <c r="J21"/>
      <c r="K21" s="15"/>
    </row>
    <row r="22" spans="2:11" x14ac:dyDescent="0.25">
      <c r="B22" s="14"/>
      <c r="C22"/>
      <c r="D22"/>
      <c r="E22"/>
      <c r="F22"/>
      <c r="G22"/>
      <c r="H22"/>
      <c r="I22"/>
      <c r="J22"/>
      <c r="K22" s="15"/>
    </row>
    <row r="23" spans="2:11" x14ac:dyDescent="0.25">
      <c r="B23" s="14"/>
      <c r="C23"/>
      <c r="D23"/>
      <c r="E23"/>
      <c r="F23"/>
      <c r="G23"/>
      <c r="H23"/>
      <c r="I23"/>
      <c r="J23"/>
      <c r="K23" s="15"/>
    </row>
    <row r="24" spans="2:11" x14ac:dyDescent="0.25">
      <c r="B24" s="14"/>
      <c r="C24"/>
      <c r="D24"/>
      <c r="E24"/>
      <c r="F24"/>
      <c r="G24"/>
      <c r="H24"/>
      <c r="I24"/>
      <c r="J24"/>
      <c r="K24" s="15"/>
    </row>
    <row r="25" spans="2:11" x14ac:dyDescent="0.25">
      <c r="B25" s="14"/>
      <c r="C25"/>
      <c r="D25"/>
      <c r="E25"/>
      <c r="F25"/>
      <c r="G25"/>
      <c r="H25"/>
      <c r="I25"/>
      <c r="J25"/>
      <c r="K25" s="15"/>
    </row>
    <row r="26" spans="2:11" x14ac:dyDescent="0.25">
      <c r="B26" s="14"/>
      <c r="C26"/>
      <c r="D26"/>
      <c r="E26"/>
      <c r="F26"/>
      <c r="G26"/>
      <c r="H26"/>
      <c r="I26"/>
      <c r="J26"/>
      <c r="K26" s="15"/>
    </row>
    <row r="27" spans="2:11" x14ac:dyDescent="0.25">
      <c r="B27" s="14"/>
      <c r="C27"/>
      <c r="D27"/>
      <c r="E27"/>
      <c r="F27"/>
      <c r="G27"/>
      <c r="H27"/>
      <c r="I27"/>
      <c r="J27"/>
      <c r="K27" s="15"/>
    </row>
    <row r="28" spans="2:11" x14ac:dyDescent="0.25">
      <c r="B28" s="14"/>
      <c r="C28"/>
      <c r="D28"/>
      <c r="E28"/>
      <c r="F28"/>
      <c r="G28"/>
      <c r="H28"/>
      <c r="I28"/>
      <c r="J28"/>
      <c r="K28" s="15"/>
    </row>
    <row r="29" spans="2:11" x14ac:dyDescent="0.25">
      <c r="B29" s="14"/>
      <c r="C29"/>
      <c r="D29"/>
      <c r="E29"/>
      <c r="F29"/>
      <c r="G29"/>
      <c r="H29"/>
      <c r="I29"/>
      <c r="J29"/>
      <c r="K29" s="15"/>
    </row>
    <row r="30" spans="2:11" x14ac:dyDescent="0.25">
      <c r="B30" s="14"/>
      <c r="C30"/>
      <c r="D30"/>
      <c r="E30"/>
      <c r="F30"/>
      <c r="G30"/>
      <c r="H30"/>
      <c r="I30"/>
      <c r="J30"/>
      <c r="K30" s="15"/>
    </row>
    <row r="31" spans="2:11" x14ac:dyDescent="0.25">
      <c r="B31" s="14"/>
      <c r="C31"/>
      <c r="D31"/>
      <c r="E31"/>
      <c r="F31"/>
      <c r="G31"/>
      <c r="H31"/>
      <c r="I31"/>
      <c r="J31"/>
      <c r="K31" s="15"/>
    </row>
    <row r="32" spans="2:11" x14ac:dyDescent="0.25">
      <c r="B32" s="14"/>
      <c r="C32"/>
      <c r="D32"/>
      <c r="E32"/>
      <c r="F32"/>
      <c r="G32"/>
      <c r="H32"/>
      <c r="I32"/>
      <c r="J32"/>
      <c r="K32" s="15"/>
    </row>
    <row r="33" spans="2:11" x14ac:dyDescent="0.25">
      <c r="B33" s="14"/>
      <c r="C33"/>
      <c r="D33"/>
      <c r="E33"/>
      <c r="F33"/>
      <c r="G33"/>
      <c r="H33"/>
      <c r="I33"/>
      <c r="J33"/>
      <c r="K33" s="15"/>
    </row>
    <row r="34" spans="2:11" x14ac:dyDescent="0.25">
      <c r="B34" s="14"/>
      <c r="C34"/>
      <c r="D34"/>
      <c r="E34"/>
      <c r="F34"/>
      <c r="G34"/>
      <c r="H34"/>
      <c r="I34"/>
      <c r="J34"/>
      <c r="K34" s="15"/>
    </row>
    <row r="35" spans="2:11" x14ac:dyDescent="0.25">
      <c r="B35" s="14"/>
      <c r="C35"/>
      <c r="D35"/>
      <c r="E35"/>
      <c r="F35"/>
      <c r="G35"/>
      <c r="H35"/>
      <c r="I35"/>
      <c r="J35"/>
      <c r="K35" s="15"/>
    </row>
    <row r="36" spans="2:11" x14ac:dyDescent="0.25">
      <c r="B36" s="14"/>
      <c r="C36"/>
      <c r="D36"/>
      <c r="E36"/>
      <c r="F36"/>
      <c r="G36"/>
      <c r="H36"/>
      <c r="I36"/>
      <c r="J36"/>
      <c r="K36" s="15"/>
    </row>
    <row r="37" spans="2:11" x14ac:dyDescent="0.25">
      <c r="B37" s="14"/>
      <c r="C37"/>
      <c r="D37"/>
      <c r="E37"/>
      <c r="F37"/>
      <c r="G37"/>
      <c r="H37"/>
      <c r="I37"/>
      <c r="J37"/>
      <c r="K37" s="15"/>
    </row>
    <row r="38" spans="2:11" x14ac:dyDescent="0.25">
      <c r="B38" s="14"/>
      <c r="C38"/>
      <c r="D38"/>
      <c r="E38"/>
      <c r="F38"/>
      <c r="G38"/>
      <c r="H38"/>
      <c r="I38"/>
      <c r="J38"/>
      <c r="K38" s="15"/>
    </row>
    <row r="39" spans="2:11" x14ac:dyDescent="0.25">
      <c r="B39" s="14"/>
      <c r="C39"/>
      <c r="D39"/>
      <c r="E39"/>
      <c r="F39"/>
      <c r="G39"/>
      <c r="H39"/>
      <c r="I39"/>
      <c r="J39"/>
      <c r="K39" s="15"/>
    </row>
    <row r="40" spans="2:11" x14ac:dyDescent="0.25">
      <c r="B40" s="14"/>
      <c r="C40"/>
      <c r="D40"/>
      <c r="E40"/>
      <c r="F40"/>
      <c r="G40"/>
      <c r="H40"/>
      <c r="I40"/>
      <c r="J40"/>
      <c r="K40" s="15"/>
    </row>
    <row r="41" spans="2:11" x14ac:dyDescent="0.25">
      <c r="B41" s="14"/>
      <c r="C41"/>
      <c r="D41"/>
      <c r="E41"/>
      <c r="F41"/>
      <c r="G41"/>
      <c r="H41"/>
      <c r="I41"/>
      <c r="J41"/>
      <c r="K41" s="15"/>
    </row>
    <row r="42" spans="2:11" x14ac:dyDescent="0.25">
      <c r="B42" s="14"/>
      <c r="C42"/>
      <c r="D42"/>
      <c r="E42"/>
      <c r="F42"/>
      <c r="G42"/>
      <c r="H42"/>
      <c r="I42"/>
      <c r="J42"/>
      <c r="K42" s="15"/>
    </row>
    <row r="43" spans="2:11" x14ac:dyDescent="0.25">
      <c r="B43" s="14"/>
      <c r="C43"/>
      <c r="D43"/>
      <c r="E43"/>
      <c r="F43"/>
      <c r="G43"/>
      <c r="H43"/>
      <c r="I43"/>
      <c r="J43"/>
      <c r="K43" s="15"/>
    </row>
    <row r="44" spans="2:11" x14ac:dyDescent="0.25">
      <c r="B44" s="14"/>
      <c r="C44"/>
      <c r="D44"/>
      <c r="E44"/>
      <c r="F44"/>
      <c r="G44"/>
      <c r="H44"/>
      <c r="I44"/>
      <c r="J44"/>
      <c r="K44" s="15"/>
    </row>
    <row r="45" spans="2:11" x14ac:dyDescent="0.25">
      <c r="B45" s="16"/>
      <c r="C45" s="17"/>
      <c r="D45" s="17"/>
      <c r="E45" s="17"/>
      <c r="F45" s="17"/>
      <c r="G45" s="17"/>
      <c r="H45" s="17"/>
      <c r="I45" s="17"/>
      <c r="J45" s="17"/>
      <c r="K45" s="18"/>
    </row>
    <row r="46" spans="2:11" ht="7.15" customHeight="1" x14ac:dyDescent="0.25"/>
    <row r="47" spans="2:11" s="19" customFormat="1" ht="22.9" customHeight="1" x14ac:dyDescent="0.25">
      <c r="B47" s="20"/>
      <c r="C47" s="20"/>
      <c r="D47" s="21"/>
      <c r="E47" s="22"/>
      <c r="F47" s="22"/>
      <c r="G47" s="22"/>
      <c r="H47" s="20"/>
      <c r="I47" s="20"/>
      <c r="J47" s="20"/>
      <c r="K47" s="20"/>
    </row>
  </sheetData>
  <sheetProtection algorithmName="SHA-512" hashValue="IJrbQdmrVyStTWrwtno2/PH2DzJ/4AufXcC4QWQveP1iUzyYPq9uyMSHl+/KLYppAyGThy6VXQXX78MiWH/GIQ==" saltValue="Fvcu28uDIeeR640UHufeiA==" spinCount="100000" sheet="1" objects="1" scenarios="1"/>
  <dataValidations disablePrompts="1" count="3">
    <dataValidation type="list" allowBlank="1" showInputMessage="1" showErrorMessage="1" sqref="G7" xr:uid="{9532C978-FEFE-4438-BD85-8C99D0209AAD}">
      <formula1>monthlistdashboard</formula1>
    </dataValidation>
    <dataValidation type="list" allowBlank="1" showInputMessage="1" showErrorMessage="1" sqref="J7" xr:uid="{FE34AF27-BD02-4310-8010-D704467E0C2F}">
      <formula1>brokerlistdashboard</formula1>
    </dataValidation>
    <dataValidation type="list" allowBlank="1" showInputMessage="1" showErrorMessage="1" sqref="D7" xr:uid="{9A47EE2D-D0BA-43FD-91A9-6E749EF2CDC4}">
      <formula1>yearlistdashboard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4B2F-137C-4D93-A960-3D6C6A2F5228}">
  <dimension ref="B1:EX4003"/>
  <sheetViews>
    <sheetView showGridLines="0" showRowColHeaders="0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5.7109375" style="90" customWidth="1"/>
    <col min="2" max="2" width="12.7109375" style="40" customWidth="1"/>
    <col min="3" max="3" width="5.7109375" style="90" customWidth="1"/>
    <col min="4" max="4" width="30.7109375" style="40" customWidth="1"/>
    <col min="5" max="5" width="40.7109375" style="40" customWidth="1"/>
    <col min="6" max="6" width="5.7109375" style="90" customWidth="1"/>
    <col min="7" max="7" width="30.7109375" style="40" customWidth="1"/>
    <col min="8" max="8" width="40.7109375" style="40" customWidth="1"/>
    <col min="9" max="9" width="5.7109375" style="90" customWidth="1"/>
    <col min="10" max="10" width="30.7109375" style="90" customWidth="1"/>
    <col min="11" max="11" width="40.7109375" style="90" customWidth="1"/>
    <col min="12" max="12" width="5.7109375" style="90" customWidth="1"/>
    <col min="13" max="13" width="30.7109375" style="90" customWidth="1"/>
    <col min="14" max="14" width="40.7109375" style="90" customWidth="1"/>
    <col min="15" max="15" width="5.7109375" style="90" customWidth="1"/>
    <col min="16" max="16" width="30.7109375" style="90" customWidth="1"/>
    <col min="17" max="17" width="40.7109375" style="90" customWidth="1"/>
    <col min="18" max="18" width="5.7109375" style="90" customWidth="1"/>
    <col min="19" max="19" width="12.7109375" style="90" customWidth="1"/>
    <col min="20" max="20" width="5.7109375" style="90" customWidth="1"/>
    <col min="21" max="21" width="13.42578125" style="90" bestFit="1" customWidth="1"/>
    <col min="22" max="22" width="14.140625" style="90" bestFit="1" customWidth="1"/>
    <col min="23" max="23" width="5.7109375" style="90" customWidth="1"/>
    <col min="24" max="24" width="15.7109375" style="90" bestFit="1" customWidth="1"/>
    <col min="25" max="25" width="5.7109375" style="90" customWidth="1"/>
    <col min="26" max="27" width="40.7109375" style="90" customWidth="1"/>
    <col min="28" max="28" width="5.7109375" style="90" customWidth="1"/>
    <col min="29" max="29" width="12.7109375" style="90" customWidth="1"/>
    <col min="30" max="30" width="5.7109375" style="90" customWidth="1"/>
    <col min="31" max="31" width="20.7109375" style="90" customWidth="1"/>
    <col min="32" max="32" width="5.7109375" style="90" customWidth="1"/>
    <col min="33" max="33" width="30.7109375" style="43" customWidth="1"/>
    <col min="34" max="34" width="12.7109375" style="43" customWidth="1"/>
    <col min="35" max="46" width="12.7109375" style="90" customWidth="1"/>
    <col min="47" max="47" width="5.7109375" style="90" customWidth="1"/>
    <col min="48" max="48" width="30.7109375" style="90" customWidth="1"/>
    <col min="49" max="61" width="12.7109375" style="90" customWidth="1"/>
    <col min="62" max="62" width="5.7109375" style="90" customWidth="1"/>
    <col min="63" max="63" width="12.7109375" style="90" customWidth="1"/>
    <col min="64" max="64" width="5.7109375" style="90" customWidth="1"/>
    <col min="65" max="65" width="20.7109375" style="90" customWidth="1"/>
    <col min="66" max="66" width="5.7109375" style="90" customWidth="1"/>
    <col min="67" max="71" width="20.7109375" style="90" customWidth="1"/>
    <col min="72" max="72" width="40" style="43" bestFit="1" customWidth="1"/>
    <col min="73" max="74" width="20.7109375" style="90" customWidth="1"/>
    <col min="75" max="75" width="5.7109375" style="90" customWidth="1"/>
    <col min="76" max="77" width="19.85546875" style="90" customWidth="1"/>
    <col min="78" max="78" width="20.28515625" style="90" bestFit="1" customWidth="1"/>
    <col min="79" max="79" width="32.28515625" style="90" bestFit="1" customWidth="1"/>
    <col min="80" max="80" width="5.7109375" style="90" customWidth="1"/>
    <col min="81" max="81" width="12.7109375" style="90" customWidth="1"/>
    <col min="82" max="82" width="5.7109375" style="90" customWidth="1"/>
    <col min="83" max="83" width="20.7109375" style="90" customWidth="1"/>
    <col min="84" max="84" width="5.7109375" style="90" customWidth="1"/>
    <col min="85" max="86" width="22.7109375" style="90" customWidth="1"/>
    <col min="87" max="87" width="22.7109375" style="40" customWidth="1"/>
    <col min="88" max="88" width="22.7109375" style="90" customWidth="1"/>
    <col min="89" max="90" width="22.7109375" style="43" customWidth="1"/>
    <col min="91" max="92" width="22.7109375" style="40" customWidth="1"/>
    <col min="93" max="93" width="18.28515625" style="40" bestFit="1" customWidth="1"/>
    <col min="94" max="94" width="15.140625" style="90" bestFit="1" customWidth="1"/>
    <col min="95" max="95" width="28.42578125" style="40" bestFit="1" customWidth="1"/>
    <col min="96" max="96" width="19.85546875" style="40" bestFit="1" customWidth="1"/>
    <col min="97" max="97" width="21.42578125" style="40" bestFit="1" customWidth="1"/>
    <col min="98" max="98" width="14" style="40" bestFit="1" customWidth="1"/>
    <col min="99" max="99" width="17.85546875" style="40" bestFit="1" customWidth="1"/>
    <col min="100" max="100" width="22" style="40" bestFit="1" customWidth="1"/>
    <col min="101" max="101" width="18.7109375" style="43" bestFit="1" customWidth="1"/>
    <col min="102" max="102" width="12" style="40" bestFit="1" customWidth="1"/>
    <col min="103" max="104" width="16.7109375" style="40" customWidth="1"/>
    <col min="105" max="105" width="5.7109375" style="90" customWidth="1"/>
    <col min="106" max="106" width="12.7109375" style="90" customWidth="1"/>
    <col min="107" max="107" width="5.7109375" style="90" customWidth="1"/>
    <col min="108" max="108" width="20.7109375" style="90" customWidth="1"/>
    <col min="109" max="109" width="5.7109375" style="90" customWidth="1"/>
    <col min="110" max="110" width="19.42578125" style="43" customWidth="1"/>
    <col min="111" max="111" width="19.42578125" style="90" customWidth="1"/>
    <col min="112" max="123" width="12.7109375" style="90" customWidth="1"/>
    <col min="124" max="124" width="5.7109375" style="90" customWidth="1"/>
    <col min="125" max="125" width="20.7109375" style="90" customWidth="1"/>
    <col min="126" max="126" width="5.7109375" style="90" customWidth="1"/>
    <col min="127" max="127" width="24.7109375" style="90" customWidth="1"/>
    <col min="128" max="139" width="12.7109375" style="90" customWidth="1"/>
    <col min="140" max="140" width="5.7109375" style="90" customWidth="1"/>
    <col min="141" max="141" width="41.85546875" style="90" bestFit="1" customWidth="1"/>
    <col min="142" max="142" width="24.7109375" style="90" customWidth="1"/>
    <col min="143" max="154" width="20.7109375" style="90" customWidth="1"/>
    <col min="155" max="16384" width="9.140625" style="90"/>
  </cols>
  <sheetData>
    <row r="1" spans="2:154" x14ac:dyDescent="0.25">
      <c r="CP1" s="40"/>
    </row>
    <row r="2" spans="2:154" x14ac:dyDescent="0.25">
      <c r="E2" s="39">
        <f>MAX(COUNTA($E$5:$E$24)-COUNTBLANK($E$5:$E$24),1)</f>
        <v>12</v>
      </c>
      <c r="H2" s="39">
        <f>MAX(COUNTA($H$5:$H$24)-COUNTBLANK($H$5:$H$24),1)</f>
        <v>10</v>
      </c>
      <c r="K2" s="39">
        <f>MAX(COUNTA($K$5:$K$14)-COUNTBLANK($K$5:$K$14),1)</f>
        <v>5</v>
      </c>
      <c r="N2" s="39">
        <f>MAX(COUNTA($N$5:$N$14)-COUNTBLANK($N$5:$N$14),1)</f>
        <v>5</v>
      </c>
      <c r="Q2" s="39">
        <f>MAX(COUNTA($Q$5:$Q$12)-COUNTBLANK($Q$5:$Q$12),1)</f>
        <v>2</v>
      </c>
      <c r="AG2" s="324" t="str">
        <f>$Z$12</f>
        <v>TOTAL SALES TARGET (USD)</v>
      </c>
      <c r="AH2" s="324"/>
      <c r="AI2" s="324"/>
      <c r="AJ2" s="324"/>
      <c r="AK2" s="324"/>
      <c r="AL2" s="324"/>
      <c r="AM2" s="324"/>
      <c r="AN2" s="324"/>
      <c r="AO2" s="324"/>
      <c r="AP2" s="324"/>
      <c r="AQ2" s="324"/>
      <c r="AR2" s="324"/>
      <c r="AS2" s="324"/>
      <c r="AT2" s="325"/>
      <c r="AV2" s="326" t="str">
        <f>$AA$12</f>
        <v>TOTAL SALES ACTUAL (USD)</v>
      </c>
      <c r="AW2" s="326"/>
      <c r="AX2" s="326"/>
      <c r="AY2" s="326"/>
      <c r="AZ2" s="326"/>
      <c r="BA2" s="326"/>
      <c r="BB2" s="326"/>
      <c r="BC2" s="326"/>
      <c r="BD2" s="326"/>
      <c r="BE2" s="326"/>
      <c r="BF2" s="326"/>
      <c r="BG2" s="326"/>
      <c r="BH2" s="326"/>
      <c r="BI2" s="327"/>
      <c r="CA2" s="39">
        <f>COUNTA($CA$4:$CA$23)-COUNTBLANK($CA$4:$CA$23)</f>
        <v>15</v>
      </c>
      <c r="CK2" s="148"/>
      <c r="CP2" s="40"/>
      <c r="CV2" s="300"/>
      <c r="CW2" s="148"/>
      <c r="CY2" s="300"/>
      <c r="CZ2" s="300"/>
    </row>
    <row r="3" spans="2:154" ht="24.95" customHeight="1" x14ac:dyDescent="0.25">
      <c r="B3" s="41" t="s">
        <v>35</v>
      </c>
      <c r="D3" s="41" t="s">
        <v>48</v>
      </c>
      <c r="E3" s="41" t="s">
        <v>49</v>
      </c>
      <c r="G3" s="41" t="s">
        <v>58</v>
      </c>
      <c r="H3" s="41" t="s">
        <v>59</v>
      </c>
      <c r="J3" s="41" t="s">
        <v>51</v>
      </c>
      <c r="K3" s="41" t="s">
        <v>55</v>
      </c>
      <c r="M3" s="41" t="s">
        <v>52</v>
      </c>
      <c r="N3" s="41" t="s">
        <v>56</v>
      </c>
      <c r="P3" s="41" t="s">
        <v>53</v>
      </c>
      <c r="Q3" s="41" t="s">
        <v>57</v>
      </c>
      <c r="S3" s="41" t="s">
        <v>36</v>
      </c>
      <c r="U3" s="47" t="s">
        <v>209</v>
      </c>
      <c r="V3" s="47" t="s">
        <v>210</v>
      </c>
      <c r="X3" s="47" t="s">
        <v>236</v>
      </c>
      <c r="Z3" s="41" t="s">
        <v>32</v>
      </c>
      <c r="AA3" s="41" t="s">
        <v>33</v>
      </c>
      <c r="AC3" s="41" t="s">
        <v>35</v>
      </c>
      <c r="AE3" s="46" t="s">
        <v>75</v>
      </c>
      <c r="AG3" s="41" t="s">
        <v>34</v>
      </c>
      <c r="AH3" s="41" t="s">
        <v>60</v>
      </c>
      <c r="AI3" s="44" t="s">
        <v>37</v>
      </c>
      <c r="AJ3" s="44" t="s">
        <v>38</v>
      </c>
      <c r="AK3" s="44" t="s">
        <v>39</v>
      </c>
      <c r="AL3" s="44" t="s">
        <v>235</v>
      </c>
      <c r="AM3" s="44" t="s">
        <v>40</v>
      </c>
      <c r="AN3" s="44" t="s">
        <v>41</v>
      </c>
      <c r="AO3" s="44" t="s">
        <v>42</v>
      </c>
      <c r="AP3" s="44" t="s">
        <v>43</v>
      </c>
      <c r="AQ3" s="44" t="s">
        <v>44</v>
      </c>
      <c r="AR3" s="44" t="s">
        <v>45</v>
      </c>
      <c r="AS3" s="44" t="s">
        <v>46</v>
      </c>
      <c r="AT3" s="44" t="s">
        <v>47</v>
      </c>
      <c r="AV3" s="41" t="s">
        <v>34</v>
      </c>
      <c r="AW3" s="41" t="s">
        <v>60</v>
      </c>
      <c r="AX3" s="44" t="s">
        <v>37</v>
      </c>
      <c r="AY3" s="44" t="s">
        <v>38</v>
      </c>
      <c r="AZ3" s="44" t="s">
        <v>39</v>
      </c>
      <c r="BA3" s="44" t="s">
        <v>235</v>
      </c>
      <c r="BB3" s="44" t="s">
        <v>40</v>
      </c>
      <c r="BC3" s="44" t="s">
        <v>41</v>
      </c>
      <c r="BD3" s="44" t="s">
        <v>42</v>
      </c>
      <c r="BE3" s="44" t="s">
        <v>43</v>
      </c>
      <c r="BF3" s="44" t="s">
        <v>44</v>
      </c>
      <c r="BG3" s="44" t="s">
        <v>45</v>
      </c>
      <c r="BH3" s="44" t="s">
        <v>46</v>
      </c>
      <c r="BI3" s="44" t="s">
        <v>47</v>
      </c>
      <c r="BK3" s="41" t="s">
        <v>35</v>
      </c>
      <c r="BM3" s="46" t="s">
        <v>75</v>
      </c>
      <c r="BO3" s="41" t="s">
        <v>15</v>
      </c>
      <c r="BP3" s="41" t="s">
        <v>23</v>
      </c>
      <c r="BQ3" s="41" t="s">
        <v>26</v>
      </c>
      <c r="BR3" s="41" t="s">
        <v>24</v>
      </c>
      <c r="BS3" s="41" t="s">
        <v>13</v>
      </c>
      <c r="BT3" s="41" t="s">
        <v>9</v>
      </c>
      <c r="BU3" s="41" t="s">
        <v>22</v>
      </c>
      <c r="BV3" s="41" t="s">
        <v>14</v>
      </c>
      <c r="BX3" s="46" t="s">
        <v>28</v>
      </c>
      <c r="BY3" s="47" t="s">
        <v>72</v>
      </c>
      <c r="BZ3" s="47" t="s">
        <v>73</v>
      </c>
      <c r="CA3" s="47" t="s">
        <v>74</v>
      </c>
      <c r="CC3" s="41" t="s">
        <v>35</v>
      </c>
      <c r="CE3" s="46" t="s">
        <v>75</v>
      </c>
      <c r="CG3" s="41" t="s">
        <v>29</v>
      </c>
      <c r="CH3" s="41" t="s">
        <v>21</v>
      </c>
      <c r="CI3" s="41" t="s">
        <v>12</v>
      </c>
      <c r="CJ3" s="41" t="s">
        <v>28</v>
      </c>
      <c r="CK3" s="41" t="s">
        <v>25</v>
      </c>
      <c r="CL3" s="41" t="s">
        <v>27</v>
      </c>
      <c r="CM3" s="41" t="s">
        <v>270</v>
      </c>
      <c r="CN3" s="41" t="s">
        <v>11</v>
      </c>
      <c r="CO3" s="41" t="s">
        <v>262</v>
      </c>
      <c r="CP3" s="41" t="s">
        <v>263</v>
      </c>
      <c r="CQ3" s="41" t="s">
        <v>264</v>
      </c>
      <c r="CR3" s="41" t="s">
        <v>265</v>
      </c>
      <c r="CS3" s="41" t="s">
        <v>266</v>
      </c>
      <c r="CT3" s="41" t="s">
        <v>267</v>
      </c>
      <c r="CU3" s="41" t="s">
        <v>268</v>
      </c>
      <c r="CV3" s="41" t="s">
        <v>269</v>
      </c>
      <c r="CW3" s="41" t="s">
        <v>10</v>
      </c>
      <c r="CX3" s="41" t="s">
        <v>255</v>
      </c>
      <c r="CY3" s="47" t="s">
        <v>206</v>
      </c>
      <c r="CZ3" s="47" t="s">
        <v>207</v>
      </c>
      <c r="DB3" s="41" t="s">
        <v>35</v>
      </c>
      <c r="DD3" s="46" t="s">
        <v>75</v>
      </c>
      <c r="DF3" s="41" t="s">
        <v>18</v>
      </c>
      <c r="DG3" s="41" t="s">
        <v>19</v>
      </c>
      <c r="DH3" s="44" t="s">
        <v>37</v>
      </c>
      <c r="DI3" s="44" t="s">
        <v>38</v>
      </c>
      <c r="DJ3" s="44" t="s">
        <v>39</v>
      </c>
      <c r="DK3" s="44" t="s">
        <v>235</v>
      </c>
      <c r="DL3" s="44" t="s">
        <v>40</v>
      </c>
      <c r="DM3" s="44" t="s">
        <v>41</v>
      </c>
      <c r="DN3" s="44" t="s">
        <v>42</v>
      </c>
      <c r="DO3" s="44" t="s">
        <v>43</v>
      </c>
      <c r="DP3" s="44" t="s">
        <v>44</v>
      </c>
      <c r="DQ3" s="44" t="s">
        <v>45</v>
      </c>
      <c r="DR3" s="44" t="s">
        <v>46</v>
      </c>
      <c r="DS3" s="44" t="s">
        <v>47</v>
      </c>
    </row>
    <row r="4" spans="2:154" x14ac:dyDescent="0.25">
      <c r="B4" s="39" t="s">
        <v>216</v>
      </c>
      <c r="D4" s="42" t="s">
        <v>215</v>
      </c>
      <c r="E4" s="42" t="s">
        <v>215</v>
      </c>
      <c r="G4" s="42" t="s">
        <v>215</v>
      </c>
      <c r="H4" s="42" t="s">
        <v>215</v>
      </c>
      <c r="J4" s="42" t="s">
        <v>215</v>
      </c>
      <c r="K4" s="42" t="s">
        <v>215</v>
      </c>
      <c r="M4" s="42" t="s">
        <v>215</v>
      </c>
      <c r="N4" s="42" t="s">
        <v>215</v>
      </c>
      <c r="P4" s="42" t="s">
        <v>215</v>
      </c>
      <c r="Q4" s="42" t="s">
        <v>215</v>
      </c>
      <c r="S4" s="39" t="s">
        <v>215</v>
      </c>
      <c r="U4" s="39" t="s">
        <v>216</v>
      </c>
      <c r="V4" s="39" t="s">
        <v>215</v>
      </c>
      <c r="X4" s="57">
        <v>0.01</v>
      </c>
      <c r="Z4" s="206" t="str">
        <f>IF(LEN(currency)=0,"TOTAL SALES TARGET","TOTAL SALES TARGET "&amp;"("&amp;currency&amp;")")</f>
        <v>TOTAL SALES TARGET (USD)</v>
      </c>
      <c r="AA4" s="206" t="str">
        <f>IF(LEN(currency)=0,"TOTAL SALES ACTUAL","TOTAL SALES ACTUAL "&amp;"("&amp;currency&amp;")")</f>
        <v>TOTAL SALES ACTUAL (USD)</v>
      </c>
      <c r="AC4" s="39">
        <v>1</v>
      </c>
      <c r="AE4" s="39" t="str">
        <f>IFERROR(IF(LEN(INDEX(BrokerTargetTracking!B$8:B$17,$AC4,1))=0,"Passive","Active"),"")</f>
        <v>Active</v>
      </c>
      <c r="AG4" s="42" t="str">
        <f>IFERROR(IF($AE4="Passive","",INDEX(BrokerTargetTracking!B$8:B$407,$AC4,1)),"")</f>
        <v>Caleb Mullins</v>
      </c>
      <c r="AH4" s="39">
        <f>IFERROR(IF($AE4="Passive","",IF(LEN(INDEX(BrokerTargetTracking!C$8:C$17,$AC4,1))=0,"-",INDEX(BrokerTargetTracking!C$8:C$17,$AC4,1))),"")</f>
        <v>2022</v>
      </c>
      <c r="AI4" s="72">
        <f>IFERROR(IF($AE4="Passive","",INDEX(BrokerTargetTracking!D$8:D$17,$AC4,1)),"")</f>
        <v>150000</v>
      </c>
      <c r="AJ4" s="72">
        <f>IFERROR(IF($AE4="Passive","",INDEX(BrokerTargetTracking!E$8:E$17,$AC4,1)),"")</f>
        <v>150000</v>
      </c>
      <c r="AK4" s="72">
        <f>IFERROR(IF($AE4="Passive","",INDEX(BrokerTargetTracking!F$8:F$17,$AC4,1)),"")</f>
        <v>150000</v>
      </c>
      <c r="AL4" s="72">
        <f>IFERROR(IF($AE4="Passive","",INDEX(BrokerTargetTracking!G$8:G$17,$AC4,1)),"")</f>
        <v>150000</v>
      </c>
      <c r="AM4" s="72">
        <f>IFERROR(IF($AE4="Passive","",INDEX(BrokerTargetTracking!H$8:H$17,$AC4,1)),"")</f>
        <v>150000</v>
      </c>
      <c r="AN4" s="72">
        <f>IFERROR(IF($AE4="Passive","",INDEX(BrokerTargetTracking!I$8:I$17,$AC4,1)),"")</f>
        <v>150000</v>
      </c>
      <c r="AO4" s="72">
        <f>IFERROR(IF($AE4="Passive","",INDEX(BrokerTargetTracking!J$8:J$17,$AC4,1)),"")</f>
        <v>175000</v>
      </c>
      <c r="AP4" s="72">
        <f>IFERROR(IF($AE4="Passive","",INDEX(BrokerTargetTracking!K$8:K$17,$AC4,1)),"")</f>
        <v>175000</v>
      </c>
      <c r="AQ4" s="72">
        <f>IFERROR(IF($AE4="Passive","",INDEX(BrokerTargetTracking!L$8:L$17,$AC4,1)),"")</f>
        <v>175000</v>
      </c>
      <c r="AR4" s="72">
        <f>IFERROR(IF($AE4="Passive","",INDEX(BrokerTargetTracking!M$8:M$17,$AC4,1)),"")</f>
        <v>175000</v>
      </c>
      <c r="AS4" s="72">
        <f>IFERROR(IF($AE4="Passive","",INDEX(BrokerTargetTracking!N$8:N$17,$AC4,1)),"")</f>
        <v>175000</v>
      </c>
      <c r="AT4" s="72">
        <f>IFERROR(IF($AE4="Passive","",INDEX(BrokerTargetTracking!O$8:O$17,$AC4,1)),"")</f>
        <v>175000</v>
      </c>
      <c r="AV4" s="42" t="str">
        <f>IFERROR(IF($AE4="Passive","",$AG4),"")</f>
        <v>Caleb Mullins</v>
      </c>
      <c r="AW4" s="39">
        <f>IFERROR(IF($AE4="Passive","",$AH4),"")</f>
        <v>2022</v>
      </c>
      <c r="AX4" s="72">
        <f>IFERROR(IF($AE4="Passive","",INDEX(BrokerTargetTracking!D$411:D$420,$AC4,1)),"")</f>
        <v>180000</v>
      </c>
      <c r="AY4" s="72">
        <f>IFERROR(IF($AE4="Passive","",INDEX(BrokerTargetTracking!E$411:E$420,$AC4,1)),"")</f>
        <v>170000</v>
      </c>
      <c r="AZ4" s="72">
        <f>IFERROR(IF($AE4="Passive","",INDEX(BrokerTargetTracking!F$411:F$420,$AC4,1)),"")</f>
        <v>95000</v>
      </c>
      <c r="BA4" s="72">
        <f>IFERROR(IF($AE4="Passive","",INDEX(BrokerTargetTracking!G$411:G$420,$AC4,1)),"")</f>
        <v>150000</v>
      </c>
      <c r="BB4" s="72">
        <f>IFERROR(IF($AE4="Passive","",INDEX(BrokerTargetTracking!H$411:H$420,$AC4,1)),"")</f>
        <v>140000</v>
      </c>
      <c r="BC4" s="72">
        <f>IFERROR(IF($AE4="Passive","",INDEX(BrokerTargetTracking!I$411:I$420,$AC4,1)),"")</f>
        <v>180000</v>
      </c>
      <c r="BD4" s="72">
        <f>IFERROR(IF($AE4="Passive","",INDEX(BrokerTargetTracking!J$411:J$420,$AC4,1)),"")</f>
        <v>185000</v>
      </c>
      <c r="BE4" s="72">
        <f>IFERROR(IF($AE4="Passive","",INDEX(BrokerTargetTracking!K$411:K$420,$AC4,1)),"")</f>
        <v>150000</v>
      </c>
      <c r="BF4" s="72">
        <f>IFERROR(IF($AE4="Passive","",INDEX(BrokerTargetTracking!L$411:L$420,$AC4,1)),"")</f>
        <v>170000</v>
      </c>
      <c r="BG4" s="72">
        <f>IFERROR(IF($AE4="Passive","",INDEX(BrokerTargetTracking!M$411:M$420,$AC4,1)),"")</f>
        <v>130000</v>
      </c>
      <c r="BH4" s="72">
        <f>IFERROR(IF($AE4="Passive","",INDEX(BrokerTargetTracking!N$411:N$420,$AC4,1)),"")</f>
        <v>145000</v>
      </c>
      <c r="BI4" s="72">
        <f>IFERROR(IF($AE4="Passive","",INDEX(BrokerTargetTracking!O$411:O$420,$AC4,1)),"")</f>
        <v>145000</v>
      </c>
      <c r="BK4" s="39">
        <v>1</v>
      </c>
      <c r="BM4" s="39" t="str">
        <f>IFERROR(IF(OR(LEN(INDEX(PropertyDatabase!B$6:B$25,$BK4,1))=0,LEN(INDEX(PropertyDatabase!C$6:C$25,$BK4,1))=0),"Passive","Active"),"")</f>
        <v>Active</v>
      </c>
      <c r="BO4" s="39">
        <f>IFERROR(IF($BM4="Passive","",INDEX(PropertyDatabase!B$6:B$25,$BK4,1)),"")</f>
        <v>101</v>
      </c>
      <c r="BP4" s="39" t="str">
        <f>IFERROR(IF($BM4="Passive","",INDEX(PropertyDatabase!C$6:C$25,$BK4,1)),"")</f>
        <v>Property 1</v>
      </c>
      <c r="BQ4" s="39" t="str">
        <f>IFERROR(IF($BM4="Passive","",INDEX(PropertyDatabase!D$6:D$25,$BK4,1)),"")</f>
        <v>Jemima Begum</v>
      </c>
      <c r="BR4" s="39" t="str">
        <f>IFERROR(IF($BM4="Passive","",INDEX(PropertyDatabase!E$6:E$25,$BK4,1)),"")</f>
        <v>jemima@mail.com</v>
      </c>
      <c r="BS4" s="39" t="str">
        <f>IFERROR(IF($BM4="Passive","",INDEX(PropertyDatabase!F$6:F$25,$BK4,1)),"")</f>
        <v>Tiny Home</v>
      </c>
      <c r="BT4" s="42" t="str">
        <f>IFERROR(IF($BM4="Passive","",INDEX(PropertyDatabase!G$6:G$25,$BK4,1)),"")</f>
        <v>8724 Smith Drive Buffalo 14221</v>
      </c>
      <c r="BU4" s="72">
        <f>IFERROR(IF($BM4="Passive","",IF(LEN(INDEX(PropertyDatabase!H$6:H$25,$BK4,1))=0,"-",INDEX(PropertyDatabase!H$6:H$25,$BK4,1))),"")</f>
        <v>500</v>
      </c>
      <c r="BV4" s="72">
        <f>IFERROR(IF($BM4="Passive","",IF(LEN(INDEX(PropertyDatabase!I$6:I$25,$BK4,1))=0,"-",INDEX(PropertyDatabase!I$6:I$25,$BK4,1))),"")</f>
        <v>125000</v>
      </c>
      <c r="BX4" s="39" t="str">
        <f>IFERROR(IF($BM4="Passive","",$BO4&amp;" - "&amp;$BP4),"")</f>
        <v>101 - Property 1</v>
      </c>
      <c r="BY4" s="39">
        <f>IFERROR(IF($BM4="Passive","",$BK4),"")</f>
        <v>1</v>
      </c>
      <c r="BZ4" s="39">
        <f>IFERROR(SMALL($BY$4:$BY$23,ROW($BZ4)-ROW($BZ$3)),"")</f>
        <v>1</v>
      </c>
      <c r="CA4" s="39" t="str">
        <f>IFERROR(INDEX($BX$4:$BX$23,$BZ4,1),"")</f>
        <v>101 - Property 1</v>
      </c>
      <c r="CC4" s="39">
        <v>1</v>
      </c>
      <c r="CE4" s="39" t="str">
        <f>IFERROR(IF(OR(LEN(INDEX(TaskDatabase!B$6:B$25,$CC4,1))=0,LEN(INDEX(TaskDatabase!C$6:C$25,$CC4,1))=0),"Passive","Active"),"")</f>
        <v>Active</v>
      </c>
      <c r="CG4" s="39">
        <f>IFERROR(IF($CE4="Passive","",INDEX(TaskDatabase!B$6:B$25,$CC4,1)),"")</f>
        <v>1001</v>
      </c>
      <c r="CH4" s="42" t="str">
        <f>IFERROR(IF($CE4="Passive","",INDEX(TaskDatabase!C$6:C$25,$CC4,1)),"")</f>
        <v>Caleb Mullins</v>
      </c>
      <c r="CI4" s="45">
        <f>IFERROR(IF($CE4="Passive","",INDEX(TaskDatabase!D$6:D$25,$CC4,1)),"")</f>
        <v>44927</v>
      </c>
      <c r="CJ4" s="42" t="str">
        <f>IFERROR(IF($CE4="Passive","",INDEX(TaskDatabase!E$6:E$25,$CC4,1)),"")</f>
        <v>101 - Property 1</v>
      </c>
      <c r="CK4" s="42" t="str">
        <f>IFERROR(IF($CE4="Passive","",INDEX(TaskDatabase!L$6:L$25,$CC4,1)),"")</f>
        <v>Stephen Ruvituso</v>
      </c>
      <c r="CL4" s="42" t="str">
        <f>IFERROR(IF($CE4="Passive","",INDEX(TaskDatabase!M$6:M$25,$CC4,1)),"")</f>
        <v>347-840-4245</v>
      </c>
      <c r="CM4" s="39" t="str">
        <f>IFERROR(IF($CE4="Passive","",INDEX(TaskDatabase!N$6:N$25,$CC4,1)),"")</f>
        <v>Sale</v>
      </c>
      <c r="CN4" s="72">
        <f>IFERROR(IF($CE4="Passive","",INDEX(TaskDatabase!O$6:O$25,$CC4,1)),"")</f>
        <v>175000</v>
      </c>
      <c r="CO4" s="57">
        <f>IFERROR(IF($CE4="Passive","",INDEX(TaskDatabase!P$6:P$25,$CC4,1)),"")</f>
        <v>0.05</v>
      </c>
      <c r="CP4" s="72">
        <f>IFERROR(IF($CE4="Passive","",INDEX(TaskDatabase!Q$6:Q$25,$CC4,1)),"")</f>
        <v>8750</v>
      </c>
      <c r="CQ4" s="57">
        <f>IFERROR(IF($CE4="Passive","",INDEX(TaskDatabase!R$6:R$25,$CC4,1)),"")</f>
        <v>0.1</v>
      </c>
      <c r="CR4" s="72">
        <f>IFERROR(IF($CE4="Passive","",INDEX(TaskDatabase!S$6:S$25,$CC4,1)),"")</f>
        <v>875</v>
      </c>
      <c r="CS4" s="72">
        <f>IFERROR(IF($CE4="Passive","",INDEX(TaskDatabase!T$6:T$25,$CC4,1)),"")</f>
        <v>250</v>
      </c>
      <c r="CT4" s="72">
        <f>IFERROR(IF($CE4="Passive","",INDEX(TaskDatabase!U$6:U$25,$CC4,1)),"")</f>
        <v>7625</v>
      </c>
      <c r="CU4" s="72">
        <f>IFERROR(IF($CE4="Passive","",INDEX(TaskDatabase!V$6:V$25,$CC4,1)),"")</f>
        <v>7250</v>
      </c>
      <c r="CV4" s="72">
        <f>IFERROR(IF($CE4="Passive","",IF($CU4&gt;0,$CU4,$CT4)),"")</f>
        <v>7250</v>
      </c>
      <c r="CW4" s="42" t="str">
        <f>IFERROR(IF($CE4="Passive","",INDEX(TaskDatabase!W$6:W$25,$CC4,1)),"")</f>
        <v>Property Inspection</v>
      </c>
      <c r="CX4" s="45">
        <f>IFERROR(IF($CE4="Passive","",INDEX(TaskDatabase!X$6:X$25,$CC4,1)),"")</f>
        <v>44941</v>
      </c>
      <c r="CY4" s="39">
        <f>IFERROR(IF($CE4="Passive","",MONTH($CX4)),"")</f>
        <v>1</v>
      </c>
      <c r="CZ4" s="39">
        <f>IFERROR(IF($CE4="Passive","",YEAR($CX4)),"")</f>
        <v>2023</v>
      </c>
      <c r="DB4" s="39">
        <v>1</v>
      </c>
      <c r="DD4" s="39" t="str">
        <f>IFERROR(IF(OR(LEN(INDEX(Expenses!B$6:B$25,$DB4,1))=0,LEN(INDEX(Expenses!C$6:C$25,$DB4,1))=0),"Passive","Active"),"")</f>
        <v>Active</v>
      </c>
      <c r="DF4" s="42" t="str">
        <f>IFERROR(IF($DD4="Passive","",INDEX(Expenses!B$6:B$25,$DB4,1)),"")</f>
        <v>Insurance</v>
      </c>
      <c r="DG4" s="39">
        <f>IFERROR(IF($DD4="Passive","",INDEX(Expenses!C$6:C$25,$DB4,1)),"")</f>
        <v>2023</v>
      </c>
      <c r="DH4" s="72">
        <f>IFERROR(IF($DD4="Passive","",INDEX(Expenses!D$6:D$25,$DB4,1)),"")</f>
        <v>500</v>
      </c>
      <c r="DI4" s="72">
        <f>IFERROR(IF($DD4="Passive","",INDEX(Expenses!E$6:E$25,$DB4,1)),"")</f>
        <v>0</v>
      </c>
      <c r="DJ4" s="72">
        <f>IFERROR(IF($DD4="Passive","",INDEX(Expenses!F$6:F$25,$DB4,1)),"")</f>
        <v>0</v>
      </c>
      <c r="DK4" s="72">
        <f>IFERROR(IF($DD4="Passive","",INDEX(Expenses!G$6:G$25,$DB4,1)),"")</f>
        <v>0</v>
      </c>
      <c r="DL4" s="72">
        <f>IFERROR(IF($DD4="Passive","",INDEX(Expenses!H$6:H$25,$DB4,1)),"")</f>
        <v>0</v>
      </c>
      <c r="DM4" s="72">
        <f>IFERROR(IF($DD4="Passive","",INDEX(Expenses!I$6:I$25,$DB4,1)),"")</f>
        <v>0</v>
      </c>
      <c r="DN4" s="72">
        <f>IFERROR(IF($DD4="Passive","",INDEX(Expenses!J$6:J$25,$DB4,1)),"")</f>
        <v>0</v>
      </c>
      <c r="DO4" s="72">
        <f>IFERROR(IF($DD4="Passive","",INDEX(Expenses!K$6:K$25,$DB4,1)),"")</f>
        <v>0</v>
      </c>
      <c r="DP4" s="72">
        <f>IFERROR(IF($DD4="Passive","",INDEX(Expenses!L$6:L$25,$DB4,1)),"")</f>
        <v>0</v>
      </c>
      <c r="DQ4" s="72">
        <f>IFERROR(IF($DD4="Passive","",INDEX(Expenses!M$6:M$25,$DB4,1)),"")</f>
        <v>0</v>
      </c>
      <c r="DR4" s="72">
        <f>IFERROR(IF($DD4="Passive","",INDEX(Expenses!N$6:N$25,$DB4,1)),"")</f>
        <v>0</v>
      </c>
      <c r="DS4" s="72">
        <f>IFERROR(IF($DD4="Passive","",INDEX(Expenses!O$6:O$25,$DB4,1)),"")</f>
        <v>0</v>
      </c>
    </row>
    <row r="5" spans="2:154" x14ac:dyDescent="0.25">
      <c r="B5" s="39">
        <v>1</v>
      </c>
      <c r="D5" s="42" t="str">
        <f>IFERROR(IF(LEN(INDEX(Menu!$C$9:$C$28,$B5,1))=0,"",INDEX(Menu!$C$9:$C$28,$B5,1)),"")</f>
        <v>Caleb Mullins</v>
      </c>
      <c r="E5" s="42" t="str">
        <f>IFERROR(INDEX($D$5:$D$24, MATCH(0,INDEX((LEN($D$5:$D$24)=0)+COUNTIF($E$4:$E4,$D$5:$D$24),0),0)),"")</f>
        <v>Caleb Mullins</v>
      </c>
      <c r="G5" s="42" t="str">
        <f>IFERROR(IF(LEN(INDEX(Menu!$F$9:$F$28,$B5,1))=0,"",INDEX(Menu!$F$9:$F$28,$B5,1)),"")</f>
        <v>Advertising</v>
      </c>
      <c r="H5" s="42" t="str">
        <f>IFERROR(INDEX($G$5:$G$24,MATCH(0,INDEX((LEN($G$5:$G$24)=0)+COUNTIF($H$4:$H4,$G$5:$G$24),0),0)),"")</f>
        <v>Advertising</v>
      </c>
      <c r="J5" s="42" t="str">
        <f>IFERROR(IF(LEN(INDEX(Menu!$H$9:$H$28,$B5,1))=0,"",INDEX(Menu!$H$9:$H$28,$B5,1)),"")</f>
        <v>Tiny Home</v>
      </c>
      <c r="K5" s="42" t="str">
        <f>IFERROR(INDEX($J$5:$J$14, MATCH(0,INDEX((LEN($J$5:$J$14)=0)+COUNTIF($K$4:$K4,$J$5:$J$14),0),0)),"")</f>
        <v>Tiny Home</v>
      </c>
      <c r="M5" s="42" t="str">
        <f>IFERROR(IF(LEN(INDEX(Menu!$J$9:$J$28,$B5,1))=0,"",INDEX(Menu!$J$9:$J$28,$B5,1)),"")</f>
        <v>Paid</v>
      </c>
      <c r="N5" s="42" t="str">
        <f>IFERROR(INDEX($M$5:$M$14, MATCH(0,INDEX((LEN($M$5:$M$14)=0)+COUNTIF($N$4:$N4,$M$5:$M$14),0),0)),"")</f>
        <v>Paid</v>
      </c>
      <c r="P5" s="42" t="str">
        <f>IFERROR(IF(LEN(INDEX(Menu!$H$21:$H$28,$B5,1))=0,"",INDEX(Menu!$H$21:$H$28,$B5,1)),"")</f>
        <v>Sale</v>
      </c>
      <c r="Q5" s="42" t="str">
        <f>IFERROR(INDEX($P$5:$P$12, MATCH(0,INDEX((LEN($P$5:$P$12)=0)+COUNTIF($Q$4:$Q4,$P$5:$P$12),0),0)),"")</f>
        <v>Sale</v>
      </c>
      <c r="S5" s="39">
        <v>2020</v>
      </c>
      <c r="U5" s="39">
        <v>1</v>
      </c>
      <c r="V5" s="39" t="s">
        <v>37</v>
      </c>
      <c r="X5" s="57">
        <v>0.02</v>
      </c>
      <c r="Z5" s="206" t="str">
        <f>IF(LEN(currency)=0,"TOTAL COMISSION TARGET","TOTAL COMISSION TARGET "&amp;"("&amp;currency&amp;")")</f>
        <v>TOTAL COMISSION TARGET (USD)</v>
      </c>
      <c r="AA5" s="206" t="str">
        <f>IF(LEN(currency)=0,"TOTAL COMISSION ACTUAL","TOTAL COMISSION ACTUAL "&amp;"("&amp;currency&amp;")")</f>
        <v>TOTAL COMISSION ACTUAL (USD)</v>
      </c>
      <c r="AC5" s="39">
        <v>2</v>
      </c>
      <c r="AE5" s="39" t="str">
        <f>IFERROR(IF(LEN(INDEX(BrokerTargetTracking!B$8:B$17,$AC5,1))=0,"Passive","Active"),"")</f>
        <v>Active</v>
      </c>
      <c r="AG5" s="42" t="str">
        <f>IFERROR(IF($AE5="Passive","",INDEX(BrokerTargetTracking!B$8:B$407,$AC5,1)),"")</f>
        <v>Laura Hartman</v>
      </c>
      <c r="AH5" s="39">
        <f>IFERROR(IF($AE5="Passive","",IF(LEN(INDEX(BrokerTargetTracking!C$8:C$17,$AC5,1))=0,"-",INDEX(BrokerTargetTracking!C$8:C$17,$AC5,1))),"")</f>
        <v>2022</v>
      </c>
      <c r="AI5" s="72">
        <f>IFERROR(IF($AE5="Passive","",INDEX(BrokerTargetTracking!D$8:D$17,$AC5,1)),"")</f>
        <v>150000</v>
      </c>
      <c r="AJ5" s="72">
        <f>IFERROR(IF($AE5="Passive","",INDEX(BrokerTargetTracking!E$8:E$17,$AC5,1)),"")</f>
        <v>150000</v>
      </c>
      <c r="AK5" s="72">
        <f>IFERROR(IF($AE5="Passive","",INDEX(BrokerTargetTracking!F$8:F$17,$AC5,1)),"")</f>
        <v>150000</v>
      </c>
      <c r="AL5" s="72">
        <f>IFERROR(IF($AE5="Passive","",INDEX(BrokerTargetTracking!G$8:G$17,$AC5,1)),"")</f>
        <v>150000</v>
      </c>
      <c r="AM5" s="72">
        <f>IFERROR(IF($AE5="Passive","",INDEX(BrokerTargetTracking!H$8:H$17,$AC5,1)),"")</f>
        <v>150000</v>
      </c>
      <c r="AN5" s="72">
        <f>IFERROR(IF($AE5="Passive","",INDEX(BrokerTargetTracking!I$8:I$17,$AC5,1)),"")</f>
        <v>150000</v>
      </c>
      <c r="AO5" s="72">
        <f>IFERROR(IF($AE5="Passive","",INDEX(BrokerTargetTracking!J$8:J$17,$AC5,1)),"")</f>
        <v>175000</v>
      </c>
      <c r="AP5" s="72">
        <f>IFERROR(IF($AE5="Passive","",INDEX(BrokerTargetTracking!K$8:K$17,$AC5,1)),"")</f>
        <v>175000</v>
      </c>
      <c r="AQ5" s="72">
        <f>IFERROR(IF($AE5="Passive","",INDEX(BrokerTargetTracking!L$8:L$17,$AC5,1)),"")</f>
        <v>175000</v>
      </c>
      <c r="AR5" s="72">
        <f>IFERROR(IF($AE5="Passive","",INDEX(BrokerTargetTracking!M$8:M$17,$AC5,1)),"")</f>
        <v>175000</v>
      </c>
      <c r="AS5" s="72">
        <f>IFERROR(IF($AE5="Passive","",INDEX(BrokerTargetTracking!N$8:N$17,$AC5,1)),"")</f>
        <v>175000</v>
      </c>
      <c r="AT5" s="72">
        <f>IFERROR(IF($AE5="Passive","",INDEX(BrokerTargetTracking!O$8:O$17,$AC5,1)),"")</f>
        <v>175000</v>
      </c>
      <c r="AV5" s="42" t="str">
        <f t="shared" ref="AV5:AV13" si="0">IFERROR(IF($AE5="Passive","",$AG5),"")</f>
        <v>Laura Hartman</v>
      </c>
      <c r="AW5" s="39">
        <f t="shared" ref="AW5:AW13" si="1">IFERROR(IF($AE5="Passive","",$AH5),"")</f>
        <v>2022</v>
      </c>
      <c r="AX5" s="72">
        <f>IFERROR(IF($AE5="Passive","",INDEX(BrokerTargetTracking!D$411:D$420,$AC5,1)),"")</f>
        <v>135000</v>
      </c>
      <c r="AY5" s="72">
        <f>IFERROR(IF($AE5="Passive","",INDEX(BrokerTargetTracking!E$411:E$420,$AC5,1)),"")</f>
        <v>145000</v>
      </c>
      <c r="AZ5" s="72">
        <f>IFERROR(IF($AE5="Passive","",INDEX(BrokerTargetTracking!F$411:F$420,$AC5,1)),"")</f>
        <v>175000</v>
      </c>
      <c r="BA5" s="72">
        <f>IFERROR(IF($AE5="Passive","",INDEX(BrokerTargetTracking!G$411:G$420,$AC5,1)),"")</f>
        <v>140000</v>
      </c>
      <c r="BB5" s="72">
        <f>IFERROR(IF($AE5="Passive","",INDEX(BrokerTargetTracking!H$411:H$420,$AC5,1)),"")</f>
        <v>200000</v>
      </c>
      <c r="BC5" s="72">
        <f>IFERROR(IF($AE5="Passive","",INDEX(BrokerTargetTracking!I$411:I$420,$AC5,1)),"")</f>
        <v>185000</v>
      </c>
      <c r="BD5" s="72">
        <f>IFERROR(IF($AE5="Passive","",INDEX(BrokerTargetTracking!J$411:J$420,$AC5,1)),"")</f>
        <v>145000</v>
      </c>
      <c r="BE5" s="72">
        <f>IFERROR(IF($AE5="Passive","",INDEX(BrokerTargetTracking!K$411:K$420,$AC5,1)),"")</f>
        <v>110000</v>
      </c>
      <c r="BF5" s="72">
        <f>IFERROR(IF($AE5="Passive","",INDEX(BrokerTargetTracking!L$411:L$420,$AC5,1)),"")</f>
        <v>95000</v>
      </c>
      <c r="BG5" s="72">
        <f>IFERROR(IF($AE5="Passive","",INDEX(BrokerTargetTracking!M$411:M$420,$AC5,1)),"")</f>
        <v>195000</v>
      </c>
      <c r="BH5" s="72">
        <f>IFERROR(IF($AE5="Passive","",INDEX(BrokerTargetTracking!N$411:N$420,$AC5,1)),"")</f>
        <v>170000</v>
      </c>
      <c r="BI5" s="72">
        <f>IFERROR(IF($AE5="Passive","",INDEX(BrokerTargetTracking!O$411:O$420,$AC5,1)),"")</f>
        <v>95000</v>
      </c>
      <c r="BK5" s="39">
        <v>2</v>
      </c>
      <c r="BM5" s="39" t="str">
        <f>IFERROR(IF(OR(LEN(INDEX(PropertyDatabase!B$6:B$25,$BK5,1))=0,LEN(INDEX(PropertyDatabase!C$6:C$25,$BK5,1))=0),"Passive","Active"),"")</f>
        <v>Active</v>
      </c>
      <c r="BO5" s="39">
        <f>IFERROR(IF($BM5="Passive","",INDEX(PropertyDatabase!B$6:B$25,$BK5,1)),"")</f>
        <v>102</v>
      </c>
      <c r="BP5" s="39" t="str">
        <f>IFERROR(IF($BM5="Passive","",INDEX(PropertyDatabase!C$6:C$25,$BK5,1)),"")</f>
        <v>Property 2</v>
      </c>
      <c r="BQ5" s="39" t="str">
        <f>IFERROR(IF($BM5="Passive","",INDEX(PropertyDatabase!D$6:D$25,$BK5,1)),"")</f>
        <v>Mercedes Banks</v>
      </c>
      <c r="BR5" s="39" t="str">
        <f>IFERROR(IF($BM5="Passive","",INDEX(PropertyDatabase!E$6:E$25,$BK5,1)),"")</f>
        <v>mercedes@mail.com</v>
      </c>
      <c r="BS5" s="39" t="str">
        <f>IFERROR(IF($BM5="Passive","",INDEX(PropertyDatabase!F$6:F$25,$BK5,1)),"")</f>
        <v>Flat</v>
      </c>
      <c r="BT5" s="42" t="str">
        <f>IFERROR(IF($BM5="Passive","",INDEX(PropertyDatabase!G$6:G$25,$BK5,1)),"")</f>
        <v>320 Wentworth Lane
Hempstead 11550</v>
      </c>
      <c r="BU5" s="72">
        <f>IFERROR(IF($BM5="Passive","",IF(LEN(INDEX(PropertyDatabase!H$6:H$25,$BK5,1))=0,"-",INDEX(PropertyDatabase!H$6:H$25,$BK5,1))),"")</f>
        <v>1500</v>
      </c>
      <c r="BV5" s="72">
        <f>IFERROR(IF($BM5="Passive","",IF(LEN(INDEX(PropertyDatabase!I$6:I$25,$BK5,1))=0,"-",INDEX(PropertyDatabase!I$6:I$25,$BK5,1))),"")</f>
        <v>375000</v>
      </c>
      <c r="BX5" s="39" t="str">
        <f t="shared" ref="BX5:BX23" si="2">IFERROR(IF($BM5="Passive","",$BO5&amp;" - "&amp;$BP5),"")</f>
        <v>102 - Property 2</v>
      </c>
      <c r="BY5" s="39">
        <f t="shared" ref="BY5:BY23" si="3">IFERROR(IF($BM5="Passive","",$BK5),"")</f>
        <v>2</v>
      </c>
      <c r="BZ5" s="39">
        <f t="shared" ref="BZ5:BZ23" si="4">IFERROR(SMALL($BY$4:$BY$23,ROW($BZ5)-ROW($BZ$3)),"")</f>
        <v>2</v>
      </c>
      <c r="CA5" s="39" t="str">
        <f t="shared" ref="CA5:CA23" si="5">IFERROR(INDEX($BX$4:$BX$23,$BZ5,1),"")</f>
        <v>102 - Property 2</v>
      </c>
      <c r="CC5" s="39">
        <v>2</v>
      </c>
      <c r="CE5" s="39" t="str">
        <f>IFERROR(IF(OR(LEN(INDEX(TaskDatabase!B$6:B$25,$CC5,1))=0,LEN(INDEX(TaskDatabase!C$6:C$25,$CC5,1))=0),"Passive","Active"),"")</f>
        <v>Active</v>
      </c>
      <c r="CG5" s="39">
        <f>IFERROR(IF($CE5="Passive","",INDEX(TaskDatabase!B$6:B$25,$CC5,1)),"")</f>
        <v>1002</v>
      </c>
      <c r="CH5" s="42" t="str">
        <f>IFERROR(IF($CE5="Passive","",INDEX(TaskDatabase!C$6:C$25,$CC5,1)),"")</f>
        <v>Laura Hartman</v>
      </c>
      <c r="CI5" s="45">
        <f>IFERROR(IF($CE5="Passive","",INDEX(TaskDatabase!D$6:D$25,$CC5,1)),"")</f>
        <v>44941</v>
      </c>
      <c r="CJ5" s="42" t="str">
        <f>IFERROR(IF($CE5="Passive","",INDEX(TaskDatabase!E$6:E$25,$CC5,1)),"")</f>
        <v>103 - Property 3</v>
      </c>
      <c r="CK5" s="42" t="str">
        <f>IFERROR(IF($CE5="Passive","",INDEX(TaskDatabase!L$6:L$25,$CC5,1)),"")</f>
        <v>Rich Abrams</v>
      </c>
      <c r="CL5" s="42" t="str">
        <f>IFERROR(IF($CE5="Passive","",INDEX(TaskDatabase!M$6:M$25,$CC5,1)),"")</f>
        <v>646-427-2065</v>
      </c>
      <c r="CM5" s="39" t="str">
        <f>IFERROR(IF($CE5="Passive","",INDEX(TaskDatabase!N$6:N$25,$CC5,1)),"")</f>
        <v>Sale</v>
      </c>
      <c r="CN5" s="72">
        <f>IFERROR(IF($CE5="Passive","",INDEX(TaskDatabase!O$6:O$25,$CC5,1)),"")</f>
        <v>155000</v>
      </c>
      <c r="CO5" s="57">
        <f>IFERROR(IF($CE5="Passive","",INDEX(TaskDatabase!P$6:P$25,$CC5,1)),"")</f>
        <v>0.03</v>
      </c>
      <c r="CP5" s="72">
        <f>IFERROR(IF($CE5="Passive","",INDEX(TaskDatabase!Q$6:Q$25,$CC5,1)),"")</f>
        <v>4650</v>
      </c>
      <c r="CQ5" s="57">
        <f>IFERROR(IF($CE5="Passive","",INDEX(TaskDatabase!R$6:R$25,$CC5,1)),"")</f>
        <v>0.15</v>
      </c>
      <c r="CR5" s="72">
        <f>IFERROR(IF($CE5="Passive","",INDEX(TaskDatabase!S$6:S$25,$CC5,1)),"")</f>
        <v>697.5</v>
      </c>
      <c r="CS5" s="72">
        <f>IFERROR(IF($CE5="Passive","",INDEX(TaskDatabase!T$6:T$25,$CC5,1)),"")</f>
        <v>0</v>
      </c>
      <c r="CT5" s="72">
        <f>IFERROR(IF($CE5="Passive","",INDEX(TaskDatabase!U$6:U$25,$CC5,1)),"")</f>
        <v>3952.5</v>
      </c>
      <c r="CU5" s="72">
        <f>IFERROR(IF($CE5="Passive","",INDEX(TaskDatabase!V$6:V$25,$CC5,1)),"")</f>
        <v>0</v>
      </c>
      <c r="CV5" s="72">
        <f t="shared" ref="CV5:CV23" si="6">IFERROR(IF($CE5="Passive","",IF($CU5&gt;0,$CU5,$CT5)),"")</f>
        <v>3952.5</v>
      </c>
      <c r="CW5" s="42" t="str">
        <f>IFERROR(IF($CE5="Passive","",INDEX(TaskDatabase!W$6:W$25,$CC5,1)),"")</f>
        <v>Financing</v>
      </c>
      <c r="CX5" s="45">
        <f>IFERROR(IF($CE5="Passive","",INDEX(TaskDatabase!X$6:X$25,$CC5,1)),"")</f>
        <v>44950</v>
      </c>
      <c r="CY5" s="39">
        <f t="shared" ref="CY5:CY23" si="7">IFERROR(IF($CE5="Passive","",MONTH($CX5)),"")</f>
        <v>1</v>
      </c>
      <c r="CZ5" s="39">
        <f t="shared" ref="CZ5:CZ23" si="8">IFERROR(IF($CE5="Passive","",YEAR($CX5)),"")</f>
        <v>2023</v>
      </c>
      <c r="DB5" s="39">
        <v>2</v>
      </c>
      <c r="DD5" s="39" t="str">
        <f>IFERROR(IF(OR(LEN(INDEX(Expenses!B$6:B$25,$DB5,1))=0,LEN(INDEX(Expenses!C$6:C$25,$DB5,1))=0),"Passive","Active"),"")</f>
        <v>Active</v>
      </c>
      <c r="DF5" s="42" t="str">
        <f>IFERROR(IF($DD5="Passive","",INDEX(Expenses!B$6:B$25,$DB5,1)),"")</f>
        <v>Management Fees</v>
      </c>
      <c r="DG5" s="39">
        <f>IFERROR(IF($DD5="Passive","",INDEX(Expenses!C$6:C$25,$DB5,1)),"")</f>
        <v>2023</v>
      </c>
      <c r="DH5" s="72">
        <f>IFERROR(IF($DD5="Passive","",INDEX(Expenses!D$6:D$25,$DB5,1)),"")</f>
        <v>250</v>
      </c>
      <c r="DI5" s="72">
        <f>IFERROR(IF($DD5="Passive","",INDEX(Expenses!E$6:E$25,$DB5,1)),"")</f>
        <v>250</v>
      </c>
      <c r="DJ5" s="72">
        <f>IFERROR(IF($DD5="Passive","",INDEX(Expenses!F$6:F$25,$DB5,1)),"")</f>
        <v>250</v>
      </c>
      <c r="DK5" s="72">
        <f>IFERROR(IF($DD5="Passive","",INDEX(Expenses!G$6:G$25,$DB5,1)),"")</f>
        <v>250</v>
      </c>
      <c r="DL5" s="72">
        <f>IFERROR(IF($DD5="Passive","",INDEX(Expenses!H$6:H$25,$DB5,1)),"")</f>
        <v>250</v>
      </c>
      <c r="DM5" s="72">
        <f>IFERROR(IF($DD5="Passive","",INDEX(Expenses!I$6:I$25,$DB5,1)),"")</f>
        <v>250</v>
      </c>
      <c r="DN5" s="72">
        <f>IFERROR(IF($DD5="Passive","",INDEX(Expenses!J$6:J$25,$DB5,1)),"")</f>
        <v>250</v>
      </c>
      <c r="DO5" s="72">
        <f>IFERROR(IF($DD5="Passive","",INDEX(Expenses!K$6:K$25,$DB5,1)),"")</f>
        <v>250</v>
      </c>
      <c r="DP5" s="72">
        <f>IFERROR(IF($DD5="Passive","",INDEX(Expenses!L$6:L$25,$DB5,1)),"")</f>
        <v>250</v>
      </c>
      <c r="DQ5" s="72">
        <f>IFERROR(IF($DD5="Passive","",INDEX(Expenses!M$6:M$25,$DB5,1)),"")</f>
        <v>250</v>
      </c>
      <c r="DR5" s="72">
        <f>IFERROR(IF($DD5="Passive","",INDEX(Expenses!N$6:N$25,$DB5,1)),"")</f>
        <v>250</v>
      </c>
      <c r="DS5" s="72">
        <f>IFERROR(IF($DD5="Passive","",INDEX(Expenses!O$6:O$25,$DB5,1)),"")</f>
        <v>250</v>
      </c>
      <c r="DU5" s="41" t="s">
        <v>211</v>
      </c>
      <c r="DX5" s="39">
        <v>1</v>
      </c>
      <c r="DY5" s="39">
        <v>2</v>
      </c>
      <c r="DZ5" s="39">
        <v>3</v>
      </c>
      <c r="EA5" s="39">
        <v>4</v>
      </c>
      <c r="EB5" s="39">
        <v>5</v>
      </c>
      <c r="EC5" s="39">
        <v>6</v>
      </c>
      <c r="ED5" s="39">
        <v>7</v>
      </c>
      <c r="EE5" s="39">
        <v>8</v>
      </c>
      <c r="EF5" s="39">
        <v>9</v>
      </c>
      <c r="EG5" s="39">
        <v>10</v>
      </c>
      <c r="EH5" s="39">
        <v>11</v>
      </c>
      <c r="EI5" s="39">
        <v>12</v>
      </c>
      <c r="EK5" s="106" t="s">
        <v>252</v>
      </c>
      <c r="EL5" s="41" t="s">
        <v>34</v>
      </c>
      <c r="EM5" s="66" t="s">
        <v>37</v>
      </c>
      <c r="EN5" s="66" t="s">
        <v>38</v>
      </c>
      <c r="EO5" s="66" t="s">
        <v>39</v>
      </c>
      <c r="EP5" s="66" t="s">
        <v>235</v>
      </c>
      <c r="EQ5" s="66" t="s">
        <v>40</v>
      </c>
      <c r="ER5" s="66" t="s">
        <v>41</v>
      </c>
      <c r="ES5" s="66" t="s">
        <v>42</v>
      </c>
      <c r="ET5" s="66" t="s">
        <v>43</v>
      </c>
      <c r="EU5" s="66" t="s">
        <v>44</v>
      </c>
      <c r="EV5" s="66" t="s">
        <v>45</v>
      </c>
      <c r="EW5" s="66" t="s">
        <v>46</v>
      </c>
      <c r="EX5" s="66" t="s">
        <v>47</v>
      </c>
    </row>
    <row r="6" spans="2:154" x14ac:dyDescent="0.25">
      <c r="B6" s="39">
        <v>2</v>
      </c>
      <c r="D6" s="42" t="str">
        <f>IFERROR(IF(LEN(INDEX(Menu!$C$9:$C$28,$B6,1))=0,"",INDEX(Menu!$C$9:$C$28,$B6,1)),"")</f>
        <v>Laura Hartman</v>
      </c>
      <c r="E6" s="42" t="str">
        <f>IFERROR(INDEX($D$5:$D$24, MATCH(0,INDEX((LEN($D$5:$D$24)=0)+COUNTIF($E$4:$E5,$D$5:$D$24),0),0)),"")</f>
        <v>Laura Hartman</v>
      </c>
      <c r="G6" s="42" t="str">
        <f>IFERROR(IF(LEN(INDEX(Menu!$F$9:$F$28,$B6,1))=0,"",INDEX(Menu!$F$9:$F$28,$B6,1)),"")</f>
        <v>Cleaning &amp; Maintenance</v>
      </c>
      <c r="H6" s="42" t="str">
        <f>IFERROR(INDEX($G$5:$G$24,MATCH(0,INDEX((LEN($G$5:$G$24)=0)+COUNTIF($H$4:$H5,$G$5:$G$24),0),0)),"")</f>
        <v>Cleaning &amp; Maintenance</v>
      </c>
      <c r="J6" s="42" t="str">
        <f>IFERROR(IF(LEN(INDEX(Menu!$H$9:$H$28,$B6,1))=0,"",INDEX(Menu!$H$9:$H$28,$B6,1)),"")</f>
        <v>Flat</v>
      </c>
      <c r="K6" s="42" t="str">
        <f>IFERROR(INDEX($J$5:$J$14, MATCH(0,INDEX((LEN($J$5:$J$14)=0)+COUNTIF($K$4:$K5,$J$5:$J$14),0),0)),"")</f>
        <v>Flat</v>
      </c>
      <c r="M6" s="42" t="str">
        <f>IFERROR(IF(LEN(INDEX(Menu!$J$9:$J$28,$B6,1))=0,"",INDEX(Menu!$J$9:$J$28,$B6,1)),"")</f>
        <v>Property Inspection</v>
      </c>
      <c r="N6" s="42" t="str">
        <f>IFERROR(INDEX($M$5:$M$14, MATCH(0,INDEX((LEN($M$5:$M$14)=0)+COUNTIF($N$4:$N5,$M$5:$M$14),0),0)),"")</f>
        <v>Property Inspection</v>
      </c>
      <c r="P6" s="42" t="str">
        <f>IFERROR(IF(LEN(INDEX(Menu!$H$21:$H$28,$B6,1))=0,"",INDEX(Menu!$H$21:$H$28,$B6,1)),"")</f>
        <v>Rent</v>
      </c>
      <c r="Q6" s="42" t="str">
        <f>IFERROR(INDEX($P$5:$P$12, MATCH(0,INDEX((LEN($P$5:$P$12)=0)+COUNTIF($Q$4:$Q5,$P$5:$P$12),0),0)),"")</f>
        <v>Rent</v>
      </c>
      <c r="S6" s="39">
        <v>2021</v>
      </c>
      <c r="U6" s="39">
        <v>2</v>
      </c>
      <c r="V6" s="39" t="s">
        <v>38</v>
      </c>
      <c r="X6" s="57">
        <v>0.03</v>
      </c>
      <c r="Z6" s="206" t="str">
        <f>IF(LEN(currency)=0,"TOTAL NET COMISSION TARGET","TOTAL NET COMISSION TARGET "&amp;"("&amp;currency&amp;")")</f>
        <v>TOTAL NET COMISSION TARGET (USD)</v>
      </c>
      <c r="AA6" s="206" t="str">
        <f>IF(LEN(currency)=0,"TOTAL NET COMISSION ACTUAL","TOTAL NET COMISSION ACTUAL "&amp;"("&amp;currency&amp;")")</f>
        <v>TOTAL NET COMISSION ACTUAL (USD)</v>
      </c>
      <c r="AC6" s="39">
        <v>3</v>
      </c>
      <c r="AE6" s="39" t="str">
        <f>IFERROR(IF(LEN(INDEX(BrokerTargetTracking!B$8:B$17,$AC6,1))=0,"Passive","Active"),"")</f>
        <v>Active</v>
      </c>
      <c r="AG6" s="42" t="str">
        <f>IFERROR(IF($AE6="Passive","",INDEX(BrokerTargetTracking!B$8:B$407,$AC6,1)),"")</f>
        <v>Dustin Santana</v>
      </c>
      <c r="AH6" s="39">
        <f>IFERROR(IF($AE6="Passive","",IF(LEN(INDEX(BrokerTargetTracking!C$8:C$17,$AC6,1))=0,"-",INDEX(BrokerTargetTracking!C$8:C$17,$AC6,1))),"")</f>
        <v>2022</v>
      </c>
      <c r="AI6" s="72">
        <f>IFERROR(IF($AE6="Passive","",INDEX(BrokerTargetTracking!D$8:D$17,$AC6,1)),"")</f>
        <v>150000</v>
      </c>
      <c r="AJ6" s="72">
        <f>IFERROR(IF($AE6="Passive","",INDEX(BrokerTargetTracking!E$8:E$17,$AC6,1)),"")</f>
        <v>150000</v>
      </c>
      <c r="AK6" s="72">
        <f>IFERROR(IF($AE6="Passive","",INDEX(BrokerTargetTracking!F$8:F$17,$AC6,1)),"")</f>
        <v>150000</v>
      </c>
      <c r="AL6" s="72">
        <f>IFERROR(IF($AE6="Passive","",INDEX(BrokerTargetTracking!G$8:G$17,$AC6,1)),"")</f>
        <v>150000</v>
      </c>
      <c r="AM6" s="72">
        <f>IFERROR(IF($AE6="Passive","",INDEX(BrokerTargetTracking!H$8:H$17,$AC6,1)),"")</f>
        <v>150000</v>
      </c>
      <c r="AN6" s="72">
        <f>IFERROR(IF($AE6="Passive","",INDEX(BrokerTargetTracking!I$8:I$17,$AC6,1)),"")</f>
        <v>150000</v>
      </c>
      <c r="AO6" s="72">
        <f>IFERROR(IF($AE6="Passive","",INDEX(BrokerTargetTracking!J$8:J$17,$AC6,1)),"")</f>
        <v>175000</v>
      </c>
      <c r="AP6" s="72">
        <f>IFERROR(IF($AE6="Passive","",INDEX(BrokerTargetTracking!K$8:K$17,$AC6,1)),"")</f>
        <v>175000</v>
      </c>
      <c r="AQ6" s="72">
        <f>IFERROR(IF($AE6="Passive","",INDEX(BrokerTargetTracking!L$8:L$17,$AC6,1)),"")</f>
        <v>175000</v>
      </c>
      <c r="AR6" s="72">
        <f>IFERROR(IF($AE6="Passive","",INDEX(BrokerTargetTracking!M$8:M$17,$AC6,1)),"")</f>
        <v>175000</v>
      </c>
      <c r="AS6" s="72">
        <f>IFERROR(IF($AE6="Passive","",INDEX(BrokerTargetTracking!N$8:N$17,$AC6,1)),"")</f>
        <v>175000</v>
      </c>
      <c r="AT6" s="72">
        <f>IFERROR(IF($AE6="Passive","",INDEX(BrokerTargetTracking!O$8:O$17,$AC6,1)),"")</f>
        <v>175000</v>
      </c>
      <c r="AV6" s="42" t="str">
        <f t="shared" si="0"/>
        <v>Dustin Santana</v>
      </c>
      <c r="AW6" s="39">
        <f t="shared" si="1"/>
        <v>2022</v>
      </c>
      <c r="AX6" s="72">
        <f>IFERROR(IF($AE6="Passive","",INDEX(BrokerTargetTracking!D$411:D$420,$AC6,1)),"")</f>
        <v>135000</v>
      </c>
      <c r="AY6" s="72">
        <f>IFERROR(IF($AE6="Passive","",INDEX(BrokerTargetTracking!E$411:E$420,$AC6,1)),"")</f>
        <v>185000</v>
      </c>
      <c r="AZ6" s="72">
        <f>IFERROR(IF($AE6="Passive","",INDEX(BrokerTargetTracking!F$411:F$420,$AC6,1)),"")</f>
        <v>150000</v>
      </c>
      <c r="BA6" s="72">
        <f>IFERROR(IF($AE6="Passive","",INDEX(BrokerTargetTracking!G$411:G$420,$AC6,1)),"")</f>
        <v>120000</v>
      </c>
      <c r="BB6" s="72">
        <f>IFERROR(IF($AE6="Passive","",INDEX(BrokerTargetTracking!H$411:H$420,$AC6,1)),"")</f>
        <v>125000</v>
      </c>
      <c r="BC6" s="72">
        <f>IFERROR(IF($AE6="Passive","",INDEX(BrokerTargetTracking!I$411:I$420,$AC6,1)),"")</f>
        <v>135000</v>
      </c>
      <c r="BD6" s="72">
        <f>IFERROR(IF($AE6="Passive","",INDEX(BrokerTargetTracking!J$411:J$420,$AC6,1)),"")</f>
        <v>180000</v>
      </c>
      <c r="BE6" s="72">
        <f>IFERROR(IF($AE6="Passive","",INDEX(BrokerTargetTracking!K$411:K$420,$AC6,1)),"")</f>
        <v>95000</v>
      </c>
      <c r="BF6" s="72">
        <f>IFERROR(IF($AE6="Passive","",INDEX(BrokerTargetTracking!L$411:L$420,$AC6,1)),"")</f>
        <v>145000</v>
      </c>
      <c r="BG6" s="72">
        <f>IFERROR(IF($AE6="Passive","",INDEX(BrokerTargetTracking!M$411:M$420,$AC6,1)),"")</f>
        <v>160000</v>
      </c>
      <c r="BH6" s="72">
        <f>IFERROR(IF($AE6="Passive","",INDEX(BrokerTargetTracking!N$411:N$420,$AC6,1)),"")</f>
        <v>120000</v>
      </c>
      <c r="BI6" s="72">
        <f>IFERROR(IF($AE6="Passive","",INDEX(BrokerTargetTracking!O$411:O$420,$AC6,1)),"")</f>
        <v>15000</v>
      </c>
      <c r="BK6" s="39">
        <v>3</v>
      </c>
      <c r="BM6" s="39" t="str">
        <f>IFERROR(IF(OR(LEN(INDEX(PropertyDatabase!B$6:B$25,$BK6,1))=0,LEN(INDEX(PropertyDatabase!C$6:C$25,$BK6,1))=0),"Passive","Active"),"")</f>
        <v>Active</v>
      </c>
      <c r="BO6" s="39">
        <f>IFERROR(IF($BM6="Passive","",INDEX(PropertyDatabase!B$6:B$25,$BK6,1)),"")</f>
        <v>103</v>
      </c>
      <c r="BP6" s="39" t="str">
        <f>IFERROR(IF($BM6="Passive","",INDEX(PropertyDatabase!C$6:C$25,$BK6,1)),"")</f>
        <v>Property 3</v>
      </c>
      <c r="BQ6" s="39" t="str">
        <f>IFERROR(IF($BM6="Passive","",INDEX(PropertyDatabase!D$6:D$25,$BK6,1)),"")</f>
        <v>Macauley Peck</v>
      </c>
      <c r="BR6" s="39" t="str">
        <f>IFERROR(IF($BM6="Passive","",INDEX(PropertyDatabase!E$6:E$25,$BK6,1)),"")</f>
        <v>macauley@mail.com</v>
      </c>
      <c r="BS6" s="39" t="str">
        <f>IFERROR(IF($BM6="Passive","",INDEX(PropertyDatabase!F$6:F$25,$BK6,1)),"")</f>
        <v>Townhome</v>
      </c>
      <c r="BT6" s="42" t="str">
        <f>IFERROR(IF($BM6="Passive","",INDEX(PropertyDatabase!G$6:G$25,$BK6,1)),"")</f>
        <v>369 Cambridge St.
Ridgewood 1138</v>
      </c>
      <c r="BU6" s="72">
        <f>IFERROR(IF($BM6="Passive","",IF(LEN(INDEX(PropertyDatabase!H$6:H$25,$BK6,1))=0,"-",INDEX(PropertyDatabase!H$6:H$25,$BK6,1))),"")</f>
        <v>1250</v>
      </c>
      <c r="BV6" s="72">
        <f>IFERROR(IF($BM6="Passive","",IF(LEN(INDEX(PropertyDatabase!I$6:I$25,$BK6,1))=0,"-",INDEX(PropertyDatabase!I$6:I$25,$BK6,1))),"")</f>
        <v>500000</v>
      </c>
      <c r="BX6" s="39" t="str">
        <f t="shared" si="2"/>
        <v>103 - Property 3</v>
      </c>
      <c r="BY6" s="39">
        <f t="shared" si="3"/>
        <v>3</v>
      </c>
      <c r="BZ6" s="39">
        <f t="shared" si="4"/>
        <v>3</v>
      </c>
      <c r="CA6" s="39" t="str">
        <f t="shared" si="5"/>
        <v>103 - Property 3</v>
      </c>
      <c r="CC6" s="39">
        <v>3</v>
      </c>
      <c r="CE6" s="39" t="str">
        <f>IFERROR(IF(OR(LEN(INDEX(TaskDatabase!B$6:B$25,$CC6,1))=0,LEN(INDEX(TaskDatabase!C$6:C$25,$CC6,1))=0),"Passive","Active"),"")</f>
        <v>Active</v>
      </c>
      <c r="CG6" s="39">
        <f>IFERROR(IF($CE6="Passive","",INDEX(TaskDatabase!B$6:B$25,$CC6,1)),"")</f>
        <v>1003</v>
      </c>
      <c r="CH6" s="42" t="str">
        <f>IFERROR(IF($CE6="Passive","",INDEX(TaskDatabase!C$6:C$25,$CC6,1)),"")</f>
        <v>Dustin Santana</v>
      </c>
      <c r="CI6" s="45">
        <f>IFERROR(IF($CE6="Passive","",INDEX(TaskDatabase!D$6:D$25,$CC6,1)),"")</f>
        <v>44982</v>
      </c>
      <c r="CJ6" s="42" t="str">
        <f>IFERROR(IF($CE6="Passive","",INDEX(TaskDatabase!E$6:E$25,$CC6,1)),"")</f>
        <v>107 - Property 7</v>
      </c>
      <c r="CK6" s="42" t="str">
        <f>IFERROR(IF($CE6="Passive","",INDEX(TaskDatabase!L$6:L$25,$CC6,1)),"")</f>
        <v>Corby May</v>
      </c>
      <c r="CL6" s="42" t="str">
        <f>IFERROR(IF($CE6="Passive","",INDEX(TaskDatabase!M$6:M$25,$CC6,1)),"")</f>
        <v>212-486-7090</v>
      </c>
      <c r="CM6" s="39" t="str">
        <f>IFERROR(IF($CE6="Passive","",INDEX(TaskDatabase!N$6:N$25,$CC6,1)),"")</f>
        <v>Rent</v>
      </c>
      <c r="CN6" s="72">
        <f>IFERROR(IF($CE6="Passive","",INDEX(TaskDatabase!O$6:O$25,$CC6,1)),"")</f>
        <v>1500</v>
      </c>
      <c r="CO6" s="57">
        <f>IFERROR(IF($CE6="Passive","",INDEX(TaskDatabase!P$6:P$25,$CC6,1)),"")</f>
        <v>1</v>
      </c>
      <c r="CP6" s="72">
        <f>IFERROR(IF($CE6="Passive","",INDEX(TaskDatabase!Q$6:Q$25,$CC6,1)),"")</f>
        <v>1500</v>
      </c>
      <c r="CQ6" s="57">
        <f>IFERROR(IF($CE6="Passive","",INDEX(TaskDatabase!R$6:R$25,$CC6,1)),"")</f>
        <v>0.12</v>
      </c>
      <c r="CR6" s="72">
        <f>IFERROR(IF($CE6="Passive","",INDEX(TaskDatabase!S$6:S$25,$CC6,1)),"")</f>
        <v>180</v>
      </c>
      <c r="CS6" s="72">
        <f>IFERROR(IF($CE6="Passive","",INDEX(TaskDatabase!T$6:T$25,$CC6,1)),"")</f>
        <v>0</v>
      </c>
      <c r="CT6" s="72">
        <f>IFERROR(IF($CE6="Passive","",INDEX(TaskDatabase!U$6:U$25,$CC6,1)),"")</f>
        <v>1320</v>
      </c>
      <c r="CU6" s="72">
        <f>IFERROR(IF($CE6="Passive","",INDEX(TaskDatabase!V$6:V$25,$CC6,1)),"")</f>
        <v>0</v>
      </c>
      <c r="CV6" s="72">
        <f t="shared" si="6"/>
        <v>1320</v>
      </c>
      <c r="CW6" s="42" t="str">
        <f>IFERROR(IF($CE6="Passive","",INDEX(TaskDatabase!W$6:W$25,$CC6,1)),"")</f>
        <v>Agreement</v>
      </c>
      <c r="CX6" s="45">
        <f>IFERROR(IF($CE6="Passive","",INDEX(TaskDatabase!X$6:X$25,$CC6,1)),"")</f>
        <v>45000</v>
      </c>
      <c r="CY6" s="39">
        <f t="shared" si="7"/>
        <v>3</v>
      </c>
      <c r="CZ6" s="39">
        <f t="shared" si="8"/>
        <v>2023</v>
      </c>
      <c r="DB6" s="39">
        <v>3</v>
      </c>
      <c r="DD6" s="39" t="str">
        <f>IFERROR(IF(OR(LEN(INDEX(Expenses!B$6:B$25,$DB6,1))=0,LEN(INDEX(Expenses!C$6:C$25,$DB6,1))=0),"Passive","Active"),"")</f>
        <v>Active</v>
      </c>
      <c r="DF6" s="42" t="str">
        <f>IFERROR(IF($DD6="Passive","",INDEX(Expenses!B$6:B$25,$DB6,1)),"")</f>
        <v>Repairs</v>
      </c>
      <c r="DG6" s="39">
        <f>IFERROR(IF($DD6="Passive","",INDEX(Expenses!C$6:C$25,$DB6,1)),"")</f>
        <v>2023</v>
      </c>
      <c r="DH6" s="72">
        <f>IFERROR(IF($DD6="Passive","",INDEX(Expenses!D$6:D$25,$DB6,1)),"")</f>
        <v>0</v>
      </c>
      <c r="DI6" s="72">
        <f>IFERROR(IF($DD6="Passive","",INDEX(Expenses!E$6:E$25,$DB6,1)),"")</f>
        <v>0</v>
      </c>
      <c r="DJ6" s="72">
        <f>IFERROR(IF($DD6="Passive","",INDEX(Expenses!F$6:F$25,$DB6,1)),"")</f>
        <v>500</v>
      </c>
      <c r="DK6" s="72">
        <f>IFERROR(IF($DD6="Passive","",INDEX(Expenses!G$6:G$25,$DB6,1)),"")</f>
        <v>0</v>
      </c>
      <c r="DL6" s="72">
        <f>IFERROR(IF($DD6="Passive","",INDEX(Expenses!H$6:H$25,$DB6,1)),"")</f>
        <v>0</v>
      </c>
      <c r="DM6" s="72">
        <f>IFERROR(IF($DD6="Passive","",INDEX(Expenses!I$6:I$25,$DB6,1)),"")</f>
        <v>0</v>
      </c>
      <c r="DN6" s="72">
        <f>IFERROR(IF($DD6="Passive","",INDEX(Expenses!J$6:J$25,$DB6,1)),"")</f>
        <v>0</v>
      </c>
      <c r="DO6" s="72">
        <f>IFERROR(IF($DD6="Passive","",INDEX(Expenses!K$6:K$25,$DB6,1)),"")</f>
        <v>0</v>
      </c>
      <c r="DP6" s="72">
        <f>IFERROR(IF($DD6="Passive","",INDEX(Expenses!L$6:L$25,$DB6,1)),"")</f>
        <v>0</v>
      </c>
      <c r="DQ6" s="72">
        <f>IFERROR(IF($DD6="Passive","",INDEX(Expenses!M$6:M$25,$DB6,1)),"")</f>
        <v>0</v>
      </c>
      <c r="DR6" s="72">
        <f>IFERROR(IF($DD6="Passive","",INDEX(Expenses!N$6:N$25,$DB6,1)),"")</f>
        <v>0</v>
      </c>
      <c r="DS6" s="72">
        <f>IFERROR(IF($DD6="Passive","",INDEX(Expenses!O$6:O$25,$DB6,1)),"")</f>
        <v>0</v>
      </c>
      <c r="DU6" s="68" t="str">
        <f>IFERROR(IF(LEN(yearfilter)=0,"ALL",yearfilter),"")</f>
        <v>ALL</v>
      </c>
      <c r="DX6" s="66" t="s">
        <v>37</v>
      </c>
      <c r="DY6" s="66" t="s">
        <v>38</v>
      </c>
      <c r="DZ6" s="66" t="s">
        <v>39</v>
      </c>
      <c r="EA6" s="66" t="s">
        <v>235</v>
      </c>
      <c r="EB6" s="66" t="s">
        <v>40</v>
      </c>
      <c r="EC6" s="66" t="s">
        <v>41</v>
      </c>
      <c r="ED6" s="66" t="s">
        <v>42</v>
      </c>
      <c r="EE6" s="66" t="s">
        <v>43</v>
      </c>
      <c r="EF6" s="66" t="s">
        <v>44</v>
      </c>
      <c r="EG6" s="66" t="s">
        <v>45</v>
      </c>
      <c r="EH6" s="66" t="s">
        <v>46</v>
      </c>
      <c r="EI6" s="66" t="s">
        <v>47</v>
      </c>
      <c r="EK6" s="68" t="s">
        <v>217</v>
      </c>
      <c r="EL6" s="71" t="str">
        <f>IF($DU$12="ALL","TOTAL",$DU$12)</f>
        <v>TOTAL</v>
      </c>
      <c r="EM6" s="72">
        <f>IFERROR(INDEX(DX$12:DX$33,MATCH($EL$6,$DW$12:$DW$33,0),1),"")</f>
        <v>0</v>
      </c>
      <c r="EN6" s="72">
        <f t="shared" ref="EN6:EX6" si="9">IFERROR(INDEX(DY$12:DY$33,MATCH($EL$6,$DW$12:$DW$33,0),1),"")</f>
        <v>0</v>
      </c>
      <c r="EO6" s="72">
        <f t="shared" si="9"/>
        <v>0</v>
      </c>
      <c r="EP6" s="72">
        <f t="shared" si="9"/>
        <v>0</v>
      </c>
      <c r="EQ6" s="72">
        <f t="shared" si="9"/>
        <v>0</v>
      </c>
      <c r="ER6" s="72">
        <f t="shared" si="9"/>
        <v>191750</v>
      </c>
      <c r="ES6" s="72">
        <f t="shared" si="9"/>
        <v>210000</v>
      </c>
      <c r="ET6" s="72">
        <f t="shared" si="9"/>
        <v>0</v>
      </c>
      <c r="EU6" s="72">
        <f t="shared" si="9"/>
        <v>0</v>
      </c>
      <c r="EV6" s="72">
        <f t="shared" si="9"/>
        <v>0</v>
      </c>
      <c r="EW6" s="72">
        <f t="shared" si="9"/>
        <v>0</v>
      </c>
      <c r="EX6" s="72">
        <f t="shared" si="9"/>
        <v>0</v>
      </c>
    </row>
    <row r="7" spans="2:154" x14ac:dyDescent="0.25">
      <c r="B7" s="39">
        <v>3</v>
      </c>
      <c r="D7" s="42" t="str">
        <f>IFERROR(IF(LEN(INDEX(Menu!$C$9:$C$28,$B7,1))=0,"",INDEX(Menu!$C$9:$C$28,$B7,1)),"")</f>
        <v>Dustin Santana</v>
      </c>
      <c r="E7" s="42" t="str">
        <f>IFERROR(INDEX($D$5:$D$24, MATCH(0,INDEX((LEN($D$5:$D$24)=0)+COUNTIF($E$4:$E6,$D$5:$D$24),0),0)),"")</f>
        <v>Dustin Santana</v>
      </c>
      <c r="G7" s="42" t="str">
        <f>IFERROR(IF(LEN(INDEX(Menu!$F$9:$F$28,$B7,1))=0,"",INDEX(Menu!$F$9:$F$28,$B7,1)),"")</f>
        <v>Commissions</v>
      </c>
      <c r="H7" s="42" t="str">
        <f>IFERROR(INDEX($G$5:$G$24,MATCH(0,INDEX((LEN($G$5:$G$24)=0)+COUNTIF($H$4:$H6,$G$5:$G$24),0),0)),"")</f>
        <v>Commissions</v>
      </c>
      <c r="J7" s="42" t="str">
        <f>IFERROR(IF(LEN(INDEX(Menu!$H$9:$H$28,$B7,1))=0,"",INDEX(Menu!$H$9:$H$28,$B7,1)),"")</f>
        <v>Townhome</v>
      </c>
      <c r="K7" s="42" t="str">
        <f>IFERROR(INDEX($J$5:$J$14, MATCH(0,INDEX((LEN($J$5:$J$14)=0)+COUNTIF($K$4:$K6,$J$5:$J$14),0),0)),"")</f>
        <v>Townhome</v>
      </c>
      <c r="M7" s="42" t="str">
        <f>IFERROR(IF(LEN(INDEX(Menu!$J$9:$J$28,$B7,1))=0,"",INDEX(Menu!$J$9:$J$28,$B7,1)),"")</f>
        <v>Financing</v>
      </c>
      <c r="N7" s="42" t="str">
        <f>IFERROR(INDEX($M$5:$M$14, MATCH(0,INDEX((LEN($M$5:$M$14)=0)+COUNTIF($N$4:$N6,$M$5:$M$14),0),0)),"")</f>
        <v>Financing</v>
      </c>
      <c r="P7" s="42" t="str">
        <f>IFERROR(IF(LEN(INDEX(Menu!$H$21:$H$28,$B7,1))=0,"",INDEX(Menu!$H$21:$H$28,$B7,1)),"")</f>
        <v/>
      </c>
      <c r="Q7" s="42" t="str">
        <f>IFERROR(INDEX($P$5:$P$12, MATCH(0,INDEX((LEN($P$5:$P$12)=0)+COUNTIF($Q$4:$Q6,$P$5:$P$12),0),0)),"")</f>
        <v/>
      </c>
      <c r="S7" s="39">
        <v>2022</v>
      </c>
      <c r="U7" s="39">
        <v>3</v>
      </c>
      <c r="V7" s="39" t="s">
        <v>39</v>
      </c>
      <c r="X7" s="57">
        <v>0.04</v>
      </c>
      <c r="Z7" s="206" t="s">
        <v>223</v>
      </c>
      <c r="AA7" s="42" t="s">
        <v>226</v>
      </c>
      <c r="AC7" s="39">
        <v>4</v>
      </c>
      <c r="AE7" s="39" t="str">
        <f>IFERROR(IF(LEN(INDEX(BrokerTargetTracking!B$8:B$17,$AC7,1))=0,"Passive","Active"),"")</f>
        <v>Active</v>
      </c>
      <c r="AG7" s="42" t="str">
        <f>IFERROR(IF($AE7="Passive","",INDEX(BrokerTargetTracking!B$8:B$407,$AC7,1)),"")</f>
        <v>Aidan Yates</v>
      </c>
      <c r="AH7" s="39">
        <f>IFERROR(IF($AE7="Passive","",IF(LEN(INDEX(BrokerTargetTracking!C$8:C$17,$AC7,1))=0,"-",INDEX(BrokerTargetTracking!C$8:C$17,$AC7,1))),"")</f>
        <v>2022</v>
      </c>
      <c r="AI7" s="72">
        <f>IFERROR(IF($AE7="Passive","",INDEX(BrokerTargetTracking!D$8:D$17,$AC7,1)),"")</f>
        <v>200000</v>
      </c>
      <c r="AJ7" s="72">
        <f>IFERROR(IF($AE7="Passive","",INDEX(BrokerTargetTracking!E$8:E$17,$AC7,1)),"")</f>
        <v>200000</v>
      </c>
      <c r="AK7" s="72">
        <f>IFERROR(IF($AE7="Passive","",INDEX(BrokerTargetTracking!F$8:F$17,$AC7,1)),"")</f>
        <v>200000</v>
      </c>
      <c r="AL7" s="72">
        <f>IFERROR(IF($AE7="Passive","",INDEX(BrokerTargetTracking!G$8:G$17,$AC7,1)),"")</f>
        <v>200000</v>
      </c>
      <c r="AM7" s="72">
        <f>IFERROR(IF($AE7="Passive","",INDEX(BrokerTargetTracking!H$8:H$17,$AC7,1)),"")</f>
        <v>200000</v>
      </c>
      <c r="AN7" s="72">
        <f>IFERROR(IF($AE7="Passive","",INDEX(BrokerTargetTracking!I$8:I$17,$AC7,1)),"")</f>
        <v>200000</v>
      </c>
      <c r="AO7" s="72">
        <f>IFERROR(IF($AE7="Passive","",INDEX(BrokerTargetTracking!J$8:J$17,$AC7,1)),"")</f>
        <v>250000</v>
      </c>
      <c r="AP7" s="72">
        <f>IFERROR(IF($AE7="Passive","",INDEX(BrokerTargetTracking!K$8:K$17,$AC7,1)),"")</f>
        <v>250000</v>
      </c>
      <c r="AQ7" s="72">
        <f>IFERROR(IF($AE7="Passive","",INDEX(BrokerTargetTracking!L$8:L$17,$AC7,1)),"")</f>
        <v>250000</v>
      </c>
      <c r="AR7" s="72">
        <f>IFERROR(IF($AE7="Passive","",INDEX(BrokerTargetTracking!M$8:M$17,$AC7,1)),"")</f>
        <v>250000</v>
      </c>
      <c r="AS7" s="72">
        <f>IFERROR(IF($AE7="Passive","",INDEX(BrokerTargetTracking!N$8:N$17,$AC7,1)),"")</f>
        <v>250000</v>
      </c>
      <c r="AT7" s="72">
        <f>IFERROR(IF($AE7="Passive","",INDEX(BrokerTargetTracking!O$8:O$17,$AC7,1)),"")</f>
        <v>250000</v>
      </c>
      <c r="AV7" s="42" t="str">
        <f t="shared" si="0"/>
        <v>Aidan Yates</v>
      </c>
      <c r="AW7" s="39">
        <f t="shared" si="1"/>
        <v>2022</v>
      </c>
      <c r="AX7" s="72">
        <f>IFERROR(IF($AE7="Passive","",INDEX(BrokerTargetTracking!D$411:D$420,$AC7,1)),"")</f>
        <v>115000</v>
      </c>
      <c r="AY7" s="72">
        <f>IFERROR(IF($AE7="Passive","",INDEX(BrokerTargetTracking!E$411:E$420,$AC7,1)),"")</f>
        <v>125000</v>
      </c>
      <c r="AZ7" s="72">
        <f>IFERROR(IF($AE7="Passive","",INDEX(BrokerTargetTracking!F$411:F$420,$AC7,1)),"")</f>
        <v>95000</v>
      </c>
      <c r="BA7" s="72">
        <f>IFERROR(IF($AE7="Passive","",INDEX(BrokerTargetTracking!G$411:G$420,$AC7,1)),"")</f>
        <v>160000</v>
      </c>
      <c r="BB7" s="72">
        <f>IFERROR(IF($AE7="Passive","",INDEX(BrokerTargetTracking!H$411:H$420,$AC7,1)),"")</f>
        <v>95000</v>
      </c>
      <c r="BC7" s="72">
        <f>IFERROR(IF($AE7="Passive","",INDEX(BrokerTargetTracking!I$411:I$420,$AC7,1)),"")</f>
        <v>190000</v>
      </c>
      <c r="BD7" s="72">
        <f>IFERROR(IF($AE7="Passive","",INDEX(BrokerTargetTracking!J$411:J$420,$AC7,1)),"")</f>
        <v>125000</v>
      </c>
      <c r="BE7" s="72">
        <f>IFERROR(IF($AE7="Passive","",INDEX(BrokerTargetTracking!K$411:K$420,$AC7,1)),"")</f>
        <v>185000</v>
      </c>
      <c r="BF7" s="72">
        <f>IFERROR(IF($AE7="Passive","",INDEX(BrokerTargetTracking!L$411:L$420,$AC7,1)),"")</f>
        <v>185000</v>
      </c>
      <c r="BG7" s="72">
        <f>IFERROR(IF($AE7="Passive","",INDEX(BrokerTargetTracking!M$411:M$420,$AC7,1)),"")</f>
        <v>100000</v>
      </c>
      <c r="BH7" s="72">
        <f>IFERROR(IF($AE7="Passive","",INDEX(BrokerTargetTracking!N$411:N$420,$AC7,1)),"")</f>
        <v>130000</v>
      </c>
      <c r="BI7" s="72">
        <f>IFERROR(IF($AE7="Passive","",INDEX(BrokerTargetTracking!O$411:O$420,$AC7,1)),"")</f>
        <v>95000</v>
      </c>
      <c r="BK7" s="39">
        <v>4</v>
      </c>
      <c r="BM7" s="39" t="str">
        <f>IFERROR(IF(OR(LEN(INDEX(PropertyDatabase!B$6:B$25,$BK7,1))=0,LEN(INDEX(PropertyDatabase!C$6:C$25,$BK7,1))=0),"Passive","Active"),"")</f>
        <v>Active</v>
      </c>
      <c r="BO7" s="39">
        <f>IFERROR(IF($BM7="Passive","",INDEX(PropertyDatabase!B$6:B$25,$BK7,1)),"")</f>
        <v>104</v>
      </c>
      <c r="BP7" s="39" t="str">
        <f>IFERROR(IF($BM7="Passive","",INDEX(PropertyDatabase!C$6:C$25,$BK7,1)),"")</f>
        <v>Property 4</v>
      </c>
      <c r="BQ7" s="39" t="str">
        <f>IFERROR(IF($BM7="Passive","",INDEX(PropertyDatabase!D$6:D$25,$BK7,1)),"")</f>
        <v>Hannah Shaw</v>
      </c>
      <c r="BR7" s="39" t="str">
        <f>IFERROR(IF($BM7="Passive","",INDEX(PropertyDatabase!E$6:E$25,$BK7,1)),"")</f>
        <v>hannah@mail.com</v>
      </c>
      <c r="BS7" s="39" t="str">
        <f>IFERROR(IF($BM7="Passive","",INDEX(PropertyDatabase!F$6:F$25,$BK7,1)),"")</f>
        <v>Flat</v>
      </c>
      <c r="BT7" s="42" t="str">
        <f>IFERROR(IF($BM7="Passive","",INDEX(PropertyDatabase!G$6:G$25,$BK7,1)),"")</f>
        <v>975 Edgewood St.
Brooklyn 11214</v>
      </c>
      <c r="BU7" s="72">
        <f>IFERROR(IF($BM7="Passive","",IF(LEN(INDEX(PropertyDatabase!H$6:H$25,$BK7,1))=0,"-",INDEX(PropertyDatabase!H$6:H$25,$BK7,1))),"")</f>
        <v>750</v>
      </c>
      <c r="BV7" s="72">
        <f>IFERROR(IF($BM7="Passive","",IF(LEN(INDEX(PropertyDatabase!I$6:I$25,$BK7,1))=0,"-",INDEX(PropertyDatabase!I$6:I$25,$BK7,1))),"")</f>
        <v>450000</v>
      </c>
      <c r="BX7" s="39" t="str">
        <f t="shared" si="2"/>
        <v>104 - Property 4</v>
      </c>
      <c r="BY7" s="39">
        <f t="shared" si="3"/>
        <v>4</v>
      </c>
      <c r="BZ7" s="39">
        <f t="shared" si="4"/>
        <v>4</v>
      </c>
      <c r="CA7" s="39" t="str">
        <f t="shared" si="5"/>
        <v>104 - Property 4</v>
      </c>
      <c r="CC7" s="39">
        <v>4</v>
      </c>
      <c r="CE7" s="39" t="str">
        <f>IFERROR(IF(OR(LEN(INDEX(TaskDatabase!B$6:B$25,$CC7,1))=0,LEN(INDEX(TaskDatabase!C$6:C$25,$CC7,1))=0),"Passive","Active"),"")</f>
        <v>Active</v>
      </c>
      <c r="CG7" s="39">
        <f>IFERROR(IF($CE7="Passive","",INDEX(TaskDatabase!B$6:B$25,$CC7,1)),"")</f>
        <v>1004</v>
      </c>
      <c r="CH7" s="42" t="str">
        <f>IFERROR(IF($CE7="Passive","",INDEX(TaskDatabase!C$6:C$25,$CC7,1)),"")</f>
        <v>Aidan Yates</v>
      </c>
      <c r="CI7" s="45">
        <f>IFERROR(IF($CE7="Passive","",INDEX(TaskDatabase!D$6:D$25,$CC7,1)),"")</f>
        <v>44997</v>
      </c>
      <c r="CJ7" s="42" t="str">
        <f>IFERROR(IF($CE7="Passive","",INDEX(TaskDatabase!E$6:E$25,$CC7,1)),"")</f>
        <v>105 - Property 5</v>
      </c>
      <c r="CK7" s="42" t="str">
        <f>IFERROR(IF($CE7="Passive","",INDEX(TaskDatabase!L$6:L$25,$CC7,1)),"")</f>
        <v>Nicole Andres</v>
      </c>
      <c r="CL7" s="42" t="str">
        <f>IFERROR(IF($CE7="Passive","",INDEX(TaskDatabase!M$6:M$25,$CC7,1)),"")</f>
        <v>646-233-6736</v>
      </c>
      <c r="CM7" s="39" t="str">
        <f>IFERROR(IF($CE7="Passive","",INDEX(TaskDatabase!N$6:N$25,$CC7,1)),"")</f>
        <v>Rent</v>
      </c>
      <c r="CN7" s="72">
        <f>IFERROR(IF($CE7="Passive","",INDEX(TaskDatabase!O$6:O$25,$CC7,1)),"")</f>
        <v>2000</v>
      </c>
      <c r="CO7" s="57">
        <f>IFERROR(IF($CE7="Passive","",INDEX(TaskDatabase!P$6:P$25,$CC7,1)),"")</f>
        <v>1</v>
      </c>
      <c r="CP7" s="72">
        <f>IFERROR(IF($CE7="Passive","",INDEX(TaskDatabase!Q$6:Q$25,$CC7,1)),"")</f>
        <v>2000</v>
      </c>
      <c r="CQ7" s="57">
        <f>IFERROR(IF($CE7="Passive","",INDEX(TaskDatabase!R$6:R$25,$CC7,1)),"")</f>
        <v>0.15</v>
      </c>
      <c r="CR7" s="72">
        <f>IFERROR(IF($CE7="Passive","",INDEX(TaskDatabase!S$6:S$25,$CC7,1)),"")</f>
        <v>300</v>
      </c>
      <c r="CS7" s="72">
        <f>IFERROR(IF($CE7="Passive","",INDEX(TaskDatabase!T$6:T$25,$CC7,1)),"")</f>
        <v>500</v>
      </c>
      <c r="CT7" s="72">
        <f>IFERROR(IF($CE7="Passive","",INDEX(TaskDatabase!U$6:U$25,$CC7,1)),"")</f>
        <v>1200</v>
      </c>
      <c r="CU7" s="72">
        <f>IFERROR(IF($CE7="Passive","",INDEX(TaskDatabase!V$6:V$25,$CC7,1)),"")</f>
        <v>0</v>
      </c>
      <c r="CV7" s="72">
        <f t="shared" si="6"/>
        <v>1200</v>
      </c>
      <c r="CW7" s="42" t="str">
        <f>IFERROR(IF($CE7="Passive","",INDEX(TaskDatabase!W$6:W$25,$CC7,1)),"")</f>
        <v>Cancelled</v>
      </c>
      <c r="CX7" s="45">
        <f>IFERROR(IF($CE7="Passive","",INDEX(TaskDatabase!X$6:X$25,$CC7,1)),"")</f>
        <v>45012</v>
      </c>
      <c r="CY7" s="39">
        <f t="shared" si="7"/>
        <v>3</v>
      </c>
      <c r="CZ7" s="39">
        <f t="shared" si="8"/>
        <v>2023</v>
      </c>
      <c r="DB7" s="39">
        <v>4</v>
      </c>
      <c r="DD7" s="39" t="str">
        <f>IFERROR(IF(OR(LEN(INDEX(Expenses!B$6:B$25,$DB7,1))=0,LEN(INDEX(Expenses!C$6:C$25,$DB7,1))=0),"Passive","Active"),"")</f>
        <v>Active</v>
      </c>
      <c r="DF7" s="42" t="str">
        <f>IFERROR(IF($DD7="Passive","",INDEX(Expenses!B$6:B$25,$DB7,1)),"")</f>
        <v>Taxes</v>
      </c>
      <c r="DG7" s="39">
        <f>IFERROR(IF($DD7="Passive","",INDEX(Expenses!C$6:C$25,$DB7,1)),"")</f>
        <v>2023</v>
      </c>
      <c r="DH7" s="72">
        <f>IFERROR(IF($DD7="Passive","",INDEX(Expenses!D$6:D$25,$DB7,1)),"")</f>
        <v>0</v>
      </c>
      <c r="DI7" s="72">
        <f>IFERROR(IF($DD7="Passive","",INDEX(Expenses!E$6:E$25,$DB7,1)),"")</f>
        <v>0</v>
      </c>
      <c r="DJ7" s="72">
        <f>IFERROR(IF($DD7="Passive","",INDEX(Expenses!F$6:F$25,$DB7,1)),"")</f>
        <v>0</v>
      </c>
      <c r="DK7" s="72">
        <f>IFERROR(IF($DD7="Passive","",INDEX(Expenses!G$6:G$25,$DB7,1)),"")</f>
        <v>0</v>
      </c>
      <c r="DL7" s="72">
        <f>IFERROR(IF($DD7="Passive","",INDEX(Expenses!H$6:H$25,$DB7,1)),"")</f>
        <v>0</v>
      </c>
      <c r="DM7" s="72">
        <f>IFERROR(IF($DD7="Passive","",INDEX(Expenses!I$6:I$25,$DB7,1)),"")</f>
        <v>0</v>
      </c>
      <c r="DN7" s="72">
        <f>IFERROR(IF($DD7="Passive","",INDEX(Expenses!J$6:J$25,$DB7,1)),"")</f>
        <v>750</v>
      </c>
      <c r="DO7" s="72">
        <f>IFERROR(IF($DD7="Passive","",INDEX(Expenses!K$6:K$25,$DB7,1)),"")</f>
        <v>0</v>
      </c>
      <c r="DP7" s="72">
        <f>IFERROR(IF($DD7="Passive","",INDEX(Expenses!L$6:L$25,$DB7,1)),"")</f>
        <v>0</v>
      </c>
      <c r="DQ7" s="72">
        <f>IFERROR(IF($DD7="Passive","",INDEX(Expenses!M$6:M$25,$DB7,1)),"")</f>
        <v>0</v>
      </c>
      <c r="DR7" s="72">
        <f>IFERROR(IF($DD7="Passive","",INDEX(Expenses!N$6:N$25,$DB7,1)),"")</f>
        <v>0</v>
      </c>
      <c r="DS7" s="72">
        <f>IFERROR(IF($DD7="Passive","",INDEX(Expenses!O$6:O$25,$DB7,1)),"")</f>
        <v>0</v>
      </c>
      <c r="DW7" s="41" t="s">
        <v>204</v>
      </c>
      <c r="DX7" s="72">
        <f>IFERROR(IF($DU$6="ALL",SUMIFS($CV$4:$CV$23,$CE$4:$CE$23,"Active",$CY$4:$CY$23,DX$5),
IF($DU$6&lt;&gt;"ALL",SUMIFS($CV$4:$CV$23,$CE$4:$CE$23,"Active",$CY$4:$CY$23,DX$5,$CZ$4:$CZ$23,$DU$6))),"")</f>
        <v>11202.5</v>
      </c>
      <c r="DY7" s="72">
        <f t="shared" ref="DY7:EI7" si="10">IFERROR(IF($DU$6="ALL",SUMIFS($CV$4:$CV$23,$CE$4:$CE$23,"Active",$CY$4:$CY$23,DY$5),
IF($DU$6&lt;&gt;"ALL",SUMIFS($CV$4:$CV$23,$CE$4:$CE$23,"Active",$CY$4:$CY$23,DY$5,$CZ$4:$CZ$23,$DU$6))),"")</f>
        <v>0</v>
      </c>
      <c r="DZ7" s="72">
        <f t="shared" si="10"/>
        <v>2520</v>
      </c>
      <c r="EA7" s="72">
        <f t="shared" si="10"/>
        <v>0</v>
      </c>
      <c r="EB7" s="72">
        <f t="shared" si="10"/>
        <v>0</v>
      </c>
      <c r="EC7" s="72">
        <f t="shared" si="10"/>
        <v>8035</v>
      </c>
      <c r="ED7" s="72">
        <f t="shared" si="10"/>
        <v>8700</v>
      </c>
      <c r="EE7" s="72">
        <f t="shared" si="10"/>
        <v>6120</v>
      </c>
      <c r="EF7" s="72">
        <f t="shared" si="10"/>
        <v>0</v>
      </c>
      <c r="EG7" s="72">
        <f t="shared" si="10"/>
        <v>0</v>
      </c>
      <c r="EH7" s="72">
        <f t="shared" si="10"/>
        <v>0</v>
      </c>
      <c r="EI7" s="72">
        <f t="shared" si="10"/>
        <v>0</v>
      </c>
      <c r="EK7" s="68" t="s">
        <v>219</v>
      </c>
      <c r="EL7" s="71" t="str">
        <f>IF($DU$12="ALL","TOTAL",$DU$12)</f>
        <v>TOTAL</v>
      </c>
      <c r="EM7" s="72">
        <f>IFERROR(INDEX(DX$36:DX$115,MATCH($EL$7,$DW$36:$DW$115,0),1),"")</f>
        <v>0</v>
      </c>
      <c r="EN7" s="72">
        <f t="shared" ref="EN7:EX7" si="11">IFERROR(INDEX(DY$36:DY$115,MATCH($EL$7,$DW$36:$DW$115,0),1),"")</f>
        <v>0</v>
      </c>
      <c r="EO7" s="72">
        <f t="shared" si="11"/>
        <v>0</v>
      </c>
      <c r="EP7" s="72">
        <f t="shared" si="11"/>
        <v>0</v>
      </c>
      <c r="EQ7" s="72">
        <f t="shared" si="11"/>
        <v>0</v>
      </c>
      <c r="ER7" s="72">
        <f t="shared" si="11"/>
        <v>9350</v>
      </c>
      <c r="ES7" s="72">
        <f t="shared" si="11"/>
        <v>10500</v>
      </c>
      <c r="ET7" s="72">
        <f t="shared" si="11"/>
        <v>0</v>
      </c>
      <c r="EU7" s="72">
        <f t="shared" si="11"/>
        <v>0</v>
      </c>
      <c r="EV7" s="72">
        <f t="shared" si="11"/>
        <v>0</v>
      </c>
      <c r="EW7" s="72">
        <f t="shared" si="11"/>
        <v>0</v>
      </c>
      <c r="EX7" s="72">
        <f t="shared" si="11"/>
        <v>0</v>
      </c>
    </row>
    <row r="8" spans="2:154" x14ac:dyDescent="0.25">
      <c r="B8" s="39">
        <v>4</v>
      </c>
      <c r="D8" s="42" t="str">
        <f>IFERROR(IF(LEN(INDEX(Menu!$C$9:$C$28,$B8,1))=0,"",INDEX(Menu!$C$9:$C$28,$B8,1)),"")</f>
        <v>Aidan Yates</v>
      </c>
      <c r="E8" s="42" t="str">
        <f>IFERROR(INDEX($D$5:$D$24, MATCH(0,INDEX((LEN($D$5:$D$24)=0)+COUNTIF($E$4:$E7,$D$5:$D$24),0),0)),"")</f>
        <v>Aidan Yates</v>
      </c>
      <c r="G8" s="42" t="str">
        <f>IFERROR(IF(LEN(INDEX(Menu!$F$9:$F$28,$B8,1))=0,"",INDEX(Menu!$F$9:$F$28,$B8,1)),"")</f>
        <v>Insurance</v>
      </c>
      <c r="H8" s="42" t="str">
        <f>IFERROR(INDEX($G$5:$G$24,MATCH(0,INDEX((LEN($G$5:$G$24)=0)+COUNTIF($H$4:$H7,$G$5:$G$24),0),0)),"")</f>
        <v>Insurance</v>
      </c>
      <c r="J8" s="42" t="str">
        <f>IFERROR(IF(LEN(INDEX(Menu!$H$9:$H$28,$B8,1))=0,"",INDEX(Menu!$H$9:$H$28,$B8,1)),"")</f>
        <v>Office</v>
      </c>
      <c r="K8" s="42" t="str">
        <f>IFERROR(INDEX($J$5:$J$14, MATCH(0,INDEX((LEN($J$5:$J$14)=0)+COUNTIF($K$4:$K7,$J$5:$J$14),0),0)),"")</f>
        <v>Office</v>
      </c>
      <c r="M8" s="42" t="str">
        <f>IFERROR(IF(LEN(INDEX(Menu!$J$9:$J$28,$B8,1))=0,"",INDEX(Menu!$J$9:$J$28,$B8,1)),"")</f>
        <v>Agreement</v>
      </c>
      <c r="N8" s="42" t="str">
        <f>IFERROR(INDEX($M$5:$M$14, MATCH(0,INDEX((LEN($M$5:$M$14)=0)+COUNTIF($N$4:$N7,$M$5:$M$14),0),0)),"")</f>
        <v>Agreement</v>
      </c>
      <c r="P8" s="42" t="str">
        <f>IFERROR(IF(LEN(INDEX(Menu!$H$21:$H$28,$B8,1))=0,"",INDEX(Menu!$H$21:$H$28,$B8,1)),"")</f>
        <v/>
      </c>
      <c r="Q8" s="42" t="str">
        <f>IFERROR(INDEX($P$5:$P$12, MATCH(0,INDEX((LEN($P$5:$P$12)=0)+COUNTIF($Q$4:$Q7,$P$5:$P$12),0),0)),"")</f>
        <v/>
      </c>
      <c r="S8" s="39">
        <v>2023</v>
      </c>
      <c r="U8" s="39">
        <v>4</v>
      </c>
      <c r="V8" s="39" t="s">
        <v>235</v>
      </c>
      <c r="X8" s="57">
        <v>0.05</v>
      </c>
      <c r="Z8" s="206" t="s">
        <v>224</v>
      </c>
      <c r="AA8" s="42" t="s">
        <v>227</v>
      </c>
      <c r="AC8" s="39">
        <v>5</v>
      </c>
      <c r="AE8" s="39" t="str">
        <f>IFERROR(IF(LEN(INDEX(BrokerTargetTracking!B$8:B$17,$AC8,1))=0,"Passive","Active"),"")</f>
        <v>Active</v>
      </c>
      <c r="AG8" s="42" t="str">
        <f>IFERROR(IF($AE8="Passive","",INDEX(BrokerTargetTracking!B$8:B$407,$AC8,1)),"")</f>
        <v>Deanna Holcomb</v>
      </c>
      <c r="AH8" s="39">
        <f>IFERROR(IF($AE8="Passive","",IF(LEN(INDEX(BrokerTargetTracking!C$8:C$17,$AC8,1))=0,"-",INDEX(BrokerTargetTracking!C$8:C$17,$AC8,1))),"")</f>
        <v>2022</v>
      </c>
      <c r="AI8" s="72">
        <f>IFERROR(IF($AE8="Passive","",INDEX(BrokerTargetTracking!D$8:D$17,$AC8,1)),"")</f>
        <v>200000</v>
      </c>
      <c r="AJ8" s="72">
        <f>IFERROR(IF($AE8="Passive","",INDEX(BrokerTargetTracking!E$8:E$17,$AC8,1)),"")</f>
        <v>200000</v>
      </c>
      <c r="AK8" s="72">
        <f>IFERROR(IF($AE8="Passive","",INDEX(BrokerTargetTracking!F$8:F$17,$AC8,1)),"")</f>
        <v>200000</v>
      </c>
      <c r="AL8" s="72">
        <f>IFERROR(IF($AE8="Passive","",INDEX(BrokerTargetTracking!G$8:G$17,$AC8,1)),"")</f>
        <v>200000</v>
      </c>
      <c r="AM8" s="72">
        <f>IFERROR(IF($AE8="Passive","",INDEX(BrokerTargetTracking!H$8:H$17,$AC8,1)),"")</f>
        <v>200000</v>
      </c>
      <c r="AN8" s="72">
        <f>IFERROR(IF($AE8="Passive","",INDEX(BrokerTargetTracking!I$8:I$17,$AC8,1)),"")</f>
        <v>200000</v>
      </c>
      <c r="AO8" s="72">
        <f>IFERROR(IF($AE8="Passive","",INDEX(BrokerTargetTracking!J$8:J$17,$AC8,1)),"")</f>
        <v>250000</v>
      </c>
      <c r="AP8" s="72">
        <f>IFERROR(IF($AE8="Passive","",INDEX(BrokerTargetTracking!K$8:K$17,$AC8,1)),"")</f>
        <v>250000</v>
      </c>
      <c r="AQ8" s="72">
        <f>IFERROR(IF($AE8="Passive","",INDEX(BrokerTargetTracking!L$8:L$17,$AC8,1)),"")</f>
        <v>250000</v>
      </c>
      <c r="AR8" s="72">
        <f>IFERROR(IF($AE8="Passive","",INDEX(BrokerTargetTracking!M$8:M$17,$AC8,1)),"")</f>
        <v>250000</v>
      </c>
      <c r="AS8" s="72">
        <f>IFERROR(IF($AE8="Passive","",INDEX(BrokerTargetTracking!N$8:N$17,$AC8,1)),"")</f>
        <v>250000</v>
      </c>
      <c r="AT8" s="72">
        <f>IFERROR(IF($AE8="Passive","",INDEX(BrokerTargetTracking!O$8:O$17,$AC8,1)),"")</f>
        <v>250000</v>
      </c>
      <c r="AV8" s="42" t="str">
        <f t="shared" si="0"/>
        <v>Deanna Holcomb</v>
      </c>
      <c r="AW8" s="39">
        <f t="shared" si="1"/>
        <v>2022</v>
      </c>
      <c r="AX8" s="72">
        <f>IFERROR(IF($AE8="Passive","",INDEX(BrokerTargetTracking!D$411:D$420,$AC8,1)),"")</f>
        <v>150000</v>
      </c>
      <c r="AY8" s="72">
        <f>IFERROR(IF($AE8="Passive","",INDEX(BrokerTargetTracking!E$411:E$420,$AC8,1)),"")</f>
        <v>170000</v>
      </c>
      <c r="AZ8" s="72">
        <f>IFERROR(IF($AE8="Passive","",INDEX(BrokerTargetTracking!F$411:F$420,$AC8,1)),"")</f>
        <v>190000</v>
      </c>
      <c r="BA8" s="72">
        <f>IFERROR(IF($AE8="Passive","",INDEX(BrokerTargetTracking!G$411:G$420,$AC8,1)),"")</f>
        <v>140000</v>
      </c>
      <c r="BB8" s="72">
        <f>IFERROR(IF($AE8="Passive","",INDEX(BrokerTargetTracking!H$411:H$420,$AC8,1)),"")</f>
        <v>135000</v>
      </c>
      <c r="BC8" s="72">
        <f>IFERROR(IF($AE8="Passive","",INDEX(BrokerTargetTracking!I$411:I$420,$AC8,1)),"")</f>
        <v>125000</v>
      </c>
      <c r="BD8" s="72">
        <f>IFERROR(IF($AE8="Passive","",INDEX(BrokerTargetTracking!J$411:J$420,$AC8,1)),"")</f>
        <v>140000</v>
      </c>
      <c r="BE8" s="72">
        <f>IFERROR(IF($AE8="Passive","",INDEX(BrokerTargetTracking!K$411:K$420,$AC8,1)),"")</f>
        <v>120000</v>
      </c>
      <c r="BF8" s="72">
        <f>IFERROR(IF($AE8="Passive","",INDEX(BrokerTargetTracking!L$411:L$420,$AC8,1)),"")</f>
        <v>95000</v>
      </c>
      <c r="BG8" s="72">
        <f>IFERROR(IF($AE8="Passive","",INDEX(BrokerTargetTracking!M$411:M$420,$AC8,1)),"")</f>
        <v>100000</v>
      </c>
      <c r="BH8" s="72">
        <f>IFERROR(IF($AE8="Passive","",INDEX(BrokerTargetTracking!N$411:N$420,$AC8,1)),"")</f>
        <v>95000</v>
      </c>
      <c r="BI8" s="72">
        <f>IFERROR(IF($AE8="Passive","",INDEX(BrokerTargetTracking!O$411:O$420,$AC8,1)),"")</f>
        <v>195000</v>
      </c>
      <c r="BK8" s="39">
        <v>5</v>
      </c>
      <c r="BM8" s="39" t="str">
        <f>IFERROR(IF(OR(LEN(INDEX(PropertyDatabase!B$6:B$25,$BK8,1))=0,LEN(INDEX(PropertyDatabase!C$6:C$25,$BK8,1))=0),"Passive","Active"),"")</f>
        <v>Active</v>
      </c>
      <c r="BO8" s="39">
        <f>IFERROR(IF($BM8="Passive","",INDEX(PropertyDatabase!B$6:B$25,$BK8,1)),"")</f>
        <v>105</v>
      </c>
      <c r="BP8" s="39" t="str">
        <f>IFERROR(IF($BM8="Passive","",INDEX(PropertyDatabase!C$6:C$25,$BK8,1)),"")</f>
        <v>Property 5</v>
      </c>
      <c r="BQ8" s="39" t="str">
        <f>IFERROR(IF($BM8="Passive","",INDEX(PropertyDatabase!D$6:D$25,$BK8,1)),"")</f>
        <v>Carmel Beltran</v>
      </c>
      <c r="BR8" s="39" t="str">
        <f>IFERROR(IF($BM8="Passive","",INDEX(PropertyDatabase!E$6:E$25,$BK8,1)),"")</f>
        <v>carmel@mail.com</v>
      </c>
      <c r="BS8" s="39" t="str">
        <f>IFERROR(IF($BM8="Passive","",INDEX(PropertyDatabase!F$6:F$25,$BK8,1)),"")</f>
        <v>Townhome</v>
      </c>
      <c r="BT8" s="42" t="str">
        <f>IFERROR(IF($BM8="Passive","",INDEX(PropertyDatabase!G$6:G$25,$BK8,1)),"")</f>
        <v>74 Trusel Rd.
Troy 12180</v>
      </c>
      <c r="BU8" s="72" t="str">
        <f>IFERROR(IF($BM8="Passive","",IF(LEN(INDEX(PropertyDatabase!H$6:H$25,$BK8,1))=0,"-",INDEX(PropertyDatabase!H$6:H$25,$BK8,1))),"")</f>
        <v>-</v>
      </c>
      <c r="BV8" s="72" t="str">
        <f>IFERROR(IF($BM8="Passive","",IF(LEN(INDEX(PropertyDatabase!I$6:I$25,$BK8,1))=0,"-",INDEX(PropertyDatabase!I$6:I$25,$BK8,1))),"")</f>
        <v>-</v>
      </c>
      <c r="BX8" s="39" t="str">
        <f t="shared" si="2"/>
        <v>105 - Property 5</v>
      </c>
      <c r="BY8" s="39">
        <f t="shared" si="3"/>
        <v>5</v>
      </c>
      <c r="BZ8" s="39">
        <f t="shared" si="4"/>
        <v>5</v>
      </c>
      <c r="CA8" s="39" t="str">
        <f t="shared" si="5"/>
        <v>105 - Property 5</v>
      </c>
      <c r="CC8" s="39">
        <v>5</v>
      </c>
      <c r="CE8" s="39" t="str">
        <f>IFERROR(IF(OR(LEN(INDEX(TaskDatabase!B$6:B$25,$CC8,1))=0,LEN(INDEX(TaskDatabase!C$6:C$25,$CC8,1))=0),"Passive","Active"),"")</f>
        <v>Active</v>
      </c>
      <c r="CG8" s="39">
        <f>IFERROR(IF($CE8="Passive","",INDEX(TaskDatabase!B$6:B$25,$CC8,1)),"")</f>
        <v>1005</v>
      </c>
      <c r="CH8" s="42" t="str">
        <f>IFERROR(IF($CE8="Passive","",INDEX(TaskDatabase!C$6:C$25,$CC8,1)),"")</f>
        <v>Deanna Holcomb</v>
      </c>
      <c r="CI8" s="45">
        <f>IFERROR(IF($CE8="Passive","",INDEX(TaskDatabase!D$6:D$25,$CC8,1)),"")</f>
        <v>45030</v>
      </c>
      <c r="CJ8" s="42" t="str">
        <f>IFERROR(IF($CE8="Passive","",INDEX(TaskDatabase!E$6:E$25,$CC8,1)),"")</f>
        <v>110 - Property 10</v>
      </c>
      <c r="CK8" s="42" t="str">
        <f>IFERROR(IF($CE8="Passive","",INDEX(TaskDatabase!L$6:L$25,$CC8,1)),"")</f>
        <v>Leonard Boccia</v>
      </c>
      <c r="CL8" s="42" t="str">
        <f>IFERROR(IF($CE8="Passive","",INDEX(TaskDatabase!M$6:M$25,$CC8,1)),"")</f>
        <v>917-668-2222</v>
      </c>
      <c r="CM8" s="39" t="str">
        <f>IFERROR(IF($CE8="Passive","",INDEX(TaskDatabase!N$6:N$25,$CC8,1)),"")</f>
        <v>Rent</v>
      </c>
      <c r="CN8" s="72">
        <f>IFERROR(IF($CE8="Passive","",INDEX(TaskDatabase!O$6:O$25,$CC8,1)),"")</f>
        <v>1750</v>
      </c>
      <c r="CO8" s="57">
        <f>IFERROR(IF($CE8="Passive","",INDEX(TaskDatabase!P$6:P$25,$CC8,1)),"")</f>
        <v>1</v>
      </c>
      <c r="CP8" s="72">
        <f>IFERROR(IF($CE8="Passive","",INDEX(TaskDatabase!Q$6:Q$25,$CC8,1)),"")</f>
        <v>1750</v>
      </c>
      <c r="CQ8" s="57">
        <f>IFERROR(IF($CE8="Passive","",INDEX(TaskDatabase!R$6:R$25,$CC8,1)),"")</f>
        <v>0.1</v>
      </c>
      <c r="CR8" s="72">
        <f>IFERROR(IF($CE8="Passive","",INDEX(TaskDatabase!S$6:S$25,$CC8,1)),"")</f>
        <v>175</v>
      </c>
      <c r="CS8" s="72">
        <f>IFERROR(IF($CE8="Passive","",INDEX(TaskDatabase!T$6:T$25,$CC8,1)),"")</f>
        <v>0</v>
      </c>
      <c r="CT8" s="72">
        <f>IFERROR(IF($CE8="Passive","",INDEX(TaskDatabase!U$6:U$25,$CC8,1)),"")</f>
        <v>1575</v>
      </c>
      <c r="CU8" s="72">
        <f>IFERROR(IF($CE8="Passive","",INDEX(TaskDatabase!V$6:V$25,$CC8,1)),"")</f>
        <v>0</v>
      </c>
      <c r="CV8" s="72">
        <f t="shared" si="6"/>
        <v>1575</v>
      </c>
      <c r="CW8" s="42" t="str">
        <f>IFERROR(IF($CE8="Passive","",INDEX(TaskDatabase!W$6:W$25,$CC8,1)),"")</f>
        <v>Paid</v>
      </c>
      <c r="CX8" s="45">
        <f>IFERROR(IF($CE8="Passive","",INDEX(TaskDatabase!X$6:X$25,$CC8,1)),"")</f>
        <v>45103</v>
      </c>
      <c r="CY8" s="39">
        <f t="shared" si="7"/>
        <v>6</v>
      </c>
      <c r="CZ8" s="39">
        <f t="shared" si="8"/>
        <v>2023</v>
      </c>
      <c r="DB8" s="39">
        <v>5</v>
      </c>
      <c r="DD8" s="39" t="str">
        <f>IFERROR(IF(OR(LEN(INDEX(Expenses!B$6:B$25,$DB8,1))=0,LEN(INDEX(Expenses!C$6:C$25,$DB8,1))=0),"Passive","Active"),"")</f>
        <v>Active</v>
      </c>
      <c r="DF8" s="42" t="str">
        <f>IFERROR(IF($DD8="Passive","",INDEX(Expenses!B$6:B$25,$DB8,1)),"")</f>
        <v>Salaries</v>
      </c>
      <c r="DG8" s="39">
        <f>IFERROR(IF($DD8="Passive","",INDEX(Expenses!C$6:C$25,$DB8,1)),"")</f>
        <v>2023</v>
      </c>
      <c r="DH8" s="72">
        <f>IFERROR(IF($DD8="Passive","",INDEX(Expenses!D$6:D$25,$DB8,1)),"")</f>
        <v>15000</v>
      </c>
      <c r="DI8" s="72">
        <f>IFERROR(IF($DD8="Passive","",INDEX(Expenses!E$6:E$25,$DB8,1)),"")</f>
        <v>15000</v>
      </c>
      <c r="DJ8" s="72">
        <f>IFERROR(IF($DD8="Passive","",INDEX(Expenses!F$6:F$25,$DB8,1)),"")</f>
        <v>15000</v>
      </c>
      <c r="DK8" s="72">
        <f>IFERROR(IF($DD8="Passive","",INDEX(Expenses!G$6:G$25,$DB8,1)),"")</f>
        <v>15000</v>
      </c>
      <c r="DL8" s="72">
        <f>IFERROR(IF($DD8="Passive","",INDEX(Expenses!H$6:H$25,$DB8,1)),"")</f>
        <v>0</v>
      </c>
      <c r="DM8" s="72">
        <f>IFERROR(IF($DD8="Passive","",INDEX(Expenses!I$6:I$25,$DB8,1)),"")</f>
        <v>0</v>
      </c>
      <c r="DN8" s="72">
        <f>IFERROR(IF($DD8="Passive","",INDEX(Expenses!J$6:J$25,$DB8,1)),"")</f>
        <v>0</v>
      </c>
      <c r="DO8" s="72">
        <f>IFERROR(IF($DD8="Passive","",INDEX(Expenses!K$6:K$25,$DB8,1)),"")</f>
        <v>0</v>
      </c>
      <c r="DP8" s="72">
        <f>IFERROR(IF($DD8="Passive","",INDEX(Expenses!L$6:L$25,$DB8,1)),"")</f>
        <v>0</v>
      </c>
      <c r="DQ8" s="72">
        <f>IFERROR(IF($DD8="Passive","",INDEX(Expenses!M$6:M$25,$DB8,1)),"")</f>
        <v>0</v>
      </c>
      <c r="DR8" s="72">
        <f>IFERROR(IF($DD8="Passive","",INDEX(Expenses!N$6:N$25,$DB8,1)),"")</f>
        <v>0</v>
      </c>
      <c r="DS8" s="72">
        <f>IFERROR(IF($DD8="Passive","",INDEX(Expenses!O$6:O$25,$DB8,1)),"")</f>
        <v>0</v>
      </c>
      <c r="DU8" s="41" t="s">
        <v>212</v>
      </c>
      <c r="DW8" s="41" t="s">
        <v>205</v>
      </c>
      <c r="DX8" s="72">
        <f>IFERROR(IF($DU$6="ALL",SUMIFS(DH$4:DH$23,$DD$4:$DD$23,"Active"),
IF($DU$6&lt;&gt;"ALL",SUMIFS(DH$4:DH$23,$DD$4:$DD$23,"Active",$DG$4:$DG$23,$DU$6))),"")</f>
        <v>16500</v>
      </c>
      <c r="DY8" s="72">
        <f t="shared" ref="DY8:EI8" si="12">IFERROR(IF($DU$6="ALL",SUMIFS(DI$4:DI$23,$DD$4:$DD$23,"Active"),
IF($DU$6&lt;&gt;"ALL",SUMIFS(DI$4:DI$23,$DD$4:$DD$23,"Active",$DG$4:$DG$23,$DU$6))),"")</f>
        <v>16000</v>
      </c>
      <c r="DZ8" s="72">
        <f t="shared" si="12"/>
        <v>16500</v>
      </c>
      <c r="EA8" s="72">
        <f t="shared" si="12"/>
        <v>16000</v>
      </c>
      <c r="EB8" s="72">
        <f t="shared" si="12"/>
        <v>1000</v>
      </c>
      <c r="EC8" s="72">
        <f t="shared" si="12"/>
        <v>1000</v>
      </c>
      <c r="ED8" s="72">
        <f t="shared" si="12"/>
        <v>1750</v>
      </c>
      <c r="EE8" s="72">
        <f t="shared" si="12"/>
        <v>1000</v>
      </c>
      <c r="EF8" s="72">
        <f t="shared" si="12"/>
        <v>250</v>
      </c>
      <c r="EG8" s="72">
        <f t="shared" si="12"/>
        <v>250</v>
      </c>
      <c r="EH8" s="72">
        <f t="shared" si="12"/>
        <v>250</v>
      </c>
      <c r="EI8" s="72">
        <f t="shared" si="12"/>
        <v>250</v>
      </c>
    </row>
    <row r="9" spans="2:154" x14ac:dyDescent="0.25">
      <c r="B9" s="39">
        <v>5</v>
      </c>
      <c r="D9" s="42" t="str">
        <f>IFERROR(IF(LEN(INDEX(Menu!$C$9:$C$28,$B9,1))=0,"",INDEX(Menu!$C$9:$C$28,$B9,1)),"")</f>
        <v>Deanna Holcomb</v>
      </c>
      <c r="E9" s="42" t="str">
        <f>IFERROR(INDEX($D$5:$D$24, MATCH(0,INDEX((LEN($D$5:$D$24)=0)+COUNTIF($E$4:$E8,$D$5:$D$24),0),0)),"")</f>
        <v>Deanna Holcomb</v>
      </c>
      <c r="G9" s="42" t="str">
        <f>IFERROR(IF(LEN(INDEX(Menu!$F$9:$F$28,$B9,1))=0,"",INDEX(Menu!$F$9:$F$28,$B9,1)),"")</f>
        <v>Management Fees</v>
      </c>
      <c r="H9" s="42" t="str">
        <f>IFERROR(INDEX($G$5:$G$24,MATCH(0,INDEX((LEN($G$5:$G$24)=0)+COUNTIF($H$4:$H8,$G$5:$G$24),0),0)),"")</f>
        <v>Management Fees</v>
      </c>
      <c r="J9" s="42" t="str">
        <f>IFERROR(IF(LEN(INDEX(Menu!$H$9:$H$28,$B9,1))=0,"",INDEX(Menu!$H$9:$H$28,$B9,1)),"")</f>
        <v>Apartment</v>
      </c>
      <c r="K9" s="42" t="str">
        <f>IFERROR(INDEX($J$5:$J$14, MATCH(0,INDEX((LEN($J$5:$J$14)=0)+COUNTIF($K$4:$K8,$J$5:$J$14),0),0)),"")</f>
        <v>Apartment</v>
      </c>
      <c r="M9" s="42" t="str">
        <f>IFERROR(IF(LEN(INDEX(Menu!$J$9:$J$28,$B9,1))=0,"",INDEX(Menu!$J$9:$J$28,$B9,1)),"")</f>
        <v>Cancelled</v>
      </c>
      <c r="N9" s="42" t="str">
        <f>IFERROR(INDEX($M$5:$M$14, MATCH(0,INDEX((LEN($M$5:$M$14)=0)+COUNTIF($N$4:$N8,$M$5:$M$14),0),0)),"")</f>
        <v>Cancelled</v>
      </c>
      <c r="P9" s="42" t="str">
        <f>IFERROR(IF(LEN(INDEX(Menu!$H$21:$H$28,$B9,1))=0,"",INDEX(Menu!$H$21:$H$28,$B9,1)),"")</f>
        <v/>
      </c>
      <c r="Q9" s="42" t="str">
        <f>IFERROR(INDEX($P$5:$P$12, MATCH(0,INDEX((LEN($P$5:$P$12)=0)+COUNTIF($Q$4:$Q8,$P$5:$P$12),0),0)),"")</f>
        <v/>
      </c>
      <c r="S9" s="39">
        <v>2024</v>
      </c>
      <c r="U9" s="39">
        <v>5</v>
      </c>
      <c r="V9" s="39" t="s">
        <v>40</v>
      </c>
      <c r="X9" s="57">
        <v>0.06</v>
      </c>
      <c r="Z9" s="206" t="s">
        <v>225</v>
      </c>
      <c r="AA9" s="42" t="s">
        <v>228</v>
      </c>
      <c r="AC9" s="39">
        <v>6</v>
      </c>
      <c r="AE9" s="39" t="str">
        <f>IFERROR(IF(LEN(INDEX(BrokerTargetTracking!B$8:B$17,$AC9,1))=0,"Passive","Active"),"")</f>
        <v>Active</v>
      </c>
      <c r="AG9" s="42" t="str">
        <f>IFERROR(IF($AE9="Passive","",INDEX(BrokerTargetTracking!B$8:B$407,$AC9,1)),"")</f>
        <v>Gage Boyd</v>
      </c>
      <c r="AH9" s="39">
        <f>IFERROR(IF($AE9="Passive","",IF(LEN(INDEX(BrokerTargetTracking!C$8:C$17,$AC9,1))=0,"-",INDEX(BrokerTargetTracking!C$8:C$17,$AC9,1))),"")</f>
        <v>2022</v>
      </c>
      <c r="AI9" s="72">
        <f>IFERROR(IF($AE9="Passive","",INDEX(BrokerTargetTracking!D$8:D$17,$AC9,1)),"")</f>
        <v>200000</v>
      </c>
      <c r="AJ9" s="72">
        <f>IFERROR(IF($AE9="Passive","",INDEX(BrokerTargetTracking!E$8:E$17,$AC9,1)),"")</f>
        <v>200000</v>
      </c>
      <c r="AK9" s="72">
        <f>IFERROR(IF($AE9="Passive","",INDEX(BrokerTargetTracking!F$8:F$17,$AC9,1)),"")</f>
        <v>200000</v>
      </c>
      <c r="AL9" s="72">
        <f>IFERROR(IF($AE9="Passive","",INDEX(BrokerTargetTracking!G$8:G$17,$AC9,1)),"")</f>
        <v>200000</v>
      </c>
      <c r="AM9" s="72">
        <f>IFERROR(IF($AE9="Passive","",INDEX(BrokerTargetTracking!H$8:H$17,$AC9,1)),"")</f>
        <v>200000</v>
      </c>
      <c r="AN9" s="72">
        <f>IFERROR(IF($AE9="Passive","",INDEX(BrokerTargetTracking!I$8:I$17,$AC9,1)),"")</f>
        <v>200000</v>
      </c>
      <c r="AO9" s="72">
        <f>IFERROR(IF($AE9="Passive","",INDEX(BrokerTargetTracking!J$8:J$17,$AC9,1)),"")</f>
        <v>250000</v>
      </c>
      <c r="AP9" s="72">
        <f>IFERROR(IF($AE9="Passive","",INDEX(BrokerTargetTracking!K$8:K$17,$AC9,1)),"")</f>
        <v>250000</v>
      </c>
      <c r="AQ9" s="72">
        <f>IFERROR(IF($AE9="Passive","",INDEX(BrokerTargetTracking!L$8:L$17,$AC9,1)),"")</f>
        <v>250000</v>
      </c>
      <c r="AR9" s="72">
        <f>IFERROR(IF($AE9="Passive","",INDEX(BrokerTargetTracking!M$8:M$17,$AC9,1)),"")</f>
        <v>250000</v>
      </c>
      <c r="AS9" s="72">
        <f>IFERROR(IF($AE9="Passive","",INDEX(BrokerTargetTracking!N$8:N$17,$AC9,1)),"")</f>
        <v>250000</v>
      </c>
      <c r="AT9" s="72">
        <f>IFERROR(IF($AE9="Passive","",INDEX(BrokerTargetTracking!O$8:O$17,$AC9,1)),"")</f>
        <v>250000</v>
      </c>
      <c r="AV9" s="42" t="str">
        <f t="shared" si="0"/>
        <v>Gage Boyd</v>
      </c>
      <c r="AW9" s="39">
        <f t="shared" si="1"/>
        <v>2022</v>
      </c>
      <c r="AX9" s="72">
        <f>IFERROR(IF($AE9="Passive","",INDEX(BrokerTargetTracking!D$411:D$420,$AC9,1)),"")</f>
        <v>135000</v>
      </c>
      <c r="AY9" s="72">
        <f>IFERROR(IF($AE9="Passive","",INDEX(BrokerTargetTracking!E$411:E$420,$AC9,1)),"")</f>
        <v>160000</v>
      </c>
      <c r="AZ9" s="72">
        <f>IFERROR(IF($AE9="Passive","",INDEX(BrokerTargetTracking!F$411:F$420,$AC9,1)),"")</f>
        <v>100000</v>
      </c>
      <c r="BA9" s="72">
        <f>IFERROR(IF($AE9="Passive","",INDEX(BrokerTargetTracking!G$411:G$420,$AC9,1)),"")</f>
        <v>100000</v>
      </c>
      <c r="BB9" s="72">
        <f>IFERROR(IF($AE9="Passive","",INDEX(BrokerTargetTracking!H$411:H$420,$AC9,1)),"")</f>
        <v>185000</v>
      </c>
      <c r="BC9" s="72">
        <f>IFERROR(IF($AE9="Passive","",INDEX(BrokerTargetTracking!I$411:I$420,$AC9,1)),"")</f>
        <v>170000</v>
      </c>
      <c r="BD9" s="72">
        <f>IFERROR(IF($AE9="Passive","",INDEX(BrokerTargetTracking!J$411:J$420,$AC9,1)),"")</f>
        <v>95000</v>
      </c>
      <c r="BE9" s="72">
        <f>IFERROR(IF($AE9="Passive","",INDEX(BrokerTargetTracking!K$411:K$420,$AC9,1)),"")</f>
        <v>160000</v>
      </c>
      <c r="BF9" s="72">
        <f>IFERROR(IF($AE9="Passive","",INDEX(BrokerTargetTracking!L$411:L$420,$AC9,1)),"")</f>
        <v>120000</v>
      </c>
      <c r="BG9" s="72">
        <f>IFERROR(IF($AE9="Passive","",INDEX(BrokerTargetTracking!M$411:M$420,$AC9,1)),"")</f>
        <v>130000</v>
      </c>
      <c r="BH9" s="72">
        <f>IFERROR(IF($AE9="Passive","",INDEX(BrokerTargetTracking!N$411:N$420,$AC9,1)),"")</f>
        <v>190000</v>
      </c>
      <c r="BI9" s="72">
        <f>IFERROR(IF($AE9="Passive","",INDEX(BrokerTargetTracking!O$411:O$420,$AC9,1)),"")</f>
        <v>170000</v>
      </c>
      <c r="BK9" s="39">
        <v>6</v>
      </c>
      <c r="BM9" s="39" t="str">
        <f>IFERROR(IF(OR(LEN(INDEX(PropertyDatabase!B$6:B$25,$BK9,1))=0,LEN(INDEX(PropertyDatabase!C$6:C$25,$BK9,1))=0),"Passive","Active"),"")</f>
        <v>Active</v>
      </c>
      <c r="BO9" s="39">
        <f>IFERROR(IF($BM9="Passive","",INDEX(PropertyDatabase!B$6:B$25,$BK9,1)),"")</f>
        <v>106</v>
      </c>
      <c r="BP9" s="39" t="str">
        <f>IFERROR(IF($BM9="Passive","",INDEX(PropertyDatabase!C$6:C$25,$BK9,1)),"")</f>
        <v>Property 6</v>
      </c>
      <c r="BQ9" s="39" t="str">
        <f>IFERROR(IF($BM9="Passive","",INDEX(PropertyDatabase!D$6:D$25,$BK9,1)),"")</f>
        <v>Sarah-Jayne Morrison</v>
      </c>
      <c r="BR9" s="39" t="str">
        <f>IFERROR(IF($BM9="Passive","",INDEX(PropertyDatabase!E$6:E$25,$BK9,1)),"")</f>
        <v>sarah-jayne@mail.com</v>
      </c>
      <c r="BS9" s="39" t="str">
        <f>IFERROR(IF($BM9="Passive","",INDEX(PropertyDatabase!F$6:F$25,$BK9,1)),"")</f>
        <v>Flat</v>
      </c>
      <c r="BT9" s="42" t="str">
        <f>IFERROR(IF($BM9="Passive","",INDEX(PropertyDatabase!G$6:G$25,$BK9,1)),"")</f>
        <v>56 La Sierra Dr.
Bronx10467</v>
      </c>
      <c r="BU9" s="72" t="str">
        <f>IFERROR(IF($BM9="Passive","",IF(LEN(INDEX(PropertyDatabase!H$6:H$25,$BK9,1))=0,"-",INDEX(PropertyDatabase!H$6:H$25,$BK9,1))),"")</f>
        <v>-</v>
      </c>
      <c r="BV9" s="72" t="str">
        <f>IFERROR(IF($BM9="Passive","",IF(LEN(INDEX(PropertyDatabase!I$6:I$25,$BK9,1))=0,"-",INDEX(PropertyDatabase!I$6:I$25,$BK9,1))),"")</f>
        <v>-</v>
      </c>
      <c r="BX9" s="39" t="str">
        <f t="shared" si="2"/>
        <v>106 - Property 6</v>
      </c>
      <c r="BY9" s="39">
        <f t="shared" si="3"/>
        <v>6</v>
      </c>
      <c r="BZ9" s="39">
        <f t="shared" si="4"/>
        <v>6</v>
      </c>
      <c r="CA9" s="39" t="str">
        <f t="shared" si="5"/>
        <v>106 - Property 6</v>
      </c>
      <c r="CC9" s="39">
        <v>6</v>
      </c>
      <c r="CE9" s="39" t="str">
        <f>IFERROR(IF(OR(LEN(INDEX(TaskDatabase!B$6:B$25,$CC9,1))=0,LEN(INDEX(TaskDatabase!C$6:C$25,$CC9,1))=0),"Passive","Active"),"")</f>
        <v>Active</v>
      </c>
      <c r="CG9" s="39">
        <f>IFERROR(IF($CE9="Passive","",INDEX(TaskDatabase!B$6:B$25,$CC9,1)),"")</f>
        <v>1006</v>
      </c>
      <c r="CH9" s="42" t="str">
        <f>IFERROR(IF($CE9="Passive","",INDEX(TaskDatabase!C$6:C$25,$CC9,1)),"")</f>
        <v>Gage Boyd</v>
      </c>
      <c r="CI9" s="45">
        <f>IFERROR(IF($CE9="Passive","",INDEX(TaskDatabase!D$6:D$25,$CC9,1)),"")</f>
        <v>45064</v>
      </c>
      <c r="CJ9" s="42" t="str">
        <f>IFERROR(IF($CE9="Passive","",INDEX(TaskDatabase!E$6:E$25,$CC9,1)),"")</f>
        <v>107 - Property 7</v>
      </c>
      <c r="CK9" s="42" t="str">
        <f>IFERROR(IF($CE9="Passive","",INDEX(TaskDatabase!L$6:L$25,$CC9,1)),"")</f>
        <v>William Einstein</v>
      </c>
      <c r="CL9" s="42" t="str">
        <f>IFERROR(IF($CE9="Passive","",INDEX(TaskDatabase!M$6:M$25,$CC9,1)),"")</f>
        <v>347-308-9002</v>
      </c>
      <c r="CM9" s="39" t="str">
        <f>IFERROR(IF($CE9="Passive","",INDEX(TaskDatabase!N$6:N$25,$CC9,1)),"")</f>
        <v>Sale</v>
      </c>
      <c r="CN9" s="72">
        <f>IFERROR(IF($CE9="Passive","",INDEX(TaskDatabase!O$6:O$25,$CC9,1)),"")</f>
        <v>190000</v>
      </c>
      <c r="CO9" s="57">
        <f>IFERROR(IF($CE9="Passive","",INDEX(TaskDatabase!P$6:P$25,$CC9,1)),"")</f>
        <v>0.04</v>
      </c>
      <c r="CP9" s="72">
        <f>IFERROR(IF($CE9="Passive","",INDEX(TaskDatabase!Q$6:Q$25,$CC9,1)),"")</f>
        <v>7600</v>
      </c>
      <c r="CQ9" s="57">
        <f>IFERROR(IF($CE9="Passive","",INDEX(TaskDatabase!R$6:R$25,$CC9,1)),"")</f>
        <v>0.15</v>
      </c>
      <c r="CR9" s="72">
        <f>IFERROR(IF($CE9="Passive","",INDEX(TaskDatabase!S$6:S$25,$CC9,1)),"")</f>
        <v>1140</v>
      </c>
      <c r="CS9" s="72">
        <f>IFERROR(IF($CE9="Passive","",INDEX(TaskDatabase!T$6:T$25,$CC9,1)),"")</f>
        <v>0</v>
      </c>
      <c r="CT9" s="72">
        <f>IFERROR(IF($CE9="Passive","",INDEX(TaskDatabase!U$6:U$25,$CC9,1)),"")</f>
        <v>6460</v>
      </c>
      <c r="CU9" s="72">
        <f>IFERROR(IF($CE9="Passive","",INDEX(TaskDatabase!V$6:V$25,$CC9,1)),"")</f>
        <v>0</v>
      </c>
      <c r="CV9" s="72">
        <f t="shared" si="6"/>
        <v>6460</v>
      </c>
      <c r="CW9" s="42" t="str">
        <f>IFERROR(IF($CE9="Passive","",INDEX(TaskDatabase!W$6:W$25,$CC9,1)),"")</f>
        <v>Paid</v>
      </c>
      <c r="CX9" s="45">
        <f>IFERROR(IF($CE9="Passive","",INDEX(TaskDatabase!X$6:X$25,$CC9,1)),"")</f>
        <v>45096</v>
      </c>
      <c r="CY9" s="39">
        <f t="shared" si="7"/>
        <v>6</v>
      </c>
      <c r="CZ9" s="39">
        <f t="shared" si="8"/>
        <v>2023</v>
      </c>
      <c r="DB9" s="39">
        <v>6</v>
      </c>
      <c r="DD9" s="39" t="str">
        <f>IFERROR(IF(OR(LEN(INDEX(Expenses!B$6:B$25,$DB9,1))=0,LEN(INDEX(Expenses!C$6:C$25,$DB9,1))=0),"Passive","Active"),"")</f>
        <v>Active</v>
      </c>
      <c r="DF9" s="42" t="str">
        <f>IFERROR(IF($DD9="Passive","",INDEX(Expenses!B$6:B$25,$DB9,1)),"")</f>
        <v>Cleaning &amp; Maintenance</v>
      </c>
      <c r="DG9" s="39">
        <f>IFERROR(IF($DD9="Passive","",INDEX(Expenses!C$6:C$25,$DB9,1)),"")</f>
        <v>2023</v>
      </c>
      <c r="DH9" s="72">
        <f>IFERROR(IF($DD9="Passive","",INDEX(Expenses!D$6:D$25,$DB9,1)),"")</f>
        <v>750</v>
      </c>
      <c r="DI9" s="72">
        <f>IFERROR(IF($DD9="Passive","",INDEX(Expenses!E$6:E$25,$DB9,1)),"")</f>
        <v>750</v>
      </c>
      <c r="DJ9" s="72">
        <f>IFERROR(IF($DD9="Passive","",INDEX(Expenses!F$6:F$25,$DB9,1)),"")</f>
        <v>750</v>
      </c>
      <c r="DK9" s="72">
        <f>IFERROR(IF($DD9="Passive","",INDEX(Expenses!G$6:G$25,$DB9,1)),"")</f>
        <v>750</v>
      </c>
      <c r="DL9" s="72">
        <f>IFERROR(IF($DD9="Passive","",INDEX(Expenses!H$6:H$25,$DB9,1)),"")</f>
        <v>750</v>
      </c>
      <c r="DM9" s="72">
        <f>IFERROR(IF($DD9="Passive","",INDEX(Expenses!I$6:I$25,$DB9,1)),"")</f>
        <v>750</v>
      </c>
      <c r="DN9" s="72">
        <f>IFERROR(IF($DD9="Passive","",INDEX(Expenses!J$6:J$25,$DB9,1)),"")</f>
        <v>750</v>
      </c>
      <c r="DO9" s="72">
        <f>IFERROR(IF($DD9="Passive","",INDEX(Expenses!K$6:K$25,$DB9,1)),"")</f>
        <v>750</v>
      </c>
      <c r="DP9" s="72">
        <f>IFERROR(IF($DD9="Passive","",INDEX(Expenses!L$6:L$25,$DB9,1)),"")</f>
        <v>0</v>
      </c>
      <c r="DQ9" s="72">
        <f>IFERROR(IF($DD9="Passive","",INDEX(Expenses!M$6:M$25,$DB9,1)),"")</f>
        <v>0</v>
      </c>
      <c r="DR9" s="72">
        <f>IFERROR(IF($DD9="Passive","",INDEX(Expenses!N$6:N$25,$DB9,1)),"")</f>
        <v>0</v>
      </c>
      <c r="DS9" s="72">
        <f>IFERROR(IF($DD9="Passive","",INDEX(Expenses!O$6:O$25,$DB9,1)),"")</f>
        <v>0</v>
      </c>
      <c r="DU9" s="68" t="str">
        <f>IF(LEN(monthfilter)=0,"ALL",monthfilter)</f>
        <v>ALL</v>
      </c>
      <c r="EK9" s="106" t="str">
        <f>$Z$12&amp;" - "&amp;$AA$12</f>
        <v>TOTAL SALES TARGET (USD) - TOTAL SALES ACTUAL (USD)</v>
      </c>
      <c r="EL9" s="41" t="s">
        <v>34</v>
      </c>
      <c r="EM9" s="66" t="s">
        <v>37</v>
      </c>
      <c r="EN9" s="66" t="s">
        <v>38</v>
      </c>
      <c r="EO9" s="66" t="s">
        <v>39</v>
      </c>
      <c r="EP9" s="66" t="s">
        <v>235</v>
      </c>
      <c r="EQ9" s="66" t="s">
        <v>40</v>
      </c>
      <c r="ER9" s="66" t="s">
        <v>41</v>
      </c>
      <c r="ES9" s="66" t="s">
        <v>42</v>
      </c>
      <c r="ET9" s="66" t="s">
        <v>43</v>
      </c>
      <c r="EU9" s="66" t="s">
        <v>44</v>
      </c>
      <c r="EV9" s="66" t="s">
        <v>45</v>
      </c>
      <c r="EW9" s="66" t="s">
        <v>46</v>
      </c>
      <c r="EX9" s="66" t="s">
        <v>47</v>
      </c>
    </row>
    <row r="10" spans="2:154" x14ac:dyDescent="0.25">
      <c r="B10" s="39">
        <v>6</v>
      </c>
      <c r="D10" s="42" t="str">
        <f>IFERROR(IF(LEN(INDEX(Menu!$C$9:$C$28,$B10,1))=0,"",INDEX(Menu!$C$9:$C$28,$B10,1)),"")</f>
        <v>Gage Boyd</v>
      </c>
      <c r="E10" s="42" t="str">
        <f>IFERROR(INDEX($D$5:$D$24, MATCH(0,INDEX((LEN($D$5:$D$24)=0)+COUNTIF($E$4:$E9,$D$5:$D$24),0),0)),"")</f>
        <v>Gage Boyd</v>
      </c>
      <c r="G10" s="42" t="str">
        <f>IFERROR(IF(LEN(INDEX(Menu!$F$9:$F$28,$B10,1))=0,"",INDEX(Menu!$F$9:$F$28,$B10,1)),"")</f>
        <v>Repairs</v>
      </c>
      <c r="H10" s="42" t="str">
        <f>IFERROR(INDEX($G$5:$G$24,MATCH(0,INDEX((LEN($G$5:$G$24)=0)+COUNTIF($H$4:$H9,$G$5:$G$24),0),0)),"")</f>
        <v>Repairs</v>
      </c>
      <c r="J10" s="42" t="str">
        <f>IFERROR(IF(LEN(INDEX(Menu!$H$9:$H$28,$B10,1))=0,"",INDEX(Menu!$H$9:$H$28,$B10,1)),"")</f>
        <v/>
      </c>
      <c r="K10" s="42" t="str">
        <f>IFERROR(INDEX($J$5:$J$14, MATCH(0,INDEX((LEN($J$5:$J$14)=0)+COUNTIF($K$4:$K9,$J$5:$J$14),0),0)),"")</f>
        <v/>
      </c>
      <c r="M10" s="42" t="str">
        <f>IFERROR(IF(LEN(INDEX(Menu!$J$9:$J$28,$B10,1))=0,"",INDEX(Menu!$J$9:$J$28,$B10,1)),"")</f>
        <v/>
      </c>
      <c r="N10" s="42" t="str">
        <f>IFERROR(INDEX($M$5:$M$14, MATCH(0,INDEX((LEN($M$5:$M$14)=0)+COUNTIF($N$4:$N9,$M$5:$M$14),0),0)),"")</f>
        <v/>
      </c>
      <c r="P10" s="42" t="str">
        <f>IFERROR(IF(LEN(INDEX(Menu!$H$21:$H$28,$B10,1))=0,"",INDEX(Menu!$H$21:$H$28,$B10,1)),"")</f>
        <v/>
      </c>
      <c r="Q10" s="42" t="str">
        <f>IFERROR(INDEX($P$5:$P$12, MATCH(0,INDEX((LEN($P$5:$P$12)=0)+COUNTIF($Q$4:$Q9,$P$5:$P$12),0),0)),"")</f>
        <v/>
      </c>
      <c r="S10" s="39">
        <v>2025</v>
      </c>
      <c r="U10" s="39">
        <v>6</v>
      </c>
      <c r="V10" s="39" t="s">
        <v>41</v>
      </c>
      <c r="X10" s="57">
        <v>7.0000000000000007E-2</v>
      </c>
      <c r="AC10" s="39">
        <v>7</v>
      </c>
      <c r="AE10" s="39" t="str">
        <f>IFERROR(IF(LEN(INDEX(BrokerTargetTracking!B$8:B$17,$AC10,1))=0,"Passive","Active"),"")</f>
        <v>Passive</v>
      </c>
      <c r="AG10" s="42" t="str">
        <f>IFERROR(IF($AE10="Passive","",INDEX(BrokerTargetTracking!B$8:B$407,$AC10,1)),"")</f>
        <v/>
      </c>
      <c r="AH10" s="39" t="str">
        <f>IFERROR(IF($AE10="Passive","",IF(LEN(INDEX(BrokerTargetTracking!C$8:C$17,$AC10,1))=0,"-",INDEX(BrokerTargetTracking!C$8:C$17,$AC10,1))),"")</f>
        <v/>
      </c>
      <c r="AI10" s="72" t="str">
        <f>IFERROR(IF($AE10="Passive","",INDEX(BrokerTargetTracking!D$8:D$17,$AC10,1)),"")</f>
        <v/>
      </c>
      <c r="AJ10" s="72" t="str">
        <f>IFERROR(IF($AE10="Passive","",INDEX(BrokerTargetTracking!E$8:E$17,$AC10,1)),"")</f>
        <v/>
      </c>
      <c r="AK10" s="72" t="str">
        <f>IFERROR(IF($AE10="Passive","",INDEX(BrokerTargetTracking!F$8:F$17,$AC10,1)),"")</f>
        <v/>
      </c>
      <c r="AL10" s="72" t="str">
        <f>IFERROR(IF($AE10="Passive","",INDEX(BrokerTargetTracking!G$8:G$17,$AC10,1)),"")</f>
        <v/>
      </c>
      <c r="AM10" s="72" t="str">
        <f>IFERROR(IF($AE10="Passive","",INDEX(BrokerTargetTracking!H$8:H$17,$AC10,1)),"")</f>
        <v/>
      </c>
      <c r="AN10" s="72" t="str">
        <f>IFERROR(IF($AE10="Passive","",INDEX(BrokerTargetTracking!I$8:I$17,$AC10,1)),"")</f>
        <v/>
      </c>
      <c r="AO10" s="72" t="str">
        <f>IFERROR(IF($AE10="Passive","",INDEX(BrokerTargetTracking!J$8:J$17,$AC10,1)),"")</f>
        <v/>
      </c>
      <c r="AP10" s="72" t="str">
        <f>IFERROR(IF($AE10="Passive","",INDEX(BrokerTargetTracking!K$8:K$17,$AC10,1)),"")</f>
        <v/>
      </c>
      <c r="AQ10" s="72" t="str">
        <f>IFERROR(IF($AE10="Passive","",INDEX(BrokerTargetTracking!L$8:L$17,$AC10,1)),"")</f>
        <v/>
      </c>
      <c r="AR10" s="72" t="str">
        <f>IFERROR(IF($AE10="Passive","",INDEX(BrokerTargetTracking!M$8:M$17,$AC10,1)),"")</f>
        <v/>
      </c>
      <c r="AS10" s="72" t="str">
        <f>IFERROR(IF($AE10="Passive","",INDEX(BrokerTargetTracking!N$8:N$17,$AC10,1)),"")</f>
        <v/>
      </c>
      <c r="AT10" s="72" t="str">
        <f>IFERROR(IF($AE10="Passive","",INDEX(BrokerTargetTracking!O$8:O$17,$AC10,1)),"")</f>
        <v/>
      </c>
      <c r="AV10" s="42" t="str">
        <f t="shared" si="0"/>
        <v/>
      </c>
      <c r="AW10" s="39" t="str">
        <f t="shared" si="1"/>
        <v/>
      </c>
      <c r="AX10" s="72" t="str">
        <f>IFERROR(IF($AE10="Passive","",INDEX(BrokerTargetTracking!D$411:D$420,$AC10,1)),"")</f>
        <v/>
      </c>
      <c r="AY10" s="72" t="str">
        <f>IFERROR(IF($AE10="Passive","",INDEX(BrokerTargetTracking!E$411:E$420,$AC10,1)),"")</f>
        <v/>
      </c>
      <c r="AZ10" s="72" t="str">
        <f>IFERROR(IF($AE10="Passive","",INDEX(BrokerTargetTracking!F$411:F$420,$AC10,1)),"")</f>
        <v/>
      </c>
      <c r="BA10" s="72" t="str">
        <f>IFERROR(IF($AE10="Passive","",INDEX(BrokerTargetTracking!G$411:G$420,$AC10,1)),"")</f>
        <v/>
      </c>
      <c r="BB10" s="72" t="str">
        <f>IFERROR(IF($AE10="Passive","",INDEX(BrokerTargetTracking!H$411:H$420,$AC10,1)),"")</f>
        <v/>
      </c>
      <c r="BC10" s="72" t="str">
        <f>IFERROR(IF($AE10="Passive","",INDEX(BrokerTargetTracking!I$411:I$420,$AC10,1)),"")</f>
        <v/>
      </c>
      <c r="BD10" s="72" t="str">
        <f>IFERROR(IF($AE10="Passive","",INDEX(BrokerTargetTracking!J$411:J$420,$AC10,1)),"")</f>
        <v/>
      </c>
      <c r="BE10" s="72" t="str">
        <f>IFERROR(IF($AE10="Passive","",INDEX(BrokerTargetTracking!K$411:K$420,$AC10,1)),"")</f>
        <v/>
      </c>
      <c r="BF10" s="72" t="str">
        <f>IFERROR(IF($AE10="Passive","",INDEX(BrokerTargetTracking!L$411:L$420,$AC10,1)),"")</f>
        <v/>
      </c>
      <c r="BG10" s="72" t="str">
        <f>IFERROR(IF($AE10="Passive","",INDEX(BrokerTargetTracking!M$411:M$420,$AC10,1)),"")</f>
        <v/>
      </c>
      <c r="BH10" s="72" t="str">
        <f>IFERROR(IF($AE10="Passive","",INDEX(BrokerTargetTracking!N$411:N$420,$AC10,1)),"")</f>
        <v/>
      </c>
      <c r="BI10" s="72" t="str">
        <f>IFERROR(IF($AE10="Passive","",INDEX(BrokerTargetTracking!O$411:O$420,$AC10,1)),"")</f>
        <v/>
      </c>
      <c r="BK10" s="39">
        <v>7</v>
      </c>
      <c r="BM10" s="39" t="str">
        <f>IFERROR(IF(OR(LEN(INDEX(PropertyDatabase!B$6:B$25,$BK10,1))=0,LEN(INDEX(PropertyDatabase!C$6:C$25,$BK10,1))=0),"Passive","Active"),"")</f>
        <v>Active</v>
      </c>
      <c r="BO10" s="39">
        <f>IFERROR(IF($BM10="Passive","",INDEX(PropertyDatabase!B$6:B$25,$BK10,1)),"")</f>
        <v>107</v>
      </c>
      <c r="BP10" s="39" t="str">
        <f>IFERROR(IF($BM10="Passive","",INDEX(PropertyDatabase!C$6:C$25,$BK10,1)),"")</f>
        <v>Property 7</v>
      </c>
      <c r="BQ10" s="39" t="str">
        <f>IFERROR(IF($BM10="Passive","",INDEX(PropertyDatabase!D$6:D$25,$BK10,1)),"")</f>
        <v>Alyce Milner</v>
      </c>
      <c r="BR10" s="39" t="str">
        <f>IFERROR(IF($BM10="Passive","",INDEX(PropertyDatabase!E$6:E$25,$BK10,1)),"")</f>
        <v>alyce@mail.com</v>
      </c>
      <c r="BS10" s="39" t="str">
        <f>IFERROR(IF($BM10="Passive","",INDEX(PropertyDatabase!F$6:F$25,$BK10,1)),"")</f>
        <v>Townhome</v>
      </c>
      <c r="BT10" s="42" t="str">
        <f>IFERROR(IF($BM10="Passive","",INDEX(PropertyDatabase!G$6:G$25,$BK10,1)),"")</f>
        <v>75 Windsor Dr.
Brooklyn 11219</v>
      </c>
      <c r="BU10" s="72" t="str">
        <f>IFERROR(IF($BM10="Passive","",IF(LEN(INDEX(PropertyDatabase!H$6:H$25,$BK10,1))=0,"-",INDEX(PropertyDatabase!H$6:H$25,$BK10,1))),"")</f>
        <v>-</v>
      </c>
      <c r="BV10" s="72" t="str">
        <f>IFERROR(IF($BM10="Passive","",IF(LEN(INDEX(PropertyDatabase!I$6:I$25,$BK10,1))=0,"-",INDEX(PropertyDatabase!I$6:I$25,$BK10,1))),"")</f>
        <v>-</v>
      </c>
      <c r="BX10" s="39" t="str">
        <f t="shared" si="2"/>
        <v>107 - Property 7</v>
      </c>
      <c r="BY10" s="39">
        <f t="shared" si="3"/>
        <v>7</v>
      </c>
      <c r="BZ10" s="39">
        <f t="shared" si="4"/>
        <v>7</v>
      </c>
      <c r="CA10" s="39" t="str">
        <f t="shared" si="5"/>
        <v>107 - Property 7</v>
      </c>
      <c r="CC10" s="39">
        <v>7</v>
      </c>
      <c r="CE10" s="39" t="str">
        <f>IFERROR(IF(OR(LEN(INDEX(TaskDatabase!B$6:B$25,$CC10,1))=0,LEN(INDEX(TaskDatabase!C$6:C$25,$CC10,1))=0),"Passive","Active"),"")</f>
        <v>Active</v>
      </c>
      <c r="CG10" s="39">
        <f>IFERROR(IF($CE10="Passive","",INDEX(TaskDatabase!B$6:B$25,$CC10,1)),"")</f>
        <v>1007</v>
      </c>
      <c r="CH10" s="42" t="str">
        <f>IFERROR(IF($CE10="Passive","",INDEX(TaskDatabase!C$6:C$25,$CC10,1)),"")</f>
        <v>Nash Goodwin</v>
      </c>
      <c r="CI10" s="45">
        <f>IFERROR(IF($CE10="Passive","",INDEX(TaskDatabase!D$6:D$25,$CC10,1)),"")</f>
        <v>45093</v>
      </c>
      <c r="CJ10" s="42" t="str">
        <f>IFERROR(IF($CE10="Passive","",INDEX(TaskDatabase!E$6:E$25,$CC10,1)),"")</f>
        <v>112 - Property 12</v>
      </c>
      <c r="CK10" s="42" t="str">
        <f>IFERROR(IF($CE10="Passive","",INDEX(TaskDatabase!L$6:L$25,$CC10,1)),"")</f>
        <v>Craig Pastolove</v>
      </c>
      <c r="CL10" s="42" t="str">
        <f>IFERROR(IF($CE10="Passive","",INDEX(TaskDatabase!M$6:M$25,$CC10,1)),"")</f>
        <v>646-218-9857</v>
      </c>
      <c r="CM10" s="39" t="str">
        <f>IFERROR(IF($CE10="Passive","",INDEX(TaskDatabase!N$6:N$25,$CC10,1)),"")</f>
        <v>Sale</v>
      </c>
      <c r="CN10" s="72">
        <f>IFERROR(IF($CE10="Passive","",INDEX(TaskDatabase!O$6:O$25,$CC10,1)),"")</f>
        <v>210000</v>
      </c>
      <c r="CO10" s="57">
        <f>IFERROR(IF($CE10="Passive","",INDEX(TaskDatabase!P$6:P$25,$CC10,1)),"")</f>
        <v>0.05</v>
      </c>
      <c r="CP10" s="72">
        <f>IFERROR(IF($CE10="Passive","",INDEX(TaskDatabase!Q$6:Q$25,$CC10,1)),"")</f>
        <v>10500</v>
      </c>
      <c r="CQ10" s="57">
        <f>IFERROR(IF($CE10="Passive","",INDEX(TaskDatabase!R$6:R$25,$CC10,1)),"")</f>
        <v>0.1</v>
      </c>
      <c r="CR10" s="72">
        <f>IFERROR(IF($CE10="Passive","",INDEX(TaskDatabase!S$6:S$25,$CC10,1)),"")</f>
        <v>1050</v>
      </c>
      <c r="CS10" s="72">
        <f>IFERROR(IF($CE10="Passive","",INDEX(TaskDatabase!T$6:T$25,$CC10,1)),"")</f>
        <v>750</v>
      </c>
      <c r="CT10" s="72">
        <f>IFERROR(IF($CE10="Passive","",INDEX(TaskDatabase!U$6:U$25,$CC10,1)),"")</f>
        <v>8700</v>
      </c>
      <c r="CU10" s="72">
        <f>IFERROR(IF($CE10="Passive","",INDEX(TaskDatabase!V$6:V$25,$CC10,1)),"")</f>
        <v>0</v>
      </c>
      <c r="CV10" s="72">
        <f t="shared" si="6"/>
        <v>8700</v>
      </c>
      <c r="CW10" s="42" t="str">
        <f>IFERROR(IF($CE10="Passive","",INDEX(TaskDatabase!W$6:W$25,$CC10,1)),"")</f>
        <v>Paid</v>
      </c>
      <c r="CX10" s="45">
        <f>IFERROR(IF($CE10="Passive","",INDEX(TaskDatabase!X$6:X$25,$CC10,1)),"")</f>
        <v>45131</v>
      </c>
      <c r="CY10" s="39">
        <f t="shared" si="7"/>
        <v>7</v>
      </c>
      <c r="CZ10" s="39">
        <f t="shared" si="8"/>
        <v>2023</v>
      </c>
      <c r="DB10" s="39">
        <v>7</v>
      </c>
      <c r="DD10" s="39" t="str">
        <f>IFERROR(IF(OR(LEN(INDEX(Expenses!B$6:B$25,$DB10,1))=0,LEN(INDEX(Expenses!C$6:C$25,$DB10,1))=0),"Passive","Active"),"")</f>
        <v>Passive</v>
      </c>
      <c r="DF10" s="42" t="str">
        <f>IFERROR(IF($DD10="Passive","",INDEX(Expenses!B$6:B$25,$DB10,1)),"")</f>
        <v/>
      </c>
      <c r="DG10" s="39" t="str">
        <f>IFERROR(IF($DD10="Passive","",INDEX(Expenses!C$6:C$25,$DB10,1)),"")</f>
        <v/>
      </c>
      <c r="DH10" s="72" t="str">
        <f>IFERROR(IF($DD10="Passive","",INDEX(Expenses!D$6:D$25,$DB10,1)),"")</f>
        <v/>
      </c>
      <c r="DI10" s="72" t="str">
        <f>IFERROR(IF($DD10="Passive","",INDEX(Expenses!E$6:E$25,$DB10,1)),"")</f>
        <v/>
      </c>
      <c r="DJ10" s="72" t="str">
        <f>IFERROR(IF($DD10="Passive","",INDEX(Expenses!F$6:F$25,$DB10,1)),"")</f>
        <v/>
      </c>
      <c r="DK10" s="72" t="str">
        <f>IFERROR(IF($DD10="Passive","",INDEX(Expenses!G$6:G$25,$DB10,1)),"")</f>
        <v/>
      </c>
      <c r="DL10" s="72" t="str">
        <f>IFERROR(IF($DD10="Passive","",INDEX(Expenses!H$6:H$25,$DB10,1)),"")</f>
        <v/>
      </c>
      <c r="DM10" s="72" t="str">
        <f>IFERROR(IF($DD10="Passive","",INDEX(Expenses!I$6:I$25,$DB10,1)),"")</f>
        <v/>
      </c>
      <c r="DN10" s="72" t="str">
        <f>IFERROR(IF($DD10="Passive","",INDEX(Expenses!J$6:J$25,$DB10,1)),"")</f>
        <v/>
      </c>
      <c r="DO10" s="72" t="str">
        <f>IFERROR(IF($DD10="Passive","",INDEX(Expenses!K$6:K$25,$DB10,1)),"")</f>
        <v/>
      </c>
      <c r="DP10" s="72" t="str">
        <f>IFERROR(IF($DD10="Passive","",INDEX(Expenses!L$6:L$25,$DB10,1)),"")</f>
        <v/>
      </c>
      <c r="DQ10" s="72" t="str">
        <f>IFERROR(IF($DD10="Passive","",INDEX(Expenses!M$6:M$25,$DB10,1)),"")</f>
        <v/>
      </c>
      <c r="DR10" s="72" t="str">
        <f>IFERROR(IF($DD10="Passive","",INDEX(Expenses!N$6:N$25,$DB10,1)),"")</f>
        <v/>
      </c>
      <c r="DS10" s="72" t="str">
        <f>IFERROR(IF($DD10="Passive","",INDEX(Expenses!O$6:O$25,$DB10,1)),"")</f>
        <v/>
      </c>
      <c r="DW10" s="68" t="s">
        <v>217</v>
      </c>
      <c r="DX10" s="39">
        <v>1</v>
      </c>
      <c r="DY10" s="39">
        <v>2</v>
      </c>
      <c r="DZ10" s="39">
        <v>3</v>
      </c>
      <c r="EA10" s="39">
        <v>4</v>
      </c>
      <c r="EB10" s="39">
        <v>5</v>
      </c>
      <c r="EC10" s="39">
        <v>6</v>
      </c>
      <c r="ED10" s="39">
        <v>7</v>
      </c>
      <c r="EE10" s="39">
        <v>8</v>
      </c>
      <c r="EF10" s="39">
        <v>9</v>
      </c>
      <c r="EG10" s="39">
        <v>10</v>
      </c>
      <c r="EH10" s="39">
        <v>11</v>
      </c>
      <c r="EI10" s="39">
        <v>12</v>
      </c>
      <c r="EK10" s="68" t="s">
        <v>221</v>
      </c>
      <c r="EL10" s="71" t="str">
        <f>IF($DU$12="ALL","TOTAL",$DU$12)</f>
        <v>TOTAL</v>
      </c>
      <c r="EM10" s="75">
        <f>IFERROR(IF(AND($DU$6="ALL",$DU$12="ALL"),SUMIFS(AI$4:AI$13,$AE$4:$AE$13,"Active"),
IF(AND($DU$6&lt;&gt;"ALL",$DU$12="ALL"),SUMIFS(AI$4:AI$13,$AE$4:$AE$13,"Active",$AH$4:$AH$13,$DU$6),
IF(AND($DU$6="ALL",$DU$12&lt;&gt;"ALL"),SUMIFS(AI$4:AI$13,$AE$4:$AE$13,"Active",$AG$4:$AG$13,$DU$12),
IF(AND($DU$6&lt;&gt;"ALL",$DU$12&lt;&gt;"ALL"),SUMIFS(AI$4:AI$13,$AE$4:$AE$13,"Active",$AH$4:$AH$13,$DU$6,$AG$4:$AG$13,$DU$12))))),"")</f>
        <v>1050000</v>
      </c>
      <c r="EN10" s="75">
        <f t="shared" ref="EN10:EX10" si="13">IFERROR(IF(AND($DU$6="ALL",$DU$12="ALL"),SUMIFS(AJ$4:AJ$13,$AE$4:$AE$13,"Active"),
IF(AND($DU$6&lt;&gt;"ALL",$DU$12="ALL"),SUMIFS(AJ$4:AJ$13,$AE$4:$AE$13,"Active",$AH$4:$AH$13,$DU$6),
IF(AND($DU$6="ALL",$DU$12&lt;&gt;"ALL"),SUMIFS(AJ$4:AJ$13,$AE$4:$AE$13,"Active",$AG$4:$AG$13,$DU$12),
IF(AND($DU$6&lt;&gt;"ALL",$DU$12&lt;&gt;"ALL"),SUMIFS(AJ$4:AJ$13,$AE$4:$AE$13,"Active",$AH$4:$AH$13,$DU$6,$AG$4:$AG$13,$DU$12))))),"")</f>
        <v>1050000</v>
      </c>
      <c r="EO10" s="72">
        <f t="shared" si="13"/>
        <v>1050000</v>
      </c>
      <c r="EP10" s="72">
        <f t="shared" si="13"/>
        <v>1050000</v>
      </c>
      <c r="EQ10" s="72">
        <f t="shared" si="13"/>
        <v>1050000</v>
      </c>
      <c r="ER10" s="72">
        <f t="shared" si="13"/>
        <v>1050000</v>
      </c>
      <c r="ES10" s="72">
        <f t="shared" si="13"/>
        <v>1275000</v>
      </c>
      <c r="ET10" s="72">
        <f t="shared" si="13"/>
        <v>1275000</v>
      </c>
      <c r="EU10" s="72">
        <f t="shared" si="13"/>
        <v>1275000</v>
      </c>
      <c r="EV10" s="72">
        <f t="shared" si="13"/>
        <v>1275000</v>
      </c>
      <c r="EW10" s="72">
        <f t="shared" si="13"/>
        <v>1275000</v>
      </c>
      <c r="EX10" s="72">
        <f t="shared" si="13"/>
        <v>1275000</v>
      </c>
    </row>
    <row r="11" spans="2:154" x14ac:dyDescent="0.25">
      <c r="B11" s="39">
        <v>7</v>
      </c>
      <c r="D11" s="42" t="str">
        <f>IFERROR(IF(LEN(INDEX(Menu!$C$9:$C$28,$B11,1))=0,"",INDEX(Menu!$C$9:$C$28,$B11,1)),"")</f>
        <v>Nash Goodwin</v>
      </c>
      <c r="E11" s="42" t="str">
        <f>IFERROR(INDEX($D$5:$D$24, MATCH(0,INDEX((LEN($D$5:$D$24)=0)+COUNTIF($E$4:$E10,$D$5:$D$24),0),0)),"")</f>
        <v>Nash Goodwin</v>
      </c>
      <c r="G11" s="42" t="str">
        <f>IFERROR(IF(LEN(INDEX(Menu!$F$9:$F$28,$B11,1))=0,"",INDEX(Menu!$F$9:$F$28,$B11,1)),"")</f>
        <v>Supplies</v>
      </c>
      <c r="H11" s="42" t="str">
        <f>IFERROR(INDEX($G$5:$G$24,MATCH(0,INDEX((LEN($G$5:$G$24)=0)+COUNTIF($H$4:$H10,$G$5:$G$24),0),0)),"")</f>
        <v>Supplies</v>
      </c>
      <c r="J11" s="42" t="str">
        <f>IFERROR(IF(LEN(INDEX(Menu!$H$9:$H$28,$B11,1))=0,"",INDEX(Menu!$H$9:$H$28,$B11,1)),"")</f>
        <v/>
      </c>
      <c r="K11" s="42" t="str">
        <f>IFERROR(INDEX($J$5:$J$14, MATCH(0,INDEX((LEN($J$5:$J$14)=0)+COUNTIF($K$4:$K10,$J$5:$J$14),0),0)),"")</f>
        <v/>
      </c>
      <c r="M11" s="42" t="str">
        <f>IFERROR(IF(LEN(INDEX(Menu!$J$9:$J$28,$B11,1))=0,"",INDEX(Menu!$J$9:$J$28,$B11,1)),"")</f>
        <v/>
      </c>
      <c r="N11" s="42" t="str">
        <f>IFERROR(INDEX($M$5:$M$14, MATCH(0,INDEX((LEN($M$5:$M$14)=0)+COUNTIF($N$4:$N10,$M$5:$M$14),0),0)),"")</f>
        <v/>
      </c>
      <c r="P11" s="42" t="str">
        <f>IFERROR(IF(LEN(INDEX(Menu!$H$21:$H$28,$B11,1))=0,"",INDEX(Menu!$H$21:$H$28,$B11,1)),"")</f>
        <v/>
      </c>
      <c r="Q11" s="42" t="str">
        <f>IFERROR(INDEX($P$5:$P$12, MATCH(0,INDEX((LEN($P$5:$P$12)=0)+COUNTIF($Q$4:$Q10,$P$5:$P$12),0),0)),"")</f>
        <v/>
      </c>
      <c r="S11" s="39">
        <v>2026</v>
      </c>
      <c r="U11" s="39">
        <v>7</v>
      </c>
      <c r="V11" s="39" t="s">
        <v>42</v>
      </c>
      <c r="X11" s="57">
        <v>0.08</v>
      </c>
      <c r="Z11" s="41" t="s">
        <v>31</v>
      </c>
      <c r="AA11" s="41" t="s">
        <v>30</v>
      </c>
      <c r="AC11" s="39">
        <v>8</v>
      </c>
      <c r="AE11" s="39" t="str">
        <f>IFERROR(IF(LEN(INDEX(BrokerTargetTracking!B$8:B$17,$AC11,1))=0,"Passive","Active"),"")</f>
        <v>Passive</v>
      </c>
      <c r="AG11" s="42" t="str">
        <f>IFERROR(IF($AE11="Passive","",INDEX(BrokerTargetTracking!B$8:B$407,$AC11,1)),"")</f>
        <v/>
      </c>
      <c r="AH11" s="39" t="str">
        <f>IFERROR(IF($AE11="Passive","",IF(LEN(INDEX(BrokerTargetTracking!C$8:C$17,$AC11,1))=0,"-",INDEX(BrokerTargetTracking!C$8:C$17,$AC11,1))),"")</f>
        <v/>
      </c>
      <c r="AI11" s="72" t="str">
        <f>IFERROR(IF($AE11="Passive","",INDEX(BrokerTargetTracking!D$8:D$17,$AC11,1)),"")</f>
        <v/>
      </c>
      <c r="AJ11" s="72" t="str">
        <f>IFERROR(IF($AE11="Passive","",INDEX(BrokerTargetTracking!E$8:E$17,$AC11,1)),"")</f>
        <v/>
      </c>
      <c r="AK11" s="72" t="str">
        <f>IFERROR(IF($AE11="Passive","",INDEX(BrokerTargetTracking!F$8:F$17,$AC11,1)),"")</f>
        <v/>
      </c>
      <c r="AL11" s="72" t="str">
        <f>IFERROR(IF($AE11="Passive","",INDEX(BrokerTargetTracking!G$8:G$17,$AC11,1)),"")</f>
        <v/>
      </c>
      <c r="AM11" s="72" t="str">
        <f>IFERROR(IF($AE11="Passive","",INDEX(BrokerTargetTracking!H$8:H$17,$AC11,1)),"")</f>
        <v/>
      </c>
      <c r="AN11" s="72" t="str">
        <f>IFERROR(IF($AE11="Passive","",INDEX(BrokerTargetTracking!I$8:I$17,$AC11,1)),"")</f>
        <v/>
      </c>
      <c r="AO11" s="72" t="str">
        <f>IFERROR(IF($AE11="Passive","",INDEX(BrokerTargetTracking!J$8:J$17,$AC11,1)),"")</f>
        <v/>
      </c>
      <c r="AP11" s="72" t="str">
        <f>IFERROR(IF($AE11="Passive","",INDEX(BrokerTargetTracking!K$8:K$17,$AC11,1)),"")</f>
        <v/>
      </c>
      <c r="AQ11" s="72" t="str">
        <f>IFERROR(IF($AE11="Passive","",INDEX(BrokerTargetTracking!L$8:L$17,$AC11,1)),"")</f>
        <v/>
      </c>
      <c r="AR11" s="72" t="str">
        <f>IFERROR(IF($AE11="Passive","",INDEX(BrokerTargetTracking!M$8:M$17,$AC11,1)),"")</f>
        <v/>
      </c>
      <c r="AS11" s="72" t="str">
        <f>IFERROR(IF($AE11="Passive","",INDEX(BrokerTargetTracking!N$8:N$17,$AC11,1)),"")</f>
        <v/>
      </c>
      <c r="AT11" s="72" t="str">
        <f>IFERROR(IF($AE11="Passive","",INDEX(BrokerTargetTracking!O$8:O$17,$AC11,1)),"")</f>
        <v/>
      </c>
      <c r="AV11" s="42" t="str">
        <f t="shared" si="0"/>
        <v/>
      </c>
      <c r="AW11" s="39" t="str">
        <f t="shared" si="1"/>
        <v/>
      </c>
      <c r="AX11" s="72" t="str">
        <f>IFERROR(IF($AE11="Passive","",INDEX(BrokerTargetTracking!D$411:D$420,$AC11,1)),"")</f>
        <v/>
      </c>
      <c r="AY11" s="72" t="str">
        <f>IFERROR(IF($AE11="Passive","",INDEX(BrokerTargetTracking!E$411:E$420,$AC11,1)),"")</f>
        <v/>
      </c>
      <c r="AZ11" s="72" t="str">
        <f>IFERROR(IF($AE11="Passive","",INDEX(BrokerTargetTracking!F$411:F$420,$AC11,1)),"")</f>
        <v/>
      </c>
      <c r="BA11" s="72" t="str">
        <f>IFERROR(IF($AE11="Passive","",INDEX(BrokerTargetTracking!G$411:G$420,$AC11,1)),"")</f>
        <v/>
      </c>
      <c r="BB11" s="72" t="str">
        <f>IFERROR(IF($AE11="Passive","",INDEX(BrokerTargetTracking!H$411:H$420,$AC11,1)),"")</f>
        <v/>
      </c>
      <c r="BC11" s="72" t="str">
        <f>IFERROR(IF($AE11="Passive","",INDEX(BrokerTargetTracking!I$411:I$420,$AC11,1)),"")</f>
        <v/>
      </c>
      <c r="BD11" s="72" t="str">
        <f>IFERROR(IF($AE11="Passive","",INDEX(BrokerTargetTracking!J$411:J$420,$AC11,1)),"")</f>
        <v/>
      </c>
      <c r="BE11" s="72" t="str">
        <f>IFERROR(IF($AE11="Passive","",INDEX(BrokerTargetTracking!K$411:K$420,$AC11,1)),"")</f>
        <v/>
      </c>
      <c r="BF11" s="72" t="str">
        <f>IFERROR(IF($AE11="Passive","",INDEX(BrokerTargetTracking!L$411:L$420,$AC11,1)),"")</f>
        <v/>
      </c>
      <c r="BG11" s="72" t="str">
        <f>IFERROR(IF($AE11="Passive","",INDEX(BrokerTargetTracking!M$411:M$420,$AC11,1)),"")</f>
        <v/>
      </c>
      <c r="BH11" s="72" t="str">
        <f>IFERROR(IF($AE11="Passive","",INDEX(BrokerTargetTracking!N$411:N$420,$AC11,1)),"")</f>
        <v/>
      </c>
      <c r="BI11" s="72" t="str">
        <f>IFERROR(IF($AE11="Passive","",INDEX(BrokerTargetTracking!O$411:O$420,$AC11,1)),"")</f>
        <v/>
      </c>
      <c r="BK11" s="39">
        <v>8</v>
      </c>
      <c r="BM11" s="39" t="str">
        <f>IFERROR(IF(OR(LEN(INDEX(PropertyDatabase!B$6:B$25,$BK11,1))=0,LEN(INDEX(PropertyDatabase!C$6:C$25,$BK11,1))=0),"Passive","Active"),"")</f>
        <v>Active</v>
      </c>
      <c r="BO11" s="39">
        <f>IFERROR(IF($BM11="Passive","",INDEX(PropertyDatabase!B$6:B$25,$BK11,1)),"")</f>
        <v>108</v>
      </c>
      <c r="BP11" s="39" t="str">
        <f>IFERROR(IF($BM11="Passive","",INDEX(PropertyDatabase!C$6:C$25,$BK11,1)),"")</f>
        <v>Property 8</v>
      </c>
      <c r="BQ11" s="39" t="str">
        <f>IFERROR(IF($BM11="Passive","",INDEX(PropertyDatabase!D$6:D$25,$BK11,1)),"")</f>
        <v>Aviana Kenny</v>
      </c>
      <c r="BR11" s="39" t="str">
        <f>IFERROR(IF($BM11="Passive","",INDEX(PropertyDatabase!E$6:E$25,$BK11,1)),"")</f>
        <v>202-555-8915</v>
      </c>
      <c r="BS11" s="39" t="str">
        <f>IFERROR(IF($BM11="Passive","",INDEX(PropertyDatabase!F$6:F$25,$BK11,1)),"")</f>
        <v>Office</v>
      </c>
      <c r="BT11" s="42" t="str">
        <f>IFERROR(IF($BM11="Passive","",INDEX(PropertyDatabase!G$6:G$25,$BK11,1)),"")</f>
        <v>151 Euclid Dr.
Bronx 10472</v>
      </c>
      <c r="BU11" s="72" t="str">
        <f>IFERROR(IF($BM11="Passive","",IF(LEN(INDEX(PropertyDatabase!H$6:H$25,$BK11,1))=0,"-",INDEX(PropertyDatabase!H$6:H$25,$BK11,1))),"")</f>
        <v>-</v>
      </c>
      <c r="BV11" s="72" t="str">
        <f>IFERROR(IF($BM11="Passive","",IF(LEN(INDEX(PropertyDatabase!I$6:I$25,$BK11,1))=0,"-",INDEX(PropertyDatabase!I$6:I$25,$BK11,1))),"")</f>
        <v>-</v>
      </c>
      <c r="BX11" s="39" t="str">
        <f t="shared" si="2"/>
        <v>108 - Property 8</v>
      </c>
      <c r="BY11" s="39">
        <f t="shared" si="3"/>
        <v>8</v>
      </c>
      <c r="BZ11" s="39">
        <f t="shared" si="4"/>
        <v>8</v>
      </c>
      <c r="CA11" s="39" t="str">
        <f t="shared" si="5"/>
        <v>108 - Property 8</v>
      </c>
      <c r="CC11" s="39">
        <v>8</v>
      </c>
      <c r="CE11" s="39" t="str">
        <f>IFERROR(IF(OR(LEN(INDEX(TaskDatabase!B$6:B$25,$CC11,1))=0,LEN(INDEX(TaskDatabase!C$6:C$25,$CC11,1))=0),"Passive","Active"),"")</f>
        <v>Active</v>
      </c>
      <c r="CG11" s="39">
        <f>IFERROR(IF($CE11="Passive","",INDEX(TaskDatabase!B$6:B$25,$CC11,1)),"")</f>
        <v>1008</v>
      </c>
      <c r="CH11" s="42" t="str">
        <f>IFERROR(IF($CE11="Passive","",INDEX(TaskDatabase!C$6:C$25,$CC11,1)),"")</f>
        <v>Hayley Leblanc</v>
      </c>
      <c r="CI11" s="45">
        <f>IFERROR(IF($CE11="Passive","",INDEX(TaskDatabase!D$6:D$25,$CC11,1)),"")</f>
        <v>45157</v>
      </c>
      <c r="CJ11" s="42" t="str">
        <f>IFERROR(IF($CE11="Passive","",INDEX(TaskDatabase!E$6:E$25,$CC11,1)),"")</f>
        <v>106 - Property 6</v>
      </c>
      <c r="CK11" s="42" t="str">
        <f>IFERROR(IF($CE11="Passive","",INDEX(TaskDatabase!L$6:L$25,$CC11,1)),"")</f>
        <v>Geri Pell</v>
      </c>
      <c r="CL11" s="42" t="str">
        <f>IFERROR(IF($CE11="Passive","",INDEX(TaskDatabase!M$6:M$25,$CC11,1)),"")</f>
        <v>212-686-5566</v>
      </c>
      <c r="CM11" s="39" t="str">
        <f>IFERROR(IF($CE11="Passive","",INDEX(TaskDatabase!N$6:N$25,$CC11,1)),"")</f>
        <v>Sale</v>
      </c>
      <c r="CN11" s="72">
        <f>IFERROR(IF($CE11="Passive","",INDEX(TaskDatabase!O$6:O$25,$CC11,1)),"")</f>
        <v>240000</v>
      </c>
      <c r="CO11" s="57">
        <f>IFERROR(IF($CE11="Passive","",INDEX(TaskDatabase!P$6:P$25,$CC11,1)),"")</f>
        <v>0.03</v>
      </c>
      <c r="CP11" s="72">
        <f>IFERROR(IF($CE11="Passive","",INDEX(TaskDatabase!Q$6:Q$25,$CC11,1)),"")</f>
        <v>7200</v>
      </c>
      <c r="CQ11" s="57">
        <f>IFERROR(IF($CE11="Passive","",INDEX(TaskDatabase!R$6:R$25,$CC11,1)),"")</f>
        <v>0.15</v>
      </c>
      <c r="CR11" s="72">
        <f>IFERROR(IF($CE11="Passive","",INDEX(TaskDatabase!S$6:S$25,$CC11,1)),"")</f>
        <v>1080</v>
      </c>
      <c r="CS11" s="72">
        <f>IFERROR(IF($CE11="Passive","",INDEX(TaskDatabase!T$6:T$25,$CC11,1)),"")</f>
        <v>0</v>
      </c>
      <c r="CT11" s="72">
        <f>IFERROR(IF($CE11="Passive","",INDEX(TaskDatabase!U$6:U$25,$CC11,1)),"")</f>
        <v>6120</v>
      </c>
      <c r="CU11" s="72">
        <f>IFERROR(IF($CE11="Passive","",INDEX(TaskDatabase!V$6:V$25,$CC11,1)),"")</f>
        <v>0</v>
      </c>
      <c r="CV11" s="72">
        <f t="shared" si="6"/>
        <v>6120</v>
      </c>
      <c r="CW11" s="42" t="str">
        <f>IFERROR(IF($CE11="Passive","",INDEX(TaskDatabase!W$6:W$25,$CC11,1)),"")</f>
        <v>Financing</v>
      </c>
      <c r="CX11" s="45">
        <f>IFERROR(IF($CE11="Passive","",INDEX(TaskDatabase!X$6:X$25,$CC11,1)),"")</f>
        <v>45165</v>
      </c>
      <c r="CY11" s="39">
        <f t="shared" si="7"/>
        <v>8</v>
      </c>
      <c r="CZ11" s="39">
        <f t="shared" si="8"/>
        <v>2023</v>
      </c>
      <c r="DB11" s="39">
        <v>8</v>
      </c>
      <c r="DD11" s="39" t="str">
        <f>IFERROR(IF(OR(LEN(INDEX(Expenses!B$6:B$25,$DB11,1))=0,LEN(INDEX(Expenses!C$6:C$25,$DB11,1))=0),"Passive","Active"),"")</f>
        <v>Passive</v>
      </c>
      <c r="DF11" s="42" t="str">
        <f>IFERROR(IF($DD11="Passive","",INDEX(Expenses!B$6:B$25,$DB11,1)),"")</f>
        <v/>
      </c>
      <c r="DG11" s="39" t="str">
        <f>IFERROR(IF($DD11="Passive","",INDEX(Expenses!C$6:C$25,$DB11,1)),"")</f>
        <v/>
      </c>
      <c r="DH11" s="72" t="str">
        <f>IFERROR(IF($DD11="Passive","",INDEX(Expenses!D$6:D$25,$DB11,1)),"")</f>
        <v/>
      </c>
      <c r="DI11" s="72" t="str">
        <f>IFERROR(IF($DD11="Passive","",INDEX(Expenses!E$6:E$25,$DB11,1)),"")</f>
        <v/>
      </c>
      <c r="DJ11" s="72" t="str">
        <f>IFERROR(IF($DD11="Passive","",INDEX(Expenses!F$6:F$25,$DB11,1)),"")</f>
        <v/>
      </c>
      <c r="DK11" s="72" t="str">
        <f>IFERROR(IF($DD11="Passive","",INDEX(Expenses!G$6:G$25,$DB11,1)),"")</f>
        <v/>
      </c>
      <c r="DL11" s="72" t="str">
        <f>IFERROR(IF($DD11="Passive","",INDEX(Expenses!H$6:H$25,$DB11,1)),"")</f>
        <v/>
      </c>
      <c r="DM11" s="72" t="str">
        <f>IFERROR(IF($DD11="Passive","",INDEX(Expenses!I$6:I$25,$DB11,1)),"")</f>
        <v/>
      </c>
      <c r="DN11" s="72" t="str">
        <f>IFERROR(IF($DD11="Passive","",INDEX(Expenses!J$6:J$25,$DB11,1)),"")</f>
        <v/>
      </c>
      <c r="DO11" s="72" t="str">
        <f>IFERROR(IF($DD11="Passive","",INDEX(Expenses!K$6:K$25,$DB11,1)),"")</f>
        <v/>
      </c>
      <c r="DP11" s="72" t="str">
        <f>IFERROR(IF($DD11="Passive","",INDEX(Expenses!L$6:L$25,$DB11,1)),"")</f>
        <v/>
      </c>
      <c r="DQ11" s="72" t="str">
        <f>IFERROR(IF($DD11="Passive","",INDEX(Expenses!M$6:M$25,$DB11,1)),"")</f>
        <v/>
      </c>
      <c r="DR11" s="72" t="str">
        <f>IFERROR(IF($DD11="Passive","",INDEX(Expenses!N$6:N$25,$DB11,1)),"")</f>
        <v/>
      </c>
      <c r="DS11" s="72" t="str">
        <f>IFERROR(IF($DD11="Passive","",INDEX(Expenses!O$6:O$25,$DB11,1)),"")</f>
        <v/>
      </c>
      <c r="DU11" s="41" t="s">
        <v>213</v>
      </c>
      <c r="DW11" s="41" t="s">
        <v>48</v>
      </c>
      <c r="DX11" s="66" t="s">
        <v>37</v>
      </c>
      <c r="DY11" s="66" t="s">
        <v>38</v>
      </c>
      <c r="DZ11" s="66" t="s">
        <v>39</v>
      </c>
      <c r="EA11" s="66" t="s">
        <v>235</v>
      </c>
      <c r="EB11" s="66" t="s">
        <v>40</v>
      </c>
      <c r="EC11" s="66" t="s">
        <v>41</v>
      </c>
      <c r="ED11" s="66" t="s">
        <v>42</v>
      </c>
      <c r="EE11" s="66" t="s">
        <v>43</v>
      </c>
      <c r="EF11" s="66" t="s">
        <v>44</v>
      </c>
      <c r="EG11" s="66" t="s">
        <v>45</v>
      </c>
      <c r="EH11" s="66" t="s">
        <v>46</v>
      </c>
      <c r="EI11" s="66" t="s">
        <v>47</v>
      </c>
      <c r="EK11" s="68" t="s">
        <v>222</v>
      </c>
      <c r="EL11" s="71" t="str">
        <f>IF($DU$12="ALL","TOTAL",$DU$12)</f>
        <v>TOTAL</v>
      </c>
      <c r="EM11" s="72">
        <f>IFERROR(IF(AND($DU$6="ALL",$DU$12="ALL"),SUMIFS(AX$4:AX$13,$AE$4:$AE$13,"Active"),
IF(AND($DU$6&lt;&gt;"ALL",$DU$12="ALL"),SUMIFS(AX$4:AX$13,$AE$4:$AE$13,"Active",$AW$4:$AW$13,$DU$6),
IF(AND($DU$6="ALL",$DU$12&lt;&gt;"ALL"),SUMIFS(AX$4:AX$13,$AE$4:$AE$13,"Active",$AV$4:$AV$13,$DU$12),
IF(AND($DU$6&lt;&gt;"ALL",$DU$12&lt;&gt;"ALL"),SUMIFS(AX$4:AX$13,$AE$4:$AE$13,"Active",$AW$4:$AW$13,$DU$6,$AV$4:$AV$13,$DU$12))))),"")</f>
        <v>850000</v>
      </c>
      <c r="EN11" s="72">
        <f t="shared" ref="EN11:EX11" si="14">IFERROR(IF(AND($DU$6="ALL",$DU$12="ALL"),SUMIFS(AY$4:AY$13,$AE$4:$AE$13,"Active"),
IF(AND($DU$6&lt;&gt;"ALL",$DU$12="ALL"),SUMIFS(AY$4:AY$13,$AE$4:$AE$13,"Active",$AW$4:$AW$13,$DU$6),
IF(AND($DU$6="ALL",$DU$12&lt;&gt;"ALL"),SUMIFS(AY$4:AY$13,$AE$4:$AE$13,"Active",$AV$4:$AV$13,$DU$12),
IF(AND($DU$6&lt;&gt;"ALL",$DU$12&lt;&gt;"ALL"),SUMIFS(AY$4:AY$13,$AE$4:$AE$13,"Active",$AW$4:$AW$13,$DU$6,$AV$4:$AV$13,$DU$12))))),"")</f>
        <v>955000</v>
      </c>
      <c r="EO11" s="72">
        <f t="shared" si="14"/>
        <v>805000</v>
      </c>
      <c r="EP11" s="72">
        <f t="shared" si="14"/>
        <v>810000</v>
      </c>
      <c r="EQ11" s="72">
        <f t="shared" si="14"/>
        <v>880000</v>
      </c>
      <c r="ER11" s="72">
        <f t="shared" si="14"/>
        <v>985000</v>
      </c>
      <c r="ES11" s="72">
        <f t="shared" si="14"/>
        <v>870000</v>
      </c>
      <c r="ET11" s="72">
        <f t="shared" si="14"/>
        <v>820000</v>
      </c>
      <c r="EU11" s="72">
        <f t="shared" si="14"/>
        <v>810000</v>
      </c>
      <c r="EV11" s="72">
        <f t="shared" si="14"/>
        <v>815000</v>
      </c>
      <c r="EW11" s="72">
        <f t="shared" si="14"/>
        <v>850000</v>
      </c>
      <c r="EX11" s="72">
        <f t="shared" si="14"/>
        <v>715000</v>
      </c>
    </row>
    <row r="12" spans="2:154" x14ac:dyDescent="0.25">
      <c r="B12" s="39">
        <v>8</v>
      </c>
      <c r="D12" s="42" t="str">
        <f>IFERROR(IF(LEN(INDEX(Menu!$C$9:$C$28,$B12,1))=0,"",INDEX(Menu!$C$9:$C$28,$B12,1)),"")</f>
        <v>Hayley Leblanc</v>
      </c>
      <c r="E12" s="42" t="str">
        <f>IFERROR(INDEX($D$5:$D$24, MATCH(0,INDEX((LEN($D$5:$D$24)=0)+COUNTIF($E$4:$E11,$D$5:$D$24),0),0)),"")</f>
        <v>Hayley Leblanc</v>
      </c>
      <c r="G12" s="42" t="str">
        <f>IFERROR(IF(LEN(INDEX(Menu!$F$9:$F$28,$B12,1))=0,"",INDEX(Menu!$F$9:$F$28,$B12,1)),"")</f>
        <v>Taxes</v>
      </c>
      <c r="H12" s="42" t="str">
        <f>IFERROR(INDEX($G$5:$G$24,MATCH(0,INDEX((LEN($G$5:$G$24)=0)+COUNTIF($H$4:$H11,$G$5:$G$24),0),0)),"")</f>
        <v>Taxes</v>
      </c>
      <c r="J12" s="42" t="str">
        <f>IFERROR(IF(LEN(INDEX(Menu!$H$9:$H$28,$B12,1))=0,"",INDEX(Menu!$H$9:$H$28,$B12,1)),"")</f>
        <v/>
      </c>
      <c r="K12" s="42" t="str">
        <f>IFERROR(INDEX($J$5:$J$14, MATCH(0,INDEX((LEN($J$5:$J$14)=0)+COUNTIF($K$4:$K11,$J$5:$J$14),0),0)),"")</f>
        <v/>
      </c>
      <c r="M12" s="42" t="str">
        <f>IFERROR(IF(LEN(INDEX(Menu!$J$9:$J$28,$B12,1))=0,"",INDEX(Menu!$J$9:$J$28,$B12,1)),"")</f>
        <v/>
      </c>
      <c r="N12" s="42" t="str">
        <f>IFERROR(INDEX($M$5:$M$14, MATCH(0,INDEX((LEN($M$5:$M$14)=0)+COUNTIF($N$4:$N11,$M$5:$M$14),0),0)),"")</f>
        <v/>
      </c>
      <c r="P12" s="42" t="str">
        <f>IFERROR(IF(LEN(INDEX(Menu!$H$21:$H$28,$B12,1))=0,"",INDEX(Menu!$H$21:$H$28,$B12,1)),"")</f>
        <v/>
      </c>
      <c r="Q12" s="42" t="str">
        <f>IFERROR(INDEX($P$5:$P$12, MATCH(0,INDEX((LEN($P$5:$P$12)=0)+COUNTIF($Q$4:$Q11,$P$5:$P$12),0),0)),"")</f>
        <v/>
      </c>
      <c r="S12" s="39">
        <v>2027</v>
      </c>
      <c r="U12" s="39">
        <v>8</v>
      </c>
      <c r="V12" s="39" t="s">
        <v>43</v>
      </c>
      <c r="X12" s="57">
        <v>0.09</v>
      </c>
      <c r="Z12" s="39" t="str">
        <f>BrokerTargetTracking!$B$6</f>
        <v>TOTAL SALES TARGET (USD)</v>
      </c>
      <c r="AA12" s="39" t="str">
        <f>IFERROR(INDEX($AA$4:$AA$9,MATCH($Z$12,$Z$4:$Z$9,0),1),"-")</f>
        <v>TOTAL SALES ACTUAL (USD)</v>
      </c>
      <c r="AC12" s="39">
        <v>9</v>
      </c>
      <c r="AE12" s="39" t="str">
        <f>IFERROR(IF(LEN(INDEX(BrokerTargetTracking!B$8:B$17,$AC12,1))=0,"Passive","Active"),"")</f>
        <v>Passive</v>
      </c>
      <c r="AG12" s="42" t="str">
        <f>IFERROR(IF($AE12="Passive","",INDEX(BrokerTargetTracking!B$8:B$407,$AC12,1)),"")</f>
        <v/>
      </c>
      <c r="AH12" s="39" t="str">
        <f>IFERROR(IF($AE12="Passive","",IF(LEN(INDEX(BrokerTargetTracking!C$8:C$17,$AC12,1))=0,"-",INDEX(BrokerTargetTracking!C$8:C$17,$AC12,1))),"")</f>
        <v/>
      </c>
      <c r="AI12" s="72" t="str">
        <f>IFERROR(IF($AE12="Passive","",INDEX(BrokerTargetTracking!D$8:D$17,$AC12,1)),"")</f>
        <v/>
      </c>
      <c r="AJ12" s="72" t="str">
        <f>IFERROR(IF($AE12="Passive","",INDEX(BrokerTargetTracking!E$8:E$17,$AC12,1)),"")</f>
        <v/>
      </c>
      <c r="AK12" s="72" t="str">
        <f>IFERROR(IF($AE12="Passive","",INDEX(BrokerTargetTracking!F$8:F$17,$AC12,1)),"")</f>
        <v/>
      </c>
      <c r="AL12" s="72" t="str">
        <f>IFERROR(IF($AE12="Passive","",INDEX(BrokerTargetTracking!G$8:G$17,$AC12,1)),"")</f>
        <v/>
      </c>
      <c r="AM12" s="72" t="str">
        <f>IFERROR(IF($AE12="Passive","",INDEX(BrokerTargetTracking!H$8:H$17,$AC12,1)),"")</f>
        <v/>
      </c>
      <c r="AN12" s="72" t="str">
        <f>IFERROR(IF($AE12="Passive","",INDEX(BrokerTargetTracking!I$8:I$17,$AC12,1)),"")</f>
        <v/>
      </c>
      <c r="AO12" s="72" t="str">
        <f>IFERROR(IF($AE12="Passive","",INDEX(BrokerTargetTracking!J$8:J$17,$AC12,1)),"")</f>
        <v/>
      </c>
      <c r="AP12" s="72" t="str">
        <f>IFERROR(IF($AE12="Passive","",INDEX(BrokerTargetTracking!K$8:K$17,$AC12,1)),"")</f>
        <v/>
      </c>
      <c r="AQ12" s="72" t="str">
        <f>IFERROR(IF($AE12="Passive","",INDEX(BrokerTargetTracking!L$8:L$17,$AC12,1)),"")</f>
        <v/>
      </c>
      <c r="AR12" s="72" t="str">
        <f>IFERROR(IF($AE12="Passive","",INDEX(BrokerTargetTracking!M$8:M$17,$AC12,1)),"")</f>
        <v/>
      </c>
      <c r="AS12" s="72" t="str">
        <f>IFERROR(IF($AE12="Passive","",INDEX(BrokerTargetTracking!N$8:N$17,$AC12,1)),"")</f>
        <v/>
      </c>
      <c r="AT12" s="72" t="str">
        <f>IFERROR(IF($AE12="Passive","",INDEX(BrokerTargetTracking!O$8:O$17,$AC12,1)),"")</f>
        <v/>
      </c>
      <c r="AV12" s="42" t="str">
        <f t="shared" si="0"/>
        <v/>
      </c>
      <c r="AW12" s="39" t="str">
        <f t="shared" si="1"/>
        <v/>
      </c>
      <c r="AX12" s="72" t="str">
        <f>IFERROR(IF($AE12="Passive","",INDEX(BrokerTargetTracking!D$411:D$420,$AC12,1)),"")</f>
        <v/>
      </c>
      <c r="AY12" s="72" t="str">
        <f>IFERROR(IF($AE12="Passive","",INDEX(BrokerTargetTracking!E$411:E$420,$AC12,1)),"")</f>
        <v/>
      </c>
      <c r="AZ12" s="72" t="str">
        <f>IFERROR(IF($AE12="Passive","",INDEX(BrokerTargetTracking!F$411:F$420,$AC12,1)),"")</f>
        <v/>
      </c>
      <c r="BA12" s="72" t="str">
        <f>IFERROR(IF($AE12="Passive","",INDEX(BrokerTargetTracking!G$411:G$420,$AC12,1)),"")</f>
        <v/>
      </c>
      <c r="BB12" s="72" t="str">
        <f>IFERROR(IF($AE12="Passive","",INDEX(BrokerTargetTracking!H$411:H$420,$AC12,1)),"")</f>
        <v/>
      </c>
      <c r="BC12" s="72" t="str">
        <f>IFERROR(IF($AE12="Passive","",INDEX(BrokerTargetTracking!I$411:I$420,$AC12,1)),"")</f>
        <v/>
      </c>
      <c r="BD12" s="72" t="str">
        <f>IFERROR(IF($AE12="Passive","",INDEX(BrokerTargetTracking!J$411:J$420,$AC12,1)),"")</f>
        <v/>
      </c>
      <c r="BE12" s="72" t="str">
        <f>IFERROR(IF($AE12="Passive","",INDEX(BrokerTargetTracking!K$411:K$420,$AC12,1)),"")</f>
        <v/>
      </c>
      <c r="BF12" s="72" t="str">
        <f>IFERROR(IF($AE12="Passive","",INDEX(BrokerTargetTracking!L$411:L$420,$AC12,1)),"")</f>
        <v/>
      </c>
      <c r="BG12" s="72" t="str">
        <f>IFERROR(IF($AE12="Passive","",INDEX(BrokerTargetTracking!M$411:M$420,$AC12,1)),"")</f>
        <v/>
      </c>
      <c r="BH12" s="72" t="str">
        <f>IFERROR(IF($AE12="Passive","",INDEX(BrokerTargetTracking!N$411:N$420,$AC12,1)),"")</f>
        <v/>
      </c>
      <c r="BI12" s="72" t="str">
        <f>IFERROR(IF($AE12="Passive","",INDEX(BrokerTargetTracking!O$411:O$420,$AC12,1)),"")</f>
        <v/>
      </c>
      <c r="BK12" s="39">
        <v>9</v>
      </c>
      <c r="BM12" s="39" t="str">
        <f>IFERROR(IF(OR(LEN(INDEX(PropertyDatabase!B$6:B$25,$BK12,1))=0,LEN(INDEX(PropertyDatabase!C$6:C$25,$BK12,1))=0),"Passive","Active"),"")</f>
        <v>Active</v>
      </c>
      <c r="BO12" s="39">
        <f>IFERROR(IF($BM12="Passive","",INDEX(PropertyDatabase!B$6:B$25,$BK12,1)),"")</f>
        <v>109</v>
      </c>
      <c r="BP12" s="39" t="str">
        <f>IFERROR(IF($BM12="Passive","",INDEX(PropertyDatabase!C$6:C$25,$BK12,1)),"")</f>
        <v>Property 9</v>
      </c>
      <c r="BQ12" s="39" t="str">
        <f>IFERROR(IF($BM12="Passive","",INDEX(PropertyDatabase!D$6:D$25,$BK12,1)),"")</f>
        <v>Harris Montes</v>
      </c>
      <c r="BR12" s="39" t="str">
        <f>IFERROR(IF($BM12="Passive","",INDEX(PropertyDatabase!E$6:E$25,$BK12,1)),"")</f>
        <v>202-555-3086</v>
      </c>
      <c r="BS12" s="39" t="str">
        <f>IFERROR(IF($BM12="Passive","",INDEX(PropertyDatabase!F$6:F$25,$BK12,1)),"")</f>
        <v>Townhome</v>
      </c>
      <c r="BT12" s="42" t="str">
        <f>IFERROR(IF($BM12="Passive","",INDEX(PropertyDatabase!G$6:G$25,$BK12,1)),"")</f>
        <v>60 rue Nationale 75003</v>
      </c>
      <c r="BU12" s="72" t="str">
        <f>IFERROR(IF($BM12="Passive","",IF(LEN(INDEX(PropertyDatabase!H$6:H$25,$BK12,1))=0,"-",INDEX(PropertyDatabase!H$6:H$25,$BK12,1))),"")</f>
        <v>-</v>
      </c>
      <c r="BV12" s="72" t="str">
        <f>IFERROR(IF($BM12="Passive","",IF(LEN(INDEX(PropertyDatabase!I$6:I$25,$BK12,1))=0,"-",INDEX(PropertyDatabase!I$6:I$25,$BK12,1))),"")</f>
        <v>-</v>
      </c>
      <c r="BX12" s="39" t="str">
        <f t="shared" si="2"/>
        <v>109 - Property 9</v>
      </c>
      <c r="BY12" s="39">
        <f t="shared" si="3"/>
        <v>9</v>
      </c>
      <c r="BZ12" s="39">
        <f t="shared" si="4"/>
        <v>9</v>
      </c>
      <c r="CA12" s="39" t="str">
        <f t="shared" si="5"/>
        <v>109 - Property 9</v>
      </c>
      <c r="CC12" s="39">
        <v>9</v>
      </c>
      <c r="CE12" s="39" t="str">
        <f>IFERROR(IF(OR(LEN(INDEX(TaskDatabase!B$6:B$25,$CC12,1))=0,LEN(INDEX(TaskDatabase!C$6:C$25,$CC12,1))=0),"Passive","Active"),"")</f>
        <v>Passive</v>
      </c>
      <c r="CG12" s="39" t="str">
        <f>IFERROR(IF($CE12="Passive","",INDEX(TaskDatabase!B$6:B$25,$CC12,1)),"")</f>
        <v/>
      </c>
      <c r="CH12" s="42" t="str">
        <f>IFERROR(IF($CE12="Passive","",INDEX(TaskDatabase!C$6:C$25,$CC12,1)),"")</f>
        <v/>
      </c>
      <c r="CI12" s="45" t="str">
        <f>IFERROR(IF($CE12="Passive","",INDEX(TaskDatabase!D$6:D$25,$CC12,1)),"")</f>
        <v/>
      </c>
      <c r="CJ12" s="42" t="str">
        <f>IFERROR(IF($CE12="Passive","",INDEX(TaskDatabase!E$6:E$25,$CC12,1)),"")</f>
        <v/>
      </c>
      <c r="CK12" s="42" t="str">
        <f>IFERROR(IF($CE12="Passive","",INDEX(TaskDatabase!L$6:L$25,$CC12,1)),"")</f>
        <v/>
      </c>
      <c r="CL12" s="42" t="str">
        <f>IFERROR(IF($CE12="Passive","",INDEX(TaskDatabase!M$6:M$25,$CC12,1)),"")</f>
        <v/>
      </c>
      <c r="CM12" s="39" t="str">
        <f>IFERROR(IF($CE12="Passive","",INDEX(TaskDatabase!N$6:N$25,$CC12,1)),"")</f>
        <v/>
      </c>
      <c r="CN12" s="72" t="str">
        <f>IFERROR(IF($CE12="Passive","",INDEX(TaskDatabase!O$6:O$25,$CC12,1)),"")</f>
        <v/>
      </c>
      <c r="CO12" s="57" t="str">
        <f>IFERROR(IF($CE12="Passive","",INDEX(TaskDatabase!P$6:P$25,$CC12,1)),"")</f>
        <v/>
      </c>
      <c r="CP12" s="72" t="str">
        <f>IFERROR(IF($CE12="Passive","",INDEX(TaskDatabase!Q$6:Q$25,$CC12,1)),"")</f>
        <v/>
      </c>
      <c r="CQ12" s="57" t="str">
        <f>IFERROR(IF($CE12="Passive","",INDEX(TaskDatabase!R$6:R$25,$CC12,1)),"")</f>
        <v/>
      </c>
      <c r="CR12" s="72" t="str">
        <f>IFERROR(IF($CE12="Passive","",INDEX(TaskDatabase!S$6:S$25,$CC12,1)),"")</f>
        <v/>
      </c>
      <c r="CS12" s="72" t="str">
        <f>IFERROR(IF($CE12="Passive","",INDEX(TaskDatabase!T$6:T$25,$CC12,1)),"")</f>
        <v/>
      </c>
      <c r="CT12" s="72" t="str">
        <f>IFERROR(IF($CE12="Passive","",INDEX(TaskDatabase!U$6:U$25,$CC12,1)),"")</f>
        <v/>
      </c>
      <c r="CU12" s="72" t="str">
        <f>IFERROR(IF($CE12="Passive","",INDEX(TaskDatabase!V$6:V$25,$CC12,1)),"")</f>
        <v/>
      </c>
      <c r="CV12" s="72" t="str">
        <f t="shared" si="6"/>
        <v/>
      </c>
      <c r="CW12" s="42" t="str">
        <f>IFERROR(IF($CE12="Passive","",INDEX(TaskDatabase!W$6:W$25,$CC12,1)),"")</f>
        <v/>
      </c>
      <c r="CX12" s="45" t="str">
        <f>IFERROR(IF($CE12="Passive","",INDEX(TaskDatabase!X$6:X$25,$CC12,1)),"")</f>
        <v/>
      </c>
      <c r="CY12" s="39" t="str">
        <f t="shared" si="7"/>
        <v/>
      </c>
      <c r="CZ12" s="39" t="str">
        <f t="shared" si="8"/>
        <v/>
      </c>
      <c r="DB12" s="39">
        <v>9</v>
      </c>
      <c r="DD12" s="39" t="str">
        <f>IFERROR(IF(OR(LEN(INDEX(Expenses!B$6:B$25,$DB12,1))=0,LEN(INDEX(Expenses!C$6:C$25,$DB12,1))=0),"Passive","Active"),"")</f>
        <v>Passive</v>
      </c>
      <c r="DF12" s="42" t="str">
        <f>IFERROR(IF($DD12="Passive","",INDEX(Expenses!B$6:B$25,$DB12,1)),"")</f>
        <v/>
      </c>
      <c r="DG12" s="39" t="str">
        <f>IFERROR(IF($DD12="Passive","",INDEX(Expenses!C$6:C$25,$DB12,1)),"")</f>
        <v/>
      </c>
      <c r="DH12" s="72" t="str">
        <f>IFERROR(IF($DD12="Passive","",INDEX(Expenses!D$6:D$25,$DB12,1)),"")</f>
        <v/>
      </c>
      <c r="DI12" s="72" t="str">
        <f>IFERROR(IF($DD12="Passive","",INDEX(Expenses!E$6:E$25,$DB12,1)),"")</f>
        <v/>
      </c>
      <c r="DJ12" s="72" t="str">
        <f>IFERROR(IF($DD12="Passive","",INDEX(Expenses!F$6:F$25,$DB12,1)),"")</f>
        <v/>
      </c>
      <c r="DK12" s="72" t="str">
        <f>IFERROR(IF($DD12="Passive","",INDEX(Expenses!G$6:G$25,$DB12,1)),"")</f>
        <v/>
      </c>
      <c r="DL12" s="72" t="str">
        <f>IFERROR(IF($DD12="Passive","",INDEX(Expenses!H$6:H$25,$DB12,1)),"")</f>
        <v/>
      </c>
      <c r="DM12" s="72" t="str">
        <f>IFERROR(IF($DD12="Passive","",INDEX(Expenses!I$6:I$25,$DB12,1)),"")</f>
        <v/>
      </c>
      <c r="DN12" s="72" t="str">
        <f>IFERROR(IF($DD12="Passive","",INDEX(Expenses!J$6:J$25,$DB12,1)),"")</f>
        <v/>
      </c>
      <c r="DO12" s="72" t="str">
        <f>IFERROR(IF($DD12="Passive","",INDEX(Expenses!K$6:K$25,$DB12,1)),"")</f>
        <v/>
      </c>
      <c r="DP12" s="72" t="str">
        <f>IFERROR(IF($DD12="Passive","",INDEX(Expenses!L$6:L$25,$DB12,1)),"")</f>
        <v/>
      </c>
      <c r="DQ12" s="72" t="str">
        <f>IFERROR(IF($DD12="Passive","",INDEX(Expenses!M$6:M$25,$DB12,1)),"")</f>
        <v/>
      </c>
      <c r="DR12" s="72" t="str">
        <f>IFERROR(IF($DD12="Passive","",INDEX(Expenses!N$6:N$25,$DB12,1)),"")</f>
        <v/>
      </c>
      <c r="DS12" s="72" t="str">
        <f>IFERROR(IF($DD12="Passive","",INDEX(Expenses!O$6:O$25,$DB12,1)),"")</f>
        <v/>
      </c>
      <c r="DU12" s="68" t="str">
        <f>IF(LEN(brokerfilter)=0,"ALL",brokerfilter)</f>
        <v>ALL</v>
      </c>
      <c r="DW12" s="67" t="str">
        <f t="shared" ref="DW12:DW31" si="15">$E5</f>
        <v>Caleb Mullins</v>
      </c>
      <c r="DX12" s="72">
        <f>IFERROR(IF($DU$6="ALL",SUMIFS($CN$4:$CN$23,$CE$4:$CE$23,"Active",$CW$4:$CW$23,$N$5,$CH$4:$CH$23,$DW12,$CY$4:$CY$23,DX$10),
SUMIFS($CN$4:$CN$23,$CE$4:$CE$23,"Active",$CW$4:$CW$23,$N$5,$CH$4:$CH$23,$DW12,$CY$4:$CY$23,DX$10,$CZ$4:$CZ$23,$DU$6)),"")</f>
        <v>0</v>
      </c>
      <c r="DY12" s="72">
        <f t="shared" ref="DY12:EI27" si="16">IFERROR(IF($DU$6="ALL",SUMIFS($CN$4:$CN$23,$CE$4:$CE$23,"Active",$CW$4:$CW$23,$N$5,$CH$4:$CH$23,$DW12,$CY$4:$CY$23,DY$10),
SUMIFS($CN$4:$CN$23,$CE$4:$CE$23,"Active",$CW$4:$CW$23,$N$5,$CH$4:$CH$23,$DW12,$CY$4:$CY$23,DY$10,$CZ$4:$CZ$23,$DU$6)),"")</f>
        <v>0</v>
      </c>
      <c r="DZ12" s="72">
        <f t="shared" si="16"/>
        <v>0</v>
      </c>
      <c r="EA12" s="72">
        <f t="shared" si="16"/>
        <v>0</v>
      </c>
      <c r="EB12" s="72">
        <f t="shared" si="16"/>
        <v>0</v>
      </c>
      <c r="EC12" s="72">
        <f t="shared" si="16"/>
        <v>0</v>
      </c>
      <c r="ED12" s="72">
        <f t="shared" si="16"/>
        <v>0</v>
      </c>
      <c r="EE12" s="72">
        <f t="shared" si="16"/>
        <v>0</v>
      </c>
      <c r="EF12" s="72">
        <f t="shared" si="16"/>
        <v>0</v>
      </c>
      <c r="EG12" s="72">
        <f t="shared" si="16"/>
        <v>0</v>
      </c>
      <c r="EH12" s="72">
        <f t="shared" si="16"/>
        <v>0</v>
      </c>
      <c r="EI12" s="72">
        <f t="shared" si="16"/>
        <v>0</v>
      </c>
    </row>
    <row r="13" spans="2:154" x14ac:dyDescent="0.25">
      <c r="B13" s="39">
        <v>9</v>
      </c>
      <c r="D13" s="42" t="str">
        <f>IFERROR(IF(LEN(INDEX(Menu!$C$9:$C$28,$B13,1))=0,"",INDEX(Menu!$C$9:$C$28,$B13,1)),"")</f>
        <v>Barbara Nash</v>
      </c>
      <c r="E13" s="42" t="str">
        <f>IFERROR(INDEX($D$5:$D$24, MATCH(0,INDEX((LEN($D$5:$D$24)=0)+COUNTIF($E$4:$E12,$D$5:$D$24),0),0)),"")</f>
        <v>Barbara Nash</v>
      </c>
      <c r="G13" s="42" t="str">
        <f>IFERROR(IF(LEN(INDEX(Menu!$F$9:$F$28,$B13,1))=0,"",INDEX(Menu!$F$9:$F$28,$B13,1)),"")</f>
        <v>Utilities</v>
      </c>
      <c r="H13" s="42" t="str">
        <f>IFERROR(INDEX($G$5:$G$24,MATCH(0,INDEX((LEN($G$5:$G$24)=0)+COUNTIF($H$4:$H12,$G$5:$G$24),0),0)),"")</f>
        <v>Utilities</v>
      </c>
      <c r="J13" s="42" t="str">
        <f>IFERROR(IF(LEN(INDEX(Menu!$H$9:$H$28,$B13,1))=0,"",INDEX(Menu!$H$9:$H$28,$B13,1)),"")</f>
        <v/>
      </c>
      <c r="K13" s="42" t="str">
        <f>IFERROR(INDEX($J$5:$J$14, MATCH(0,INDEX((LEN($J$5:$J$14)=0)+COUNTIF($K$4:$K12,$J$5:$J$14),0),0)),"")</f>
        <v/>
      </c>
      <c r="M13" s="42" t="str">
        <f>IFERROR(IF(LEN(INDEX(Menu!$J$9:$J$28,$B13,1))=0,"",INDEX(Menu!$J$9:$J$28,$B13,1)),"")</f>
        <v/>
      </c>
      <c r="N13" s="42" t="str">
        <f>IFERROR(INDEX($M$5:$M$14, MATCH(0,INDEX((LEN($M$5:$M$14)=0)+COUNTIF($N$4:$N12,$M$5:$M$14),0),0)),"")</f>
        <v/>
      </c>
      <c r="S13" s="39">
        <v>2028</v>
      </c>
      <c r="U13" s="39">
        <v>9</v>
      </c>
      <c r="V13" s="39" t="s">
        <v>44</v>
      </c>
      <c r="X13" s="57">
        <v>0.1</v>
      </c>
      <c r="AC13" s="39">
        <v>10</v>
      </c>
      <c r="AE13" s="39" t="str">
        <f>IFERROR(IF(LEN(INDEX(BrokerTargetTracking!B$8:B$17,$AC13,1))=0,"Passive","Active"),"")</f>
        <v>Passive</v>
      </c>
      <c r="AG13" s="42" t="str">
        <f>IFERROR(IF($AE13="Passive","",INDEX(BrokerTargetTracking!B$8:B$407,$AC13,1)),"")</f>
        <v/>
      </c>
      <c r="AH13" s="39" t="str">
        <f>IFERROR(IF($AE13="Passive","",IF(LEN(INDEX(BrokerTargetTracking!C$8:C$17,$AC13,1))=0,"-",INDEX(BrokerTargetTracking!C$8:C$17,$AC13,1))),"")</f>
        <v/>
      </c>
      <c r="AI13" s="72" t="str">
        <f>IFERROR(IF($AE13="Passive","",INDEX(BrokerTargetTracking!D$8:D$17,$AC13,1)),"")</f>
        <v/>
      </c>
      <c r="AJ13" s="72" t="str">
        <f>IFERROR(IF($AE13="Passive","",INDEX(BrokerTargetTracking!E$8:E$17,$AC13,1)),"")</f>
        <v/>
      </c>
      <c r="AK13" s="72" t="str">
        <f>IFERROR(IF($AE13="Passive","",INDEX(BrokerTargetTracking!F$8:F$17,$AC13,1)),"")</f>
        <v/>
      </c>
      <c r="AL13" s="72" t="str">
        <f>IFERROR(IF($AE13="Passive","",INDEX(BrokerTargetTracking!G$8:G$17,$AC13,1)),"")</f>
        <v/>
      </c>
      <c r="AM13" s="72" t="str">
        <f>IFERROR(IF($AE13="Passive","",INDEX(BrokerTargetTracking!H$8:H$17,$AC13,1)),"")</f>
        <v/>
      </c>
      <c r="AN13" s="72" t="str">
        <f>IFERROR(IF($AE13="Passive","",INDEX(BrokerTargetTracking!I$8:I$17,$AC13,1)),"")</f>
        <v/>
      </c>
      <c r="AO13" s="72" t="str">
        <f>IFERROR(IF($AE13="Passive","",INDEX(BrokerTargetTracking!J$8:J$17,$AC13,1)),"")</f>
        <v/>
      </c>
      <c r="AP13" s="72" t="str">
        <f>IFERROR(IF($AE13="Passive","",INDEX(BrokerTargetTracking!K$8:K$17,$AC13,1)),"")</f>
        <v/>
      </c>
      <c r="AQ13" s="72" t="str">
        <f>IFERROR(IF($AE13="Passive","",INDEX(BrokerTargetTracking!L$8:L$17,$AC13,1)),"")</f>
        <v/>
      </c>
      <c r="AR13" s="72" t="str">
        <f>IFERROR(IF($AE13="Passive","",INDEX(BrokerTargetTracking!M$8:M$17,$AC13,1)),"")</f>
        <v/>
      </c>
      <c r="AS13" s="72" t="str">
        <f>IFERROR(IF($AE13="Passive","",INDEX(BrokerTargetTracking!N$8:N$17,$AC13,1)),"")</f>
        <v/>
      </c>
      <c r="AT13" s="72" t="str">
        <f>IFERROR(IF($AE13="Passive","",INDEX(BrokerTargetTracking!O$8:O$17,$AC13,1)),"")</f>
        <v/>
      </c>
      <c r="AV13" s="42" t="str">
        <f t="shared" si="0"/>
        <v/>
      </c>
      <c r="AW13" s="39" t="str">
        <f t="shared" si="1"/>
        <v/>
      </c>
      <c r="AX13" s="72" t="str">
        <f>IFERROR(IF($AE13="Passive","",INDEX(BrokerTargetTracking!D$411:D$420,$AC13,1)),"")</f>
        <v/>
      </c>
      <c r="AY13" s="72" t="str">
        <f>IFERROR(IF($AE13="Passive","",INDEX(BrokerTargetTracking!E$411:E$420,$AC13,1)),"")</f>
        <v/>
      </c>
      <c r="AZ13" s="72" t="str">
        <f>IFERROR(IF($AE13="Passive","",INDEX(BrokerTargetTracking!F$411:F$420,$AC13,1)),"")</f>
        <v/>
      </c>
      <c r="BA13" s="72" t="str">
        <f>IFERROR(IF($AE13="Passive","",INDEX(BrokerTargetTracking!G$411:G$420,$AC13,1)),"")</f>
        <v/>
      </c>
      <c r="BB13" s="72" t="str">
        <f>IFERROR(IF($AE13="Passive","",INDEX(BrokerTargetTracking!H$411:H$420,$AC13,1)),"")</f>
        <v/>
      </c>
      <c r="BC13" s="72" t="str">
        <f>IFERROR(IF($AE13="Passive","",INDEX(BrokerTargetTracking!I$411:I$420,$AC13,1)),"")</f>
        <v/>
      </c>
      <c r="BD13" s="72" t="str">
        <f>IFERROR(IF($AE13="Passive","",INDEX(BrokerTargetTracking!J$411:J$420,$AC13,1)),"")</f>
        <v/>
      </c>
      <c r="BE13" s="72" t="str">
        <f>IFERROR(IF($AE13="Passive","",INDEX(BrokerTargetTracking!K$411:K$420,$AC13,1)),"")</f>
        <v/>
      </c>
      <c r="BF13" s="72" t="str">
        <f>IFERROR(IF($AE13="Passive","",INDEX(BrokerTargetTracking!L$411:L$420,$AC13,1)),"")</f>
        <v/>
      </c>
      <c r="BG13" s="72" t="str">
        <f>IFERROR(IF($AE13="Passive","",INDEX(BrokerTargetTracking!M$411:M$420,$AC13,1)),"")</f>
        <v/>
      </c>
      <c r="BH13" s="72" t="str">
        <f>IFERROR(IF($AE13="Passive","",INDEX(BrokerTargetTracking!N$411:N$420,$AC13,1)),"")</f>
        <v/>
      </c>
      <c r="BI13" s="72" t="str">
        <f>IFERROR(IF($AE13="Passive","",INDEX(BrokerTargetTracking!O$411:O$420,$AC13,1)),"")</f>
        <v/>
      </c>
      <c r="BK13" s="39">
        <v>10</v>
      </c>
      <c r="BM13" s="39" t="str">
        <f>IFERROR(IF(OR(LEN(INDEX(PropertyDatabase!B$6:B$25,$BK13,1))=0,LEN(INDEX(PropertyDatabase!C$6:C$25,$BK13,1))=0),"Passive","Active"),"")</f>
        <v>Active</v>
      </c>
      <c r="BO13" s="39">
        <f>IFERROR(IF($BM13="Passive","",INDEX(PropertyDatabase!B$6:B$25,$BK13,1)),"")</f>
        <v>110</v>
      </c>
      <c r="BP13" s="39" t="str">
        <f>IFERROR(IF($BM13="Passive","",INDEX(PropertyDatabase!C$6:C$25,$BK13,1)),"")</f>
        <v>Property 10</v>
      </c>
      <c r="BQ13" s="39" t="str">
        <f>IFERROR(IF($BM13="Passive","",INDEX(PropertyDatabase!D$6:D$25,$BK13,1)),"")</f>
        <v>Doris Power</v>
      </c>
      <c r="BR13" s="39" t="str">
        <f>IFERROR(IF($BM13="Passive","",INDEX(PropertyDatabase!E$6:E$25,$BK13,1)),"")</f>
        <v>202-555-3023</v>
      </c>
      <c r="BS13" s="39" t="str">
        <f>IFERROR(IF($BM13="Passive","",INDEX(PropertyDatabase!F$6:F$25,$BK13,1)),"")</f>
        <v>Flat</v>
      </c>
      <c r="BT13" s="42" t="str">
        <f>IFERROR(IF($BM13="Passive","",INDEX(PropertyDatabase!G$6:G$25,$BK13,1)),"")</f>
        <v>216 Pine Street
Auburn 13021</v>
      </c>
      <c r="BU13" s="72" t="str">
        <f>IFERROR(IF($BM13="Passive","",IF(LEN(INDEX(PropertyDatabase!H$6:H$25,$BK13,1))=0,"-",INDEX(PropertyDatabase!H$6:H$25,$BK13,1))),"")</f>
        <v>-</v>
      </c>
      <c r="BV13" s="72" t="str">
        <f>IFERROR(IF($BM13="Passive","",IF(LEN(INDEX(PropertyDatabase!I$6:I$25,$BK13,1))=0,"-",INDEX(PropertyDatabase!I$6:I$25,$BK13,1))),"")</f>
        <v>-</v>
      </c>
      <c r="BX13" s="39" t="str">
        <f t="shared" si="2"/>
        <v>110 - Property 10</v>
      </c>
      <c r="BY13" s="39">
        <f t="shared" si="3"/>
        <v>10</v>
      </c>
      <c r="BZ13" s="39">
        <f t="shared" si="4"/>
        <v>10</v>
      </c>
      <c r="CA13" s="39" t="str">
        <f t="shared" si="5"/>
        <v>110 - Property 10</v>
      </c>
      <c r="CC13" s="39">
        <v>10</v>
      </c>
      <c r="CE13" s="39" t="str">
        <f>IFERROR(IF(OR(LEN(INDEX(TaskDatabase!B$6:B$25,$CC13,1))=0,LEN(INDEX(TaskDatabase!C$6:C$25,$CC13,1))=0),"Passive","Active"),"")</f>
        <v>Passive</v>
      </c>
      <c r="CG13" s="39" t="str">
        <f>IFERROR(IF($CE13="Passive","",INDEX(TaskDatabase!B$6:B$25,$CC13,1)),"")</f>
        <v/>
      </c>
      <c r="CH13" s="42" t="str">
        <f>IFERROR(IF($CE13="Passive","",INDEX(TaskDatabase!C$6:C$25,$CC13,1)),"")</f>
        <v/>
      </c>
      <c r="CI13" s="45" t="str">
        <f>IFERROR(IF($CE13="Passive","",INDEX(TaskDatabase!D$6:D$25,$CC13,1)),"")</f>
        <v/>
      </c>
      <c r="CJ13" s="42" t="str">
        <f>IFERROR(IF($CE13="Passive","",INDEX(TaskDatabase!E$6:E$25,$CC13,1)),"")</f>
        <v/>
      </c>
      <c r="CK13" s="42" t="str">
        <f>IFERROR(IF($CE13="Passive","",INDEX(TaskDatabase!L$6:L$25,$CC13,1)),"")</f>
        <v/>
      </c>
      <c r="CL13" s="42" t="str">
        <f>IFERROR(IF($CE13="Passive","",INDEX(TaskDatabase!M$6:M$25,$CC13,1)),"")</f>
        <v/>
      </c>
      <c r="CM13" s="39" t="str">
        <f>IFERROR(IF($CE13="Passive","",INDEX(TaskDatabase!N$6:N$25,$CC13,1)),"")</f>
        <v/>
      </c>
      <c r="CN13" s="72" t="str">
        <f>IFERROR(IF($CE13="Passive","",INDEX(TaskDatabase!O$6:O$25,$CC13,1)),"")</f>
        <v/>
      </c>
      <c r="CO13" s="57" t="str">
        <f>IFERROR(IF($CE13="Passive","",INDEX(TaskDatabase!P$6:P$25,$CC13,1)),"")</f>
        <v/>
      </c>
      <c r="CP13" s="72" t="str">
        <f>IFERROR(IF($CE13="Passive","",INDEX(TaskDatabase!Q$6:Q$25,$CC13,1)),"")</f>
        <v/>
      </c>
      <c r="CQ13" s="57" t="str">
        <f>IFERROR(IF($CE13="Passive","",INDEX(TaskDatabase!R$6:R$25,$CC13,1)),"")</f>
        <v/>
      </c>
      <c r="CR13" s="72" t="str">
        <f>IFERROR(IF($CE13="Passive","",INDEX(TaskDatabase!S$6:S$25,$CC13,1)),"")</f>
        <v/>
      </c>
      <c r="CS13" s="72" t="str">
        <f>IFERROR(IF($CE13="Passive","",INDEX(TaskDatabase!T$6:T$25,$CC13,1)),"")</f>
        <v/>
      </c>
      <c r="CT13" s="72" t="str">
        <f>IFERROR(IF($CE13="Passive","",INDEX(TaskDatabase!U$6:U$25,$CC13,1)),"")</f>
        <v/>
      </c>
      <c r="CU13" s="72" t="str">
        <f>IFERROR(IF($CE13="Passive","",INDEX(TaskDatabase!V$6:V$25,$CC13,1)),"")</f>
        <v/>
      </c>
      <c r="CV13" s="72" t="str">
        <f t="shared" si="6"/>
        <v/>
      </c>
      <c r="CW13" s="42" t="str">
        <f>IFERROR(IF($CE13="Passive","",INDEX(TaskDatabase!W$6:W$25,$CC13,1)),"")</f>
        <v/>
      </c>
      <c r="CX13" s="45" t="str">
        <f>IFERROR(IF($CE13="Passive","",INDEX(TaskDatabase!X$6:X$25,$CC13,1)),"")</f>
        <v/>
      </c>
      <c r="CY13" s="39" t="str">
        <f t="shared" si="7"/>
        <v/>
      </c>
      <c r="CZ13" s="39" t="str">
        <f t="shared" si="8"/>
        <v/>
      </c>
      <c r="DB13" s="39">
        <v>10</v>
      </c>
      <c r="DD13" s="39" t="str">
        <f>IFERROR(IF(OR(LEN(INDEX(Expenses!B$6:B$25,$DB13,1))=0,LEN(INDEX(Expenses!C$6:C$25,$DB13,1))=0),"Passive","Active"),"")</f>
        <v>Passive</v>
      </c>
      <c r="DF13" s="42" t="str">
        <f>IFERROR(IF($DD13="Passive","",INDEX(Expenses!B$6:B$25,$DB13,1)),"")</f>
        <v/>
      </c>
      <c r="DG13" s="39" t="str">
        <f>IFERROR(IF($DD13="Passive","",INDEX(Expenses!C$6:C$25,$DB13,1)),"")</f>
        <v/>
      </c>
      <c r="DH13" s="72" t="str">
        <f>IFERROR(IF($DD13="Passive","",INDEX(Expenses!D$6:D$25,$DB13,1)),"")</f>
        <v/>
      </c>
      <c r="DI13" s="72" t="str">
        <f>IFERROR(IF($DD13="Passive","",INDEX(Expenses!E$6:E$25,$DB13,1)),"")</f>
        <v/>
      </c>
      <c r="DJ13" s="72" t="str">
        <f>IFERROR(IF($DD13="Passive","",INDEX(Expenses!F$6:F$25,$DB13,1)),"")</f>
        <v/>
      </c>
      <c r="DK13" s="72" t="str">
        <f>IFERROR(IF($DD13="Passive","",INDEX(Expenses!G$6:G$25,$DB13,1)),"")</f>
        <v/>
      </c>
      <c r="DL13" s="72" t="str">
        <f>IFERROR(IF($DD13="Passive","",INDEX(Expenses!H$6:H$25,$DB13,1)),"")</f>
        <v/>
      </c>
      <c r="DM13" s="72" t="str">
        <f>IFERROR(IF($DD13="Passive","",INDEX(Expenses!I$6:I$25,$DB13,1)),"")</f>
        <v/>
      </c>
      <c r="DN13" s="72" t="str">
        <f>IFERROR(IF($DD13="Passive","",INDEX(Expenses!J$6:J$25,$DB13,1)),"")</f>
        <v/>
      </c>
      <c r="DO13" s="72" t="str">
        <f>IFERROR(IF($DD13="Passive","",INDEX(Expenses!K$6:K$25,$DB13,1)),"")</f>
        <v/>
      </c>
      <c r="DP13" s="72" t="str">
        <f>IFERROR(IF($DD13="Passive","",INDEX(Expenses!L$6:L$25,$DB13,1)),"")</f>
        <v/>
      </c>
      <c r="DQ13" s="72" t="str">
        <f>IFERROR(IF($DD13="Passive","",INDEX(Expenses!M$6:M$25,$DB13,1)),"")</f>
        <v/>
      </c>
      <c r="DR13" s="72" t="str">
        <f>IFERROR(IF($DD13="Passive","",INDEX(Expenses!N$6:N$25,$DB13,1)),"")</f>
        <v/>
      </c>
      <c r="DS13" s="72" t="str">
        <f>IFERROR(IF($DD13="Passive","",INDEX(Expenses!O$6:O$25,$DB13,1)),"")</f>
        <v/>
      </c>
      <c r="DW13" s="67" t="str">
        <f t="shared" si="15"/>
        <v>Laura Hartman</v>
      </c>
      <c r="DX13" s="72">
        <f t="shared" ref="DX13:EI31" si="17">IFERROR(IF($DU$6="ALL",SUMIFS($CN$4:$CN$23,$CE$4:$CE$23,"Active",$CW$4:$CW$23,$N$5,$CH$4:$CH$23,$DW13,$CY$4:$CY$23,DX$10),
SUMIFS($CN$4:$CN$23,$CE$4:$CE$23,"Active",$CW$4:$CW$23,$N$5,$CH$4:$CH$23,$DW13,$CY$4:$CY$23,DX$10,$CZ$4:$CZ$23,$DU$6)),"")</f>
        <v>0</v>
      </c>
      <c r="DY13" s="72">
        <f t="shared" si="16"/>
        <v>0</v>
      </c>
      <c r="DZ13" s="72">
        <f t="shared" si="16"/>
        <v>0</v>
      </c>
      <c r="EA13" s="72">
        <f t="shared" si="16"/>
        <v>0</v>
      </c>
      <c r="EB13" s="72">
        <f t="shared" si="16"/>
        <v>0</v>
      </c>
      <c r="EC13" s="72">
        <f t="shared" si="16"/>
        <v>0</v>
      </c>
      <c r="ED13" s="72">
        <f t="shared" si="16"/>
        <v>0</v>
      </c>
      <c r="EE13" s="72">
        <f t="shared" si="16"/>
        <v>0</v>
      </c>
      <c r="EF13" s="72">
        <f t="shared" si="16"/>
        <v>0</v>
      </c>
      <c r="EG13" s="72">
        <f t="shared" si="16"/>
        <v>0</v>
      </c>
      <c r="EH13" s="72">
        <f t="shared" si="16"/>
        <v>0</v>
      </c>
      <c r="EI13" s="72">
        <f t="shared" si="16"/>
        <v>0</v>
      </c>
      <c r="EK13" s="68" t="s">
        <v>218</v>
      </c>
      <c r="EL13" s="68">
        <f>MAX(COUNTA($DW$60:$DW$69)-COUNTBLANK($DW$60:$DW$69),1)</f>
        <v>5</v>
      </c>
    </row>
    <row r="14" spans="2:154" x14ac:dyDescent="0.25">
      <c r="B14" s="39">
        <v>10</v>
      </c>
      <c r="D14" s="42" t="str">
        <f>IFERROR(IF(LEN(INDEX(Menu!$C$9:$C$28,$B14,1))=0,"",INDEX(Menu!$C$9:$C$28,$B14,1)),"")</f>
        <v>Leroy Gates</v>
      </c>
      <c r="E14" s="42" t="str">
        <f>IFERROR(INDEX($D$5:$D$24, MATCH(0,INDEX((LEN($D$5:$D$24)=0)+COUNTIF($E$4:$E13,$D$5:$D$24),0),0)),"")</f>
        <v>Leroy Gates</v>
      </c>
      <c r="G14" s="42" t="str">
        <f>IFERROR(IF(LEN(INDEX(Menu!$F$9:$F$28,$B14,1))=0,"",INDEX(Menu!$F$9:$F$28,$B14,1)),"")</f>
        <v>Bills</v>
      </c>
      <c r="H14" s="42" t="str">
        <f>IFERROR(INDEX($G$5:$G$24,MATCH(0,INDEX((LEN($G$5:$G$24)=0)+COUNTIF($H$4:$H13,$G$5:$G$24),0),0)),"")</f>
        <v>Bills</v>
      </c>
      <c r="J14" s="42" t="str">
        <f>IFERROR(IF(LEN(INDEX(Menu!$H$9:$H$28,$B14,1))=0,"",INDEX(Menu!$H$9:$H$28,$B14,1)),"")</f>
        <v/>
      </c>
      <c r="K14" s="42" t="str">
        <f>IFERROR(INDEX($J$5:$J$14, MATCH(0,INDEX((LEN($J$5:$J$14)=0)+COUNTIF($K$4:$K13,$J$5:$J$14),0),0)),"")</f>
        <v/>
      </c>
      <c r="M14" s="42" t="str">
        <f>IFERROR(IF(LEN(INDEX(Menu!$J$9:$J$28,$B14,1))=0,"",INDEX(Menu!$J$9:$J$28,$B14,1)),"")</f>
        <v/>
      </c>
      <c r="N14" s="42" t="str">
        <f>IFERROR(INDEX($M$5:$M$14, MATCH(0,INDEX((LEN($M$5:$M$14)=0)+COUNTIF($N$4:$N13,$M$5:$M$14),0),0)),"")</f>
        <v/>
      </c>
      <c r="S14" s="39">
        <v>2029</v>
      </c>
      <c r="U14" s="39">
        <v>10</v>
      </c>
      <c r="V14" s="39" t="s">
        <v>45</v>
      </c>
      <c r="X14" s="57">
        <v>0.11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K14" s="39">
        <v>11</v>
      </c>
      <c r="BM14" s="39" t="str">
        <f>IFERROR(IF(OR(LEN(INDEX(PropertyDatabase!B$6:B$25,$BK14,1))=0,LEN(INDEX(PropertyDatabase!C$6:C$25,$BK14,1))=0),"Passive","Active"),"")</f>
        <v>Active</v>
      </c>
      <c r="BO14" s="39">
        <f>IFERROR(IF($BM14="Passive","",INDEX(PropertyDatabase!B$6:B$25,$BK14,1)),"")</f>
        <v>111</v>
      </c>
      <c r="BP14" s="39" t="str">
        <f>IFERROR(IF($BM14="Passive","",INDEX(PropertyDatabase!C$6:C$25,$BK14,1)),"")</f>
        <v>Property 11</v>
      </c>
      <c r="BQ14" s="39" t="str">
        <f>IFERROR(IF($BM14="Passive","",INDEX(PropertyDatabase!D$6:D$25,$BK14,1)),"")</f>
        <v>Isobelle Hurley</v>
      </c>
      <c r="BR14" s="39" t="str">
        <f>IFERROR(IF($BM14="Passive","",INDEX(PropertyDatabase!E$6:E$25,$BK14,1)),"")</f>
        <v>202-555-4252</v>
      </c>
      <c r="BS14" s="39" t="str">
        <f>IFERROR(IF($BM14="Passive","",INDEX(PropertyDatabase!F$6:F$25,$BK14,1)),"")</f>
        <v>Townhome</v>
      </c>
      <c r="BT14" s="42" t="str">
        <f>IFERROR(IF($BM14="Passive","",INDEX(PropertyDatabase!G$6:G$25,$BK14,1)),"")</f>
        <v>147 Silver Spear Ave.
Suite 454 10034</v>
      </c>
      <c r="BU14" s="72" t="str">
        <f>IFERROR(IF($BM14="Passive","",IF(LEN(INDEX(PropertyDatabase!H$6:H$25,$BK14,1))=0,"-",INDEX(PropertyDatabase!H$6:H$25,$BK14,1))),"")</f>
        <v>-</v>
      </c>
      <c r="BV14" s="72" t="str">
        <f>IFERROR(IF($BM14="Passive","",IF(LEN(INDEX(PropertyDatabase!I$6:I$25,$BK14,1))=0,"-",INDEX(PropertyDatabase!I$6:I$25,$BK14,1))),"")</f>
        <v>-</v>
      </c>
      <c r="BX14" s="39" t="str">
        <f t="shared" si="2"/>
        <v>111 - Property 11</v>
      </c>
      <c r="BY14" s="39">
        <f t="shared" si="3"/>
        <v>11</v>
      </c>
      <c r="BZ14" s="39">
        <f t="shared" si="4"/>
        <v>11</v>
      </c>
      <c r="CA14" s="39" t="str">
        <f t="shared" si="5"/>
        <v>111 - Property 11</v>
      </c>
      <c r="CC14" s="39">
        <v>11</v>
      </c>
      <c r="CE14" s="39" t="str">
        <f>IFERROR(IF(OR(LEN(INDEX(TaskDatabase!B$6:B$25,$CC14,1))=0,LEN(INDEX(TaskDatabase!C$6:C$25,$CC14,1))=0),"Passive","Active"),"")</f>
        <v>Passive</v>
      </c>
      <c r="CG14" s="39" t="str">
        <f>IFERROR(IF($CE14="Passive","",INDEX(TaskDatabase!B$6:B$25,$CC14,1)),"")</f>
        <v/>
      </c>
      <c r="CH14" s="42" t="str">
        <f>IFERROR(IF($CE14="Passive","",INDEX(TaskDatabase!C$6:C$25,$CC14,1)),"")</f>
        <v/>
      </c>
      <c r="CI14" s="45" t="str">
        <f>IFERROR(IF($CE14="Passive","",INDEX(TaskDatabase!D$6:D$25,$CC14,1)),"")</f>
        <v/>
      </c>
      <c r="CJ14" s="42" t="str">
        <f>IFERROR(IF($CE14="Passive","",INDEX(TaskDatabase!E$6:E$25,$CC14,1)),"")</f>
        <v/>
      </c>
      <c r="CK14" s="42" t="str">
        <f>IFERROR(IF($CE14="Passive","",INDEX(TaskDatabase!L$6:L$25,$CC14,1)),"")</f>
        <v/>
      </c>
      <c r="CL14" s="42" t="str">
        <f>IFERROR(IF($CE14="Passive","",INDEX(TaskDatabase!M$6:M$25,$CC14,1)),"")</f>
        <v/>
      </c>
      <c r="CM14" s="39" t="str">
        <f>IFERROR(IF($CE14="Passive","",INDEX(TaskDatabase!N$6:N$25,$CC14,1)),"")</f>
        <v/>
      </c>
      <c r="CN14" s="72" t="str">
        <f>IFERROR(IF($CE14="Passive","",INDEX(TaskDatabase!O$6:O$25,$CC14,1)),"")</f>
        <v/>
      </c>
      <c r="CO14" s="57" t="str">
        <f>IFERROR(IF($CE14="Passive","",INDEX(TaskDatabase!P$6:P$25,$CC14,1)),"")</f>
        <v/>
      </c>
      <c r="CP14" s="72" t="str">
        <f>IFERROR(IF($CE14="Passive","",INDEX(TaskDatabase!Q$6:Q$25,$CC14,1)),"")</f>
        <v/>
      </c>
      <c r="CQ14" s="57" t="str">
        <f>IFERROR(IF($CE14="Passive","",INDEX(TaskDatabase!R$6:R$25,$CC14,1)),"")</f>
        <v/>
      </c>
      <c r="CR14" s="72" t="str">
        <f>IFERROR(IF($CE14="Passive","",INDEX(TaskDatabase!S$6:S$25,$CC14,1)),"")</f>
        <v/>
      </c>
      <c r="CS14" s="72" t="str">
        <f>IFERROR(IF($CE14="Passive","",INDEX(TaskDatabase!T$6:T$25,$CC14,1)),"")</f>
        <v/>
      </c>
      <c r="CT14" s="72" t="str">
        <f>IFERROR(IF($CE14="Passive","",INDEX(TaskDatabase!U$6:U$25,$CC14,1)),"")</f>
        <v/>
      </c>
      <c r="CU14" s="72" t="str">
        <f>IFERROR(IF($CE14="Passive","",INDEX(TaskDatabase!V$6:V$25,$CC14,1)),"")</f>
        <v/>
      </c>
      <c r="CV14" s="72" t="str">
        <f t="shared" si="6"/>
        <v/>
      </c>
      <c r="CW14" s="42" t="str">
        <f>IFERROR(IF($CE14="Passive","",INDEX(TaskDatabase!W$6:W$25,$CC14,1)),"")</f>
        <v/>
      </c>
      <c r="CX14" s="45" t="str">
        <f>IFERROR(IF($CE14="Passive","",INDEX(TaskDatabase!X$6:X$25,$CC14,1)),"")</f>
        <v/>
      </c>
      <c r="CY14" s="39" t="str">
        <f t="shared" si="7"/>
        <v/>
      </c>
      <c r="CZ14" s="39" t="str">
        <f t="shared" si="8"/>
        <v/>
      </c>
      <c r="DB14" s="39">
        <v>11</v>
      </c>
      <c r="DD14" s="39" t="str">
        <f>IFERROR(IF(OR(LEN(INDEX(Expenses!B$6:B$25,$DB14,1))=0,LEN(INDEX(Expenses!C$6:C$25,$DB14,1))=0),"Passive","Active"),"")</f>
        <v>Passive</v>
      </c>
      <c r="DF14" s="42" t="str">
        <f>IFERROR(IF($DD14="Passive","",INDEX(Expenses!B$6:B$25,$DB14,1)),"")</f>
        <v/>
      </c>
      <c r="DG14" s="39" t="str">
        <f>IFERROR(IF($DD14="Passive","",INDEX(Expenses!C$6:C$25,$DB14,1)),"")</f>
        <v/>
      </c>
      <c r="DH14" s="72" t="str">
        <f>IFERROR(IF($DD14="Passive","",INDEX(Expenses!D$6:D$25,$DB14,1)),"")</f>
        <v/>
      </c>
      <c r="DI14" s="72" t="str">
        <f>IFERROR(IF($DD14="Passive","",INDEX(Expenses!E$6:E$25,$DB14,1)),"")</f>
        <v/>
      </c>
      <c r="DJ14" s="72" t="str">
        <f>IFERROR(IF($DD14="Passive","",INDEX(Expenses!F$6:F$25,$DB14,1)),"")</f>
        <v/>
      </c>
      <c r="DK14" s="72" t="str">
        <f>IFERROR(IF($DD14="Passive","",INDEX(Expenses!G$6:G$25,$DB14,1)),"")</f>
        <v/>
      </c>
      <c r="DL14" s="72" t="str">
        <f>IFERROR(IF($DD14="Passive","",INDEX(Expenses!H$6:H$25,$DB14,1)),"")</f>
        <v/>
      </c>
      <c r="DM14" s="72" t="str">
        <f>IFERROR(IF($DD14="Passive","",INDEX(Expenses!I$6:I$25,$DB14,1)),"")</f>
        <v/>
      </c>
      <c r="DN14" s="72" t="str">
        <f>IFERROR(IF($DD14="Passive","",INDEX(Expenses!J$6:J$25,$DB14,1)),"")</f>
        <v/>
      </c>
      <c r="DO14" s="72" t="str">
        <f>IFERROR(IF($DD14="Passive","",INDEX(Expenses!K$6:K$25,$DB14,1)),"")</f>
        <v/>
      </c>
      <c r="DP14" s="72" t="str">
        <f>IFERROR(IF($DD14="Passive","",INDEX(Expenses!L$6:L$25,$DB14,1)),"")</f>
        <v/>
      </c>
      <c r="DQ14" s="72" t="str">
        <f>IFERROR(IF($DD14="Passive","",INDEX(Expenses!M$6:M$25,$DB14,1)),"")</f>
        <v/>
      </c>
      <c r="DR14" s="72" t="str">
        <f>IFERROR(IF($DD14="Passive","",INDEX(Expenses!N$6:N$25,$DB14,1)),"")</f>
        <v/>
      </c>
      <c r="DS14" s="72" t="str">
        <f>IFERROR(IF($DD14="Passive","",INDEX(Expenses!O$6:O$25,$DB14,1)),"")</f>
        <v/>
      </c>
      <c r="DW14" s="67" t="str">
        <f t="shared" si="15"/>
        <v>Dustin Santana</v>
      </c>
      <c r="DX14" s="72">
        <f t="shared" si="17"/>
        <v>0</v>
      </c>
      <c r="DY14" s="72">
        <f t="shared" si="16"/>
        <v>0</v>
      </c>
      <c r="DZ14" s="72">
        <f t="shared" si="16"/>
        <v>0</v>
      </c>
      <c r="EA14" s="72">
        <f t="shared" si="16"/>
        <v>0</v>
      </c>
      <c r="EB14" s="72">
        <f t="shared" si="16"/>
        <v>0</v>
      </c>
      <c r="EC14" s="72">
        <f t="shared" si="16"/>
        <v>0</v>
      </c>
      <c r="ED14" s="72">
        <f t="shared" si="16"/>
        <v>0</v>
      </c>
      <c r="EE14" s="72">
        <f t="shared" si="16"/>
        <v>0</v>
      </c>
      <c r="EF14" s="72">
        <f t="shared" si="16"/>
        <v>0</v>
      </c>
      <c r="EG14" s="72">
        <f t="shared" si="16"/>
        <v>0</v>
      </c>
      <c r="EH14" s="72">
        <f t="shared" si="16"/>
        <v>0</v>
      </c>
      <c r="EI14" s="72">
        <f t="shared" si="16"/>
        <v>0</v>
      </c>
      <c r="EK14" s="41" t="s">
        <v>214</v>
      </c>
      <c r="EL14" s="41" t="s">
        <v>220</v>
      </c>
    </row>
    <row r="15" spans="2:154" x14ac:dyDescent="0.25">
      <c r="B15" s="39">
        <v>11</v>
      </c>
      <c r="D15" s="42" t="str">
        <f>IFERROR(IF(LEN(INDEX(Menu!$C$9:$C$28,$B15,1))=0,"",INDEX(Menu!$C$9:$C$28,$B15,1)),"")</f>
        <v>Ray Hampton</v>
      </c>
      <c r="E15" s="42" t="str">
        <f>IFERROR(INDEX($D$5:$D$24, MATCH(0,INDEX((LEN($D$5:$D$24)=0)+COUNTIF($E$4:$E14,$D$5:$D$24),0),0)),"")</f>
        <v>Ray Hampton</v>
      </c>
      <c r="G15" s="42" t="str">
        <f>IFERROR(IF(LEN(INDEX(Menu!$F$9:$F$28,$B15,1))=0,"",INDEX(Menu!$F$9:$F$28,$B15,1)),"")</f>
        <v/>
      </c>
      <c r="H15" s="42" t="str">
        <f>IFERROR(INDEX($G$5:$G$24,MATCH(0,INDEX((LEN($G$5:$G$24)=0)+COUNTIF($H$4:$H14,$G$5:$G$24),0),0)),"")</f>
        <v/>
      </c>
      <c r="S15" s="39">
        <v>2030</v>
      </c>
      <c r="U15" s="39">
        <v>11</v>
      </c>
      <c r="V15" s="39" t="s">
        <v>46</v>
      </c>
      <c r="X15" s="57">
        <v>0.12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K15" s="39">
        <v>12</v>
      </c>
      <c r="BM15" s="39" t="str">
        <f>IFERROR(IF(OR(LEN(INDEX(PropertyDatabase!B$6:B$25,$BK15,1))=0,LEN(INDEX(PropertyDatabase!C$6:C$25,$BK15,1))=0),"Passive","Active"),"")</f>
        <v>Active</v>
      </c>
      <c r="BO15" s="39">
        <f>IFERROR(IF($BM15="Passive","",INDEX(PropertyDatabase!B$6:B$25,$BK15,1)),"")</f>
        <v>112</v>
      </c>
      <c r="BP15" s="39" t="str">
        <f>IFERROR(IF($BM15="Passive","",INDEX(PropertyDatabase!C$6:C$25,$BK15,1)),"")</f>
        <v>Property 12</v>
      </c>
      <c r="BQ15" s="39" t="str">
        <f>IFERROR(IF($BM15="Passive","",INDEX(PropertyDatabase!D$6:D$25,$BK15,1)),"")</f>
        <v>Donell Merrill</v>
      </c>
      <c r="BR15" s="39" t="str">
        <f>IFERROR(IF($BM15="Passive","",INDEX(PropertyDatabase!E$6:E$25,$BK15,1)),"")</f>
        <v>202-555-3642</v>
      </c>
      <c r="BS15" s="39" t="str">
        <f>IFERROR(IF($BM15="Passive","",INDEX(PropertyDatabase!F$6:F$25,$BK15,1)),"")</f>
        <v>Office</v>
      </c>
      <c r="BT15" s="42" t="str">
        <f>IFERROR(IF($BM15="Passive","",INDEX(PropertyDatabase!G$6:G$25,$BK15,1)),"")</f>
        <v>79 Shadow Brook Drive
Brooklyn 11228</v>
      </c>
      <c r="BU15" s="72" t="str">
        <f>IFERROR(IF($BM15="Passive","",IF(LEN(INDEX(PropertyDatabase!H$6:H$25,$BK15,1))=0,"-",INDEX(PropertyDatabase!H$6:H$25,$BK15,1))),"")</f>
        <v>-</v>
      </c>
      <c r="BV15" s="72" t="str">
        <f>IFERROR(IF($BM15="Passive","",IF(LEN(INDEX(PropertyDatabase!I$6:I$25,$BK15,1))=0,"-",INDEX(PropertyDatabase!I$6:I$25,$BK15,1))),"")</f>
        <v>-</v>
      </c>
      <c r="BX15" s="39" t="str">
        <f t="shared" si="2"/>
        <v>112 - Property 12</v>
      </c>
      <c r="BY15" s="39">
        <f t="shared" si="3"/>
        <v>12</v>
      </c>
      <c r="BZ15" s="39">
        <f t="shared" si="4"/>
        <v>12</v>
      </c>
      <c r="CA15" s="39" t="str">
        <f t="shared" si="5"/>
        <v>112 - Property 12</v>
      </c>
      <c r="CC15" s="39">
        <v>12</v>
      </c>
      <c r="CE15" s="39" t="str">
        <f>IFERROR(IF(OR(LEN(INDEX(TaskDatabase!B$6:B$25,$CC15,1))=0,LEN(INDEX(TaskDatabase!C$6:C$25,$CC15,1))=0),"Passive","Active"),"")</f>
        <v>Passive</v>
      </c>
      <c r="CG15" s="39" t="str">
        <f>IFERROR(IF($CE15="Passive","",INDEX(TaskDatabase!B$6:B$25,$CC15,1)),"")</f>
        <v/>
      </c>
      <c r="CH15" s="42" t="str">
        <f>IFERROR(IF($CE15="Passive","",INDEX(TaskDatabase!C$6:C$25,$CC15,1)),"")</f>
        <v/>
      </c>
      <c r="CI15" s="45" t="str">
        <f>IFERROR(IF($CE15="Passive","",INDEX(TaskDatabase!D$6:D$25,$CC15,1)),"")</f>
        <v/>
      </c>
      <c r="CJ15" s="42" t="str">
        <f>IFERROR(IF($CE15="Passive","",INDEX(TaskDatabase!E$6:E$25,$CC15,1)),"")</f>
        <v/>
      </c>
      <c r="CK15" s="42" t="str">
        <f>IFERROR(IF($CE15="Passive","",INDEX(TaskDatabase!L$6:L$25,$CC15,1)),"")</f>
        <v/>
      </c>
      <c r="CL15" s="42" t="str">
        <f>IFERROR(IF($CE15="Passive","",INDEX(TaskDatabase!M$6:M$25,$CC15,1)),"")</f>
        <v/>
      </c>
      <c r="CM15" s="39" t="str">
        <f>IFERROR(IF($CE15="Passive","",INDEX(TaskDatabase!N$6:N$25,$CC15,1)),"")</f>
        <v/>
      </c>
      <c r="CN15" s="72" t="str">
        <f>IFERROR(IF($CE15="Passive","",INDEX(TaskDatabase!O$6:O$25,$CC15,1)),"")</f>
        <v/>
      </c>
      <c r="CO15" s="57" t="str">
        <f>IFERROR(IF($CE15="Passive","",INDEX(TaskDatabase!P$6:P$25,$CC15,1)),"")</f>
        <v/>
      </c>
      <c r="CP15" s="72" t="str">
        <f>IFERROR(IF($CE15="Passive","",INDEX(TaskDatabase!Q$6:Q$25,$CC15,1)),"")</f>
        <v/>
      </c>
      <c r="CQ15" s="57" t="str">
        <f>IFERROR(IF($CE15="Passive","",INDEX(TaskDatabase!R$6:R$25,$CC15,1)),"")</f>
        <v/>
      </c>
      <c r="CR15" s="72" t="str">
        <f>IFERROR(IF($CE15="Passive","",INDEX(TaskDatabase!S$6:S$25,$CC15,1)),"")</f>
        <v/>
      </c>
      <c r="CS15" s="72" t="str">
        <f>IFERROR(IF($CE15="Passive","",INDEX(TaskDatabase!T$6:T$25,$CC15,1)),"")</f>
        <v/>
      </c>
      <c r="CT15" s="72" t="str">
        <f>IFERROR(IF($CE15="Passive","",INDEX(TaskDatabase!U$6:U$25,$CC15,1)),"")</f>
        <v/>
      </c>
      <c r="CU15" s="72" t="str">
        <f>IFERROR(IF($CE15="Passive","",INDEX(TaskDatabase!V$6:V$25,$CC15,1)),"")</f>
        <v/>
      </c>
      <c r="CV15" s="72" t="str">
        <f t="shared" si="6"/>
        <v/>
      </c>
      <c r="CW15" s="42" t="str">
        <f>IFERROR(IF($CE15="Passive","",INDEX(TaskDatabase!W$6:W$25,$CC15,1)),"")</f>
        <v/>
      </c>
      <c r="CX15" s="45" t="str">
        <f>IFERROR(IF($CE15="Passive","",INDEX(TaskDatabase!X$6:X$25,$CC15,1)),"")</f>
        <v/>
      </c>
      <c r="CY15" s="39" t="str">
        <f t="shared" si="7"/>
        <v/>
      </c>
      <c r="CZ15" s="39" t="str">
        <f t="shared" si="8"/>
        <v/>
      </c>
      <c r="DB15" s="39">
        <v>12</v>
      </c>
      <c r="DD15" s="39" t="str">
        <f>IFERROR(IF(OR(LEN(INDEX(Expenses!B$6:B$25,$DB15,1))=0,LEN(INDEX(Expenses!C$6:C$25,$DB15,1))=0),"Passive","Active"),"")</f>
        <v>Passive</v>
      </c>
      <c r="DF15" s="42" t="str">
        <f>IFERROR(IF($DD15="Passive","",INDEX(Expenses!B$6:B$25,$DB15,1)),"")</f>
        <v/>
      </c>
      <c r="DG15" s="39" t="str">
        <f>IFERROR(IF($DD15="Passive","",INDEX(Expenses!C$6:C$25,$DB15,1)),"")</f>
        <v/>
      </c>
      <c r="DH15" s="72" t="str">
        <f>IFERROR(IF($DD15="Passive","",INDEX(Expenses!D$6:D$25,$DB15,1)),"")</f>
        <v/>
      </c>
      <c r="DI15" s="72" t="str">
        <f>IFERROR(IF($DD15="Passive","",INDEX(Expenses!E$6:E$25,$DB15,1)),"")</f>
        <v/>
      </c>
      <c r="DJ15" s="72" t="str">
        <f>IFERROR(IF($DD15="Passive","",INDEX(Expenses!F$6:F$25,$DB15,1)),"")</f>
        <v/>
      </c>
      <c r="DK15" s="72" t="str">
        <f>IFERROR(IF($DD15="Passive","",INDEX(Expenses!G$6:G$25,$DB15,1)),"")</f>
        <v/>
      </c>
      <c r="DL15" s="72" t="str">
        <f>IFERROR(IF($DD15="Passive","",INDEX(Expenses!H$6:H$25,$DB15,1)),"")</f>
        <v/>
      </c>
      <c r="DM15" s="72" t="str">
        <f>IFERROR(IF($DD15="Passive","",INDEX(Expenses!I$6:I$25,$DB15,1)),"")</f>
        <v/>
      </c>
      <c r="DN15" s="72" t="str">
        <f>IFERROR(IF($DD15="Passive","",INDEX(Expenses!J$6:J$25,$DB15,1)),"")</f>
        <v/>
      </c>
      <c r="DO15" s="72" t="str">
        <f>IFERROR(IF($DD15="Passive","",INDEX(Expenses!K$6:K$25,$DB15,1)),"")</f>
        <v/>
      </c>
      <c r="DP15" s="72" t="str">
        <f>IFERROR(IF($DD15="Passive","",INDEX(Expenses!L$6:L$25,$DB15,1)),"")</f>
        <v/>
      </c>
      <c r="DQ15" s="72" t="str">
        <f>IFERROR(IF($DD15="Passive","",INDEX(Expenses!M$6:M$25,$DB15,1)),"")</f>
        <v/>
      </c>
      <c r="DR15" s="72" t="str">
        <f>IFERROR(IF($DD15="Passive","",INDEX(Expenses!N$6:N$25,$DB15,1)),"")</f>
        <v/>
      </c>
      <c r="DS15" s="72" t="str">
        <f>IFERROR(IF($DD15="Passive","",INDEX(Expenses!O$6:O$25,$DB15,1)),"")</f>
        <v/>
      </c>
      <c r="DW15" s="67" t="str">
        <f t="shared" si="15"/>
        <v>Aidan Yates</v>
      </c>
      <c r="DX15" s="72">
        <f t="shared" si="17"/>
        <v>0</v>
      </c>
      <c r="DY15" s="72">
        <f t="shared" si="16"/>
        <v>0</v>
      </c>
      <c r="DZ15" s="72">
        <f t="shared" si="16"/>
        <v>0</v>
      </c>
      <c r="EA15" s="72">
        <f t="shared" si="16"/>
        <v>0</v>
      </c>
      <c r="EB15" s="72">
        <f t="shared" si="16"/>
        <v>0</v>
      </c>
      <c r="EC15" s="72">
        <f t="shared" si="16"/>
        <v>0</v>
      </c>
      <c r="ED15" s="72">
        <f t="shared" si="16"/>
        <v>0</v>
      </c>
      <c r="EE15" s="72">
        <f t="shared" si="16"/>
        <v>0</v>
      </c>
      <c r="EF15" s="72">
        <f t="shared" si="16"/>
        <v>0</v>
      </c>
      <c r="EG15" s="72">
        <f t="shared" si="16"/>
        <v>0</v>
      </c>
      <c r="EH15" s="72">
        <f t="shared" si="16"/>
        <v>0</v>
      </c>
      <c r="EI15" s="72">
        <f t="shared" si="16"/>
        <v>0</v>
      </c>
      <c r="EK15" s="69" t="str">
        <f t="shared" ref="EK15:EK24" si="18">$N5</f>
        <v>Paid</v>
      </c>
      <c r="EL15" s="72">
        <f t="shared" ref="EL15:EL24" si="19">IF($DU$9="ALL",SUM($DX60:$EI60),INDEX($DX60:$EI60,1,MATCH($DU$9,$DX$59:$EI$59,0)))</f>
        <v>3</v>
      </c>
    </row>
    <row r="16" spans="2:154" x14ac:dyDescent="0.25">
      <c r="B16" s="39">
        <v>12</v>
      </c>
      <c r="D16" s="42" t="str">
        <f>IFERROR(IF(LEN(INDEX(Menu!$C$9:$C$28,$B16,1))=0,"",INDEX(Menu!$C$9:$C$28,$B16,1)),"")</f>
        <v>Benjamin White</v>
      </c>
      <c r="E16" s="42" t="str">
        <f>IFERROR(INDEX($D$5:$D$24, MATCH(0,INDEX((LEN($D$5:$D$24)=0)+COUNTIF($E$4:$E15,$D$5:$D$24),0),0)),"")</f>
        <v>Benjamin White</v>
      </c>
      <c r="G16" s="42" t="str">
        <f>IFERROR(IF(LEN(INDEX(Menu!$F$9:$F$28,$B16,1))=0,"",INDEX(Menu!$F$9:$F$28,$B16,1)),"")</f>
        <v/>
      </c>
      <c r="H16" s="42" t="str">
        <f>IFERROR(INDEX($G$5:$G$24,MATCH(0,INDEX((LEN($G$5:$G$24)=0)+COUNTIF($H$4:$H15,$G$5:$G$24),0),0)),"")</f>
        <v/>
      </c>
      <c r="U16" s="39">
        <v>12</v>
      </c>
      <c r="V16" s="39" t="s">
        <v>47</v>
      </c>
      <c r="X16" s="57">
        <v>0.13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K16" s="39">
        <v>13</v>
      </c>
      <c r="BM16" s="39" t="str">
        <f>IFERROR(IF(OR(LEN(INDEX(PropertyDatabase!B$6:B$25,$BK16,1))=0,LEN(INDEX(PropertyDatabase!C$6:C$25,$BK16,1))=0),"Passive","Active"),"")</f>
        <v>Active</v>
      </c>
      <c r="BO16" s="39">
        <f>IFERROR(IF($BM16="Passive","",INDEX(PropertyDatabase!B$6:B$25,$BK16,1)),"")</f>
        <v>113</v>
      </c>
      <c r="BP16" s="39" t="str">
        <f>IFERROR(IF($BM16="Passive","",INDEX(PropertyDatabase!C$6:C$25,$BK16,1)),"")</f>
        <v>Property 13</v>
      </c>
      <c r="BQ16" s="39" t="str">
        <f>IFERROR(IF($BM16="Passive","",INDEX(PropertyDatabase!D$6:D$25,$BK16,1)),"")</f>
        <v>Jane Best</v>
      </c>
      <c r="BR16" s="39" t="str">
        <f>IFERROR(IF($BM16="Passive","",INDEX(PropertyDatabase!E$6:E$25,$BK16,1)),"")</f>
        <v>202-555-5342</v>
      </c>
      <c r="BS16" s="39" t="str">
        <f>IFERROR(IF($BM16="Passive","",INDEX(PropertyDatabase!F$6:F$25,$BK16,1)),"")</f>
        <v>Townhome</v>
      </c>
      <c r="BT16" s="42" t="str">
        <f>IFERROR(IF($BM16="Passive","",INDEX(PropertyDatabase!G$6:G$25,$BK16,1)),"")</f>
        <v>1 South Devonshire Ave.
Forest Hills 11375</v>
      </c>
      <c r="BU16" s="72" t="str">
        <f>IFERROR(IF($BM16="Passive","",IF(LEN(INDEX(PropertyDatabase!H$6:H$25,$BK16,1))=0,"-",INDEX(PropertyDatabase!H$6:H$25,$BK16,1))),"")</f>
        <v>-</v>
      </c>
      <c r="BV16" s="72" t="str">
        <f>IFERROR(IF($BM16="Passive","",IF(LEN(INDEX(PropertyDatabase!I$6:I$25,$BK16,1))=0,"-",INDEX(PropertyDatabase!I$6:I$25,$BK16,1))),"")</f>
        <v>-</v>
      </c>
      <c r="BX16" s="39" t="str">
        <f t="shared" si="2"/>
        <v>113 - Property 13</v>
      </c>
      <c r="BY16" s="39">
        <f t="shared" si="3"/>
        <v>13</v>
      </c>
      <c r="BZ16" s="39">
        <f t="shared" si="4"/>
        <v>13</v>
      </c>
      <c r="CA16" s="39" t="str">
        <f t="shared" si="5"/>
        <v>113 - Property 13</v>
      </c>
      <c r="CC16" s="39">
        <v>13</v>
      </c>
      <c r="CE16" s="39" t="str">
        <f>IFERROR(IF(OR(LEN(INDEX(TaskDatabase!B$6:B$25,$CC16,1))=0,LEN(INDEX(TaskDatabase!C$6:C$25,$CC16,1))=0),"Passive","Active"),"")</f>
        <v>Passive</v>
      </c>
      <c r="CG16" s="39" t="str">
        <f>IFERROR(IF($CE16="Passive","",INDEX(TaskDatabase!B$6:B$25,$CC16,1)),"")</f>
        <v/>
      </c>
      <c r="CH16" s="42" t="str">
        <f>IFERROR(IF($CE16="Passive","",INDEX(TaskDatabase!C$6:C$25,$CC16,1)),"")</f>
        <v/>
      </c>
      <c r="CI16" s="45" t="str">
        <f>IFERROR(IF($CE16="Passive","",INDEX(TaskDatabase!D$6:D$25,$CC16,1)),"")</f>
        <v/>
      </c>
      <c r="CJ16" s="42" t="str">
        <f>IFERROR(IF($CE16="Passive","",INDEX(TaskDatabase!E$6:E$25,$CC16,1)),"")</f>
        <v/>
      </c>
      <c r="CK16" s="42" t="str">
        <f>IFERROR(IF($CE16="Passive","",INDEX(TaskDatabase!L$6:L$25,$CC16,1)),"")</f>
        <v/>
      </c>
      <c r="CL16" s="42" t="str">
        <f>IFERROR(IF($CE16="Passive","",INDEX(TaskDatabase!M$6:M$25,$CC16,1)),"")</f>
        <v/>
      </c>
      <c r="CM16" s="39" t="str">
        <f>IFERROR(IF($CE16="Passive","",INDEX(TaskDatabase!N$6:N$25,$CC16,1)),"")</f>
        <v/>
      </c>
      <c r="CN16" s="72" t="str">
        <f>IFERROR(IF($CE16="Passive","",INDEX(TaskDatabase!O$6:O$25,$CC16,1)),"")</f>
        <v/>
      </c>
      <c r="CO16" s="57" t="str">
        <f>IFERROR(IF($CE16="Passive","",INDEX(TaskDatabase!P$6:P$25,$CC16,1)),"")</f>
        <v/>
      </c>
      <c r="CP16" s="72" t="str">
        <f>IFERROR(IF($CE16="Passive","",INDEX(TaskDatabase!Q$6:Q$25,$CC16,1)),"")</f>
        <v/>
      </c>
      <c r="CQ16" s="57" t="str">
        <f>IFERROR(IF($CE16="Passive","",INDEX(TaskDatabase!R$6:R$25,$CC16,1)),"")</f>
        <v/>
      </c>
      <c r="CR16" s="72" t="str">
        <f>IFERROR(IF($CE16="Passive","",INDEX(TaskDatabase!S$6:S$25,$CC16,1)),"")</f>
        <v/>
      </c>
      <c r="CS16" s="72" t="str">
        <f>IFERROR(IF($CE16="Passive","",INDEX(TaskDatabase!T$6:T$25,$CC16,1)),"")</f>
        <v/>
      </c>
      <c r="CT16" s="72" t="str">
        <f>IFERROR(IF($CE16="Passive","",INDEX(TaskDatabase!U$6:U$25,$CC16,1)),"")</f>
        <v/>
      </c>
      <c r="CU16" s="72" t="str">
        <f>IFERROR(IF($CE16="Passive","",INDEX(TaskDatabase!V$6:V$25,$CC16,1)),"")</f>
        <v/>
      </c>
      <c r="CV16" s="72" t="str">
        <f t="shared" si="6"/>
        <v/>
      </c>
      <c r="CW16" s="42" t="str">
        <f>IFERROR(IF($CE16="Passive","",INDEX(TaskDatabase!W$6:W$25,$CC16,1)),"")</f>
        <v/>
      </c>
      <c r="CX16" s="45" t="str">
        <f>IFERROR(IF($CE16="Passive","",INDEX(TaskDatabase!X$6:X$25,$CC16,1)),"")</f>
        <v/>
      </c>
      <c r="CY16" s="39" t="str">
        <f t="shared" si="7"/>
        <v/>
      </c>
      <c r="CZ16" s="39" t="str">
        <f t="shared" si="8"/>
        <v/>
      </c>
      <c r="DB16" s="39">
        <v>13</v>
      </c>
      <c r="DD16" s="39" t="str">
        <f>IFERROR(IF(OR(LEN(INDEX(Expenses!B$6:B$25,$DB16,1))=0,LEN(INDEX(Expenses!C$6:C$25,$DB16,1))=0),"Passive","Active"),"")</f>
        <v>Passive</v>
      </c>
      <c r="DF16" s="42" t="str">
        <f>IFERROR(IF($DD16="Passive","",INDEX(Expenses!B$6:B$25,$DB16,1)),"")</f>
        <v/>
      </c>
      <c r="DG16" s="39" t="str">
        <f>IFERROR(IF($DD16="Passive","",INDEX(Expenses!C$6:C$25,$DB16,1)),"")</f>
        <v/>
      </c>
      <c r="DH16" s="72" t="str">
        <f>IFERROR(IF($DD16="Passive","",INDEX(Expenses!D$6:D$25,$DB16,1)),"")</f>
        <v/>
      </c>
      <c r="DI16" s="72" t="str">
        <f>IFERROR(IF($DD16="Passive","",INDEX(Expenses!E$6:E$25,$DB16,1)),"")</f>
        <v/>
      </c>
      <c r="DJ16" s="72" t="str">
        <f>IFERROR(IF($DD16="Passive","",INDEX(Expenses!F$6:F$25,$DB16,1)),"")</f>
        <v/>
      </c>
      <c r="DK16" s="72" t="str">
        <f>IFERROR(IF($DD16="Passive","",INDEX(Expenses!G$6:G$25,$DB16,1)),"")</f>
        <v/>
      </c>
      <c r="DL16" s="72" t="str">
        <f>IFERROR(IF($DD16="Passive","",INDEX(Expenses!H$6:H$25,$DB16,1)),"")</f>
        <v/>
      </c>
      <c r="DM16" s="72" t="str">
        <f>IFERROR(IF($DD16="Passive","",INDEX(Expenses!I$6:I$25,$DB16,1)),"")</f>
        <v/>
      </c>
      <c r="DN16" s="72" t="str">
        <f>IFERROR(IF($DD16="Passive","",INDEX(Expenses!J$6:J$25,$DB16,1)),"")</f>
        <v/>
      </c>
      <c r="DO16" s="72" t="str">
        <f>IFERROR(IF($DD16="Passive","",INDEX(Expenses!K$6:K$25,$DB16,1)),"")</f>
        <v/>
      </c>
      <c r="DP16" s="72" t="str">
        <f>IFERROR(IF($DD16="Passive","",INDEX(Expenses!L$6:L$25,$DB16,1)),"")</f>
        <v/>
      </c>
      <c r="DQ16" s="72" t="str">
        <f>IFERROR(IF($DD16="Passive","",INDEX(Expenses!M$6:M$25,$DB16,1)),"")</f>
        <v/>
      </c>
      <c r="DR16" s="72" t="str">
        <f>IFERROR(IF($DD16="Passive","",INDEX(Expenses!N$6:N$25,$DB16,1)),"")</f>
        <v/>
      </c>
      <c r="DS16" s="72" t="str">
        <f>IFERROR(IF($DD16="Passive","",INDEX(Expenses!O$6:O$25,$DB16,1)),"")</f>
        <v/>
      </c>
      <c r="DW16" s="67" t="str">
        <f t="shared" si="15"/>
        <v>Deanna Holcomb</v>
      </c>
      <c r="DX16" s="72">
        <f t="shared" si="17"/>
        <v>0</v>
      </c>
      <c r="DY16" s="72">
        <f t="shared" si="16"/>
        <v>0</v>
      </c>
      <c r="DZ16" s="72">
        <f t="shared" si="16"/>
        <v>0</v>
      </c>
      <c r="EA16" s="72">
        <f t="shared" si="16"/>
        <v>0</v>
      </c>
      <c r="EB16" s="72">
        <f t="shared" si="16"/>
        <v>0</v>
      </c>
      <c r="EC16" s="72">
        <f t="shared" si="16"/>
        <v>1750</v>
      </c>
      <c r="ED16" s="72">
        <f t="shared" si="16"/>
        <v>0</v>
      </c>
      <c r="EE16" s="72">
        <f t="shared" si="16"/>
        <v>0</v>
      </c>
      <c r="EF16" s="72">
        <f t="shared" si="16"/>
        <v>0</v>
      </c>
      <c r="EG16" s="72">
        <f t="shared" si="16"/>
        <v>0</v>
      </c>
      <c r="EH16" s="72">
        <f t="shared" si="16"/>
        <v>0</v>
      </c>
      <c r="EI16" s="72">
        <f t="shared" si="16"/>
        <v>0</v>
      </c>
      <c r="EK16" s="69" t="str">
        <f t="shared" si="18"/>
        <v>Property Inspection</v>
      </c>
      <c r="EL16" s="72">
        <f t="shared" si="19"/>
        <v>1</v>
      </c>
    </row>
    <row r="17" spans="2:146" x14ac:dyDescent="0.25">
      <c r="B17" s="39">
        <v>13</v>
      </c>
      <c r="D17" s="42" t="str">
        <f>IFERROR(IF(LEN(INDEX(Menu!$C$9:$C$28,$B17,1))=0,"",INDEX(Menu!$C$9:$C$28,$B17,1)),"")</f>
        <v/>
      </c>
      <c r="E17" s="42" t="str">
        <f>IFERROR(INDEX($D$5:$D$24, MATCH(0,INDEX((LEN($D$5:$D$24)=0)+COUNTIF($E$4:$E16,$D$5:$D$24),0),0)),"")</f>
        <v/>
      </c>
      <c r="G17" s="42" t="str">
        <f>IFERROR(IF(LEN(INDEX(Menu!$F$9:$F$28,$B17,1))=0,"",INDEX(Menu!$F$9:$F$28,$B17,1)),"")</f>
        <v/>
      </c>
      <c r="H17" s="42" t="str">
        <f>IFERROR(INDEX($G$5:$G$24,MATCH(0,INDEX((LEN($G$5:$G$24)=0)+COUNTIF($H$4:$H16,$G$5:$G$24),0),0)),"")</f>
        <v/>
      </c>
      <c r="U17" s="40"/>
      <c r="X17" s="57">
        <v>0.14000000000000001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K17" s="39">
        <v>14</v>
      </c>
      <c r="BM17" s="39" t="str">
        <f>IFERROR(IF(OR(LEN(INDEX(PropertyDatabase!B$6:B$25,$BK17,1))=0,LEN(INDEX(PropertyDatabase!C$6:C$25,$BK17,1))=0),"Passive","Active"),"")</f>
        <v>Active</v>
      </c>
      <c r="BO17" s="39">
        <f>IFERROR(IF($BM17="Passive","",INDEX(PropertyDatabase!B$6:B$25,$BK17,1)),"")</f>
        <v>114</v>
      </c>
      <c r="BP17" s="39" t="str">
        <f>IFERROR(IF($BM17="Passive","",INDEX(PropertyDatabase!C$6:C$25,$BK17,1)),"")</f>
        <v>Property 14</v>
      </c>
      <c r="BQ17" s="39" t="str">
        <f>IFERROR(IF($BM17="Passive","",INDEX(PropertyDatabase!D$6:D$25,$BK17,1)),"")</f>
        <v>Kristofer Dyer</v>
      </c>
      <c r="BR17" s="39" t="str">
        <f>IFERROR(IF($BM17="Passive","",INDEX(PropertyDatabase!E$6:E$25,$BK17,1)),"")</f>
        <v>202-555-6367</v>
      </c>
      <c r="BS17" s="39" t="str">
        <f>IFERROR(IF($BM17="Passive","",INDEX(PropertyDatabase!F$6:F$25,$BK17,1)),"")</f>
        <v>Office</v>
      </c>
      <c r="BT17" s="42" t="str">
        <f>IFERROR(IF($BM17="Passive","",INDEX(PropertyDatabase!G$6:G$25,$BK17,1)),"")</f>
        <v>7823 Wild Rose Court
Poughkeepsie 12601</v>
      </c>
      <c r="BU17" s="72" t="str">
        <f>IFERROR(IF($BM17="Passive","",IF(LEN(INDEX(PropertyDatabase!H$6:H$25,$BK17,1))=0,"-",INDEX(PropertyDatabase!H$6:H$25,$BK17,1))),"")</f>
        <v>-</v>
      </c>
      <c r="BV17" s="72" t="str">
        <f>IFERROR(IF($BM17="Passive","",IF(LEN(INDEX(PropertyDatabase!I$6:I$25,$BK17,1))=0,"-",INDEX(PropertyDatabase!I$6:I$25,$BK17,1))),"")</f>
        <v>-</v>
      </c>
      <c r="BX17" s="39" t="str">
        <f t="shared" si="2"/>
        <v>114 - Property 14</v>
      </c>
      <c r="BY17" s="39">
        <f t="shared" si="3"/>
        <v>14</v>
      </c>
      <c r="BZ17" s="39">
        <f t="shared" si="4"/>
        <v>14</v>
      </c>
      <c r="CA17" s="39" t="str">
        <f t="shared" si="5"/>
        <v>114 - Property 14</v>
      </c>
      <c r="CC17" s="39">
        <v>14</v>
      </c>
      <c r="CE17" s="39" t="str">
        <f>IFERROR(IF(OR(LEN(INDEX(TaskDatabase!B$6:B$25,$CC17,1))=0,LEN(INDEX(TaskDatabase!C$6:C$25,$CC17,1))=0),"Passive","Active"),"")</f>
        <v>Passive</v>
      </c>
      <c r="CG17" s="39" t="str">
        <f>IFERROR(IF($CE17="Passive","",INDEX(TaskDatabase!B$6:B$25,$CC17,1)),"")</f>
        <v/>
      </c>
      <c r="CH17" s="42" t="str">
        <f>IFERROR(IF($CE17="Passive","",INDEX(TaskDatabase!C$6:C$25,$CC17,1)),"")</f>
        <v/>
      </c>
      <c r="CI17" s="45" t="str">
        <f>IFERROR(IF($CE17="Passive","",INDEX(TaskDatabase!D$6:D$25,$CC17,1)),"")</f>
        <v/>
      </c>
      <c r="CJ17" s="42" t="str">
        <f>IFERROR(IF($CE17="Passive","",INDEX(TaskDatabase!E$6:E$25,$CC17,1)),"")</f>
        <v/>
      </c>
      <c r="CK17" s="42" t="str">
        <f>IFERROR(IF($CE17="Passive","",INDEX(TaskDatabase!L$6:L$25,$CC17,1)),"")</f>
        <v/>
      </c>
      <c r="CL17" s="42" t="str">
        <f>IFERROR(IF($CE17="Passive","",INDEX(TaskDatabase!M$6:M$25,$CC17,1)),"")</f>
        <v/>
      </c>
      <c r="CM17" s="39" t="str">
        <f>IFERROR(IF($CE17="Passive","",INDEX(TaskDatabase!N$6:N$25,$CC17,1)),"")</f>
        <v/>
      </c>
      <c r="CN17" s="72" t="str">
        <f>IFERROR(IF($CE17="Passive","",INDEX(TaskDatabase!O$6:O$25,$CC17,1)),"")</f>
        <v/>
      </c>
      <c r="CO17" s="57" t="str">
        <f>IFERROR(IF($CE17="Passive","",INDEX(TaskDatabase!P$6:P$25,$CC17,1)),"")</f>
        <v/>
      </c>
      <c r="CP17" s="72" t="str">
        <f>IFERROR(IF($CE17="Passive","",INDEX(TaskDatabase!Q$6:Q$25,$CC17,1)),"")</f>
        <v/>
      </c>
      <c r="CQ17" s="57" t="str">
        <f>IFERROR(IF($CE17="Passive","",INDEX(TaskDatabase!R$6:R$25,$CC17,1)),"")</f>
        <v/>
      </c>
      <c r="CR17" s="72" t="str">
        <f>IFERROR(IF($CE17="Passive","",INDEX(TaskDatabase!S$6:S$25,$CC17,1)),"")</f>
        <v/>
      </c>
      <c r="CS17" s="72" t="str">
        <f>IFERROR(IF($CE17="Passive","",INDEX(TaskDatabase!T$6:T$25,$CC17,1)),"")</f>
        <v/>
      </c>
      <c r="CT17" s="72" t="str">
        <f>IFERROR(IF($CE17="Passive","",INDEX(TaskDatabase!U$6:U$25,$CC17,1)),"")</f>
        <v/>
      </c>
      <c r="CU17" s="72" t="str">
        <f>IFERROR(IF($CE17="Passive","",INDEX(TaskDatabase!V$6:V$25,$CC17,1)),"")</f>
        <v/>
      </c>
      <c r="CV17" s="72" t="str">
        <f t="shared" si="6"/>
        <v/>
      </c>
      <c r="CW17" s="42" t="str">
        <f>IFERROR(IF($CE17="Passive","",INDEX(TaskDatabase!W$6:W$25,$CC17,1)),"")</f>
        <v/>
      </c>
      <c r="CX17" s="45" t="str">
        <f>IFERROR(IF($CE17="Passive","",INDEX(TaskDatabase!X$6:X$25,$CC17,1)),"")</f>
        <v/>
      </c>
      <c r="CY17" s="39" t="str">
        <f t="shared" si="7"/>
        <v/>
      </c>
      <c r="CZ17" s="39" t="str">
        <f t="shared" si="8"/>
        <v/>
      </c>
      <c r="DB17" s="39">
        <v>14</v>
      </c>
      <c r="DD17" s="39" t="str">
        <f>IFERROR(IF(OR(LEN(INDEX(Expenses!B$6:B$25,$DB17,1))=0,LEN(INDEX(Expenses!C$6:C$25,$DB17,1))=0),"Passive","Active"),"")</f>
        <v>Passive</v>
      </c>
      <c r="DF17" s="42" t="str">
        <f>IFERROR(IF($DD17="Passive","",INDEX(Expenses!B$6:B$25,$DB17,1)),"")</f>
        <v/>
      </c>
      <c r="DG17" s="39" t="str">
        <f>IFERROR(IF($DD17="Passive","",INDEX(Expenses!C$6:C$25,$DB17,1)),"")</f>
        <v/>
      </c>
      <c r="DH17" s="72" t="str">
        <f>IFERROR(IF($DD17="Passive","",INDEX(Expenses!D$6:D$25,$DB17,1)),"")</f>
        <v/>
      </c>
      <c r="DI17" s="72" t="str">
        <f>IFERROR(IF($DD17="Passive","",INDEX(Expenses!E$6:E$25,$DB17,1)),"")</f>
        <v/>
      </c>
      <c r="DJ17" s="72" t="str">
        <f>IFERROR(IF($DD17="Passive","",INDEX(Expenses!F$6:F$25,$DB17,1)),"")</f>
        <v/>
      </c>
      <c r="DK17" s="72" t="str">
        <f>IFERROR(IF($DD17="Passive","",INDEX(Expenses!G$6:G$25,$DB17,1)),"")</f>
        <v/>
      </c>
      <c r="DL17" s="72" t="str">
        <f>IFERROR(IF($DD17="Passive","",INDEX(Expenses!H$6:H$25,$DB17,1)),"")</f>
        <v/>
      </c>
      <c r="DM17" s="72" t="str">
        <f>IFERROR(IF($DD17="Passive","",INDEX(Expenses!I$6:I$25,$DB17,1)),"")</f>
        <v/>
      </c>
      <c r="DN17" s="72" t="str">
        <f>IFERROR(IF($DD17="Passive","",INDEX(Expenses!J$6:J$25,$DB17,1)),"")</f>
        <v/>
      </c>
      <c r="DO17" s="72" t="str">
        <f>IFERROR(IF($DD17="Passive","",INDEX(Expenses!K$6:K$25,$DB17,1)),"")</f>
        <v/>
      </c>
      <c r="DP17" s="72" t="str">
        <f>IFERROR(IF($DD17="Passive","",INDEX(Expenses!L$6:L$25,$DB17,1)),"")</f>
        <v/>
      </c>
      <c r="DQ17" s="72" t="str">
        <f>IFERROR(IF($DD17="Passive","",INDEX(Expenses!M$6:M$25,$DB17,1)),"")</f>
        <v/>
      </c>
      <c r="DR17" s="72" t="str">
        <f>IFERROR(IF($DD17="Passive","",INDEX(Expenses!N$6:N$25,$DB17,1)),"")</f>
        <v/>
      </c>
      <c r="DS17" s="72" t="str">
        <f>IFERROR(IF($DD17="Passive","",INDEX(Expenses!O$6:O$25,$DB17,1)),"")</f>
        <v/>
      </c>
      <c r="DW17" s="67" t="str">
        <f t="shared" si="15"/>
        <v>Gage Boyd</v>
      </c>
      <c r="DX17" s="72">
        <f t="shared" si="17"/>
        <v>0</v>
      </c>
      <c r="DY17" s="72">
        <f t="shared" si="16"/>
        <v>0</v>
      </c>
      <c r="DZ17" s="72">
        <f t="shared" si="16"/>
        <v>0</v>
      </c>
      <c r="EA17" s="72">
        <f t="shared" si="16"/>
        <v>0</v>
      </c>
      <c r="EB17" s="72">
        <f t="shared" si="16"/>
        <v>0</v>
      </c>
      <c r="EC17" s="72">
        <f t="shared" si="16"/>
        <v>190000</v>
      </c>
      <c r="ED17" s="72">
        <f t="shared" si="16"/>
        <v>0</v>
      </c>
      <c r="EE17" s="72">
        <f t="shared" si="16"/>
        <v>0</v>
      </c>
      <c r="EF17" s="72">
        <f t="shared" si="16"/>
        <v>0</v>
      </c>
      <c r="EG17" s="72">
        <f t="shared" si="16"/>
        <v>0</v>
      </c>
      <c r="EH17" s="72">
        <f t="shared" si="16"/>
        <v>0</v>
      </c>
      <c r="EI17" s="72">
        <f t="shared" si="16"/>
        <v>0</v>
      </c>
      <c r="EK17" s="69" t="str">
        <f t="shared" si="18"/>
        <v>Financing</v>
      </c>
      <c r="EL17" s="72">
        <f t="shared" si="19"/>
        <v>2</v>
      </c>
    </row>
    <row r="18" spans="2:146" x14ac:dyDescent="0.25">
      <c r="B18" s="39">
        <v>14</v>
      </c>
      <c r="D18" s="42" t="str">
        <f>IFERROR(IF(LEN(INDEX(Menu!$C$9:$C$28,$B18,1))=0,"",INDEX(Menu!$C$9:$C$28,$B18,1)),"")</f>
        <v/>
      </c>
      <c r="E18" s="42" t="str">
        <f>IFERROR(INDEX($D$5:$D$24, MATCH(0,INDEX((LEN($D$5:$D$24)=0)+COUNTIF($E$4:$E17,$D$5:$D$24),0),0)),"")</f>
        <v/>
      </c>
      <c r="G18" s="42" t="str">
        <f>IFERROR(IF(LEN(INDEX(Menu!$F$9:$F$28,$B18,1))=0,"",INDEX(Menu!$F$9:$F$28,$B18,1)),"")</f>
        <v/>
      </c>
      <c r="H18" s="42" t="str">
        <f>IFERROR(INDEX($G$5:$G$24,MATCH(0,INDEX((LEN($G$5:$G$24)=0)+COUNTIF($H$4:$H17,$G$5:$G$24),0),0)),"")</f>
        <v/>
      </c>
      <c r="U18" s="40"/>
      <c r="X18" s="57">
        <v>0.15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K18" s="39">
        <v>15</v>
      </c>
      <c r="BM18" s="39" t="str">
        <f>IFERROR(IF(OR(LEN(INDEX(PropertyDatabase!B$6:B$25,$BK18,1))=0,LEN(INDEX(PropertyDatabase!C$6:C$25,$BK18,1))=0),"Passive","Active"),"")</f>
        <v>Active</v>
      </c>
      <c r="BO18" s="39">
        <f>IFERROR(IF($BM18="Passive","",INDEX(PropertyDatabase!B$6:B$25,$BK18,1)),"")</f>
        <v>115</v>
      </c>
      <c r="BP18" s="39" t="str">
        <f>IFERROR(IF($BM18="Passive","",INDEX(PropertyDatabase!C$6:C$25,$BK18,1)),"")</f>
        <v>Property 15</v>
      </c>
      <c r="BQ18" s="39" t="str">
        <f>IFERROR(IF($BM18="Passive","",INDEX(PropertyDatabase!D$6:D$25,$BK18,1)),"")</f>
        <v>Dominykas Xiong</v>
      </c>
      <c r="BR18" s="39" t="str">
        <f>IFERROR(IF($BM18="Passive","",INDEX(PropertyDatabase!E$6:E$25,$BK18,1)),"")</f>
        <v>202-555-7532</v>
      </c>
      <c r="BS18" s="39" t="str">
        <f>IFERROR(IF($BM18="Passive","",INDEX(PropertyDatabase!F$6:F$25,$BK18,1)),"")</f>
        <v>Townhome</v>
      </c>
      <c r="BT18" s="42" t="str">
        <f>IFERROR(IF($BM18="Passive","",INDEX(PropertyDatabase!G$6:G$25,$BK18,1)),"")</f>
        <v>8205 Sherman St.
Brooklyn 11223</v>
      </c>
      <c r="BU18" s="72" t="str">
        <f>IFERROR(IF($BM18="Passive","",IF(LEN(INDEX(PropertyDatabase!H$6:H$25,$BK18,1))=0,"-",INDEX(PropertyDatabase!H$6:H$25,$BK18,1))),"")</f>
        <v>-</v>
      </c>
      <c r="BV18" s="72" t="str">
        <f>IFERROR(IF($BM18="Passive","",IF(LEN(INDEX(PropertyDatabase!I$6:I$25,$BK18,1))=0,"-",INDEX(PropertyDatabase!I$6:I$25,$BK18,1))),"")</f>
        <v>-</v>
      </c>
      <c r="BX18" s="39" t="str">
        <f t="shared" si="2"/>
        <v>115 - Property 15</v>
      </c>
      <c r="BY18" s="39">
        <f t="shared" si="3"/>
        <v>15</v>
      </c>
      <c r="BZ18" s="39">
        <f t="shared" si="4"/>
        <v>15</v>
      </c>
      <c r="CA18" s="39" t="str">
        <f t="shared" si="5"/>
        <v>115 - Property 15</v>
      </c>
      <c r="CC18" s="39">
        <v>15</v>
      </c>
      <c r="CE18" s="39" t="str">
        <f>IFERROR(IF(OR(LEN(INDEX(TaskDatabase!B$6:B$25,$CC18,1))=0,LEN(INDEX(TaskDatabase!C$6:C$25,$CC18,1))=0),"Passive","Active"),"")</f>
        <v>Passive</v>
      </c>
      <c r="CG18" s="39" t="str">
        <f>IFERROR(IF($CE18="Passive","",INDEX(TaskDatabase!B$6:B$25,$CC18,1)),"")</f>
        <v/>
      </c>
      <c r="CH18" s="42" t="str">
        <f>IFERROR(IF($CE18="Passive","",INDEX(TaskDatabase!C$6:C$25,$CC18,1)),"")</f>
        <v/>
      </c>
      <c r="CI18" s="45" t="str">
        <f>IFERROR(IF($CE18="Passive","",INDEX(TaskDatabase!D$6:D$25,$CC18,1)),"")</f>
        <v/>
      </c>
      <c r="CJ18" s="42" t="str">
        <f>IFERROR(IF($CE18="Passive","",INDEX(TaskDatabase!E$6:E$25,$CC18,1)),"")</f>
        <v/>
      </c>
      <c r="CK18" s="42" t="str">
        <f>IFERROR(IF($CE18="Passive","",INDEX(TaskDatabase!L$6:L$25,$CC18,1)),"")</f>
        <v/>
      </c>
      <c r="CL18" s="42" t="str">
        <f>IFERROR(IF($CE18="Passive","",INDEX(TaskDatabase!M$6:M$25,$CC18,1)),"")</f>
        <v/>
      </c>
      <c r="CM18" s="39" t="str">
        <f>IFERROR(IF($CE18="Passive","",INDEX(TaskDatabase!N$6:N$25,$CC18,1)),"")</f>
        <v/>
      </c>
      <c r="CN18" s="72" t="str">
        <f>IFERROR(IF($CE18="Passive","",INDEX(TaskDatabase!O$6:O$25,$CC18,1)),"")</f>
        <v/>
      </c>
      <c r="CO18" s="57" t="str">
        <f>IFERROR(IF($CE18="Passive","",INDEX(TaskDatabase!P$6:P$25,$CC18,1)),"")</f>
        <v/>
      </c>
      <c r="CP18" s="72" t="str">
        <f>IFERROR(IF($CE18="Passive","",INDEX(TaskDatabase!Q$6:Q$25,$CC18,1)),"")</f>
        <v/>
      </c>
      <c r="CQ18" s="57" t="str">
        <f>IFERROR(IF($CE18="Passive","",INDEX(TaskDatabase!R$6:R$25,$CC18,1)),"")</f>
        <v/>
      </c>
      <c r="CR18" s="72" t="str">
        <f>IFERROR(IF($CE18="Passive","",INDEX(TaskDatabase!S$6:S$25,$CC18,1)),"")</f>
        <v/>
      </c>
      <c r="CS18" s="72" t="str">
        <f>IFERROR(IF($CE18="Passive","",INDEX(TaskDatabase!T$6:T$25,$CC18,1)),"")</f>
        <v/>
      </c>
      <c r="CT18" s="72" t="str">
        <f>IFERROR(IF($CE18="Passive","",INDEX(TaskDatabase!U$6:U$25,$CC18,1)),"")</f>
        <v/>
      </c>
      <c r="CU18" s="72" t="str">
        <f>IFERROR(IF($CE18="Passive","",INDEX(TaskDatabase!V$6:V$25,$CC18,1)),"")</f>
        <v/>
      </c>
      <c r="CV18" s="72" t="str">
        <f t="shared" si="6"/>
        <v/>
      </c>
      <c r="CW18" s="42" t="str">
        <f>IFERROR(IF($CE18="Passive","",INDEX(TaskDatabase!W$6:W$25,$CC18,1)),"")</f>
        <v/>
      </c>
      <c r="CX18" s="45" t="str">
        <f>IFERROR(IF($CE18="Passive","",INDEX(TaskDatabase!X$6:X$25,$CC18,1)),"")</f>
        <v/>
      </c>
      <c r="CY18" s="39" t="str">
        <f t="shared" si="7"/>
        <v/>
      </c>
      <c r="CZ18" s="39" t="str">
        <f t="shared" si="8"/>
        <v/>
      </c>
      <c r="DB18" s="39">
        <v>15</v>
      </c>
      <c r="DD18" s="39" t="str">
        <f>IFERROR(IF(OR(LEN(INDEX(Expenses!B$6:B$25,$DB18,1))=0,LEN(INDEX(Expenses!C$6:C$25,$DB18,1))=0),"Passive","Active"),"")</f>
        <v>Passive</v>
      </c>
      <c r="DF18" s="42" t="str">
        <f>IFERROR(IF($DD18="Passive","",INDEX(Expenses!B$6:B$25,$DB18,1)),"")</f>
        <v/>
      </c>
      <c r="DG18" s="39" t="str">
        <f>IFERROR(IF($DD18="Passive","",INDEX(Expenses!C$6:C$25,$DB18,1)),"")</f>
        <v/>
      </c>
      <c r="DH18" s="72" t="str">
        <f>IFERROR(IF($DD18="Passive","",INDEX(Expenses!D$6:D$25,$DB18,1)),"")</f>
        <v/>
      </c>
      <c r="DI18" s="72" t="str">
        <f>IFERROR(IF($DD18="Passive","",INDEX(Expenses!E$6:E$25,$DB18,1)),"")</f>
        <v/>
      </c>
      <c r="DJ18" s="72" t="str">
        <f>IFERROR(IF($DD18="Passive","",INDEX(Expenses!F$6:F$25,$DB18,1)),"")</f>
        <v/>
      </c>
      <c r="DK18" s="72" t="str">
        <f>IFERROR(IF($DD18="Passive","",INDEX(Expenses!G$6:G$25,$DB18,1)),"")</f>
        <v/>
      </c>
      <c r="DL18" s="72" t="str">
        <f>IFERROR(IF($DD18="Passive","",INDEX(Expenses!H$6:H$25,$DB18,1)),"")</f>
        <v/>
      </c>
      <c r="DM18" s="72" t="str">
        <f>IFERROR(IF($DD18="Passive","",INDEX(Expenses!I$6:I$25,$DB18,1)),"")</f>
        <v/>
      </c>
      <c r="DN18" s="72" t="str">
        <f>IFERROR(IF($DD18="Passive","",INDEX(Expenses!J$6:J$25,$DB18,1)),"")</f>
        <v/>
      </c>
      <c r="DO18" s="72" t="str">
        <f>IFERROR(IF($DD18="Passive","",INDEX(Expenses!K$6:K$25,$DB18,1)),"")</f>
        <v/>
      </c>
      <c r="DP18" s="72" t="str">
        <f>IFERROR(IF($DD18="Passive","",INDEX(Expenses!L$6:L$25,$DB18,1)),"")</f>
        <v/>
      </c>
      <c r="DQ18" s="72" t="str">
        <f>IFERROR(IF($DD18="Passive","",INDEX(Expenses!M$6:M$25,$DB18,1)),"")</f>
        <v/>
      </c>
      <c r="DR18" s="72" t="str">
        <f>IFERROR(IF($DD18="Passive","",INDEX(Expenses!N$6:N$25,$DB18,1)),"")</f>
        <v/>
      </c>
      <c r="DS18" s="72" t="str">
        <f>IFERROR(IF($DD18="Passive","",INDEX(Expenses!O$6:O$25,$DB18,1)),"")</f>
        <v/>
      </c>
      <c r="DW18" s="67" t="str">
        <f t="shared" si="15"/>
        <v>Nash Goodwin</v>
      </c>
      <c r="DX18" s="72">
        <f t="shared" si="17"/>
        <v>0</v>
      </c>
      <c r="DY18" s="72">
        <f t="shared" si="16"/>
        <v>0</v>
      </c>
      <c r="DZ18" s="72">
        <f t="shared" si="16"/>
        <v>0</v>
      </c>
      <c r="EA18" s="72">
        <f t="shared" si="16"/>
        <v>0</v>
      </c>
      <c r="EB18" s="72">
        <f t="shared" si="16"/>
        <v>0</v>
      </c>
      <c r="EC18" s="72">
        <f t="shared" si="16"/>
        <v>0</v>
      </c>
      <c r="ED18" s="72">
        <f t="shared" si="16"/>
        <v>210000</v>
      </c>
      <c r="EE18" s="72">
        <f t="shared" si="16"/>
        <v>0</v>
      </c>
      <c r="EF18" s="72">
        <f t="shared" si="16"/>
        <v>0</v>
      </c>
      <c r="EG18" s="72">
        <f t="shared" si="16"/>
        <v>0</v>
      </c>
      <c r="EH18" s="72">
        <f t="shared" si="16"/>
        <v>0</v>
      </c>
      <c r="EI18" s="72">
        <f t="shared" si="16"/>
        <v>0</v>
      </c>
      <c r="EK18" s="69" t="str">
        <f t="shared" si="18"/>
        <v>Agreement</v>
      </c>
      <c r="EL18" s="72">
        <f t="shared" si="19"/>
        <v>1</v>
      </c>
    </row>
    <row r="19" spans="2:146" x14ac:dyDescent="0.25">
      <c r="B19" s="39">
        <v>15</v>
      </c>
      <c r="D19" s="42" t="str">
        <f>IFERROR(IF(LEN(INDEX(Menu!$C$9:$C$28,$B19,1))=0,"",INDEX(Menu!$C$9:$C$28,$B19,1)),"")</f>
        <v/>
      </c>
      <c r="E19" s="42" t="str">
        <f>IFERROR(INDEX($D$5:$D$24, MATCH(0,INDEX((LEN($D$5:$D$24)=0)+COUNTIF($E$4:$E18,$D$5:$D$24),0),0)),"")</f>
        <v/>
      </c>
      <c r="G19" s="42" t="str">
        <f>IFERROR(IF(LEN(INDEX(Menu!$F$9:$F$28,$B19,1))=0,"",INDEX(Menu!$F$9:$F$28,$B19,1)),"")</f>
        <v/>
      </c>
      <c r="H19" s="42" t="str">
        <f>IFERROR(INDEX($G$5:$G$24,MATCH(0,INDEX((LEN($G$5:$G$24)=0)+COUNTIF($H$4:$H18,$G$5:$G$24),0),0)),"")</f>
        <v/>
      </c>
      <c r="U19" s="40"/>
      <c r="X19" s="57">
        <v>0.16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K19" s="39">
        <v>16</v>
      </c>
      <c r="BM19" s="39" t="str">
        <f>IFERROR(IF(OR(LEN(INDEX(PropertyDatabase!B$6:B$25,$BK19,1))=0,LEN(INDEX(PropertyDatabase!C$6:C$25,$BK19,1))=0),"Passive","Active"),"")</f>
        <v>Passive</v>
      </c>
      <c r="BO19" s="39" t="str">
        <f>IFERROR(IF($BM19="Passive","",INDEX(PropertyDatabase!B$6:B$25,$BK19,1)),"")</f>
        <v/>
      </c>
      <c r="BP19" s="39" t="str">
        <f>IFERROR(IF($BM19="Passive","",INDEX(PropertyDatabase!C$6:C$25,$BK19,1)),"")</f>
        <v/>
      </c>
      <c r="BQ19" s="39" t="str">
        <f>IFERROR(IF($BM19="Passive","",INDEX(PropertyDatabase!D$6:D$25,$BK19,1)),"")</f>
        <v/>
      </c>
      <c r="BR19" s="39" t="str">
        <f>IFERROR(IF($BM19="Passive","",INDEX(PropertyDatabase!E$6:E$25,$BK19,1)),"")</f>
        <v/>
      </c>
      <c r="BS19" s="39" t="str">
        <f>IFERROR(IF($BM19="Passive","",INDEX(PropertyDatabase!F$6:F$25,$BK19,1)),"")</f>
        <v/>
      </c>
      <c r="BT19" s="42" t="str">
        <f>IFERROR(IF($BM19="Passive","",INDEX(PropertyDatabase!G$6:G$25,$BK19,1)),"")</f>
        <v/>
      </c>
      <c r="BU19" s="72" t="str">
        <f>IFERROR(IF($BM19="Passive","",IF(LEN(INDEX(PropertyDatabase!H$6:H$25,$BK19,1))=0,"-",INDEX(PropertyDatabase!H$6:H$25,$BK19,1))),"")</f>
        <v/>
      </c>
      <c r="BV19" s="72" t="str">
        <f>IFERROR(IF($BM19="Passive","",IF(LEN(INDEX(PropertyDatabase!I$6:I$25,$BK19,1))=0,"-",INDEX(PropertyDatabase!I$6:I$25,$BK19,1))),"")</f>
        <v/>
      </c>
      <c r="BX19" s="39" t="str">
        <f t="shared" si="2"/>
        <v/>
      </c>
      <c r="BY19" s="39" t="str">
        <f t="shared" si="3"/>
        <v/>
      </c>
      <c r="BZ19" s="39" t="str">
        <f t="shared" si="4"/>
        <v/>
      </c>
      <c r="CA19" s="39" t="str">
        <f t="shared" si="5"/>
        <v/>
      </c>
      <c r="CC19" s="39">
        <v>16</v>
      </c>
      <c r="CE19" s="39" t="str">
        <f>IFERROR(IF(OR(LEN(INDEX(TaskDatabase!B$6:B$25,$CC19,1))=0,LEN(INDEX(TaskDatabase!C$6:C$25,$CC19,1))=0),"Passive","Active"),"")</f>
        <v>Passive</v>
      </c>
      <c r="CG19" s="39" t="str">
        <f>IFERROR(IF($CE19="Passive","",INDEX(TaskDatabase!B$6:B$25,$CC19,1)),"")</f>
        <v/>
      </c>
      <c r="CH19" s="42" t="str">
        <f>IFERROR(IF($CE19="Passive","",INDEX(TaskDatabase!C$6:C$25,$CC19,1)),"")</f>
        <v/>
      </c>
      <c r="CI19" s="45" t="str">
        <f>IFERROR(IF($CE19="Passive","",INDEX(TaskDatabase!D$6:D$25,$CC19,1)),"")</f>
        <v/>
      </c>
      <c r="CJ19" s="42" t="str">
        <f>IFERROR(IF($CE19="Passive","",INDEX(TaskDatabase!E$6:E$25,$CC19,1)),"")</f>
        <v/>
      </c>
      <c r="CK19" s="42" t="str">
        <f>IFERROR(IF($CE19="Passive","",INDEX(TaskDatabase!L$6:L$25,$CC19,1)),"")</f>
        <v/>
      </c>
      <c r="CL19" s="42" t="str">
        <f>IFERROR(IF($CE19="Passive","",INDEX(TaskDatabase!M$6:M$25,$CC19,1)),"")</f>
        <v/>
      </c>
      <c r="CM19" s="39" t="str">
        <f>IFERROR(IF($CE19="Passive","",INDEX(TaskDatabase!N$6:N$25,$CC19,1)),"")</f>
        <v/>
      </c>
      <c r="CN19" s="72" t="str">
        <f>IFERROR(IF($CE19="Passive","",INDEX(TaskDatabase!O$6:O$25,$CC19,1)),"")</f>
        <v/>
      </c>
      <c r="CO19" s="57" t="str">
        <f>IFERROR(IF($CE19="Passive","",INDEX(TaskDatabase!P$6:P$25,$CC19,1)),"")</f>
        <v/>
      </c>
      <c r="CP19" s="72" t="str">
        <f>IFERROR(IF($CE19="Passive","",INDEX(TaskDatabase!Q$6:Q$25,$CC19,1)),"")</f>
        <v/>
      </c>
      <c r="CQ19" s="57" t="str">
        <f>IFERROR(IF($CE19="Passive","",INDEX(TaskDatabase!R$6:R$25,$CC19,1)),"")</f>
        <v/>
      </c>
      <c r="CR19" s="72" t="str">
        <f>IFERROR(IF($CE19="Passive","",INDEX(TaskDatabase!S$6:S$25,$CC19,1)),"")</f>
        <v/>
      </c>
      <c r="CS19" s="72" t="str">
        <f>IFERROR(IF($CE19="Passive","",INDEX(TaskDatabase!T$6:T$25,$CC19,1)),"")</f>
        <v/>
      </c>
      <c r="CT19" s="72" t="str">
        <f>IFERROR(IF($CE19="Passive","",INDEX(TaskDatabase!U$6:U$25,$CC19,1)),"")</f>
        <v/>
      </c>
      <c r="CU19" s="72" t="str">
        <f>IFERROR(IF($CE19="Passive","",INDEX(TaskDatabase!V$6:V$25,$CC19,1)),"")</f>
        <v/>
      </c>
      <c r="CV19" s="72" t="str">
        <f t="shared" si="6"/>
        <v/>
      </c>
      <c r="CW19" s="42" t="str">
        <f>IFERROR(IF($CE19="Passive","",INDEX(TaskDatabase!W$6:W$25,$CC19,1)),"")</f>
        <v/>
      </c>
      <c r="CX19" s="45" t="str">
        <f>IFERROR(IF($CE19="Passive","",INDEX(TaskDatabase!X$6:X$25,$CC19,1)),"")</f>
        <v/>
      </c>
      <c r="CY19" s="39" t="str">
        <f t="shared" si="7"/>
        <v/>
      </c>
      <c r="CZ19" s="39" t="str">
        <f t="shared" si="8"/>
        <v/>
      </c>
      <c r="DB19" s="39">
        <v>16</v>
      </c>
      <c r="DD19" s="39" t="str">
        <f>IFERROR(IF(OR(LEN(INDEX(Expenses!B$6:B$25,$DB19,1))=0,LEN(INDEX(Expenses!C$6:C$25,$DB19,1))=0),"Passive","Active"),"")</f>
        <v>Passive</v>
      </c>
      <c r="DF19" s="42" t="str">
        <f>IFERROR(IF($DD19="Passive","",INDEX(Expenses!B$6:B$25,$DB19,1)),"")</f>
        <v/>
      </c>
      <c r="DG19" s="39" t="str">
        <f>IFERROR(IF($DD19="Passive","",INDEX(Expenses!C$6:C$25,$DB19,1)),"")</f>
        <v/>
      </c>
      <c r="DH19" s="72" t="str">
        <f>IFERROR(IF($DD19="Passive","",INDEX(Expenses!D$6:D$25,$DB19,1)),"")</f>
        <v/>
      </c>
      <c r="DI19" s="72" t="str">
        <f>IFERROR(IF($DD19="Passive","",INDEX(Expenses!E$6:E$25,$DB19,1)),"")</f>
        <v/>
      </c>
      <c r="DJ19" s="72" t="str">
        <f>IFERROR(IF($DD19="Passive","",INDEX(Expenses!F$6:F$25,$DB19,1)),"")</f>
        <v/>
      </c>
      <c r="DK19" s="72" t="str">
        <f>IFERROR(IF($DD19="Passive","",INDEX(Expenses!G$6:G$25,$DB19,1)),"")</f>
        <v/>
      </c>
      <c r="DL19" s="72" t="str">
        <f>IFERROR(IF($DD19="Passive","",INDEX(Expenses!H$6:H$25,$DB19,1)),"")</f>
        <v/>
      </c>
      <c r="DM19" s="72" t="str">
        <f>IFERROR(IF($DD19="Passive","",INDEX(Expenses!I$6:I$25,$DB19,1)),"")</f>
        <v/>
      </c>
      <c r="DN19" s="72" t="str">
        <f>IFERROR(IF($DD19="Passive","",INDEX(Expenses!J$6:J$25,$DB19,1)),"")</f>
        <v/>
      </c>
      <c r="DO19" s="72" t="str">
        <f>IFERROR(IF($DD19="Passive","",INDEX(Expenses!K$6:K$25,$DB19,1)),"")</f>
        <v/>
      </c>
      <c r="DP19" s="72" t="str">
        <f>IFERROR(IF($DD19="Passive","",INDEX(Expenses!L$6:L$25,$DB19,1)),"")</f>
        <v/>
      </c>
      <c r="DQ19" s="72" t="str">
        <f>IFERROR(IF($DD19="Passive","",INDEX(Expenses!M$6:M$25,$DB19,1)),"")</f>
        <v/>
      </c>
      <c r="DR19" s="72" t="str">
        <f>IFERROR(IF($DD19="Passive","",INDEX(Expenses!N$6:N$25,$DB19,1)),"")</f>
        <v/>
      </c>
      <c r="DS19" s="72" t="str">
        <f>IFERROR(IF($DD19="Passive","",INDEX(Expenses!O$6:O$25,$DB19,1)),"")</f>
        <v/>
      </c>
      <c r="DW19" s="67" t="str">
        <f t="shared" si="15"/>
        <v>Hayley Leblanc</v>
      </c>
      <c r="DX19" s="72">
        <f t="shared" si="17"/>
        <v>0</v>
      </c>
      <c r="DY19" s="72">
        <f t="shared" si="16"/>
        <v>0</v>
      </c>
      <c r="DZ19" s="72">
        <f t="shared" si="16"/>
        <v>0</v>
      </c>
      <c r="EA19" s="72">
        <f t="shared" si="16"/>
        <v>0</v>
      </c>
      <c r="EB19" s="72">
        <f t="shared" si="16"/>
        <v>0</v>
      </c>
      <c r="EC19" s="72">
        <f t="shared" si="16"/>
        <v>0</v>
      </c>
      <c r="ED19" s="72">
        <f t="shared" si="16"/>
        <v>0</v>
      </c>
      <c r="EE19" s="72">
        <f t="shared" si="16"/>
        <v>0</v>
      </c>
      <c r="EF19" s="72">
        <f t="shared" si="16"/>
        <v>0</v>
      </c>
      <c r="EG19" s="72">
        <f t="shared" si="16"/>
        <v>0</v>
      </c>
      <c r="EH19" s="72">
        <f t="shared" si="16"/>
        <v>0</v>
      </c>
      <c r="EI19" s="72">
        <f t="shared" si="16"/>
        <v>0</v>
      </c>
      <c r="EK19" s="69" t="str">
        <f t="shared" si="18"/>
        <v>Cancelled</v>
      </c>
      <c r="EL19" s="72">
        <f t="shared" si="19"/>
        <v>1</v>
      </c>
    </row>
    <row r="20" spans="2:146" x14ac:dyDescent="0.25">
      <c r="B20" s="39">
        <v>16</v>
      </c>
      <c r="D20" s="42" t="str">
        <f>IFERROR(IF(LEN(INDEX(Menu!$C$9:$C$28,$B20,1))=0,"",INDEX(Menu!$C$9:$C$28,$B20,1)),"")</f>
        <v/>
      </c>
      <c r="E20" s="42" t="str">
        <f>IFERROR(INDEX($D$5:$D$24, MATCH(0,INDEX((LEN($D$5:$D$24)=0)+COUNTIF($E$4:$E19,$D$5:$D$24),0),0)),"")</f>
        <v/>
      </c>
      <c r="G20" s="42" t="str">
        <f>IFERROR(IF(LEN(INDEX(Menu!$F$9:$F$28,$B20,1))=0,"",INDEX(Menu!$F$9:$F$28,$B20,1)),"")</f>
        <v/>
      </c>
      <c r="H20" s="42" t="str">
        <f>IFERROR(INDEX($G$5:$G$24,MATCH(0,INDEX((LEN($G$5:$G$24)=0)+COUNTIF($H$4:$H19,$G$5:$G$24),0),0)),"")</f>
        <v/>
      </c>
      <c r="X20" s="57">
        <v>0.17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K20" s="39">
        <v>17</v>
      </c>
      <c r="BM20" s="39" t="str">
        <f>IFERROR(IF(OR(LEN(INDEX(PropertyDatabase!B$6:B$25,$BK20,1))=0,LEN(INDEX(PropertyDatabase!C$6:C$25,$BK20,1))=0),"Passive","Active"),"")</f>
        <v>Passive</v>
      </c>
      <c r="BO20" s="39" t="str">
        <f>IFERROR(IF($BM20="Passive","",INDEX(PropertyDatabase!B$6:B$25,$BK20,1)),"")</f>
        <v/>
      </c>
      <c r="BP20" s="39" t="str">
        <f>IFERROR(IF($BM20="Passive","",INDEX(PropertyDatabase!C$6:C$25,$BK20,1)),"")</f>
        <v/>
      </c>
      <c r="BQ20" s="39" t="str">
        <f>IFERROR(IF($BM20="Passive","",INDEX(PropertyDatabase!D$6:D$25,$BK20,1)),"")</f>
        <v/>
      </c>
      <c r="BR20" s="39" t="str">
        <f>IFERROR(IF($BM20="Passive","",INDEX(PropertyDatabase!E$6:E$25,$BK20,1)),"")</f>
        <v/>
      </c>
      <c r="BS20" s="39" t="str">
        <f>IFERROR(IF($BM20="Passive","",INDEX(PropertyDatabase!F$6:F$25,$BK20,1)),"")</f>
        <v/>
      </c>
      <c r="BT20" s="42" t="str">
        <f>IFERROR(IF($BM20="Passive","",INDEX(PropertyDatabase!G$6:G$25,$BK20,1)),"")</f>
        <v/>
      </c>
      <c r="BU20" s="72" t="str">
        <f>IFERROR(IF($BM20="Passive","",IF(LEN(INDEX(PropertyDatabase!H$6:H$25,$BK20,1))=0,"-",INDEX(PropertyDatabase!H$6:H$25,$BK20,1))),"")</f>
        <v/>
      </c>
      <c r="BV20" s="72" t="str">
        <f>IFERROR(IF($BM20="Passive","",IF(LEN(INDEX(PropertyDatabase!I$6:I$25,$BK20,1))=0,"-",INDEX(PropertyDatabase!I$6:I$25,$BK20,1))),"")</f>
        <v/>
      </c>
      <c r="BX20" s="39" t="str">
        <f t="shared" si="2"/>
        <v/>
      </c>
      <c r="BY20" s="39" t="str">
        <f t="shared" si="3"/>
        <v/>
      </c>
      <c r="BZ20" s="39" t="str">
        <f t="shared" si="4"/>
        <v/>
      </c>
      <c r="CA20" s="39" t="str">
        <f t="shared" si="5"/>
        <v/>
      </c>
      <c r="CC20" s="39">
        <v>17</v>
      </c>
      <c r="CE20" s="39" t="str">
        <f>IFERROR(IF(OR(LEN(INDEX(TaskDatabase!B$6:B$25,$CC20,1))=0,LEN(INDEX(TaskDatabase!C$6:C$25,$CC20,1))=0),"Passive","Active"),"")</f>
        <v>Passive</v>
      </c>
      <c r="CG20" s="39" t="str">
        <f>IFERROR(IF($CE20="Passive","",INDEX(TaskDatabase!B$6:B$25,$CC20,1)),"")</f>
        <v/>
      </c>
      <c r="CH20" s="42" t="str">
        <f>IFERROR(IF($CE20="Passive","",INDEX(TaskDatabase!C$6:C$25,$CC20,1)),"")</f>
        <v/>
      </c>
      <c r="CI20" s="45" t="str">
        <f>IFERROR(IF($CE20="Passive","",INDEX(TaskDatabase!D$6:D$25,$CC20,1)),"")</f>
        <v/>
      </c>
      <c r="CJ20" s="42" t="str">
        <f>IFERROR(IF($CE20="Passive","",INDEX(TaskDatabase!E$6:E$25,$CC20,1)),"")</f>
        <v/>
      </c>
      <c r="CK20" s="42" t="str">
        <f>IFERROR(IF($CE20="Passive","",INDEX(TaskDatabase!L$6:L$25,$CC20,1)),"")</f>
        <v/>
      </c>
      <c r="CL20" s="42" t="str">
        <f>IFERROR(IF($CE20="Passive","",INDEX(TaskDatabase!M$6:M$25,$CC20,1)),"")</f>
        <v/>
      </c>
      <c r="CM20" s="39" t="str">
        <f>IFERROR(IF($CE20="Passive","",INDEX(TaskDatabase!N$6:N$25,$CC20,1)),"")</f>
        <v/>
      </c>
      <c r="CN20" s="72" t="str">
        <f>IFERROR(IF($CE20="Passive","",INDEX(TaskDatabase!O$6:O$25,$CC20,1)),"")</f>
        <v/>
      </c>
      <c r="CO20" s="57" t="str">
        <f>IFERROR(IF($CE20="Passive","",INDEX(TaskDatabase!P$6:P$25,$CC20,1)),"")</f>
        <v/>
      </c>
      <c r="CP20" s="72" t="str">
        <f>IFERROR(IF($CE20="Passive","",INDEX(TaskDatabase!Q$6:Q$25,$CC20,1)),"")</f>
        <v/>
      </c>
      <c r="CQ20" s="57" t="str">
        <f>IFERROR(IF($CE20="Passive","",INDEX(TaskDatabase!R$6:R$25,$CC20,1)),"")</f>
        <v/>
      </c>
      <c r="CR20" s="72" t="str">
        <f>IFERROR(IF($CE20="Passive","",INDEX(TaskDatabase!S$6:S$25,$CC20,1)),"")</f>
        <v/>
      </c>
      <c r="CS20" s="72" t="str">
        <f>IFERROR(IF($CE20="Passive","",INDEX(TaskDatabase!T$6:T$25,$CC20,1)),"")</f>
        <v/>
      </c>
      <c r="CT20" s="72" t="str">
        <f>IFERROR(IF($CE20="Passive","",INDEX(TaskDatabase!U$6:U$25,$CC20,1)),"")</f>
        <v/>
      </c>
      <c r="CU20" s="72" t="str">
        <f>IFERROR(IF($CE20="Passive","",INDEX(TaskDatabase!V$6:V$25,$CC20,1)),"")</f>
        <v/>
      </c>
      <c r="CV20" s="72" t="str">
        <f t="shared" si="6"/>
        <v/>
      </c>
      <c r="CW20" s="42" t="str">
        <f>IFERROR(IF($CE20="Passive","",INDEX(TaskDatabase!W$6:W$25,$CC20,1)),"")</f>
        <v/>
      </c>
      <c r="CX20" s="45" t="str">
        <f>IFERROR(IF($CE20="Passive","",INDEX(TaskDatabase!X$6:X$25,$CC20,1)),"")</f>
        <v/>
      </c>
      <c r="CY20" s="39" t="str">
        <f t="shared" si="7"/>
        <v/>
      </c>
      <c r="CZ20" s="39" t="str">
        <f t="shared" si="8"/>
        <v/>
      </c>
      <c r="DB20" s="39">
        <v>17</v>
      </c>
      <c r="DD20" s="39" t="str">
        <f>IFERROR(IF(OR(LEN(INDEX(Expenses!B$6:B$25,$DB20,1))=0,LEN(INDEX(Expenses!C$6:C$25,$DB20,1))=0),"Passive","Active"),"")</f>
        <v>Passive</v>
      </c>
      <c r="DF20" s="42" t="str">
        <f>IFERROR(IF($DD20="Passive","",INDEX(Expenses!B$6:B$25,$DB20,1)),"")</f>
        <v/>
      </c>
      <c r="DG20" s="39" t="str">
        <f>IFERROR(IF($DD20="Passive","",INDEX(Expenses!C$6:C$25,$DB20,1)),"")</f>
        <v/>
      </c>
      <c r="DH20" s="72" t="str">
        <f>IFERROR(IF($DD20="Passive","",INDEX(Expenses!D$6:D$25,$DB20,1)),"")</f>
        <v/>
      </c>
      <c r="DI20" s="72" t="str">
        <f>IFERROR(IF($DD20="Passive","",INDEX(Expenses!E$6:E$25,$DB20,1)),"")</f>
        <v/>
      </c>
      <c r="DJ20" s="72" t="str">
        <f>IFERROR(IF($DD20="Passive","",INDEX(Expenses!F$6:F$25,$DB20,1)),"")</f>
        <v/>
      </c>
      <c r="DK20" s="72" t="str">
        <f>IFERROR(IF($DD20="Passive","",INDEX(Expenses!G$6:G$25,$DB20,1)),"")</f>
        <v/>
      </c>
      <c r="DL20" s="72" t="str">
        <f>IFERROR(IF($DD20="Passive","",INDEX(Expenses!H$6:H$25,$DB20,1)),"")</f>
        <v/>
      </c>
      <c r="DM20" s="72" t="str">
        <f>IFERROR(IF($DD20="Passive","",INDEX(Expenses!I$6:I$25,$DB20,1)),"")</f>
        <v/>
      </c>
      <c r="DN20" s="72" t="str">
        <f>IFERROR(IF($DD20="Passive","",INDEX(Expenses!J$6:J$25,$DB20,1)),"")</f>
        <v/>
      </c>
      <c r="DO20" s="72" t="str">
        <f>IFERROR(IF($DD20="Passive","",INDEX(Expenses!K$6:K$25,$DB20,1)),"")</f>
        <v/>
      </c>
      <c r="DP20" s="72" t="str">
        <f>IFERROR(IF($DD20="Passive","",INDEX(Expenses!L$6:L$25,$DB20,1)),"")</f>
        <v/>
      </c>
      <c r="DQ20" s="72" t="str">
        <f>IFERROR(IF($DD20="Passive","",INDEX(Expenses!M$6:M$25,$DB20,1)),"")</f>
        <v/>
      </c>
      <c r="DR20" s="72" t="str">
        <f>IFERROR(IF($DD20="Passive","",INDEX(Expenses!N$6:N$25,$DB20,1)),"")</f>
        <v/>
      </c>
      <c r="DS20" s="72" t="str">
        <f>IFERROR(IF($DD20="Passive","",INDEX(Expenses!O$6:O$25,$DB20,1)),"")</f>
        <v/>
      </c>
      <c r="DW20" s="67" t="str">
        <f t="shared" si="15"/>
        <v>Barbara Nash</v>
      </c>
      <c r="DX20" s="72">
        <f t="shared" si="17"/>
        <v>0</v>
      </c>
      <c r="DY20" s="72">
        <f t="shared" si="16"/>
        <v>0</v>
      </c>
      <c r="DZ20" s="72">
        <f t="shared" si="16"/>
        <v>0</v>
      </c>
      <c r="EA20" s="72">
        <f t="shared" si="16"/>
        <v>0</v>
      </c>
      <c r="EB20" s="72">
        <f t="shared" si="16"/>
        <v>0</v>
      </c>
      <c r="EC20" s="72">
        <f t="shared" si="16"/>
        <v>0</v>
      </c>
      <c r="ED20" s="72">
        <f t="shared" si="16"/>
        <v>0</v>
      </c>
      <c r="EE20" s="72">
        <f t="shared" si="16"/>
        <v>0</v>
      </c>
      <c r="EF20" s="72">
        <f t="shared" si="16"/>
        <v>0</v>
      </c>
      <c r="EG20" s="72">
        <f t="shared" si="16"/>
        <v>0</v>
      </c>
      <c r="EH20" s="72">
        <f t="shared" si="16"/>
        <v>0</v>
      </c>
      <c r="EI20" s="72">
        <f t="shared" si="16"/>
        <v>0</v>
      </c>
      <c r="EK20" s="69" t="str">
        <f t="shared" si="18"/>
        <v/>
      </c>
      <c r="EL20" s="72">
        <f t="shared" si="19"/>
        <v>0</v>
      </c>
    </row>
    <row r="21" spans="2:146" x14ac:dyDescent="0.25">
      <c r="B21" s="39">
        <v>17</v>
      </c>
      <c r="D21" s="42" t="str">
        <f>IFERROR(IF(LEN(INDEX(Menu!$C$9:$C$28,$B21,1))=0,"",INDEX(Menu!$C$9:$C$28,$B21,1)),"")</f>
        <v/>
      </c>
      <c r="E21" s="42" t="str">
        <f>IFERROR(INDEX($D$5:$D$24, MATCH(0,INDEX((LEN($D$5:$D$24)=0)+COUNTIF($E$4:$E20,$D$5:$D$24),0),0)),"")</f>
        <v/>
      </c>
      <c r="G21" s="42" t="str">
        <f>IFERROR(IF(LEN(INDEX(Menu!$F$9:$F$28,$B21,1))=0,"",INDEX(Menu!$F$9:$F$28,$B21,1)),"")</f>
        <v/>
      </c>
      <c r="H21" s="42" t="str">
        <f>IFERROR(INDEX($G$5:$G$24,MATCH(0,INDEX((LEN($G$5:$G$24)=0)+COUNTIF($H$4:$H20,$G$5:$G$24),0),0)),"")</f>
        <v/>
      </c>
      <c r="X21" s="57">
        <v>0.18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K21" s="39">
        <v>18</v>
      </c>
      <c r="BM21" s="39" t="str">
        <f>IFERROR(IF(OR(LEN(INDEX(PropertyDatabase!B$6:B$25,$BK21,1))=0,LEN(INDEX(PropertyDatabase!C$6:C$25,$BK21,1))=0),"Passive","Active"),"")</f>
        <v>Passive</v>
      </c>
      <c r="BO21" s="39" t="str">
        <f>IFERROR(IF($BM21="Passive","",INDEX(PropertyDatabase!B$6:B$25,$BK21,1)),"")</f>
        <v/>
      </c>
      <c r="BP21" s="39" t="str">
        <f>IFERROR(IF($BM21="Passive","",INDEX(PropertyDatabase!C$6:C$25,$BK21,1)),"")</f>
        <v/>
      </c>
      <c r="BQ21" s="39" t="str">
        <f>IFERROR(IF($BM21="Passive","",INDEX(PropertyDatabase!D$6:D$25,$BK21,1)),"")</f>
        <v/>
      </c>
      <c r="BR21" s="39" t="str">
        <f>IFERROR(IF($BM21="Passive","",INDEX(PropertyDatabase!E$6:E$25,$BK21,1)),"")</f>
        <v/>
      </c>
      <c r="BS21" s="39" t="str">
        <f>IFERROR(IF($BM21="Passive","",INDEX(PropertyDatabase!F$6:F$25,$BK21,1)),"")</f>
        <v/>
      </c>
      <c r="BT21" s="42" t="str">
        <f>IFERROR(IF($BM21="Passive","",INDEX(PropertyDatabase!G$6:G$25,$BK21,1)),"")</f>
        <v/>
      </c>
      <c r="BU21" s="72" t="str">
        <f>IFERROR(IF($BM21="Passive","",IF(LEN(INDEX(PropertyDatabase!H$6:H$25,$BK21,1))=0,"-",INDEX(PropertyDatabase!H$6:H$25,$BK21,1))),"")</f>
        <v/>
      </c>
      <c r="BV21" s="72" t="str">
        <f>IFERROR(IF($BM21="Passive","",IF(LEN(INDEX(PropertyDatabase!I$6:I$25,$BK21,1))=0,"-",INDEX(PropertyDatabase!I$6:I$25,$BK21,1))),"")</f>
        <v/>
      </c>
      <c r="BX21" s="39" t="str">
        <f t="shared" si="2"/>
        <v/>
      </c>
      <c r="BY21" s="39" t="str">
        <f t="shared" si="3"/>
        <v/>
      </c>
      <c r="BZ21" s="39" t="str">
        <f t="shared" si="4"/>
        <v/>
      </c>
      <c r="CA21" s="39" t="str">
        <f t="shared" si="5"/>
        <v/>
      </c>
      <c r="CC21" s="39">
        <v>18</v>
      </c>
      <c r="CE21" s="39" t="str">
        <f>IFERROR(IF(OR(LEN(INDEX(TaskDatabase!B$6:B$25,$CC21,1))=0,LEN(INDEX(TaskDatabase!C$6:C$25,$CC21,1))=0),"Passive","Active"),"")</f>
        <v>Passive</v>
      </c>
      <c r="CG21" s="39" t="str">
        <f>IFERROR(IF($CE21="Passive","",INDEX(TaskDatabase!B$6:B$25,$CC21,1)),"")</f>
        <v/>
      </c>
      <c r="CH21" s="42" t="str">
        <f>IFERROR(IF($CE21="Passive","",INDEX(TaskDatabase!C$6:C$25,$CC21,1)),"")</f>
        <v/>
      </c>
      <c r="CI21" s="45" t="str">
        <f>IFERROR(IF($CE21="Passive","",INDEX(TaskDatabase!D$6:D$25,$CC21,1)),"")</f>
        <v/>
      </c>
      <c r="CJ21" s="42" t="str">
        <f>IFERROR(IF($CE21="Passive","",INDEX(TaskDatabase!E$6:E$25,$CC21,1)),"")</f>
        <v/>
      </c>
      <c r="CK21" s="42" t="str">
        <f>IFERROR(IF($CE21="Passive","",INDEX(TaskDatabase!L$6:L$25,$CC21,1)),"")</f>
        <v/>
      </c>
      <c r="CL21" s="42" t="str">
        <f>IFERROR(IF($CE21="Passive","",INDEX(TaskDatabase!M$6:M$25,$CC21,1)),"")</f>
        <v/>
      </c>
      <c r="CM21" s="39" t="str">
        <f>IFERROR(IF($CE21="Passive","",INDEX(TaskDatabase!N$6:N$25,$CC21,1)),"")</f>
        <v/>
      </c>
      <c r="CN21" s="72" t="str">
        <f>IFERROR(IF($CE21="Passive","",INDEX(TaskDatabase!O$6:O$25,$CC21,1)),"")</f>
        <v/>
      </c>
      <c r="CO21" s="57" t="str">
        <f>IFERROR(IF($CE21="Passive","",INDEX(TaskDatabase!P$6:P$25,$CC21,1)),"")</f>
        <v/>
      </c>
      <c r="CP21" s="72" t="str">
        <f>IFERROR(IF($CE21="Passive","",INDEX(TaskDatabase!Q$6:Q$25,$CC21,1)),"")</f>
        <v/>
      </c>
      <c r="CQ21" s="57" t="str">
        <f>IFERROR(IF($CE21="Passive","",INDEX(TaskDatabase!R$6:R$25,$CC21,1)),"")</f>
        <v/>
      </c>
      <c r="CR21" s="72" t="str">
        <f>IFERROR(IF($CE21="Passive","",INDEX(TaskDatabase!S$6:S$25,$CC21,1)),"")</f>
        <v/>
      </c>
      <c r="CS21" s="72" t="str">
        <f>IFERROR(IF($CE21="Passive","",INDEX(TaskDatabase!T$6:T$25,$CC21,1)),"")</f>
        <v/>
      </c>
      <c r="CT21" s="72" t="str">
        <f>IFERROR(IF($CE21="Passive","",INDEX(TaskDatabase!U$6:U$25,$CC21,1)),"")</f>
        <v/>
      </c>
      <c r="CU21" s="72" t="str">
        <f>IFERROR(IF($CE21="Passive","",INDEX(TaskDatabase!V$6:V$25,$CC21,1)),"")</f>
        <v/>
      </c>
      <c r="CV21" s="72" t="str">
        <f t="shared" si="6"/>
        <v/>
      </c>
      <c r="CW21" s="42" t="str">
        <f>IFERROR(IF($CE21="Passive","",INDEX(TaskDatabase!W$6:W$25,$CC21,1)),"")</f>
        <v/>
      </c>
      <c r="CX21" s="45" t="str">
        <f>IFERROR(IF($CE21="Passive","",INDEX(TaskDatabase!X$6:X$25,$CC21,1)),"")</f>
        <v/>
      </c>
      <c r="CY21" s="39" t="str">
        <f t="shared" si="7"/>
        <v/>
      </c>
      <c r="CZ21" s="39" t="str">
        <f t="shared" si="8"/>
        <v/>
      </c>
      <c r="DB21" s="39">
        <v>18</v>
      </c>
      <c r="DD21" s="39" t="str">
        <f>IFERROR(IF(OR(LEN(INDEX(Expenses!B$6:B$25,$DB21,1))=0,LEN(INDEX(Expenses!C$6:C$25,$DB21,1))=0),"Passive","Active"),"")</f>
        <v>Passive</v>
      </c>
      <c r="DF21" s="42" t="str">
        <f>IFERROR(IF($DD21="Passive","",INDEX(Expenses!B$6:B$25,$DB21,1)),"")</f>
        <v/>
      </c>
      <c r="DG21" s="39" t="str">
        <f>IFERROR(IF($DD21="Passive","",INDEX(Expenses!C$6:C$25,$DB21,1)),"")</f>
        <v/>
      </c>
      <c r="DH21" s="72" t="str">
        <f>IFERROR(IF($DD21="Passive","",INDEX(Expenses!D$6:D$25,$DB21,1)),"")</f>
        <v/>
      </c>
      <c r="DI21" s="72" t="str">
        <f>IFERROR(IF($DD21="Passive","",INDEX(Expenses!E$6:E$25,$DB21,1)),"")</f>
        <v/>
      </c>
      <c r="DJ21" s="72" t="str">
        <f>IFERROR(IF($DD21="Passive","",INDEX(Expenses!F$6:F$25,$DB21,1)),"")</f>
        <v/>
      </c>
      <c r="DK21" s="72" t="str">
        <f>IFERROR(IF($DD21="Passive","",INDEX(Expenses!G$6:G$25,$DB21,1)),"")</f>
        <v/>
      </c>
      <c r="DL21" s="72" t="str">
        <f>IFERROR(IF($DD21="Passive","",INDEX(Expenses!H$6:H$25,$DB21,1)),"")</f>
        <v/>
      </c>
      <c r="DM21" s="72" t="str">
        <f>IFERROR(IF($DD21="Passive","",INDEX(Expenses!I$6:I$25,$DB21,1)),"")</f>
        <v/>
      </c>
      <c r="DN21" s="72" t="str">
        <f>IFERROR(IF($DD21="Passive","",INDEX(Expenses!J$6:J$25,$DB21,1)),"")</f>
        <v/>
      </c>
      <c r="DO21" s="72" t="str">
        <f>IFERROR(IF($DD21="Passive","",INDEX(Expenses!K$6:K$25,$DB21,1)),"")</f>
        <v/>
      </c>
      <c r="DP21" s="72" t="str">
        <f>IFERROR(IF($DD21="Passive","",INDEX(Expenses!L$6:L$25,$DB21,1)),"")</f>
        <v/>
      </c>
      <c r="DQ21" s="72" t="str">
        <f>IFERROR(IF($DD21="Passive","",INDEX(Expenses!M$6:M$25,$DB21,1)),"")</f>
        <v/>
      </c>
      <c r="DR21" s="72" t="str">
        <f>IFERROR(IF($DD21="Passive","",INDEX(Expenses!N$6:N$25,$DB21,1)),"")</f>
        <v/>
      </c>
      <c r="DS21" s="72" t="str">
        <f>IFERROR(IF($DD21="Passive","",INDEX(Expenses!O$6:O$25,$DB21,1)),"")</f>
        <v/>
      </c>
      <c r="DW21" s="67" t="str">
        <f t="shared" si="15"/>
        <v>Leroy Gates</v>
      </c>
      <c r="DX21" s="72">
        <f t="shared" si="17"/>
        <v>0</v>
      </c>
      <c r="DY21" s="72">
        <f t="shared" si="16"/>
        <v>0</v>
      </c>
      <c r="DZ21" s="72">
        <f t="shared" si="16"/>
        <v>0</v>
      </c>
      <c r="EA21" s="72">
        <f t="shared" si="16"/>
        <v>0</v>
      </c>
      <c r="EB21" s="72">
        <f t="shared" si="16"/>
        <v>0</v>
      </c>
      <c r="EC21" s="72">
        <f t="shared" si="16"/>
        <v>0</v>
      </c>
      <c r="ED21" s="72">
        <f t="shared" si="16"/>
        <v>0</v>
      </c>
      <c r="EE21" s="72">
        <f t="shared" si="16"/>
        <v>0</v>
      </c>
      <c r="EF21" s="72">
        <f t="shared" si="16"/>
        <v>0</v>
      </c>
      <c r="EG21" s="72">
        <f t="shared" si="16"/>
        <v>0</v>
      </c>
      <c r="EH21" s="72">
        <f t="shared" si="16"/>
        <v>0</v>
      </c>
      <c r="EI21" s="72">
        <f t="shared" si="16"/>
        <v>0</v>
      </c>
      <c r="EK21" s="69" t="str">
        <f t="shared" si="18"/>
        <v/>
      </c>
      <c r="EL21" s="72">
        <f t="shared" si="19"/>
        <v>0</v>
      </c>
    </row>
    <row r="22" spans="2:146" x14ac:dyDescent="0.25">
      <c r="B22" s="39">
        <v>18</v>
      </c>
      <c r="D22" s="42" t="str">
        <f>IFERROR(IF(LEN(INDEX(Menu!$C$9:$C$28,$B22,1))=0,"",INDEX(Menu!$C$9:$C$28,$B22,1)),"")</f>
        <v/>
      </c>
      <c r="E22" s="42" t="str">
        <f>IFERROR(INDEX($D$5:$D$24, MATCH(0,INDEX((LEN($D$5:$D$24)=0)+COUNTIF($E$4:$E21,$D$5:$D$24),0),0)),"")</f>
        <v/>
      </c>
      <c r="G22" s="42" t="str">
        <f>IFERROR(IF(LEN(INDEX(Menu!$F$9:$F$28,$B22,1))=0,"",INDEX(Menu!$F$9:$F$28,$B22,1)),"")</f>
        <v/>
      </c>
      <c r="H22" s="42" t="str">
        <f>IFERROR(INDEX($G$5:$G$24,MATCH(0,INDEX((LEN($G$5:$G$24)=0)+COUNTIF($H$4:$H21,$G$5:$G$24),0),0)),"")</f>
        <v/>
      </c>
      <c r="X22" s="57">
        <v>0.19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K22" s="39">
        <v>19</v>
      </c>
      <c r="BM22" s="39" t="str">
        <f>IFERROR(IF(OR(LEN(INDEX(PropertyDatabase!B$6:B$25,$BK22,1))=0,LEN(INDEX(PropertyDatabase!C$6:C$25,$BK22,1))=0),"Passive","Active"),"")</f>
        <v>Passive</v>
      </c>
      <c r="BO22" s="39" t="str">
        <f>IFERROR(IF($BM22="Passive","",INDEX(PropertyDatabase!B$6:B$25,$BK22,1)),"")</f>
        <v/>
      </c>
      <c r="BP22" s="39" t="str">
        <f>IFERROR(IF($BM22="Passive","",INDEX(PropertyDatabase!C$6:C$25,$BK22,1)),"")</f>
        <v/>
      </c>
      <c r="BQ22" s="39" t="str">
        <f>IFERROR(IF($BM22="Passive","",INDEX(PropertyDatabase!D$6:D$25,$BK22,1)),"")</f>
        <v/>
      </c>
      <c r="BR22" s="39" t="str">
        <f>IFERROR(IF($BM22="Passive","",INDEX(PropertyDatabase!E$6:E$25,$BK22,1)),"")</f>
        <v/>
      </c>
      <c r="BS22" s="39" t="str">
        <f>IFERROR(IF($BM22="Passive","",INDEX(PropertyDatabase!F$6:F$25,$BK22,1)),"")</f>
        <v/>
      </c>
      <c r="BT22" s="42" t="str">
        <f>IFERROR(IF($BM22="Passive","",INDEX(PropertyDatabase!G$6:G$25,$BK22,1)),"")</f>
        <v/>
      </c>
      <c r="BU22" s="72" t="str">
        <f>IFERROR(IF($BM22="Passive","",IF(LEN(INDEX(PropertyDatabase!H$6:H$25,$BK22,1))=0,"-",INDEX(PropertyDatabase!H$6:H$25,$BK22,1))),"")</f>
        <v/>
      </c>
      <c r="BV22" s="72" t="str">
        <f>IFERROR(IF($BM22="Passive","",IF(LEN(INDEX(PropertyDatabase!I$6:I$25,$BK22,1))=0,"-",INDEX(PropertyDatabase!I$6:I$25,$BK22,1))),"")</f>
        <v/>
      </c>
      <c r="BX22" s="39" t="str">
        <f t="shared" si="2"/>
        <v/>
      </c>
      <c r="BY22" s="39" t="str">
        <f t="shared" si="3"/>
        <v/>
      </c>
      <c r="BZ22" s="39" t="str">
        <f t="shared" si="4"/>
        <v/>
      </c>
      <c r="CA22" s="39" t="str">
        <f t="shared" si="5"/>
        <v/>
      </c>
      <c r="CC22" s="39">
        <v>19</v>
      </c>
      <c r="CE22" s="39" t="str">
        <f>IFERROR(IF(OR(LEN(INDEX(TaskDatabase!B$6:B$25,$CC22,1))=0,LEN(INDEX(TaskDatabase!C$6:C$25,$CC22,1))=0),"Passive","Active"),"")</f>
        <v>Passive</v>
      </c>
      <c r="CG22" s="39" t="str">
        <f>IFERROR(IF($CE22="Passive","",INDEX(TaskDatabase!B$6:B$25,$CC22,1)),"")</f>
        <v/>
      </c>
      <c r="CH22" s="42" t="str">
        <f>IFERROR(IF($CE22="Passive","",INDEX(TaskDatabase!C$6:C$25,$CC22,1)),"")</f>
        <v/>
      </c>
      <c r="CI22" s="45" t="str">
        <f>IFERROR(IF($CE22="Passive","",INDEX(TaskDatabase!D$6:D$25,$CC22,1)),"")</f>
        <v/>
      </c>
      <c r="CJ22" s="42" t="str">
        <f>IFERROR(IF($CE22="Passive","",INDEX(TaskDatabase!E$6:E$25,$CC22,1)),"")</f>
        <v/>
      </c>
      <c r="CK22" s="42" t="str">
        <f>IFERROR(IF($CE22="Passive","",INDEX(TaskDatabase!L$6:L$25,$CC22,1)),"")</f>
        <v/>
      </c>
      <c r="CL22" s="42" t="str">
        <f>IFERROR(IF($CE22="Passive","",INDEX(TaskDatabase!M$6:M$25,$CC22,1)),"")</f>
        <v/>
      </c>
      <c r="CM22" s="39" t="str">
        <f>IFERROR(IF($CE22="Passive","",INDEX(TaskDatabase!N$6:N$25,$CC22,1)),"")</f>
        <v/>
      </c>
      <c r="CN22" s="72" t="str">
        <f>IFERROR(IF($CE22="Passive","",INDEX(TaskDatabase!O$6:O$25,$CC22,1)),"")</f>
        <v/>
      </c>
      <c r="CO22" s="57" t="str">
        <f>IFERROR(IF($CE22="Passive","",INDEX(TaskDatabase!P$6:P$25,$CC22,1)),"")</f>
        <v/>
      </c>
      <c r="CP22" s="72" t="str">
        <f>IFERROR(IF($CE22="Passive","",INDEX(TaskDatabase!Q$6:Q$25,$CC22,1)),"")</f>
        <v/>
      </c>
      <c r="CQ22" s="57" t="str">
        <f>IFERROR(IF($CE22="Passive","",INDEX(TaskDatabase!R$6:R$25,$CC22,1)),"")</f>
        <v/>
      </c>
      <c r="CR22" s="72" t="str">
        <f>IFERROR(IF($CE22="Passive","",INDEX(TaskDatabase!S$6:S$25,$CC22,1)),"")</f>
        <v/>
      </c>
      <c r="CS22" s="72" t="str">
        <f>IFERROR(IF($CE22="Passive","",INDEX(TaskDatabase!T$6:T$25,$CC22,1)),"")</f>
        <v/>
      </c>
      <c r="CT22" s="72" t="str">
        <f>IFERROR(IF($CE22="Passive","",INDEX(TaskDatabase!U$6:U$25,$CC22,1)),"")</f>
        <v/>
      </c>
      <c r="CU22" s="72" t="str">
        <f>IFERROR(IF($CE22="Passive","",INDEX(TaskDatabase!V$6:V$25,$CC22,1)),"")</f>
        <v/>
      </c>
      <c r="CV22" s="72" t="str">
        <f t="shared" si="6"/>
        <v/>
      </c>
      <c r="CW22" s="42" t="str">
        <f>IFERROR(IF($CE22="Passive","",INDEX(TaskDatabase!W$6:W$25,$CC22,1)),"")</f>
        <v/>
      </c>
      <c r="CX22" s="45" t="str">
        <f>IFERROR(IF($CE22="Passive","",INDEX(TaskDatabase!X$6:X$25,$CC22,1)),"")</f>
        <v/>
      </c>
      <c r="CY22" s="39" t="str">
        <f t="shared" si="7"/>
        <v/>
      </c>
      <c r="CZ22" s="39" t="str">
        <f t="shared" si="8"/>
        <v/>
      </c>
      <c r="DB22" s="39">
        <v>19</v>
      </c>
      <c r="DD22" s="39" t="str">
        <f>IFERROR(IF(OR(LEN(INDEX(Expenses!B$6:B$25,$DB22,1))=0,LEN(INDEX(Expenses!C$6:C$25,$DB22,1))=0),"Passive","Active"),"")</f>
        <v>Passive</v>
      </c>
      <c r="DF22" s="42" t="str">
        <f>IFERROR(IF($DD22="Passive","",INDEX(Expenses!B$6:B$25,$DB22,1)),"")</f>
        <v/>
      </c>
      <c r="DG22" s="39" t="str">
        <f>IFERROR(IF($DD22="Passive","",INDEX(Expenses!C$6:C$25,$DB22,1)),"")</f>
        <v/>
      </c>
      <c r="DH22" s="72" t="str">
        <f>IFERROR(IF($DD22="Passive","",INDEX(Expenses!D$6:D$25,$DB22,1)),"")</f>
        <v/>
      </c>
      <c r="DI22" s="72" t="str">
        <f>IFERROR(IF($DD22="Passive","",INDEX(Expenses!E$6:E$25,$DB22,1)),"")</f>
        <v/>
      </c>
      <c r="DJ22" s="72" t="str">
        <f>IFERROR(IF($DD22="Passive","",INDEX(Expenses!F$6:F$25,$DB22,1)),"")</f>
        <v/>
      </c>
      <c r="DK22" s="72" t="str">
        <f>IFERROR(IF($DD22="Passive","",INDEX(Expenses!G$6:G$25,$DB22,1)),"")</f>
        <v/>
      </c>
      <c r="DL22" s="72" t="str">
        <f>IFERROR(IF($DD22="Passive","",INDEX(Expenses!H$6:H$25,$DB22,1)),"")</f>
        <v/>
      </c>
      <c r="DM22" s="72" t="str">
        <f>IFERROR(IF($DD22="Passive","",INDEX(Expenses!I$6:I$25,$DB22,1)),"")</f>
        <v/>
      </c>
      <c r="DN22" s="72" t="str">
        <f>IFERROR(IF($DD22="Passive","",INDEX(Expenses!J$6:J$25,$DB22,1)),"")</f>
        <v/>
      </c>
      <c r="DO22" s="72" t="str">
        <f>IFERROR(IF($DD22="Passive","",INDEX(Expenses!K$6:K$25,$DB22,1)),"")</f>
        <v/>
      </c>
      <c r="DP22" s="72" t="str">
        <f>IFERROR(IF($DD22="Passive","",INDEX(Expenses!L$6:L$25,$DB22,1)),"")</f>
        <v/>
      </c>
      <c r="DQ22" s="72" t="str">
        <f>IFERROR(IF($DD22="Passive","",INDEX(Expenses!M$6:M$25,$DB22,1)),"")</f>
        <v/>
      </c>
      <c r="DR22" s="72" t="str">
        <f>IFERROR(IF($DD22="Passive","",INDEX(Expenses!N$6:N$25,$DB22,1)),"")</f>
        <v/>
      </c>
      <c r="DS22" s="72" t="str">
        <f>IFERROR(IF($DD22="Passive","",INDEX(Expenses!O$6:O$25,$DB22,1)),"")</f>
        <v/>
      </c>
      <c r="DW22" s="67" t="str">
        <f t="shared" si="15"/>
        <v>Ray Hampton</v>
      </c>
      <c r="DX22" s="72">
        <f t="shared" si="17"/>
        <v>0</v>
      </c>
      <c r="DY22" s="72">
        <f t="shared" si="16"/>
        <v>0</v>
      </c>
      <c r="DZ22" s="72">
        <f t="shared" si="16"/>
        <v>0</v>
      </c>
      <c r="EA22" s="72">
        <f t="shared" si="16"/>
        <v>0</v>
      </c>
      <c r="EB22" s="72">
        <f t="shared" si="16"/>
        <v>0</v>
      </c>
      <c r="EC22" s="72">
        <f t="shared" si="16"/>
        <v>0</v>
      </c>
      <c r="ED22" s="72">
        <f t="shared" si="16"/>
        <v>0</v>
      </c>
      <c r="EE22" s="72">
        <f t="shared" si="16"/>
        <v>0</v>
      </c>
      <c r="EF22" s="72">
        <f t="shared" si="16"/>
        <v>0</v>
      </c>
      <c r="EG22" s="72">
        <f t="shared" si="16"/>
        <v>0</v>
      </c>
      <c r="EH22" s="72">
        <f t="shared" si="16"/>
        <v>0</v>
      </c>
      <c r="EI22" s="72">
        <f t="shared" si="16"/>
        <v>0</v>
      </c>
      <c r="EK22" s="69" t="str">
        <f t="shared" si="18"/>
        <v/>
      </c>
      <c r="EL22" s="72">
        <f t="shared" si="19"/>
        <v>0</v>
      </c>
    </row>
    <row r="23" spans="2:146" x14ac:dyDescent="0.25">
      <c r="B23" s="39">
        <v>19</v>
      </c>
      <c r="D23" s="42" t="str">
        <f>IFERROR(IF(LEN(INDEX(Menu!$C$9:$C$28,$B23,1))=0,"",INDEX(Menu!$C$9:$C$28,$B23,1)),"")</f>
        <v/>
      </c>
      <c r="E23" s="42" t="str">
        <f>IFERROR(INDEX($D$5:$D$24, MATCH(0,INDEX((LEN($D$5:$D$24)=0)+COUNTIF($E$4:$E22,$D$5:$D$24),0),0)),"")</f>
        <v/>
      </c>
      <c r="G23" s="42" t="str">
        <f>IFERROR(IF(LEN(INDEX(Menu!$F$9:$F$28,$B23,1))=0,"",INDEX(Menu!$F$9:$F$28,$B23,1)),"")</f>
        <v/>
      </c>
      <c r="H23" s="42" t="str">
        <f>IFERROR(INDEX($G$5:$G$24,MATCH(0,INDEX((LEN($G$5:$G$24)=0)+COUNTIF($H$4:$H22,$G$5:$G$24),0),0)),"")</f>
        <v/>
      </c>
      <c r="X23" s="57">
        <v>0.2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K23" s="39">
        <v>20</v>
      </c>
      <c r="BM23" s="39" t="str">
        <f>IFERROR(IF(OR(LEN(INDEX(PropertyDatabase!B$6:B$25,$BK23,1))=0,LEN(INDEX(PropertyDatabase!C$6:C$25,$BK23,1))=0),"Passive","Active"),"")</f>
        <v>Passive</v>
      </c>
      <c r="BO23" s="39" t="str">
        <f>IFERROR(IF($BM23="Passive","",INDEX(PropertyDatabase!B$6:B$25,$BK23,1)),"")</f>
        <v/>
      </c>
      <c r="BP23" s="39" t="str">
        <f>IFERROR(IF($BM23="Passive","",INDEX(PropertyDatabase!C$6:C$25,$BK23,1)),"")</f>
        <v/>
      </c>
      <c r="BQ23" s="39" t="str">
        <f>IFERROR(IF($BM23="Passive","",INDEX(PropertyDatabase!D$6:D$25,$BK23,1)),"")</f>
        <v/>
      </c>
      <c r="BR23" s="39" t="str">
        <f>IFERROR(IF($BM23="Passive","",INDEX(PropertyDatabase!E$6:E$25,$BK23,1)),"")</f>
        <v/>
      </c>
      <c r="BS23" s="39" t="str">
        <f>IFERROR(IF($BM23="Passive","",INDEX(PropertyDatabase!F$6:F$25,$BK23,1)),"")</f>
        <v/>
      </c>
      <c r="BT23" s="42" t="str">
        <f>IFERROR(IF($BM23="Passive","",INDEX(PropertyDatabase!G$6:G$25,$BK23,1)),"")</f>
        <v/>
      </c>
      <c r="BU23" s="72" t="str">
        <f>IFERROR(IF($BM23="Passive","",IF(LEN(INDEX(PropertyDatabase!H$6:H$25,$BK23,1))=0,"-",INDEX(PropertyDatabase!H$6:H$25,$BK23,1))),"")</f>
        <v/>
      </c>
      <c r="BV23" s="72" t="str">
        <f>IFERROR(IF($BM23="Passive","",IF(LEN(INDEX(PropertyDatabase!I$6:I$25,$BK23,1))=0,"-",INDEX(PropertyDatabase!I$6:I$25,$BK23,1))),"")</f>
        <v/>
      </c>
      <c r="BX23" s="39" t="str">
        <f t="shared" si="2"/>
        <v/>
      </c>
      <c r="BY23" s="39" t="str">
        <f t="shared" si="3"/>
        <v/>
      </c>
      <c r="BZ23" s="39" t="str">
        <f t="shared" si="4"/>
        <v/>
      </c>
      <c r="CA23" s="39" t="str">
        <f t="shared" si="5"/>
        <v/>
      </c>
      <c r="CC23" s="39">
        <v>20</v>
      </c>
      <c r="CE23" s="39" t="str">
        <f>IFERROR(IF(OR(LEN(INDEX(TaskDatabase!B$6:B$25,$CC23,1))=0,LEN(INDEX(TaskDatabase!C$6:C$25,$CC23,1))=0),"Passive","Active"),"")</f>
        <v>Passive</v>
      </c>
      <c r="CG23" s="39" t="str">
        <f>IFERROR(IF($CE23="Passive","",INDEX(TaskDatabase!B$6:B$25,$CC23,1)),"")</f>
        <v/>
      </c>
      <c r="CH23" s="42" t="str">
        <f>IFERROR(IF($CE23="Passive","",INDEX(TaskDatabase!C$6:C$25,$CC23,1)),"")</f>
        <v/>
      </c>
      <c r="CI23" s="45" t="str">
        <f>IFERROR(IF($CE23="Passive","",INDEX(TaskDatabase!D$6:D$25,$CC23,1)),"")</f>
        <v/>
      </c>
      <c r="CJ23" s="42" t="str">
        <f>IFERROR(IF($CE23="Passive","",INDEX(TaskDatabase!E$6:E$25,$CC23,1)),"")</f>
        <v/>
      </c>
      <c r="CK23" s="42" t="str">
        <f>IFERROR(IF($CE23="Passive","",INDEX(TaskDatabase!L$6:L$25,$CC23,1)),"")</f>
        <v/>
      </c>
      <c r="CL23" s="42" t="str">
        <f>IFERROR(IF($CE23="Passive","",INDEX(TaskDatabase!M$6:M$25,$CC23,1)),"")</f>
        <v/>
      </c>
      <c r="CM23" s="39" t="str">
        <f>IFERROR(IF($CE23="Passive","",INDEX(TaskDatabase!N$6:N$25,$CC23,1)),"")</f>
        <v/>
      </c>
      <c r="CN23" s="72" t="str">
        <f>IFERROR(IF($CE23="Passive","",INDEX(TaskDatabase!O$6:O$25,$CC23,1)),"")</f>
        <v/>
      </c>
      <c r="CO23" s="57" t="str">
        <f>IFERROR(IF($CE23="Passive","",INDEX(TaskDatabase!P$6:P$25,$CC23,1)),"")</f>
        <v/>
      </c>
      <c r="CP23" s="72" t="str">
        <f>IFERROR(IF($CE23="Passive","",INDEX(TaskDatabase!Q$6:Q$25,$CC23,1)),"")</f>
        <v/>
      </c>
      <c r="CQ23" s="57" t="str">
        <f>IFERROR(IF($CE23="Passive","",INDEX(TaskDatabase!R$6:R$25,$CC23,1)),"")</f>
        <v/>
      </c>
      <c r="CR23" s="72" t="str">
        <f>IFERROR(IF($CE23="Passive","",INDEX(TaskDatabase!S$6:S$25,$CC23,1)),"")</f>
        <v/>
      </c>
      <c r="CS23" s="72" t="str">
        <f>IFERROR(IF($CE23="Passive","",INDEX(TaskDatabase!T$6:T$25,$CC23,1)),"")</f>
        <v/>
      </c>
      <c r="CT23" s="72" t="str">
        <f>IFERROR(IF($CE23="Passive","",INDEX(TaskDatabase!U$6:U$25,$CC23,1)),"")</f>
        <v/>
      </c>
      <c r="CU23" s="72" t="str">
        <f>IFERROR(IF($CE23="Passive","",INDEX(TaskDatabase!V$6:V$25,$CC23,1)),"")</f>
        <v/>
      </c>
      <c r="CV23" s="72" t="str">
        <f t="shared" si="6"/>
        <v/>
      </c>
      <c r="CW23" s="42" t="str">
        <f>IFERROR(IF($CE23="Passive","",INDEX(TaskDatabase!W$6:W$25,$CC23,1)),"")</f>
        <v/>
      </c>
      <c r="CX23" s="45" t="str">
        <f>IFERROR(IF($CE23="Passive","",INDEX(TaskDatabase!X$6:X$25,$CC23,1)),"")</f>
        <v/>
      </c>
      <c r="CY23" s="39" t="str">
        <f t="shared" si="7"/>
        <v/>
      </c>
      <c r="CZ23" s="39" t="str">
        <f t="shared" si="8"/>
        <v/>
      </c>
      <c r="DB23" s="39">
        <v>20</v>
      </c>
      <c r="DD23" s="39" t="str">
        <f>IFERROR(IF(OR(LEN(INDEX(Expenses!B$6:B$25,$DB23,1))=0,LEN(INDEX(Expenses!C$6:C$25,$DB23,1))=0),"Passive","Active"),"")</f>
        <v>Passive</v>
      </c>
      <c r="DF23" s="42" t="str">
        <f>IFERROR(IF($DD23="Passive","",INDEX(Expenses!B$6:B$25,$DB23,1)),"")</f>
        <v/>
      </c>
      <c r="DG23" s="39" t="str">
        <f>IFERROR(IF($DD23="Passive","",INDEX(Expenses!C$6:C$25,$DB23,1)),"")</f>
        <v/>
      </c>
      <c r="DH23" s="72" t="str">
        <f>IFERROR(IF($DD23="Passive","",INDEX(Expenses!D$6:D$25,$DB23,1)),"")</f>
        <v/>
      </c>
      <c r="DI23" s="72" t="str">
        <f>IFERROR(IF($DD23="Passive","",INDEX(Expenses!E$6:E$25,$DB23,1)),"")</f>
        <v/>
      </c>
      <c r="DJ23" s="72" t="str">
        <f>IFERROR(IF($DD23="Passive","",INDEX(Expenses!F$6:F$25,$DB23,1)),"")</f>
        <v/>
      </c>
      <c r="DK23" s="72" t="str">
        <f>IFERROR(IF($DD23="Passive","",INDEX(Expenses!G$6:G$25,$DB23,1)),"")</f>
        <v/>
      </c>
      <c r="DL23" s="72" t="str">
        <f>IFERROR(IF($DD23="Passive","",INDEX(Expenses!H$6:H$25,$DB23,1)),"")</f>
        <v/>
      </c>
      <c r="DM23" s="72" t="str">
        <f>IFERROR(IF($DD23="Passive","",INDEX(Expenses!I$6:I$25,$DB23,1)),"")</f>
        <v/>
      </c>
      <c r="DN23" s="72" t="str">
        <f>IFERROR(IF($DD23="Passive","",INDEX(Expenses!J$6:J$25,$DB23,1)),"")</f>
        <v/>
      </c>
      <c r="DO23" s="72" t="str">
        <f>IFERROR(IF($DD23="Passive","",INDEX(Expenses!K$6:K$25,$DB23,1)),"")</f>
        <v/>
      </c>
      <c r="DP23" s="72" t="str">
        <f>IFERROR(IF($DD23="Passive","",INDEX(Expenses!L$6:L$25,$DB23,1)),"")</f>
        <v/>
      </c>
      <c r="DQ23" s="72" t="str">
        <f>IFERROR(IF($DD23="Passive","",INDEX(Expenses!M$6:M$25,$DB23,1)),"")</f>
        <v/>
      </c>
      <c r="DR23" s="72" t="str">
        <f>IFERROR(IF($DD23="Passive","",INDEX(Expenses!N$6:N$25,$DB23,1)),"")</f>
        <v/>
      </c>
      <c r="DS23" s="72" t="str">
        <f>IFERROR(IF($DD23="Passive","",INDEX(Expenses!O$6:O$25,$DB23,1)),"")</f>
        <v/>
      </c>
      <c r="DW23" s="67" t="str">
        <f t="shared" si="15"/>
        <v>Benjamin White</v>
      </c>
      <c r="DX23" s="72">
        <f t="shared" si="17"/>
        <v>0</v>
      </c>
      <c r="DY23" s="72">
        <f t="shared" si="16"/>
        <v>0</v>
      </c>
      <c r="DZ23" s="72">
        <f t="shared" si="16"/>
        <v>0</v>
      </c>
      <c r="EA23" s="72">
        <f t="shared" si="16"/>
        <v>0</v>
      </c>
      <c r="EB23" s="72">
        <f t="shared" si="16"/>
        <v>0</v>
      </c>
      <c r="EC23" s="72">
        <f t="shared" si="16"/>
        <v>0</v>
      </c>
      <c r="ED23" s="72">
        <f t="shared" si="16"/>
        <v>0</v>
      </c>
      <c r="EE23" s="72">
        <f t="shared" si="16"/>
        <v>0</v>
      </c>
      <c r="EF23" s="72">
        <f t="shared" si="16"/>
        <v>0</v>
      </c>
      <c r="EG23" s="72">
        <f t="shared" si="16"/>
        <v>0</v>
      </c>
      <c r="EH23" s="72">
        <f t="shared" si="16"/>
        <v>0</v>
      </c>
      <c r="EI23" s="72">
        <f t="shared" si="16"/>
        <v>0</v>
      </c>
      <c r="EK23" s="69" t="str">
        <f t="shared" si="18"/>
        <v/>
      </c>
      <c r="EL23" s="72">
        <f t="shared" si="19"/>
        <v>0</v>
      </c>
    </row>
    <row r="24" spans="2:146" x14ac:dyDescent="0.25">
      <c r="B24" s="39">
        <v>20</v>
      </c>
      <c r="D24" s="42" t="str">
        <f>IFERROR(IF(LEN(INDEX(Menu!$C$9:$C$28,$B24,1))=0,"",INDEX(Menu!$C$9:$C$28,$B24,1)),"")</f>
        <v/>
      </c>
      <c r="E24" s="42" t="str">
        <f>IFERROR(INDEX($D$5:$D$24, MATCH(0,INDEX((LEN($D$5:$D$24)=0)+COUNTIF($E$4:$E23,$D$5:$D$24),0),0)),"")</f>
        <v/>
      </c>
      <c r="G24" s="42" t="str">
        <f>IFERROR(IF(LEN(INDEX(Menu!$F$9:$F$28,$B24,1))=0,"",INDEX(Menu!$F$9:$F$28,$B24,1)),"")</f>
        <v/>
      </c>
      <c r="H24" s="42" t="str">
        <f>IFERROR(INDEX($G$5:$G$24,MATCH(0,INDEX((LEN($G$5:$G$24)=0)+COUNTIF($H$4:$H23,$G$5:$G$24),0),0)),"")</f>
        <v/>
      </c>
      <c r="X24" s="57">
        <v>0.21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W24" s="67" t="str">
        <f t="shared" si="15"/>
        <v/>
      </c>
      <c r="DX24" s="72">
        <f t="shared" si="17"/>
        <v>0</v>
      </c>
      <c r="DY24" s="72">
        <f t="shared" si="16"/>
        <v>0</v>
      </c>
      <c r="DZ24" s="72">
        <f t="shared" si="16"/>
        <v>0</v>
      </c>
      <c r="EA24" s="72">
        <f t="shared" si="16"/>
        <v>0</v>
      </c>
      <c r="EB24" s="72">
        <f t="shared" si="16"/>
        <v>0</v>
      </c>
      <c r="EC24" s="72">
        <f t="shared" si="16"/>
        <v>0</v>
      </c>
      <c r="ED24" s="72">
        <f t="shared" si="16"/>
        <v>0</v>
      </c>
      <c r="EE24" s="72">
        <f t="shared" si="16"/>
        <v>0</v>
      </c>
      <c r="EF24" s="72">
        <f t="shared" si="16"/>
        <v>0</v>
      </c>
      <c r="EG24" s="72">
        <f t="shared" si="16"/>
        <v>0</v>
      </c>
      <c r="EH24" s="72">
        <f t="shared" si="16"/>
        <v>0</v>
      </c>
      <c r="EI24" s="72">
        <f t="shared" si="16"/>
        <v>0</v>
      </c>
      <c r="EK24" s="69" t="str">
        <f t="shared" si="18"/>
        <v/>
      </c>
      <c r="EL24" s="72">
        <f t="shared" si="19"/>
        <v>0</v>
      </c>
    </row>
    <row r="25" spans="2:146" x14ac:dyDescent="0.25">
      <c r="B25"/>
      <c r="C25"/>
      <c r="D25"/>
      <c r="E25"/>
      <c r="X25" s="57">
        <v>0.22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W25" s="67" t="str">
        <f t="shared" si="15"/>
        <v/>
      </c>
      <c r="DX25" s="72">
        <f t="shared" si="17"/>
        <v>0</v>
      </c>
      <c r="DY25" s="72">
        <f t="shared" si="16"/>
        <v>0</v>
      </c>
      <c r="DZ25" s="72">
        <f t="shared" si="16"/>
        <v>0</v>
      </c>
      <c r="EA25" s="72">
        <f t="shared" si="16"/>
        <v>0</v>
      </c>
      <c r="EB25" s="72">
        <f t="shared" si="16"/>
        <v>0</v>
      </c>
      <c r="EC25" s="72">
        <f t="shared" si="16"/>
        <v>0</v>
      </c>
      <c r="ED25" s="72">
        <f t="shared" si="16"/>
        <v>0</v>
      </c>
      <c r="EE25" s="72">
        <f t="shared" si="16"/>
        <v>0</v>
      </c>
      <c r="EF25" s="72">
        <f t="shared" si="16"/>
        <v>0</v>
      </c>
      <c r="EG25" s="72">
        <f t="shared" si="16"/>
        <v>0</v>
      </c>
      <c r="EH25" s="72">
        <f t="shared" si="16"/>
        <v>0</v>
      </c>
      <c r="EI25" s="72">
        <f t="shared" si="16"/>
        <v>0</v>
      </c>
      <c r="EO25" s="39">
        <f>MAX(COUNTA($EO$27:$EO$46)-COUNTBLANK($EO$27:$EO$46),1)</f>
        <v>12</v>
      </c>
      <c r="EP25" s="39">
        <f>IF($EO$25&lt;5,$EO$25,MIN($EO$25,5))</f>
        <v>5</v>
      </c>
    </row>
    <row r="26" spans="2:146" x14ac:dyDescent="0.25">
      <c r="B26"/>
      <c r="C26"/>
      <c r="D26"/>
      <c r="E26"/>
      <c r="X26" s="57">
        <v>0.23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W26" s="67" t="str">
        <f t="shared" si="15"/>
        <v/>
      </c>
      <c r="DX26" s="72">
        <f t="shared" si="17"/>
        <v>0</v>
      </c>
      <c r="DY26" s="72">
        <f t="shared" si="16"/>
        <v>0</v>
      </c>
      <c r="DZ26" s="72">
        <f t="shared" si="16"/>
        <v>0</v>
      </c>
      <c r="EA26" s="72">
        <f t="shared" si="16"/>
        <v>0</v>
      </c>
      <c r="EB26" s="72">
        <f t="shared" si="16"/>
        <v>0</v>
      </c>
      <c r="EC26" s="72">
        <f t="shared" si="16"/>
        <v>0</v>
      </c>
      <c r="ED26" s="72">
        <f t="shared" si="16"/>
        <v>0</v>
      </c>
      <c r="EE26" s="72">
        <f t="shared" si="16"/>
        <v>0</v>
      </c>
      <c r="EF26" s="72">
        <f t="shared" si="16"/>
        <v>0</v>
      </c>
      <c r="EG26" s="72">
        <f t="shared" si="16"/>
        <v>0</v>
      </c>
      <c r="EH26" s="72">
        <f t="shared" si="16"/>
        <v>0</v>
      </c>
      <c r="EI26" s="72">
        <f t="shared" si="16"/>
        <v>0</v>
      </c>
      <c r="EK26" s="41" t="s">
        <v>48</v>
      </c>
      <c r="EL26" s="41" t="s">
        <v>229</v>
      </c>
      <c r="EM26" s="41" t="s">
        <v>230</v>
      </c>
      <c r="EN26" s="77" t="s">
        <v>35</v>
      </c>
      <c r="EO26" s="77" t="s">
        <v>231</v>
      </c>
      <c r="EP26" s="77" t="s">
        <v>232</v>
      </c>
    </row>
    <row r="27" spans="2:146" x14ac:dyDescent="0.25">
      <c r="B27"/>
      <c r="C27"/>
      <c r="D27"/>
      <c r="E27"/>
      <c r="X27" s="57">
        <v>0.24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W27" s="67" t="str">
        <f t="shared" si="15"/>
        <v/>
      </c>
      <c r="DX27" s="72">
        <f t="shared" si="17"/>
        <v>0</v>
      </c>
      <c r="DY27" s="72">
        <f t="shared" si="16"/>
        <v>0</v>
      </c>
      <c r="DZ27" s="72">
        <f t="shared" si="16"/>
        <v>0</v>
      </c>
      <c r="EA27" s="72">
        <f t="shared" si="16"/>
        <v>0</v>
      </c>
      <c r="EB27" s="72">
        <f t="shared" si="16"/>
        <v>0</v>
      </c>
      <c r="EC27" s="72">
        <f t="shared" si="16"/>
        <v>0</v>
      </c>
      <c r="ED27" s="72">
        <f t="shared" si="16"/>
        <v>0</v>
      </c>
      <c r="EE27" s="72">
        <f t="shared" si="16"/>
        <v>0</v>
      </c>
      <c r="EF27" s="72">
        <f t="shared" si="16"/>
        <v>0</v>
      </c>
      <c r="EG27" s="72">
        <f t="shared" si="16"/>
        <v>0</v>
      </c>
      <c r="EH27" s="72">
        <f t="shared" si="16"/>
        <v>0</v>
      </c>
      <c r="EI27" s="72">
        <f t="shared" si="16"/>
        <v>0</v>
      </c>
      <c r="EK27" s="76" t="str">
        <f>$E5</f>
        <v>Caleb Mullins</v>
      </c>
      <c r="EL27" s="72">
        <f>IF(LEN($EK27)=0,"",IF($DU$9="ALL",SUM($DX12:$EI12),INDEX($DX12:$EI12,1,MATCH($DU$9,$DX$11:$EI$11,0))))</f>
        <v>0</v>
      </c>
      <c r="EM27" s="72">
        <f>IFERROR(RANK($EL27,$EL$27:$EL$47,0)+COUNTIF($EL$27:$EL27,$EL27)-1,"")</f>
        <v>4</v>
      </c>
      <c r="EN27" s="39">
        <v>1</v>
      </c>
      <c r="EO27" s="39" t="str">
        <f t="shared" ref="EO27:EO46" si="20">IFERROR(INDEX($EK$27:$EK$47,MATCH($EN27,$EM$27:$EM$47,0),1),"")</f>
        <v>Nash Goodwin</v>
      </c>
      <c r="EP27" s="72">
        <f t="shared" ref="EP27:EP46" si="21">IFERROR(INDEX($EL$27:$EL$47,MATCH($EN27,$EM$27:$EM$47,0),1),"")</f>
        <v>210000</v>
      </c>
    </row>
    <row r="28" spans="2:146" x14ac:dyDescent="0.25">
      <c r="B28"/>
      <c r="C28"/>
      <c r="D28"/>
      <c r="E28"/>
      <c r="X28" s="57">
        <v>0.25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W28" s="67" t="str">
        <f t="shared" si="15"/>
        <v/>
      </c>
      <c r="DX28" s="72">
        <f t="shared" si="17"/>
        <v>0</v>
      </c>
      <c r="DY28" s="72">
        <f t="shared" si="17"/>
        <v>0</v>
      </c>
      <c r="DZ28" s="72">
        <f t="shared" si="17"/>
        <v>0</v>
      </c>
      <c r="EA28" s="72">
        <f t="shared" si="17"/>
        <v>0</v>
      </c>
      <c r="EB28" s="72">
        <f t="shared" si="17"/>
        <v>0</v>
      </c>
      <c r="EC28" s="72">
        <f t="shared" si="17"/>
        <v>0</v>
      </c>
      <c r="ED28" s="72">
        <f t="shared" si="17"/>
        <v>0</v>
      </c>
      <c r="EE28" s="72">
        <f t="shared" si="17"/>
        <v>0</v>
      </c>
      <c r="EF28" s="72">
        <f t="shared" si="17"/>
        <v>0</v>
      </c>
      <c r="EG28" s="72">
        <f t="shared" si="17"/>
        <v>0</v>
      </c>
      <c r="EH28" s="72">
        <f t="shared" si="17"/>
        <v>0</v>
      </c>
      <c r="EI28" s="72">
        <f t="shared" si="17"/>
        <v>0</v>
      </c>
      <c r="EK28" s="206" t="str">
        <f t="shared" ref="EK28:EK46" si="22">$E6</f>
        <v>Laura Hartman</v>
      </c>
      <c r="EL28" s="72">
        <f t="shared" ref="EL28:EL46" si="23">IF(LEN($EK28)=0,"",IF($DU$9="ALL",SUM($DX13:$EI13),INDEX($DX13:$EI13,1,MATCH($DU$9,$DX$11:$EI$11,0))))</f>
        <v>0</v>
      </c>
      <c r="EM28" s="39">
        <f>IFERROR(RANK($EL28,$EL$27:$EL$47,0)+COUNTIF($EL$27:$EL28,$EL28)-1,"")</f>
        <v>5</v>
      </c>
      <c r="EN28" s="39">
        <v>2</v>
      </c>
      <c r="EO28" s="39" t="str">
        <f t="shared" si="20"/>
        <v>Gage Boyd</v>
      </c>
      <c r="EP28" s="72">
        <f t="shared" si="21"/>
        <v>190000</v>
      </c>
    </row>
    <row r="29" spans="2:146" x14ac:dyDescent="0.25">
      <c r="B29"/>
      <c r="C29"/>
      <c r="D29"/>
      <c r="E29"/>
      <c r="X29" s="57">
        <v>0.26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W29" s="67" t="str">
        <f t="shared" si="15"/>
        <v/>
      </c>
      <c r="DX29" s="72">
        <f t="shared" si="17"/>
        <v>0</v>
      </c>
      <c r="DY29" s="72">
        <f t="shared" si="17"/>
        <v>0</v>
      </c>
      <c r="DZ29" s="72">
        <f t="shared" si="17"/>
        <v>0</v>
      </c>
      <c r="EA29" s="72">
        <f t="shared" si="17"/>
        <v>0</v>
      </c>
      <c r="EB29" s="72">
        <f t="shared" si="17"/>
        <v>0</v>
      </c>
      <c r="EC29" s="72">
        <f t="shared" si="17"/>
        <v>0</v>
      </c>
      <c r="ED29" s="72">
        <f t="shared" si="17"/>
        <v>0</v>
      </c>
      <c r="EE29" s="72">
        <f t="shared" si="17"/>
        <v>0</v>
      </c>
      <c r="EF29" s="72">
        <f t="shared" si="17"/>
        <v>0</v>
      </c>
      <c r="EG29" s="72">
        <f t="shared" si="17"/>
        <v>0</v>
      </c>
      <c r="EH29" s="72">
        <f t="shared" si="17"/>
        <v>0</v>
      </c>
      <c r="EI29" s="72">
        <f t="shared" si="17"/>
        <v>0</v>
      </c>
      <c r="EK29" s="206" t="str">
        <f t="shared" si="22"/>
        <v>Dustin Santana</v>
      </c>
      <c r="EL29" s="72">
        <f t="shared" si="23"/>
        <v>0</v>
      </c>
      <c r="EM29" s="39">
        <f>IFERROR(RANK($EL29,$EL$27:$EL$47,0)+COUNTIF($EL$27:$EL29,$EL29)-1,"")</f>
        <v>6</v>
      </c>
      <c r="EN29" s="39">
        <v>3</v>
      </c>
      <c r="EO29" s="39" t="str">
        <f t="shared" si="20"/>
        <v>Deanna Holcomb</v>
      </c>
      <c r="EP29" s="72">
        <f t="shared" si="21"/>
        <v>1750</v>
      </c>
    </row>
    <row r="30" spans="2:146" x14ac:dyDescent="0.25">
      <c r="B30"/>
      <c r="C30"/>
      <c r="D30"/>
      <c r="E30"/>
      <c r="X30" s="57">
        <v>0.27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W30" s="67" t="str">
        <f t="shared" si="15"/>
        <v/>
      </c>
      <c r="DX30" s="72">
        <f t="shared" si="17"/>
        <v>0</v>
      </c>
      <c r="DY30" s="72">
        <f t="shared" si="17"/>
        <v>0</v>
      </c>
      <c r="DZ30" s="72">
        <f t="shared" si="17"/>
        <v>0</v>
      </c>
      <c r="EA30" s="72">
        <f t="shared" si="17"/>
        <v>0</v>
      </c>
      <c r="EB30" s="72">
        <f t="shared" si="17"/>
        <v>0</v>
      </c>
      <c r="EC30" s="72">
        <f t="shared" si="17"/>
        <v>0</v>
      </c>
      <c r="ED30" s="72">
        <f t="shared" si="17"/>
        <v>0</v>
      </c>
      <c r="EE30" s="72">
        <f t="shared" si="17"/>
        <v>0</v>
      </c>
      <c r="EF30" s="72">
        <f t="shared" si="17"/>
        <v>0</v>
      </c>
      <c r="EG30" s="72">
        <f t="shared" si="17"/>
        <v>0</v>
      </c>
      <c r="EH30" s="72">
        <f t="shared" si="17"/>
        <v>0</v>
      </c>
      <c r="EI30" s="72">
        <f t="shared" si="17"/>
        <v>0</v>
      </c>
      <c r="EK30" s="206" t="str">
        <f t="shared" si="22"/>
        <v>Aidan Yates</v>
      </c>
      <c r="EL30" s="72">
        <f t="shared" si="23"/>
        <v>0</v>
      </c>
      <c r="EM30" s="39">
        <f>IFERROR(RANK($EL30,$EL$27:$EL$47,0)+COUNTIF($EL$27:$EL30,$EL30)-1,"")</f>
        <v>7</v>
      </c>
      <c r="EN30" s="39">
        <v>4</v>
      </c>
      <c r="EO30" s="39" t="str">
        <f t="shared" si="20"/>
        <v>Caleb Mullins</v>
      </c>
      <c r="EP30" s="72">
        <f t="shared" si="21"/>
        <v>0</v>
      </c>
    </row>
    <row r="31" spans="2:146" x14ac:dyDescent="0.25">
      <c r="B31"/>
      <c r="C31"/>
      <c r="D31"/>
      <c r="E31"/>
      <c r="X31" s="57">
        <v>0.28000000000000003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W31" s="67" t="str">
        <f t="shared" si="15"/>
        <v/>
      </c>
      <c r="DX31" s="72">
        <f t="shared" si="17"/>
        <v>0</v>
      </c>
      <c r="DY31" s="72">
        <f t="shared" si="17"/>
        <v>0</v>
      </c>
      <c r="DZ31" s="72">
        <f t="shared" si="17"/>
        <v>0</v>
      </c>
      <c r="EA31" s="72">
        <f t="shared" si="17"/>
        <v>0</v>
      </c>
      <c r="EB31" s="72">
        <f t="shared" si="17"/>
        <v>0</v>
      </c>
      <c r="EC31" s="72">
        <f t="shared" si="17"/>
        <v>0</v>
      </c>
      <c r="ED31" s="72">
        <f t="shared" si="17"/>
        <v>0</v>
      </c>
      <c r="EE31" s="72">
        <f t="shared" si="17"/>
        <v>0</v>
      </c>
      <c r="EF31" s="72">
        <f t="shared" si="17"/>
        <v>0</v>
      </c>
      <c r="EG31" s="72">
        <f t="shared" si="17"/>
        <v>0</v>
      </c>
      <c r="EH31" s="72">
        <f t="shared" si="17"/>
        <v>0</v>
      </c>
      <c r="EI31" s="72">
        <f t="shared" si="17"/>
        <v>0</v>
      </c>
      <c r="EK31" s="206" t="str">
        <f t="shared" si="22"/>
        <v>Deanna Holcomb</v>
      </c>
      <c r="EL31" s="72">
        <f t="shared" si="23"/>
        <v>1750</v>
      </c>
      <c r="EM31" s="39">
        <f>IFERROR(RANK($EL31,$EL$27:$EL$47,0)+COUNTIF($EL$27:$EL31,$EL31)-1,"")</f>
        <v>3</v>
      </c>
      <c r="EN31" s="39">
        <v>5</v>
      </c>
      <c r="EO31" s="39" t="str">
        <f t="shared" si="20"/>
        <v>Laura Hartman</v>
      </c>
      <c r="EP31" s="72">
        <f t="shared" si="21"/>
        <v>0</v>
      </c>
    </row>
    <row r="32" spans="2:146" x14ac:dyDescent="0.25">
      <c r="B32"/>
      <c r="C32"/>
      <c r="D32"/>
      <c r="E32"/>
      <c r="X32" s="57">
        <v>0.28999999999999998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W32" s="70" t="s">
        <v>17</v>
      </c>
      <c r="DX32" s="301">
        <f>SUM(DX$12:DX$31)</f>
        <v>0</v>
      </c>
      <c r="DY32" s="301">
        <f t="shared" ref="DY32:EI32" si="24">SUM(DY$12:DY$31)</f>
        <v>0</v>
      </c>
      <c r="DZ32" s="301">
        <f t="shared" si="24"/>
        <v>0</v>
      </c>
      <c r="EA32" s="301">
        <f t="shared" si="24"/>
        <v>0</v>
      </c>
      <c r="EB32" s="301">
        <f t="shared" si="24"/>
        <v>0</v>
      </c>
      <c r="EC32" s="301">
        <f t="shared" si="24"/>
        <v>191750</v>
      </c>
      <c r="ED32" s="301">
        <f t="shared" si="24"/>
        <v>210000</v>
      </c>
      <c r="EE32" s="301">
        <f t="shared" si="24"/>
        <v>0</v>
      </c>
      <c r="EF32" s="301">
        <f t="shared" si="24"/>
        <v>0</v>
      </c>
      <c r="EG32" s="301">
        <f t="shared" si="24"/>
        <v>0</v>
      </c>
      <c r="EH32" s="301">
        <f t="shared" si="24"/>
        <v>0</v>
      </c>
      <c r="EI32" s="301">
        <f t="shared" si="24"/>
        <v>0</v>
      </c>
      <c r="EK32" s="206" t="str">
        <f t="shared" si="22"/>
        <v>Gage Boyd</v>
      </c>
      <c r="EL32" s="72">
        <f t="shared" si="23"/>
        <v>190000</v>
      </c>
      <c r="EM32" s="39">
        <f>IFERROR(RANK($EL32,$EL$27:$EL$47,0)+COUNTIF($EL$27:$EL32,$EL32)-1,"")</f>
        <v>2</v>
      </c>
      <c r="EN32" s="39">
        <v>6</v>
      </c>
      <c r="EO32" s="39" t="str">
        <f t="shared" si="20"/>
        <v>Dustin Santana</v>
      </c>
      <c r="EP32" s="72">
        <f t="shared" si="21"/>
        <v>0</v>
      </c>
    </row>
    <row r="33" spans="2:146" x14ac:dyDescent="0.25">
      <c r="B33"/>
      <c r="C33"/>
      <c r="D33"/>
      <c r="E33"/>
      <c r="X33" s="57">
        <v>0.3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W33"/>
      <c r="DX33"/>
      <c r="DY33"/>
      <c r="DZ33"/>
      <c r="EA33"/>
      <c r="EB33"/>
      <c r="EC33"/>
      <c r="ED33"/>
      <c r="EE33"/>
      <c r="EF33"/>
      <c r="EG33"/>
      <c r="EH33"/>
      <c r="EI33"/>
      <c r="EK33" s="206" t="str">
        <f t="shared" si="22"/>
        <v>Nash Goodwin</v>
      </c>
      <c r="EL33" s="72">
        <f t="shared" si="23"/>
        <v>210000</v>
      </c>
      <c r="EM33" s="39">
        <f>IFERROR(RANK($EL33,$EL$27:$EL$47,0)+COUNTIF($EL$27:$EL33,$EL33)-1,"")</f>
        <v>1</v>
      </c>
      <c r="EN33" s="39">
        <v>7</v>
      </c>
      <c r="EO33" s="39" t="str">
        <f t="shared" si="20"/>
        <v>Aidan Yates</v>
      </c>
      <c r="EP33" s="72">
        <f t="shared" si="21"/>
        <v>0</v>
      </c>
    </row>
    <row r="34" spans="2:146" x14ac:dyDescent="0.25">
      <c r="B34"/>
      <c r="C34"/>
      <c r="D34"/>
      <c r="E34"/>
      <c r="X34" s="57">
        <v>0.31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W34" s="68" t="s">
        <v>219</v>
      </c>
      <c r="DX34" s="39">
        <v>1</v>
      </c>
      <c r="DY34" s="39">
        <v>2</v>
      </c>
      <c r="DZ34" s="39">
        <v>3</v>
      </c>
      <c r="EA34" s="39">
        <v>4</v>
      </c>
      <c r="EB34" s="39">
        <v>5</v>
      </c>
      <c r="EC34" s="39">
        <v>6</v>
      </c>
      <c r="ED34" s="39">
        <v>7</v>
      </c>
      <c r="EE34" s="39">
        <v>8</v>
      </c>
      <c r="EF34" s="39">
        <v>9</v>
      </c>
      <c r="EG34" s="39">
        <v>10</v>
      </c>
      <c r="EH34" s="39">
        <v>11</v>
      </c>
      <c r="EI34" s="39">
        <v>12</v>
      </c>
      <c r="EK34" s="206" t="str">
        <f t="shared" si="22"/>
        <v>Hayley Leblanc</v>
      </c>
      <c r="EL34" s="72">
        <f t="shared" si="23"/>
        <v>0</v>
      </c>
      <c r="EM34" s="39">
        <f>IFERROR(RANK($EL34,$EL$27:$EL$47,0)+COUNTIF($EL$27:$EL34,$EL34)-1,"")</f>
        <v>8</v>
      </c>
      <c r="EN34" s="39">
        <v>8</v>
      </c>
      <c r="EO34" s="39" t="str">
        <f t="shared" si="20"/>
        <v>Hayley Leblanc</v>
      </c>
      <c r="EP34" s="72">
        <f t="shared" si="21"/>
        <v>0</v>
      </c>
    </row>
    <row r="35" spans="2:146" x14ac:dyDescent="0.25">
      <c r="B35"/>
      <c r="C35"/>
      <c r="D35"/>
      <c r="E35"/>
      <c r="X35" s="57">
        <v>0.32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W35" s="41" t="s">
        <v>48</v>
      </c>
      <c r="DX35" s="66" t="s">
        <v>37</v>
      </c>
      <c r="DY35" s="66" t="s">
        <v>38</v>
      </c>
      <c r="DZ35" s="66" t="s">
        <v>39</v>
      </c>
      <c r="EA35" s="66" t="s">
        <v>235</v>
      </c>
      <c r="EB35" s="66" t="s">
        <v>40</v>
      </c>
      <c r="EC35" s="66" t="s">
        <v>41</v>
      </c>
      <c r="ED35" s="66" t="s">
        <v>42</v>
      </c>
      <c r="EE35" s="66" t="s">
        <v>43</v>
      </c>
      <c r="EF35" s="66" t="s">
        <v>44</v>
      </c>
      <c r="EG35" s="66" t="s">
        <v>45</v>
      </c>
      <c r="EH35" s="66" t="s">
        <v>46</v>
      </c>
      <c r="EI35" s="66" t="s">
        <v>47</v>
      </c>
      <c r="EK35" s="206" t="str">
        <f t="shared" si="22"/>
        <v>Barbara Nash</v>
      </c>
      <c r="EL35" s="72">
        <f t="shared" si="23"/>
        <v>0</v>
      </c>
      <c r="EM35" s="39">
        <f>IFERROR(RANK($EL35,$EL$27:$EL$47,0)+COUNTIF($EL$27:$EL35,$EL35)-1,"")</f>
        <v>9</v>
      </c>
      <c r="EN35" s="39">
        <v>9</v>
      </c>
      <c r="EO35" s="39" t="str">
        <f t="shared" si="20"/>
        <v>Barbara Nash</v>
      </c>
      <c r="EP35" s="72">
        <f t="shared" si="21"/>
        <v>0</v>
      </c>
    </row>
    <row r="36" spans="2:146" x14ac:dyDescent="0.25">
      <c r="B36"/>
      <c r="C36"/>
      <c r="D36"/>
      <c r="E36"/>
      <c r="X36" s="57">
        <v>0.33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W36" s="67" t="str">
        <f t="shared" ref="DW36:DW55" si="25">$E5</f>
        <v>Caleb Mullins</v>
      </c>
      <c r="DX36" s="72">
        <f t="shared" ref="DX36:EI45" si="26">IFERROR(IF($DU$6="ALL",SUMIFS($CP$4:$CP$23,$CE$4:$CE$23,"Active",$CW$4:$CW$23,$N$5,$CH$4:$CH$23,$DW36,$CY$4:$CY$23,DX$10),
SUMIFS($CP$4:$CP$23,$CE$4:$CE$23,"Active",$CW$4:$CW$23,$N$5,$CH$4:$CH$23,$DW36,$CY$4:$CY$23,DX$10,$CZ$4:$CZ$23,$DU$6)),"")</f>
        <v>0</v>
      </c>
      <c r="DY36" s="72">
        <f t="shared" si="26"/>
        <v>0</v>
      </c>
      <c r="DZ36" s="72">
        <f t="shared" si="26"/>
        <v>0</v>
      </c>
      <c r="EA36" s="72">
        <f t="shared" si="26"/>
        <v>0</v>
      </c>
      <c r="EB36" s="72">
        <f t="shared" si="26"/>
        <v>0</v>
      </c>
      <c r="EC36" s="72">
        <f t="shared" si="26"/>
        <v>0</v>
      </c>
      <c r="ED36" s="72">
        <f t="shared" si="26"/>
        <v>0</v>
      </c>
      <c r="EE36" s="72">
        <f t="shared" si="26"/>
        <v>0</v>
      </c>
      <c r="EF36" s="72">
        <f t="shared" si="26"/>
        <v>0</v>
      </c>
      <c r="EG36" s="72">
        <f t="shared" si="26"/>
        <v>0</v>
      </c>
      <c r="EH36" s="72">
        <f t="shared" si="26"/>
        <v>0</v>
      </c>
      <c r="EI36" s="72">
        <f t="shared" si="26"/>
        <v>0</v>
      </c>
      <c r="EK36" s="206" t="str">
        <f t="shared" si="22"/>
        <v>Leroy Gates</v>
      </c>
      <c r="EL36" s="72">
        <f t="shared" si="23"/>
        <v>0</v>
      </c>
      <c r="EM36" s="39">
        <f>IFERROR(RANK($EL36,$EL$27:$EL$47,0)+COUNTIF($EL$27:$EL36,$EL36)-1,"")</f>
        <v>10</v>
      </c>
      <c r="EN36" s="39">
        <v>10</v>
      </c>
      <c r="EO36" s="39" t="str">
        <f t="shared" si="20"/>
        <v>Leroy Gates</v>
      </c>
      <c r="EP36" s="72">
        <f t="shared" si="21"/>
        <v>0</v>
      </c>
    </row>
    <row r="37" spans="2:146" x14ac:dyDescent="0.25">
      <c r="B37"/>
      <c r="C37"/>
      <c r="D37"/>
      <c r="E37"/>
      <c r="X37" s="57">
        <v>0.34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W37" s="67" t="str">
        <f t="shared" si="25"/>
        <v>Laura Hartman</v>
      </c>
      <c r="DX37" s="72">
        <f t="shared" si="26"/>
        <v>0</v>
      </c>
      <c r="DY37" s="72">
        <f t="shared" si="26"/>
        <v>0</v>
      </c>
      <c r="DZ37" s="72">
        <f t="shared" si="26"/>
        <v>0</v>
      </c>
      <c r="EA37" s="72">
        <f t="shared" si="26"/>
        <v>0</v>
      </c>
      <c r="EB37" s="72">
        <f t="shared" si="26"/>
        <v>0</v>
      </c>
      <c r="EC37" s="72">
        <f t="shared" si="26"/>
        <v>0</v>
      </c>
      <c r="ED37" s="72">
        <f t="shared" si="26"/>
        <v>0</v>
      </c>
      <c r="EE37" s="72">
        <f t="shared" si="26"/>
        <v>0</v>
      </c>
      <c r="EF37" s="72">
        <f t="shared" si="26"/>
        <v>0</v>
      </c>
      <c r="EG37" s="72">
        <f t="shared" si="26"/>
        <v>0</v>
      </c>
      <c r="EH37" s="72">
        <f t="shared" si="26"/>
        <v>0</v>
      </c>
      <c r="EI37" s="72">
        <f t="shared" si="26"/>
        <v>0</v>
      </c>
      <c r="EK37" s="206" t="str">
        <f t="shared" si="22"/>
        <v>Ray Hampton</v>
      </c>
      <c r="EL37" s="72">
        <f t="shared" si="23"/>
        <v>0</v>
      </c>
      <c r="EM37" s="39">
        <f>IFERROR(RANK($EL37,$EL$27:$EL$47,0)+COUNTIF($EL$27:$EL37,$EL37)-1,"")</f>
        <v>11</v>
      </c>
      <c r="EN37" s="39">
        <v>11</v>
      </c>
      <c r="EO37" s="39" t="str">
        <f t="shared" si="20"/>
        <v>Ray Hampton</v>
      </c>
      <c r="EP37" s="72">
        <f t="shared" si="21"/>
        <v>0</v>
      </c>
    </row>
    <row r="38" spans="2:146" x14ac:dyDescent="0.25">
      <c r="B38"/>
      <c r="C38"/>
      <c r="D38"/>
      <c r="E38"/>
      <c r="X38" s="57">
        <v>0.35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W38" s="67" t="str">
        <f t="shared" si="25"/>
        <v>Dustin Santana</v>
      </c>
      <c r="DX38" s="72">
        <f t="shared" si="26"/>
        <v>0</v>
      </c>
      <c r="DY38" s="72">
        <f t="shared" si="26"/>
        <v>0</v>
      </c>
      <c r="DZ38" s="72">
        <f t="shared" si="26"/>
        <v>0</v>
      </c>
      <c r="EA38" s="72">
        <f t="shared" si="26"/>
        <v>0</v>
      </c>
      <c r="EB38" s="72">
        <f t="shared" si="26"/>
        <v>0</v>
      </c>
      <c r="EC38" s="72">
        <f t="shared" si="26"/>
        <v>0</v>
      </c>
      <c r="ED38" s="72">
        <f t="shared" si="26"/>
        <v>0</v>
      </c>
      <c r="EE38" s="72">
        <f t="shared" si="26"/>
        <v>0</v>
      </c>
      <c r="EF38" s="72">
        <f t="shared" si="26"/>
        <v>0</v>
      </c>
      <c r="EG38" s="72">
        <f t="shared" si="26"/>
        <v>0</v>
      </c>
      <c r="EH38" s="72">
        <f t="shared" si="26"/>
        <v>0</v>
      </c>
      <c r="EI38" s="72">
        <f t="shared" si="26"/>
        <v>0</v>
      </c>
      <c r="EK38" s="206" t="str">
        <f t="shared" si="22"/>
        <v>Benjamin White</v>
      </c>
      <c r="EL38" s="72">
        <f t="shared" si="23"/>
        <v>0</v>
      </c>
      <c r="EM38" s="39">
        <f>IFERROR(RANK($EL38,$EL$27:$EL$47,0)+COUNTIF($EL$27:$EL38,$EL38)-1,"")</f>
        <v>12</v>
      </c>
      <c r="EN38" s="39">
        <v>12</v>
      </c>
      <c r="EO38" s="39" t="str">
        <f t="shared" si="20"/>
        <v>Benjamin White</v>
      </c>
      <c r="EP38" s="72">
        <f t="shared" si="21"/>
        <v>0</v>
      </c>
    </row>
    <row r="39" spans="2:146" x14ac:dyDescent="0.25">
      <c r="B39"/>
      <c r="C39"/>
      <c r="D39"/>
      <c r="E39"/>
      <c r="X39" s="57">
        <v>0.36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W39" s="67" t="str">
        <f t="shared" si="25"/>
        <v>Aidan Yates</v>
      </c>
      <c r="DX39" s="72">
        <f t="shared" si="26"/>
        <v>0</v>
      </c>
      <c r="DY39" s="72">
        <f t="shared" si="26"/>
        <v>0</v>
      </c>
      <c r="DZ39" s="72">
        <f t="shared" si="26"/>
        <v>0</v>
      </c>
      <c r="EA39" s="72">
        <f t="shared" si="26"/>
        <v>0</v>
      </c>
      <c r="EB39" s="72">
        <f t="shared" si="26"/>
        <v>0</v>
      </c>
      <c r="EC39" s="72">
        <f t="shared" si="26"/>
        <v>0</v>
      </c>
      <c r="ED39" s="72">
        <f t="shared" si="26"/>
        <v>0</v>
      </c>
      <c r="EE39" s="72">
        <f t="shared" si="26"/>
        <v>0</v>
      </c>
      <c r="EF39" s="72">
        <f t="shared" si="26"/>
        <v>0</v>
      </c>
      <c r="EG39" s="72">
        <f t="shared" si="26"/>
        <v>0</v>
      </c>
      <c r="EH39" s="72">
        <f t="shared" si="26"/>
        <v>0</v>
      </c>
      <c r="EI39" s="72">
        <f t="shared" si="26"/>
        <v>0</v>
      </c>
      <c r="EK39" s="206" t="str">
        <f t="shared" si="22"/>
        <v/>
      </c>
      <c r="EL39" s="72" t="str">
        <f t="shared" si="23"/>
        <v/>
      </c>
      <c r="EM39" s="39" t="str">
        <f>IFERROR(RANK($EL39,$EL$27:$EL$47,0)+COUNTIF($EL$27:$EL39,$EL39)-1,"")</f>
        <v/>
      </c>
      <c r="EN39" s="39">
        <v>13</v>
      </c>
      <c r="EO39" s="39" t="str">
        <f t="shared" si="20"/>
        <v/>
      </c>
      <c r="EP39" s="72" t="str">
        <f t="shared" si="21"/>
        <v/>
      </c>
    </row>
    <row r="40" spans="2:146" x14ac:dyDescent="0.25">
      <c r="B40"/>
      <c r="C40"/>
      <c r="D40"/>
      <c r="E40"/>
      <c r="X40" s="57">
        <v>0.37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W40" s="67" t="str">
        <f t="shared" si="25"/>
        <v>Deanna Holcomb</v>
      </c>
      <c r="DX40" s="72">
        <f t="shared" si="26"/>
        <v>0</v>
      </c>
      <c r="DY40" s="72">
        <f t="shared" si="26"/>
        <v>0</v>
      </c>
      <c r="DZ40" s="72">
        <f t="shared" si="26"/>
        <v>0</v>
      </c>
      <c r="EA40" s="72">
        <f t="shared" si="26"/>
        <v>0</v>
      </c>
      <c r="EB40" s="72">
        <f t="shared" si="26"/>
        <v>0</v>
      </c>
      <c r="EC40" s="72">
        <f t="shared" si="26"/>
        <v>1750</v>
      </c>
      <c r="ED40" s="72">
        <f t="shared" si="26"/>
        <v>0</v>
      </c>
      <c r="EE40" s="72">
        <f t="shared" si="26"/>
        <v>0</v>
      </c>
      <c r="EF40" s="72">
        <f t="shared" si="26"/>
        <v>0</v>
      </c>
      <c r="EG40" s="72">
        <f t="shared" si="26"/>
        <v>0</v>
      </c>
      <c r="EH40" s="72">
        <f t="shared" si="26"/>
        <v>0</v>
      </c>
      <c r="EI40" s="72">
        <f t="shared" si="26"/>
        <v>0</v>
      </c>
      <c r="EK40" s="206" t="str">
        <f t="shared" si="22"/>
        <v/>
      </c>
      <c r="EL40" s="72" t="str">
        <f t="shared" si="23"/>
        <v/>
      </c>
      <c r="EM40" s="39" t="str">
        <f>IFERROR(RANK($EL40,$EL$27:$EL$47,0)+COUNTIF($EL$27:$EL40,$EL40)-1,"")</f>
        <v/>
      </c>
      <c r="EN40" s="39">
        <v>14</v>
      </c>
      <c r="EO40" s="39" t="str">
        <f t="shared" si="20"/>
        <v/>
      </c>
      <c r="EP40" s="72" t="str">
        <f t="shared" si="21"/>
        <v/>
      </c>
    </row>
    <row r="41" spans="2:146" x14ac:dyDescent="0.25">
      <c r="B41"/>
      <c r="C41"/>
      <c r="D41"/>
      <c r="E41"/>
      <c r="X41" s="57">
        <v>0.38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W41" s="67" t="str">
        <f t="shared" si="25"/>
        <v>Gage Boyd</v>
      </c>
      <c r="DX41" s="72">
        <f t="shared" si="26"/>
        <v>0</v>
      </c>
      <c r="DY41" s="72">
        <f t="shared" si="26"/>
        <v>0</v>
      </c>
      <c r="DZ41" s="72">
        <f t="shared" si="26"/>
        <v>0</v>
      </c>
      <c r="EA41" s="72">
        <f t="shared" si="26"/>
        <v>0</v>
      </c>
      <c r="EB41" s="72">
        <f t="shared" si="26"/>
        <v>0</v>
      </c>
      <c r="EC41" s="72">
        <f t="shared" si="26"/>
        <v>7600</v>
      </c>
      <c r="ED41" s="72">
        <f t="shared" si="26"/>
        <v>0</v>
      </c>
      <c r="EE41" s="72">
        <f t="shared" si="26"/>
        <v>0</v>
      </c>
      <c r="EF41" s="72">
        <f t="shared" si="26"/>
        <v>0</v>
      </c>
      <c r="EG41" s="72">
        <f t="shared" si="26"/>
        <v>0</v>
      </c>
      <c r="EH41" s="72">
        <f t="shared" si="26"/>
        <v>0</v>
      </c>
      <c r="EI41" s="72">
        <f t="shared" si="26"/>
        <v>0</v>
      </c>
      <c r="EK41" s="206" t="str">
        <f t="shared" si="22"/>
        <v/>
      </c>
      <c r="EL41" s="72" t="str">
        <f t="shared" si="23"/>
        <v/>
      </c>
      <c r="EM41" s="39" t="str">
        <f>IFERROR(RANK($EL41,$EL$27:$EL$47,0)+COUNTIF($EL$27:$EL41,$EL41)-1,"")</f>
        <v/>
      </c>
      <c r="EN41" s="39">
        <v>15</v>
      </c>
      <c r="EO41" s="39" t="str">
        <f t="shared" si="20"/>
        <v/>
      </c>
      <c r="EP41" s="72" t="str">
        <f t="shared" si="21"/>
        <v/>
      </c>
    </row>
    <row r="42" spans="2:146" x14ac:dyDescent="0.25">
      <c r="B42"/>
      <c r="C42"/>
      <c r="D42"/>
      <c r="E42"/>
      <c r="X42" s="57">
        <v>0.39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W42" s="67" t="str">
        <f t="shared" si="25"/>
        <v>Nash Goodwin</v>
      </c>
      <c r="DX42" s="72">
        <f t="shared" si="26"/>
        <v>0</v>
      </c>
      <c r="DY42" s="72">
        <f t="shared" si="26"/>
        <v>0</v>
      </c>
      <c r="DZ42" s="72">
        <f t="shared" si="26"/>
        <v>0</v>
      </c>
      <c r="EA42" s="72">
        <f t="shared" si="26"/>
        <v>0</v>
      </c>
      <c r="EB42" s="72">
        <f t="shared" si="26"/>
        <v>0</v>
      </c>
      <c r="EC42" s="72">
        <f t="shared" si="26"/>
        <v>0</v>
      </c>
      <c r="ED42" s="72">
        <f t="shared" si="26"/>
        <v>10500</v>
      </c>
      <c r="EE42" s="72">
        <f t="shared" si="26"/>
        <v>0</v>
      </c>
      <c r="EF42" s="72">
        <f t="shared" si="26"/>
        <v>0</v>
      </c>
      <c r="EG42" s="72">
        <f t="shared" si="26"/>
        <v>0</v>
      </c>
      <c r="EH42" s="72">
        <f t="shared" si="26"/>
        <v>0</v>
      </c>
      <c r="EI42" s="72">
        <f t="shared" si="26"/>
        <v>0</v>
      </c>
      <c r="EK42" s="206" t="str">
        <f t="shared" si="22"/>
        <v/>
      </c>
      <c r="EL42" s="72" t="str">
        <f t="shared" si="23"/>
        <v/>
      </c>
      <c r="EM42" s="39" t="str">
        <f>IFERROR(RANK($EL42,$EL$27:$EL$47,0)+COUNTIF($EL$27:$EL42,$EL42)-1,"")</f>
        <v/>
      </c>
      <c r="EN42" s="39">
        <v>16</v>
      </c>
      <c r="EO42" s="39" t="str">
        <f t="shared" si="20"/>
        <v/>
      </c>
      <c r="EP42" s="72" t="str">
        <f t="shared" si="21"/>
        <v/>
      </c>
    </row>
    <row r="43" spans="2:146" x14ac:dyDescent="0.25">
      <c r="B43"/>
      <c r="C43"/>
      <c r="D43"/>
      <c r="E43"/>
      <c r="X43" s="57">
        <v>0.4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W43" s="67" t="str">
        <f t="shared" si="25"/>
        <v>Hayley Leblanc</v>
      </c>
      <c r="DX43" s="72">
        <f t="shared" si="26"/>
        <v>0</v>
      </c>
      <c r="DY43" s="72">
        <f t="shared" si="26"/>
        <v>0</v>
      </c>
      <c r="DZ43" s="72">
        <f t="shared" si="26"/>
        <v>0</v>
      </c>
      <c r="EA43" s="72">
        <f t="shared" si="26"/>
        <v>0</v>
      </c>
      <c r="EB43" s="72">
        <f t="shared" si="26"/>
        <v>0</v>
      </c>
      <c r="EC43" s="72">
        <f t="shared" si="26"/>
        <v>0</v>
      </c>
      <c r="ED43" s="72">
        <f t="shared" si="26"/>
        <v>0</v>
      </c>
      <c r="EE43" s="72">
        <f t="shared" si="26"/>
        <v>0</v>
      </c>
      <c r="EF43" s="72">
        <f t="shared" si="26"/>
        <v>0</v>
      </c>
      <c r="EG43" s="72">
        <f t="shared" si="26"/>
        <v>0</v>
      </c>
      <c r="EH43" s="72">
        <f t="shared" si="26"/>
        <v>0</v>
      </c>
      <c r="EI43" s="72">
        <f t="shared" si="26"/>
        <v>0</v>
      </c>
      <c r="EK43" s="206" t="str">
        <f t="shared" si="22"/>
        <v/>
      </c>
      <c r="EL43" s="72" t="str">
        <f t="shared" si="23"/>
        <v/>
      </c>
      <c r="EM43" s="39" t="str">
        <f>IFERROR(RANK($EL43,$EL$27:$EL$47,0)+COUNTIF($EL$27:$EL43,$EL43)-1,"")</f>
        <v/>
      </c>
      <c r="EN43" s="39">
        <v>17</v>
      </c>
      <c r="EO43" s="39" t="str">
        <f t="shared" si="20"/>
        <v/>
      </c>
      <c r="EP43" s="72" t="str">
        <f t="shared" si="21"/>
        <v/>
      </c>
    </row>
    <row r="44" spans="2:146" x14ac:dyDescent="0.25">
      <c r="B44"/>
      <c r="C44"/>
      <c r="D44"/>
      <c r="E44"/>
      <c r="X44" s="57">
        <v>0.41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W44" s="67" t="str">
        <f t="shared" si="25"/>
        <v>Barbara Nash</v>
      </c>
      <c r="DX44" s="72">
        <f t="shared" si="26"/>
        <v>0</v>
      </c>
      <c r="DY44" s="72">
        <f t="shared" si="26"/>
        <v>0</v>
      </c>
      <c r="DZ44" s="72">
        <f t="shared" si="26"/>
        <v>0</v>
      </c>
      <c r="EA44" s="72">
        <f t="shared" si="26"/>
        <v>0</v>
      </c>
      <c r="EB44" s="72">
        <f t="shared" si="26"/>
        <v>0</v>
      </c>
      <c r="EC44" s="72">
        <f t="shared" si="26"/>
        <v>0</v>
      </c>
      <c r="ED44" s="72">
        <f t="shared" si="26"/>
        <v>0</v>
      </c>
      <c r="EE44" s="72">
        <f t="shared" si="26"/>
        <v>0</v>
      </c>
      <c r="EF44" s="72">
        <f t="shared" si="26"/>
        <v>0</v>
      </c>
      <c r="EG44" s="72">
        <f t="shared" si="26"/>
        <v>0</v>
      </c>
      <c r="EH44" s="72">
        <f t="shared" si="26"/>
        <v>0</v>
      </c>
      <c r="EI44" s="72">
        <f t="shared" si="26"/>
        <v>0</v>
      </c>
      <c r="EK44" s="206" t="str">
        <f t="shared" si="22"/>
        <v/>
      </c>
      <c r="EL44" s="72" t="str">
        <f t="shared" si="23"/>
        <v/>
      </c>
      <c r="EM44" s="39" t="str">
        <f>IFERROR(RANK($EL44,$EL$27:$EL$47,0)+COUNTIF($EL$27:$EL44,$EL44)-1,"")</f>
        <v/>
      </c>
      <c r="EN44" s="39">
        <v>18</v>
      </c>
      <c r="EO44" s="39" t="str">
        <f t="shared" si="20"/>
        <v/>
      </c>
      <c r="EP44" s="72" t="str">
        <f t="shared" si="21"/>
        <v/>
      </c>
    </row>
    <row r="45" spans="2:146" x14ac:dyDescent="0.25">
      <c r="B45"/>
      <c r="C45"/>
      <c r="D45"/>
      <c r="E45"/>
      <c r="X45" s="57">
        <v>0.42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W45" s="67" t="str">
        <f t="shared" si="25"/>
        <v>Leroy Gates</v>
      </c>
      <c r="DX45" s="72">
        <f t="shared" si="26"/>
        <v>0</v>
      </c>
      <c r="DY45" s="72">
        <f t="shared" si="26"/>
        <v>0</v>
      </c>
      <c r="DZ45" s="72">
        <f t="shared" si="26"/>
        <v>0</v>
      </c>
      <c r="EA45" s="72">
        <f t="shared" si="26"/>
        <v>0</v>
      </c>
      <c r="EB45" s="72">
        <f t="shared" si="26"/>
        <v>0</v>
      </c>
      <c r="EC45" s="72">
        <f t="shared" si="26"/>
        <v>0</v>
      </c>
      <c r="ED45" s="72">
        <f t="shared" si="26"/>
        <v>0</v>
      </c>
      <c r="EE45" s="72">
        <f t="shared" si="26"/>
        <v>0</v>
      </c>
      <c r="EF45" s="72">
        <f t="shared" si="26"/>
        <v>0</v>
      </c>
      <c r="EG45" s="72">
        <f t="shared" si="26"/>
        <v>0</v>
      </c>
      <c r="EH45" s="72">
        <f t="shared" si="26"/>
        <v>0</v>
      </c>
      <c r="EI45" s="72">
        <f t="shared" si="26"/>
        <v>0</v>
      </c>
      <c r="EK45" s="206" t="str">
        <f t="shared" si="22"/>
        <v/>
      </c>
      <c r="EL45" s="72" t="str">
        <f t="shared" si="23"/>
        <v/>
      </c>
      <c r="EM45" s="39" t="str">
        <f>IFERROR(RANK($EL45,$EL$27:$EL$47,0)+COUNTIF($EL$27:$EL45,$EL45)-1,"")</f>
        <v/>
      </c>
      <c r="EN45" s="39">
        <v>19</v>
      </c>
      <c r="EO45" s="39" t="str">
        <f t="shared" si="20"/>
        <v/>
      </c>
      <c r="EP45" s="72" t="str">
        <f t="shared" si="21"/>
        <v/>
      </c>
    </row>
    <row r="46" spans="2:146" x14ac:dyDescent="0.25">
      <c r="B46"/>
      <c r="C46"/>
      <c r="D46"/>
      <c r="E46"/>
      <c r="X46" s="57">
        <v>0.43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W46" s="67" t="str">
        <f t="shared" si="25"/>
        <v>Ray Hampton</v>
      </c>
      <c r="DX46" s="72">
        <f t="shared" ref="DX46:EI55" si="27">IFERROR(IF($DU$6="ALL",SUMIFS($CP$4:$CP$23,$CE$4:$CE$23,"Active",$CW$4:$CW$23,$N$5,$CH$4:$CH$23,$DW46,$CY$4:$CY$23,DX$10),
SUMIFS($CP$4:$CP$23,$CE$4:$CE$23,"Active",$CW$4:$CW$23,$N$5,$CH$4:$CH$23,$DW46,$CY$4:$CY$23,DX$10,$CZ$4:$CZ$23,$DU$6)),"")</f>
        <v>0</v>
      </c>
      <c r="DY46" s="72">
        <f t="shared" si="27"/>
        <v>0</v>
      </c>
      <c r="DZ46" s="72">
        <f t="shared" si="27"/>
        <v>0</v>
      </c>
      <c r="EA46" s="72">
        <f t="shared" si="27"/>
        <v>0</v>
      </c>
      <c r="EB46" s="72">
        <f t="shared" si="27"/>
        <v>0</v>
      </c>
      <c r="EC46" s="72">
        <f t="shared" si="27"/>
        <v>0</v>
      </c>
      <c r="ED46" s="72">
        <f t="shared" si="27"/>
        <v>0</v>
      </c>
      <c r="EE46" s="72">
        <f t="shared" si="27"/>
        <v>0</v>
      </c>
      <c r="EF46" s="72">
        <f t="shared" si="27"/>
        <v>0</v>
      </c>
      <c r="EG46" s="72">
        <f t="shared" si="27"/>
        <v>0</v>
      </c>
      <c r="EH46" s="72">
        <f t="shared" si="27"/>
        <v>0</v>
      </c>
      <c r="EI46" s="72">
        <f t="shared" si="27"/>
        <v>0</v>
      </c>
      <c r="EK46" s="206" t="str">
        <f t="shared" si="22"/>
        <v/>
      </c>
      <c r="EL46" s="72" t="str">
        <f t="shared" si="23"/>
        <v/>
      </c>
      <c r="EM46" s="39" t="str">
        <f>IFERROR(RANK($EL46,$EL$27:$EL$47,0)+COUNTIF($EL$27:$EL46,$EL46)-1,"")</f>
        <v/>
      </c>
      <c r="EN46" s="39">
        <v>20</v>
      </c>
      <c r="EO46" s="39" t="str">
        <f t="shared" si="20"/>
        <v/>
      </c>
      <c r="EP46" s="72" t="str">
        <f t="shared" si="21"/>
        <v/>
      </c>
    </row>
    <row r="47" spans="2:146" x14ac:dyDescent="0.25">
      <c r="B47"/>
      <c r="C47"/>
      <c r="D47"/>
      <c r="E47"/>
      <c r="X47" s="57">
        <v>0.44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W47" s="67" t="str">
        <f t="shared" si="25"/>
        <v>Benjamin White</v>
      </c>
      <c r="DX47" s="72">
        <f t="shared" si="27"/>
        <v>0</v>
      </c>
      <c r="DY47" s="72">
        <f t="shared" si="27"/>
        <v>0</v>
      </c>
      <c r="DZ47" s="72">
        <f t="shared" si="27"/>
        <v>0</v>
      </c>
      <c r="EA47" s="72">
        <f t="shared" si="27"/>
        <v>0</v>
      </c>
      <c r="EB47" s="72">
        <f t="shared" si="27"/>
        <v>0</v>
      </c>
      <c r="EC47" s="72">
        <f t="shared" si="27"/>
        <v>0</v>
      </c>
      <c r="ED47" s="72">
        <f t="shared" si="27"/>
        <v>0</v>
      </c>
      <c r="EE47" s="72">
        <f t="shared" si="27"/>
        <v>0</v>
      </c>
      <c r="EF47" s="72">
        <f t="shared" si="27"/>
        <v>0</v>
      </c>
      <c r="EG47" s="72">
        <f t="shared" si="27"/>
        <v>0</v>
      </c>
      <c r="EH47" s="72">
        <f t="shared" si="27"/>
        <v>0</v>
      </c>
      <c r="EI47" s="72">
        <f t="shared" si="27"/>
        <v>0</v>
      </c>
      <c r="EK47"/>
      <c r="EL47"/>
      <c r="EM47"/>
      <c r="EN47"/>
      <c r="EO47"/>
      <c r="EP47"/>
    </row>
    <row r="48" spans="2:146" x14ac:dyDescent="0.25">
      <c r="B48"/>
      <c r="C48"/>
      <c r="D48"/>
      <c r="E48"/>
      <c r="X48" s="57">
        <v>0.45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W48" s="67" t="str">
        <f t="shared" si="25"/>
        <v/>
      </c>
      <c r="DX48" s="72">
        <f t="shared" si="27"/>
        <v>0</v>
      </c>
      <c r="DY48" s="72">
        <f t="shared" si="27"/>
        <v>0</v>
      </c>
      <c r="DZ48" s="72">
        <f t="shared" si="27"/>
        <v>0</v>
      </c>
      <c r="EA48" s="72">
        <f t="shared" si="27"/>
        <v>0</v>
      </c>
      <c r="EB48" s="72">
        <f t="shared" si="27"/>
        <v>0</v>
      </c>
      <c r="EC48" s="72">
        <f t="shared" si="27"/>
        <v>0</v>
      </c>
      <c r="ED48" s="72">
        <f t="shared" si="27"/>
        <v>0</v>
      </c>
      <c r="EE48" s="72">
        <f t="shared" si="27"/>
        <v>0</v>
      </c>
      <c r="EF48" s="72">
        <f t="shared" si="27"/>
        <v>0</v>
      </c>
      <c r="EG48" s="72">
        <f t="shared" si="27"/>
        <v>0</v>
      </c>
      <c r="EH48" s="72">
        <f t="shared" si="27"/>
        <v>0</v>
      </c>
      <c r="EI48" s="72">
        <f t="shared" si="27"/>
        <v>0</v>
      </c>
      <c r="EO48" s="39">
        <f>MAX(COUNTA($EO$50:$EO$69)-COUNTBLANK($EO$50:$EO$69),1)</f>
        <v>12</v>
      </c>
      <c r="EP48" s="39">
        <f>IF($EO$48&lt;5,$EO$48,MIN($EO$48,5))</f>
        <v>5</v>
      </c>
    </row>
    <row r="49" spans="2:146" x14ac:dyDescent="0.25">
      <c r="B49"/>
      <c r="C49"/>
      <c r="D49"/>
      <c r="E49"/>
      <c r="X49" s="57">
        <v>0.46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W49" s="67" t="str">
        <f t="shared" si="25"/>
        <v/>
      </c>
      <c r="DX49" s="72">
        <f t="shared" si="27"/>
        <v>0</v>
      </c>
      <c r="DY49" s="72">
        <f t="shared" si="27"/>
        <v>0</v>
      </c>
      <c r="DZ49" s="72">
        <f t="shared" si="27"/>
        <v>0</v>
      </c>
      <c r="EA49" s="72">
        <f t="shared" si="27"/>
        <v>0</v>
      </c>
      <c r="EB49" s="72">
        <f t="shared" si="27"/>
        <v>0</v>
      </c>
      <c r="EC49" s="72">
        <f t="shared" si="27"/>
        <v>0</v>
      </c>
      <c r="ED49" s="72">
        <f t="shared" si="27"/>
        <v>0</v>
      </c>
      <c r="EE49" s="72">
        <f t="shared" si="27"/>
        <v>0</v>
      </c>
      <c r="EF49" s="72">
        <f t="shared" si="27"/>
        <v>0</v>
      </c>
      <c r="EG49" s="72">
        <f t="shared" si="27"/>
        <v>0</v>
      </c>
      <c r="EH49" s="72">
        <f t="shared" si="27"/>
        <v>0</v>
      </c>
      <c r="EI49" s="72">
        <f t="shared" si="27"/>
        <v>0</v>
      </c>
      <c r="EK49" s="41" t="s">
        <v>48</v>
      </c>
      <c r="EL49" s="41" t="s">
        <v>233</v>
      </c>
      <c r="EM49" s="41" t="s">
        <v>230</v>
      </c>
      <c r="EN49" s="77" t="s">
        <v>35</v>
      </c>
      <c r="EO49" s="77" t="s">
        <v>231</v>
      </c>
      <c r="EP49" s="77" t="s">
        <v>234</v>
      </c>
    </row>
    <row r="50" spans="2:146" x14ac:dyDescent="0.25">
      <c r="B50"/>
      <c r="C50"/>
      <c r="D50"/>
      <c r="E50"/>
      <c r="X50" s="57">
        <v>0.47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W50" s="67" t="str">
        <f t="shared" si="25"/>
        <v/>
      </c>
      <c r="DX50" s="72">
        <f t="shared" si="27"/>
        <v>0</v>
      </c>
      <c r="DY50" s="72">
        <f t="shared" si="27"/>
        <v>0</v>
      </c>
      <c r="DZ50" s="72">
        <f t="shared" si="27"/>
        <v>0</v>
      </c>
      <c r="EA50" s="72">
        <f t="shared" si="27"/>
        <v>0</v>
      </c>
      <c r="EB50" s="72">
        <f t="shared" si="27"/>
        <v>0</v>
      </c>
      <c r="EC50" s="72">
        <f t="shared" si="27"/>
        <v>0</v>
      </c>
      <c r="ED50" s="72">
        <f t="shared" si="27"/>
        <v>0</v>
      </c>
      <c r="EE50" s="72">
        <f t="shared" si="27"/>
        <v>0</v>
      </c>
      <c r="EF50" s="72">
        <f t="shared" si="27"/>
        <v>0</v>
      </c>
      <c r="EG50" s="72">
        <f t="shared" si="27"/>
        <v>0</v>
      </c>
      <c r="EH50" s="72">
        <f t="shared" si="27"/>
        <v>0</v>
      </c>
      <c r="EI50" s="72">
        <f t="shared" si="27"/>
        <v>0</v>
      </c>
      <c r="EK50" s="76" t="str">
        <f t="shared" ref="EK50:EK69" si="28">$E5</f>
        <v>Caleb Mullins</v>
      </c>
      <c r="EL50" s="72">
        <f t="shared" ref="EL50:EL69" si="29">IF(LEN($EK50)=0,"",IF($DU$9="ALL",SUM($DX36:$EI36),INDEX($DX36:$EI36,1,MATCH($DU$9,$DX$35:$EI$35,0))))</f>
        <v>0</v>
      </c>
      <c r="EM50" s="72">
        <f>IFERROR(RANK($EL50,$EL$50:$EL$129,0)+COUNTIF($EL$50:$EL50,$EL50)-1,"")</f>
        <v>4</v>
      </c>
      <c r="EN50" s="39">
        <v>1</v>
      </c>
      <c r="EO50" s="39" t="str">
        <f t="shared" ref="EO50:EO69" si="30">IFERROR(INDEX($EK$50:$EK$129,MATCH($EN50,$EM$50:$EM$129,0),1),"")</f>
        <v>Nash Goodwin</v>
      </c>
      <c r="EP50" s="72">
        <f t="shared" ref="EP50:EP69" si="31">IFERROR(INDEX($EL$50:$EL$129,MATCH($EN50,$EM$50:$EM$129,0),1),"")</f>
        <v>10500</v>
      </c>
    </row>
    <row r="51" spans="2:146" x14ac:dyDescent="0.25">
      <c r="B51"/>
      <c r="C51"/>
      <c r="D51"/>
      <c r="E51"/>
      <c r="X51" s="57">
        <v>0.48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W51" s="67" t="str">
        <f t="shared" si="25"/>
        <v/>
      </c>
      <c r="DX51" s="72">
        <f t="shared" si="27"/>
        <v>0</v>
      </c>
      <c r="DY51" s="72">
        <f t="shared" si="27"/>
        <v>0</v>
      </c>
      <c r="DZ51" s="72">
        <f t="shared" si="27"/>
        <v>0</v>
      </c>
      <c r="EA51" s="72">
        <f t="shared" si="27"/>
        <v>0</v>
      </c>
      <c r="EB51" s="72">
        <f t="shared" si="27"/>
        <v>0</v>
      </c>
      <c r="EC51" s="72">
        <f t="shared" si="27"/>
        <v>0</v>
      </c>
      <c r="ED51" s="72">
        <f t="shared" si="27"/>
        <v>0</v>
      </c>
      <c r="EE51" s="72">
        <f t="shared" si="27"/>
        <v>0</v>
      </c>
      <c r="EF51" s="72">
        <f t="shared" si="27"/>
        <v>0</v>
      </c>
      <c r="EG51" s="72">
        <f t="shared" si="27"/>
        <v>0</v>
      </c>
      <c r="EH51" s="72">
        <f t="shared" si="27"/>
        <v>0</v>
      </c>
      <c r="EI51" s="72">
        <f t="shared" si="27"/>
        <v>0</v>
      </c>
      <c r="EK51" s="206" t="str">
        <f t="shared" si="28"/>
        <v>Laura Hartman</v>
      </c>
      <c r="EL51" s="72">
        <f t="shared" si="29"/>
        <v>0</v>
      </c>
      <c r="EM51" s="39">
        <f>IFERROR(RANK($EL51,$EL$50:$EL$129,0)+COUNTIF($EL$50:$EL51,$EL51)-1,"")</f>
        <v>5</v>
      </c>
      <c r="EN51" s="39">
        <v>2</v>
      </c>
      <c r="EO51" s="39" t="str">
        <f t="shared" si="30"/>
        <v>Gage Boyd</v>
      </c>
      <c r="EP51" s="72">
        <f t="shared" si="31"/>
        <v>7600</v>
      </c>
    </row>
    <row r="52" spans="2:146" x14ac:dyDescent="0.25">
      <c r="B52"/>
      <c r="C52"/>
      <c r="D52"/>
      <c r="E52"/>
      <c r="X52" s="57">
        <v>0.49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W52" s="67" t="str">
        <f t="shared" si="25"/>
        <v/>
      </c>
      <c r="DX52" s="72">
        <f t="shared" si="27"/>
        <v>0</v>
      </c>
      <c r="DY52" s="72">
        <f t="shared" si="27"/>
        <v>0</v>
      </c>
      <c r="DZ52" s="72">
        <f t="shared" si="27"/>
        <v>0</v>
      </c>
      <c r="EA52" s="72">
        <f t="shared" si="27"/>
        <v>0</v>
      </c>
      <c r="EB52" s="72">
        <f t="shared" si="27"/>
        <v>0</v>
      </c>
      <c r="EC52" s="72">
        <f t="shared" si="27"/>
        <v>0</v>
      </c>
      <c r="ED52" s="72">
        <f t="shared" si="27"/>
        <v>0</v>
      </c>
      <c r="EE52" s="72">
        <f t="shared" si="27"/>
        <v>0</v>
      </c>
      <c r="EF52" s="72">
        <f t="shared" si="27"/>
        <v>0</v>
      </c>
      <c r="EG52" s="72">
        <f t="shared" si="27"/>
        <v>0</v>
      </c>
      <c r="EH52" s="72">
        <f t="shared" si="27"/>
        <v>0</v>
      </c>
      <c r="EI52" s="72">
        <f t="shared" si="27"/>
        <v>0</v>
      </c>
      <c r="EK52" s="206" t="str">
        <f t="shared" si="28"/>
        <v>Dustin Santana</v>
      </c>
      <c r="EL52" s="72">
        <f t="shared" si="29"/>
        <v>0</v>
      </c>
      <c r="EM52" s="39">
        <f>IFERROR(RANK($EL52,$EL$50:$EL$129,0)+COUNTIF($EL$50:$EL52,$EL52)-1,"")</f>
        <v>6</v>
      </c>
      <c r="EN52" s="39">
        <v>3</v>
      </c>
      <c r="EO52" s="39" t="str">
        <f t="shared" si="30"/>
        <v>Deanna Holcomb</v>
      </c>
      <c r="EP52" s="72">
        <f t="shared" si="31"/>
        <v>1750</v>
      </c>
    </row>
    <row r="53" spans="2:146" x14ac:dyDescent="0.25">
      <c r="B53"/>
      <c r="C53"/>
      <c r="D53"/>
      <c r="E53"/>
      <c r="X53" s="57">
        <v>0.5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W53" s="67" t="str">
        <f t="shared" si="25"/>
        <v/>
      </c>
      <c r="DX53" s="72">
        <f t="shared" si="27"/>
        <v>0</v>
      </c>
      <c r="DY53" s="72">
        <f t="shared" si="27"/>
        <v>0</v>
      </c>
      <c r="DZ53" s="72">
        <f t="shared" si="27"/>
        <v>0</v>
      </c>
      <c r="EA53" s="72">
        <f t="shared" si="27"/>
        <v>0</v>
      </c>
      <c r="EB53" s="72">
        <f t="shared" si="27"/>
        <v>0</v>
      </c>
      <c r="EC53" s="72">
        <f t="shared" si="27"/>
        <v>0</v>
      </c>
      <c r="ED53" s="72">
        <f t="shared" si="27"/>
        <v>0</v>
      </c>
      <c r="EE53" s="72">
        <f t="shared" si="27"/>
        <v>0</v>
      </c>
      <c r="EF53" s="72">
        <f t="shared" si="27"/>
        <v>0</v>
      </c>
      <c r="EG53" s="72">
        <f t="shared" si="27"/>
        <v>0</v>
      </c>
      <c r="EH53" s="72">
        <f t="shared" si="27"/>
        <v>0</v>
      </c>
      <c r="EI53" s="72">
        <f t="shared" si="27"/>
        <v>0</v>
      </c>
      <c r="EK53" s="206" t="str">
        <f t="shared" si="28"/>
        <v>Aidan Yates</v>
      </c>
      <c r="EL53" s="72">
        <f t="shared" si="29"/>
        <v>0</v>
      </c>
      <c r="EM53" s="39">
        <f>IFERROR(RANK($EL53,$EL$50:$EL$129,0)+COUNTIF($EL$50:$EL53,$EL53)-1,"")</f>
        <v>7</v>
      </c>
      <c r="EN53" s="39">
        <v>4</v>
      </c>
      <c r="EO53" s="39" t="str">
        <f t="shared" si="30"/>
        <v>Caleb Mullins</v>
      </c>
      <c r="EP53" s="72">
        <f t="shared" si="31"/>
        <v>0</v>
      </c>
    </row>
    <row r="54" spans="2:146" x14ac:dyDescent="0.25">
      <c r="B54"/>
      <c r="C54"/>
      <c r="D54"/>
      <c r="E54"/>
      <c r="X54" s="57">
        <v>0.51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W54" s="67" t="str">
        <f t="shared" si="25"/>
        <v/>
      </c>
      <c r="DX54" s="72">
        <f t="shared" si="27"/>
        <v>0</v>
      </c>
      <c r="DY54" s="72">
        <f t="shared" si="27"/>
        <v>0</v>
      </c>
      <c r="DZ54" s="72">
        <f t="shared" si="27"/>
        <v>0</v>
      </c>
      <c r="EA54" s="72">
        <f t="shared" si="27"/>
        <v>0</v>
      </c>
      <c r="EB54" s="72">
        <f t="shared" si="27"/>
        <v>0</v>
      </c>
      <c r="EC54" s="72">
        <f t="shared" si="27"/>
        <v>0</v>
      </c>
      <c r="ED54" s="72">
        <f t="shared" si="27"/>
        <v>0</v>
      </c>
      <c r="EE54" s="72">
        <f t="shared" si="27"/>
        <v>0</v>
      </c>
      <c r="EF54" s="72">
        <f t="shared" si="27"/>
        <v>0</v>
      </c>
      <c r="EG54" s="72">
        <f t="shared" si="27"/>
        <v>0</v>
      </c>
      <c r="EH54" s="72">
        <f t="shared" si="27"/>
        <v>0</v>
      </c>
      <c r="EI54" s="72">
        <f t="shared" si="27"/>
        <v>0</v>
      </c>
      <c r="EK54" s="206" t="str">
        <f t="shared" si="28"/>
        <v>Deanna Holcomb</v>
      </c>
      <c r="EL54" s="72">
        <f t="shared" si="29"/>
        <v>1750</v>
      </c>
      <c r="EM54" s="39">
        <f>IFERROR(RANK($EL54,$EL$50:$EL$129,0)+COUNTIF($EL$50:$EL54,$EL54)-1,"")</f>
        <v>3</v>
      </c>
      <c r="EN54" s="39">
        <v>5</v>
      </c>
      <c r="EO54" s="39" t="str">
        <f t="shared" si="30"/>
        <v>Laura Hartman</v>
      </c>
      <c r="EP54" s="72">
        <f t="shared" si="31"/>
        <v>0</v>
      </c>
    </row>
    <row r="55" spans="2:146" x14ac:dyDescent="0.25">
      <c r="X55" s="57">
        <v>0.52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W55" s="67" t="str">
        <f t="shared" si="25"/>
        <v/>
      </c>
      <c r="DX55" s="72">
        <f t="shared" si="27"/>
        <v>0</v>
      </c>
      <c r="DY55" s="72">
        <f t="shared" si="27"/>
        <v>0</v>
      </c>
      <c r="DZ55" s="72">
        <f t="shared" si="27"/>
        <v>0</v>
      </c>
      <c r="EA55" s="72">
        <f t="shared" si="27"/>
        <v>0</v>
      </c>
      <c r="EB55" s="72">
        <f t="shared" si="27"/>
        <v>0</v>
      </c>
      <c r="EC55" s="72">
        <f t="shared" si="27"/>
        <v>0</v>
      </c>
      <c r="ED55" s="72">
        <f t="shared" si="27"/>
        <v>0</v>
      </c>
      <c r="EE55" s="72">
        <f t="shared" si="27"/>
        <v>0</v>
      </c>
      <c r="EF55" s="72">
        <f t="shared" si="27"/>
        <v>0</v>
      </c>
      <c r="EG55" s="72">
        <f t="shared" si="27"/>
        <v>0</v>
      </c>
      <c r="EH55" s="72">
        <f t="shared" si="27"/>
        <v>0</v>
      </c>
      <c r="EI55" s="72">
        <f t="shared" si="27"/>
        <v>0</v>
      </c>
      <c r="EK55" s="206" t="str">
        <f t="shared" si="28"/>
        <v>Gage Boyd</v>
      </c>
      <c r="EL55" s="72">
        <f t="shared" si="29"/>
        <v>7600</v>
      </c>
      <c r="EM55" s="39">
        <f>IFERROR(RANK($EL55,$EL$50:$EL$129,0)+COUNTIF($EL$50:$EL55,$EL55)-1,"")</f>
        <v>2</v>
      </c>
      <c r="EN55" s="39">
        <v>6</v>
      </c>
      <c r="EO55" s="39" t="str">
        <f t="shared" si="30"/>
        <v>Dustin Santana</v>
      </c>
      <c r="EP55" s="72">
        <f t="shared" si="31"/>
        <v>0</v>
      </c>
    </row>
    <row r="56" spans="2:146" x14ac:dyDescent="0.25">
      <c r="X56" s="57">
        <v>0.53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W56" s="70" t="s">
        <v>17</v>
      </c>
      <c r="DX56" s="301">
        <f t="shared" ref="DX56:EI56" si="32">SUM(DX$36:DX$55)</f>
        <v>0</v>
      </c>
      <c r="DY56" s="301">
        <f t="shared" si="32"/>
        <v>0</v>
      </c>
      <c r="DZ56" s="301">
        <f t="shared" si="32"/>
        <v>0</v>
      </c>
      <c r="EA56" s="301">
        <f t="shared" si="32"/>
        <v>0</v>
      </c>
      <c r="EB56" s="301">
        <f t="shared" si="32"/>
        <v>0</v>
      </c>
      <c r="EC56" s="301">
        <f t="shared" si="32"/>
        <v>9350</v>
      </c>
      <c r="ED56" s="301">
        <f t="shared" si="32"/>
        <v>10500</v>
      </c>
      <c r="EE56" s="301">
        <f t="shared" si="32"/>
        <v>0</v>
      </c>
      <c r="EF56" s="301">
        <f t="shared" si="32"/>
        <v>0</v>
      </c>
      <c r="EG56" s="301">
        <f t="shared" si="32"/>
        <v>0</v>
      </c>
      <c r="EH56" s="301">
        <f t="shared" si="32"/>
        <v>0</v>
      </c>
      <c r="EI56" s="301">
        <f t="shared" si="32"/>
        <v>0</v>
      </c>
      <c r="EK56" s="206" t="str">
        <f t="shared" si="28"/>
        <v>Nash Goodwin</v>
      </c>
      <c r="EL56" s="72">
        <f t="shared" si="29"/>
        <v>10500</v>
      </c>
      <c r="EM56" s="39">
        <f>IFERROR(RANK($EL56,$EL$50:$EL$129,0)+COUNTIF($EL$50:$EL56,$EL56)-1,"")</f>
        <v>1</v>
      </c>
      <c r="EN56" s="39">
        <v>7</v>
      </c>
      <c r="EO56" s="39" t="str">
        <f t="shared" si="30"/>
        <v>Aidan Yates</v>
      </c>
      <c r="EP56" s="72">
        <f t="shared" si="31"/>
        <v>0</v>
      </c>
    </row>
    <row r="57" spans="2:146" x14ac:dyDescent="0.25">
      <c r="X57" s="57">
        <v>0.54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W57"/>
      <c r="DX57"/>
      <c r="DY57"/>
      <c r="DZ57"/>
      <c r="EA57"/>
      <c r="EB57"/>
      <c r="EC57"/>
      <c r="ED57"/>
      <c r="EE57"/>
      <c r="EF57"/>
      <c r="EG57"/>
      <c r="EH57"/>
      <c r="EI57"/>
      <c r="EK57" s="206" t="str">
        <f t="shared" si="28"/>
        <v>Hayley Leblanc</v>
      </c>
      <c r="EL57" s="72">
        <f t="shared" si="29"/>
        <v>0</v>
      </c>
      <c r="EM57" s="39">
        <f>IFERROR(RANK($EL57,$EL$50:$EL$129,0)+COUNTIF($EL$50:$EL57,$EL57)-1,"")</f>
        <v>8</v>
      </c>
      <c r="EN57" s="39">
        <v>8</v>
      </c>
      <c r="EO57" s="39" t="str">
        <f t="shared" si="30"/>
        <v>Hayley Leblanc</v>
      </c>
      <c r="EP57" s="72">
        <f t="shared" si="31"/>
        <v>0</v>
      </c>
    </row>
    <row r="58" spans="2:146" x14ac:dyDescent="0.25">
      <c r="X58" s="57">
        <v>0.55000000000000004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W58" s="68" t="s">
        <v>218</v>
      </c>
      <c r="DX58" s="39">
        <v>1</v>
      </c>
      <c r="DY58" s="39">
        <v>2</v>
      </c>
      <c r="DZ58" s="39">
        <v>3</v>
      </c>
      <c r="EA58" s="39">
        <v>4</v>
      </c>
      <c r="EB58" s="39">
        <v>5</v>
      </c>
      <c r="EC58" s="39">
        <v>6</v>
      </c>
      <c r="ED58" s="39">
        <v>7</v>
      </c>
      <c r="EE58" s="39">
        <v>8</v>
      </c>
      <c r="EF58" s="39">
        <v>9</v>
      </c>
      <c r="EG58" s="39">
        <v>10</v>
      </c>
      <c r="EH58" s="39">
        <v>11</v>
      </c>
      <c r="EI58" s="39">
        <v>12</v>
      </c>
      <c r="EK58" s="206" t="str">
        <f t="shared" si="28"/>
        <v>Barbara Nash</v>
      </c>
      <c r="EL58" s="72">
        <f t="shared" si="29"/>
        <v>0</v>
      </c>
      <c r="EM58" s="39">
        <f>IFERROR(RANK($EL58,$EL$50:$EL$129,0)+COUNTIF($EL$50:$EL58,$EL58)-1,"")</f>
        <v>9</v>
      </c>
      <c r="EN58" s="39">
        <v>9</v>
      </c>
      <c r="EO58" s="39" t="str">
        <f t="shared" si="30"/>
        <v>Barbara Nash</v>
      </c>
      <c r="EP58" s="72">
        <f t="shared" si="31"/>
        <v>0</v>
      </c>
    </row>
    <row r="59" spans="2:146" x14ac:dyDescent="0.25">
      <c r="X59" s="57">
        <v>0.56000000000000005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W59" s="41" t="s">
        <v>214</v>
      </c>
      <c r="DX59" s="66" t="s">
        <v>37</v>
      </c>
      <c r="DY59" s="66" t="s">
        <v>38</v>
      </c>
      <c r="DZ59" s="66" t="s">
        <v>39</v>
      </c>
      <c r="EA59" s="66" t="s">
        <v>235</v>
      </c>
      <c r="EB59" s="66" t="s">
        <v>40</v>
      </c>
      <c r="EC59" s="66" t="s">
        <v>41</v>
      </c>
      <c r="ED59" s="66" t="s">
        <v>42</v>
      </c>
      <c r="EE59" s="66" t="s">
        <v>43</v>
      </c>
      <c r="EF59" s="66" t="s">
        <v>44</v>
      </c>
      <c r="EG59" s="66" t="s">
        <v>45</v>
      </c>
      <c r="EH59" s="66" t="s">
        <v>46</v>
      </c>
      <c r="EI59" s="66" t="s">
        <v>47</v>
      </c>
      <c r="EK59" s="206" t="str">
        <f t="shared" si="28"/>
        <v>Leroy Gates</v>
      </c>
      <c r="EL59" s="72">
        <f t="shared" si="29"/>
        <v>0</v>
      </c>
      <c r="EM59" s="39">
        <f>IFERROR(RANK($EL59,$EL$50:$EL$129,0)+COUNTIF($EL$50:$EL59,$EL59)-1,"")</f>
        <v>10</v>
      </c>
      <c r="EN59" s="39">
        <v>10</v>
      </c>
      <c r="EO59" s="39" t="str">
        <f t="shared" si="30"/>
        <v>Leroy Gates</v>
      </c>
      <c r="EP59" s="72">
        <f t="shared" si="31"/>
        <v>0</v>
      </c>
    </row>
    <row r="60" spans="2:146" x14ac:dyDescent="0.25">
      <c r="X60" s="57">
        <v>0.56999999999999995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W60" s="69" t="str">
        <f t="shared" ref="DW60:DW69" si="33">$N5</f>
        <v>Paid</v>
      </c>
      <c r="DX60" s="39">
        <f t="shared" ref="DX60:EI69" si="34">IFERROR(IF(AND($DU$6="ALL",$DU$12="ALL"),COUNTIFS($CE$4:$CE$23,"Active",$CW$4:$CW$23,$DW60,$CY$4:$CY$23,DX$58),
IF(AND($DU$6&lt;&gt;"ALL",$DU$12="ALL"),COUNTIFS($CE$4:$CE$23,"Active",$CW$4:$CW$23,$DW60,$CY$4:$CY$23,DX$58,$CZ$4:$CZ$23,$DU$6),
IF(AND($DU$6="ALL",$DU$12&lt;&gt;"ALL"),COUNTIFS($CE$4:$CE$23,"Active",$CW$4:$CW$23,$DW60,$CY$4:$CY$23,DX$58,$CH$4:$CH$23,$DU$12),
IF(AND($DU$6&lt;&gt;"ALL",$DU$12&lt;&gt;"ALL"),COUNTIFS($CE$4:$CE$23,"Active",$CW$4:$CW$23,$DW60,$CY$4:$CY$23,DX$58,$CZ$4:$CZ$23,$DU$6,$CH$4:$CH$23,$DU$12))))),"")</f>
        <v>0</v>
      </c>
      <c r="DY60" s="39">
        <f t="shared" si="34"/>
        <v>0</v>
      </c>
      <c r="DZ60" s="39">
        <f t="shared" si="34"/>
        <v>0</v>
      </c>
      <c r="EA60" s="39">
        <f t="shared" si="34"/>
        <v>0</v>
      </c>
      <c r="EB60" s="39">
        <f t="shared" si="34"/>
        <v>0</v>
      </c>
      <c r="EC60" s="39">
        <f t="shared" si="34"/>
        <v>2</v>
      </c>
      <c r="ED60" s="39">
        <f t="shared" si="34"/>
        <v>1</v>
      </c>
      <c r="EE60" s="39">
        <f t="shared" si="34"/>
        <v>0</v>
      </c>
      <c r="EF60" s="39">
        <f t="shared" si="34"/>
        <v>0</v>
      </c>
      <c r="EG60" s="39">
        <f t="shared" si="34"/>
        <v>0</v>
      </c>
      <c r="EH60" s="39">
        <f t="shared" si="34"/>
        <v>0</v>
      </c>
      <c r="EI60" s="39">
        <f t="shared" si="34"/>
        <v>0</v>
      </c>
      <c r="EK60" s="206" t="str">
        <f t="shared" si="28"/>
        <v>Ray Hampton</v>
      </c>
      <c r="EL60" s="72">
        <f t="shared" si="29"/>
        <v>0</v>
      </c>
      <c r="EM60" s="39">
        <f>IFERROR(RANK($EL60,$EL$50:$EL$129,0)+COUNTIF($EL$50:$EL60,$EL60)-1,"")</f>
        <v>11</v>
      </c>
      <c r="EN60" s="39">
        <v>11</v>
      </c>
      <c r="EO60" s="39" t="str">
        <f t="shared" si="30"/>
        <v>Ray Hampton</v>
      </c>
      <c r="EP60" s="72">
        <f t="shared" si="31"/>
        <v>0</v>
      </c>
    </row>
    <row r="61" spans="2:146" x14ac:dyDescent="0.25">
      <c r="X61" s="57">
        <v>0.57999999999999996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W61" s="69" t="str">
        <f t="shared" si="33"/>
        <v>Property Inspection</v>
      </c>
      <c r="DX61" s="39">
        <f t="shared" si="34"/>
        <v>1</v>
      </c>
      <c r="DY61" s="39">
        <f t="shared" si="34"/>
        <v>0</v>
      </c>
      <c r="DZ61" s="39">
        <f t="shared" si="34"/>
        <v>0</v>
      </c>
      <c r="EA61" s="39">
        <f t="shared" si="34"/>
        <v>0</v>
      </c>
      <c r="EB61" s="39">
        <f t="shared" si="34"/>
        <v>0</v>
      </c>
      <c r="EC61" s="39">
        <f t="shared" si="34"/>
        <v>0</v>
      </c>
      <c r="ED61" s="39">
        <f t="shared" si="34"/>
        <v>0</v>
      </c>
      <c r="EE61" s="39">
        <f t="shared" si="34"/>
        <v>0</v>
      </c>
      <c r="EF61" s="39">
        <f t="shared" si="34"/>
        <v>0</v>
      </c>
      <c r="EG61" s="39">
        <f t="shared" si="34"/>
        <v>0</v>
      </c>
      <c r="EH61" s="39">
        <f t="shared" si="34"/>
        <v>0</v>
      </c>
      <c r="EI61" s="39">
        <f t="shared" si="34"/>
        <v>0</v>
      </c>
      <c r="EK61" s="206" t="str">
        <f t="shared" si="28"/>
        <v>Benjamin White</v>
      </c>
      <c r="EL61" s="72">
        <f t="shared" si="29"/>
        <v>0</v>
      </c>
      <c r="EM61" s="39">
        <f>IFERROR(RANK($EL61,$EL$50:$EL$129,0)+COUNTIF($EL$50:$EL61,$EL61)-1,"")</f>
        <v>12</v>
      </c>
      <c r="EN61" s="39">
        <v>12</v>
      </c>
      <c r="EO61" s="39" t="str">
        <f t="shared" si="30"/>
        <v>Benjamin White</v>
      </c>
      <c r="EP61" s="72">
        <f t="shared" si="31"/>
        <v>0</v>
      </c>
    </row>
    <row r="62" spans="2:146" x14ac:dyDescent="0.25">
      <c r="X62" s="57">
        <v>0.59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W62" s="69" t="str">
        <f t="shared" si="33"/>
        <v>Financing</v>
      </c>
      <c r="DX62" s="39">
        <f t="shared" si="34"/>
        <v>1</v>
      </c>
      <c r="DY62" s="39">
        <f t="shared" si="34"/>
        <v>0</v>
      </c>
      <c r="DZ62" s="39">
        <f t="shared" si="34"/>
        <v>0</v>
      </c>
      <c r="EA62" s="39">
        <f t="shared" si="34"/>
        <v>0</v>
      </c>
      <c r="EB62" s="39">
        <f t="shared" si="34"/>
        <v>0</v>
      </c>
      <c r="EC62" s="39">
        <f t="shared" si="34"/>
        <v>0</v>
      </c>
      <c r="ED62" s="39">
        <f t="shared" si="34"/>
        <v>0</v>
      </c>
      <c r="EE62" s="39">
        <f t="shared" si="34"/>
        <v>1</v>
      </c>
      <c r="EF62" s="39">
        <f t="shared" si="34"/>
        <v>0</v>
      </c>
      <c r="EG62" s="39">
        <f t="shared" si="34"/>
        <v>0</v>
      </c>
      <c r="EH62" s="39">
        <f t="shared" si="34"/>
        <v>0</v>
      </c>
      <c r="EI62" s="39">
        <f t="shared" si="34"/>
        <v>0</v>
      </c>
      <c r="EK62" s="206" t="str">
        <f t="shared" si="28"/>
        <v/>
      </c>
      <c r="EL62" s="72" t="str">
        <f t="shared" si="29"/>
        <v/>
      </c>
      <c r="EM62" s="39" t="str">
        <f>IFERROR(RANK($EL62,$EL$50:$EL$129,0)+COUNTIF($EL$50:$EL62,$EL62)-1,"")</f>
        <v/>
      </c>
      <c r="EN62" s="39">
        <v>13</v>
      </c>
      <c r="EO62" s="39" t="str">
        <f t="shared" si="30"/>
        <v/>
      </c>
      <c r="EP62" s="72" t="str">
        <f t="shared" si="31"/>
        <v/>
      </c>
    </row>
    <row r="63" spans="2:146" x14ac:dyDescent="0.25">
      <c r="X63" s="57">
        <v>0.6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W63" s="69" t="str">
        <f t="shared" si="33"/>
        <v>Agreement</v>
      </c>
      <c r="DX63" s="39">
        <f t="shared" si="34"/>
        <v>0</v>
      </c>
      <c r="DY63" s="39">
        <f t="shared" si="34"/>
        <v>0</v>
      </c>
      <c r="DZ63" s="39">
        <f t="shared" si="34"/>
        <v>1</v>
      </c>
      <c r="EA63" s="39">
        <f t="shared" si="34"/>
        <v>0</v>
      </c>
      <c r="EB63" s="39">
        <f t="shared" si="34"/>
        <v>0</v>
      </c>
      <c r="EC63" s="39">
        <f t="shared" si="34"/>
        <v>0</v>
      </c>
      <c r="ED63" s="39">
        <f t="shared" si="34"/>
        <v>0</v>
      </c>
      <c r="EE63" s="39">
        <f t="shared" si="34"/>
        <v>0</v>
      </c>
      <c r="EF63" s="39">
        <f t="shared" si="34"/>
        <v>0</v>
      </c>
      <c r="EG63" s="39">
        <f t="shared" si="34"/>
        <v>0</v>
      </c>
      <c r="EH63" s="39">
        <f t="shared" si="34"/>
        <v>0</v>
      </c>
      <c r="EI63" s="39">
        <f t="shared" si="34"/>
        <v>0</v>
      </c>
      <c r="EK63" s="206" t="str">
        <f t="shared" si="28"/>
        <v/>
      </c>
      <c r="EL63" s="72" t="str">
        <f t="shared" si="29"/>
        <v/>
      </c>
      <c r="EM63" s="39" t="str">
        <f>IFERROR(RANK($EL63,$EL$50:$EL$129,0)+COUNTIF($EL$50:$EL63,$EL63)-1,"")</f>
        <v/>
      </c>
      <c r="EN63" s="39">
        <v>14</v>
      </c>
      <c r="EO63" s="39" t="str">
        <f t="shared" si="30"/>
        <v/>
      </c>
      <c r="EP63" s="72" t="str">
        <f t="shared" si="31"/>
        <v/>
      </c>
    </row>
    <row r="64" spans="2:146" x14ac:dyDescent="0.25">
      <c r="X64" s="57">
        <v>0.61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W64" s="69" t="str">
        <f t="shared" si="33"/>
        <v>Cancelled</v>
      </c>
      <c r="DX64" s="39">
        <f t="shared" si="34"/>
        <v>0</v>
      </c>
      <c r="DY64" s="39">
        <f t="shared" si="34"/>
        <v>0</v>
      </c>
      <c r="DZ64" s="39">
        <f t="shared" si="34"/>
        <v>1</v>
      </c>
      <c r="EA64" s="39">
        <f t="shared" si="34"/>
        <v>0</v>
      </c>
      <c r="EB64" s="39">
        <f t="shared" si="34"/>
        <v>0</v>
      </c>
      <c r="EC64" s="39">
        <f t="shared" si="34"/>
        <v>0</v>
      </c>
      <c r="ED64" s="39">
        <f t="shared" si="34"/>
        <v>0</v>
      </c>
      <c r="EE64" s="39">
        <f t="shared" si="34"/>
        <v>0</v>
      </c>
      <c r="EF64" s="39">
        <f t="shared" si="34"/>
        <v>0</v>
      </c>
      <c r="EG64" s="39">
        <f t="shared" si="34"/>
        <v>0</v>
      </c>
      <c r="EH64" s="39">
        <f t="shared" si="34"/>
        <v>0</v>
      </c>
      <c r="EI64" s="39">
        <f t="shared" si="34"/>
        <v>0</v>
      </c>
      <c r="EK64" s="206" t="str">
        <f t="shared" si="28"/>
        <v/>
      </c>
      <c r="EL64" s="72" t="str">
        <f t="shared" si="29"/>
        <v/>
      </c>
      <c r="EM64" s="39" t="str">
        <f>IFERROR(RANK($EL64,$EL$50:$EL$129,0)+COUNTIF($EL$50:$EL64,$EL64)-1,"")</f>
        <v/>
      </c>
      <c r="EN64" s="39">
        <v>15</v>
      </c>
      <c r="EO64" s="39" t="str">
        <f t="shared" si="30"/>
        <v/>
      </c>
      <c r="EP64" s="72" t="str">
        <f t="shared" si="31"/>
        <v/>
      </c>
    </row>
    <row r="65" spans="24:146" x14ac:dyDescent="0.25">
      <c r="X65" s="57">
        <v>0.62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W65" s="69" t="str">
        <f t="shared" si="33"/>
        <v/>
      </c>
      <c r="DX65" s="39">
        <f t="shared" si="34"/>
        <v>0</v>
      </c>
      <c r="DY65" s="39">
        <f t="shared" si="34"/>
        <v>0</v>
      </c>
      <c r="DZ65" s="39">
        <f t="shared" si="34"/>
        <v>0</v>
      </c>
      <c r="EA65" s="39">
        <f t="shared" si="34"/>
        <v>0</v>
      </c>
      <c r="EB65" s="39">
        <f t="shared" si="34"/>
        <v>0</v>
      </c>
      <c r="EC65" s="39">
        <f t="shared" si="34"/>
        <v>0</v>
      </c>
      <c r="ED65" s="39">
        <f t="shared" si="34"/>
        <v>0</v>
      </c>
      <c r="EE65" s="39">
        <f t="shared" si="34"/>
        <v>0</v>
      </c>
      <c r="EF65" s="39">
        <f t="shared" si="34"/>
        <v>0</v>
      </c>
      <c r="EG65" s="39">
        <f t="shared" si="34"/>
        <v>0</v>
      </c>
      <c r="EH65" s="39">
        <f t="shared" si="34"/>
        <v>0</v>
      </c>
      <c r="EI65" s="39">
        <f t="shared" si="34"/>
        <v>0</v>
      </c>
      <c r="EK65" s="206" t="str">
        <f t="shared" si="28"/>
        <v/>
      </c>
      <c r="EL65" s="72" t="str">
        <f t="shared" si="29"/>
        <v/>
      </c>
      <c r="EM65" s="39" t="str">
        <f>IFERROR(RANK($EL65,$EL$50:$EL$129,0)+COUNTIF($EL$50:$EL65,$EL65)-1,"")</f>
        <v/>
      </c>
      <c r="EN65" s="39">
        <v>16</v>
      </c>
      <c r="EO65" s="39" t="str">
        <f t="shared" si="30"/>
        <v/>
      </c>
      <c r="EP65" s="72" t="str">
        <f t="shared" si="31"/>
        <v/>
      </c>
    </row>
    <row r="66" spans="24:146" x14ac:dyDescent="0.25">
      <c r="X66" s="57">
        <v>0.63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W66" s="69" t="str">
        <f t="shared" si="33"/>
        <v/>
      </c>
      <c r="DX66" s="39">
        <f t="shared" si="34"/>
        <v>0</v>
      </c>
      <c r="DY66" s="39">
        <f t="shared" si="34"/>
        <v>0</v>
      </c>
      <c r="DZ66" s="39">
        <f t="shared" si="34"/>
        <v>0</v>
      </c>
      <c r="EA66" s="39">
        <f t="shared" si="34"/>
        <v>0</v>
      </c>
      <c r="EB66" s="39">
        <f t="shared" si="34"/>
        <v>0</v>
      </c>
      <c r="EC66" s="39">
        <f t="shared" si="34"/>
        <v>0</v>
      </c>
      <c r="ED66" s="39">
        <f t="shared" si="34"/>
        <v>0</v>
      </c>
      <c r="EE66" s="39">
        <f t="shared" si="34"/>
        <v>0</v>
      </c>
      <c r="EF66" s="39">
        <f t="shared" si="34"/>
        <v>0</v>
      </c>
      <c r="EG66" s="39">
        <f t="shared" si="34"/>
        <v>0</v>
      </c>
      <c r="EH66" s="39">
        <f t="shared" si="34"/>
        <v>0</v>
      </c>
      <c r="EI66" s="39">
        <f t="shared" si="34"/>
        <v>0</v>
      </c>
      <c r="EK66" s="206" t="str">
        <f t="shared" si="28"/>
        <v/>
      </c>
      <c r="EL66" s="72" t="str">
        <f t="shared" si="29"/>
        <v/>
      </c>
      <c r="EM66" s="39" t="str">
        <f>IFERROR(RANK($EL66,$EL$50:$EL$129,0)+COUNTIF($EL$50:$EL66,$EL66)-1,"")</f>
        <v/>
      </c>
      <c r="EN66" s="39">
        <v>17</v>
      </c>
      <c r="EO66" s="39" t="str">
        <f t="shared" si="30"/>
        <v/>
      </c>
      <c r="EP66" s="72" t="str">
        <f t="shared" si="31"/>
        <v/>
      </c>
    </row>
    <row r="67" spans="24:146" x14ac:dyDescent="0.25">
      <c r="X67" s="57">
        <v>0.64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W67" s="69" t="str">
        <f t="shared" si="33"/>
        <v/>
      </c>
      <c r="DX67" s="39">
        <f t="shared" si="34"/>
        <v>0</v>
      </c>
      <c r="DY67" s="39">
        <f t="shared" si="34"/>
        <v>0</v>
      </c>
      <c r="DZ67" s="39">
        <f t="shared" si="34"/>
        <v>0</v>
      </c>
      <c r="EA67" s="39">
        <f t="shared" si="34"/>
        <v>0</v>
      </c>
      <c r="EB67" s="39">
        <f t="shared" si="34"/>
        <v>0</v>
      </c>
      <c r="EC67" s="39">
        <f t="shared" si="34"/>
        <v>0</v>
      </c>
      <c r="ED67" s="39">
        <f t="shared" si="34"/>
        <v>0</v>
      </c>
      <c r="EE67" s="39">
        <f t="shared" si="34"/>
        <v>0</v>
      </c>
      <c r="EF67" s="39">
        <f t="shared" si="34"/>
        <v>0</v>
      </c>
      <c r="EG67" s="39">
        <f t="shared" si="34"/>
        <v>0</v>
      </c>
      <c r="EH67" s="39">
        <f t="shared" si="34"/>
        <v>0</v>
      </c>
      <c r="EI67" s="39">
        <f t="shared" si="34"/>
        <v>0</v>
      </c>
      <c r="EK67" s="206" t="str">
        <f t="shared" si="28"/>
        <v/>
      </c>
      <c r="EL67" s="72" t="str">
        <f t="shared" si="29"/>
        <v/>
      </c>
      <c r="EM67" s="39" t="str">
        <f>IFERROR(RANK($EL67,$EL$50:$EL$129,0)+COUNTIF($EL$50:$EL67,$EL67)-1,"")</f>
        <v/>
      </c>
      <c r="EN67" s="39">
        <v>18</v>
      </c>
      <c r="EO67" s="39" t="str">
        <f t="shared" si="30"/>
        <v/>
      </c>
      <c r="EP67" s="72" t="str">
        <f t="shared" si="31"/>
        <v/>
      </c>
    </row>
    <row r="68" spans="24:146" x14ac:dyDescent="0.25">
      <c r="X68" s="57">
        <v>0.65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W68" s="69" t="str">
        <f t="shared" si="33"/>
        <v/>
      </c>
      <c r="DX68" s="39">
        <f t="shared" si="34"/>
        <v>0</v>
      </c>
      <c r="DY68" s="39">
        <f t="shared" si="34"/>
        <v>0</v>
      </c>
      <c r="DZ68" s="39">
        <f t="shared" si="34"/>
        <v>0</v>
      </c>
      <c r="EA68" s="39">
        <f t="shared" si="34"/>
        <v>0</v>
      </c>
      <c r="EB68" s="39">
        <f t="shared" si="34"/>
        <v>0</v>
      </c>
      <c r="EC68" s="39">
        <f t="shared" si="34"/>
        <v>0</v>
      </c>
      <c r="ED68" s="39">
        <f t="shared" si="34"/>
        <v>0</v>
      </c>
      <c r="EE68" s="39">
        <f t="shared" si="34"/>
        <v>0</v>
      </c>
      <c r="EF68" s="39">
        <f t="shared" si="34"/>
        <v>0</v>
      </c>
      <c r="EG68" s="39">
        <f t="shared" si="34"/>
        <v>0</v>
      </c>
      <c r="EH68" s="39">
        <f t="shared" si="34"/>
        <v>0</v>
      </c>
      <c r="EI68" s="39">
        <f t="shared" si="34"/>
        <v>0</v>
      </c>
      <c r="EK68" s="206" t="str">
        <f t="shared" si="28"/>
        <v/>
      </c>
      <c r="EL68" s="72" t="str">
        <f t="shared" si="29"/>
        <v/>
      </c>
      <c r="EM68" s="39" t="str">
        <f>IFERROR(RANK($EL68,$EL$50:$EL$129,0)+COUNTIF($EL$50:$EL68,$EL68)-1,"")</f>
        <v/>
      </c>
      <c r="EN68" s="39">
        <v>19</v>
      </c>
      <c r="EO68" s="39" t="str">
        <f t="shared" si="30"/>
        <v/>
      </c>
      <c r="EP68" s="72" t="str">
        <f t="shared" si="31"/>
        <v/>
      </c>
    </row>
    <row r="69" spans="24:146" x14ac:dyDescent="0.25">
      <c r="X69" s="57">
        <v>0.66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W69" s="69" t="str">
        <f t="shared" si="33"/>
        <v/>
      </c>
      <c r="DX69" s="39">
        <f t="shared" si="34"/>
        <v>0</v>
      </c>
      <c r="DY69" s="39">
        <f t="shared" si="34"/>
        <v>0</v>
      </c>
      <c r="DZ69" s="39">
        <f t="shared" si="34"/>
        <v>0</v>
      </c>
      <c r="EA69" s="39">
        <f t="shared" si="34"/>
        <v>0</v>
      </c>
      <c r="EB69" s="39">
        <f t="shared" si="34"/>
        <v>0</v>
      </c>
      <c r="EC69" s="39">
        <f t="shared" si="34"/>
        <v>0</v>
      </c>
      <c r="ED69" s="39">
        <f t="shared" si="34"/>
        <v>0</v>
      </c>
      <c r="EE69" s="39">
        <f t="shared" si="34"/>
        <v>0</v>
      </c>
      <c r="EF69" s="39">
        <f t="shared" si="34"/>
        <v>0</v>
      </c>
      <c r="EG69" s="39">
        <f t="shared" si="34"/>
        <v>0</v>
      </c>
      <c r="EH69" s="39">
        <f t="shared" si="34"/>
        <v>0</v>
      </c>
      <c r="EI69" s="39">
        <f t="shared" si="34"/>
        <v>0</v>
      </c>
      <c r="EK69" s="206" t="str">
        <f t="shared" si="28"/>
        <v/>
      </c>
      <c r="EL69" s="72" t="str">
        <f t="shared" si="29"/>
        <v/>
      </c>
      <c r="EM69" s="39" t="str">
        <f>IFERROR(RANK($EL69,$EL$50:$EL$129,0)+COUNTIF($EL$50:$EL69,$EL69)-1,"")</f>
        <v/>
      </c>
      <c r="EN69" s="39">
        <v>20</v>
      </c>
      <c r="EO69" s="39" t="str">
        <f t="shared" si="30"/>
        <v/>
      </c>
      <c r="EP69" s="72" t="str">
        <f t="shared" si="31"/>
        <v/>
      </c>
    </row>
    <row r="70" spans="24:146" x14ac:dyDescent="0.25">
      <c r="X70" s="57">
        <v>0.67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</row>
    <row r="71" spans="24:146" x14ac:dyDescent="0.25">
      <c r="X71" s="57">
        <v>0.68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</row>
    <row r="72" spans="24:146" x14ac:dyDescent="0.25">
      <c r="X72" s="57">
        <v>0.69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</row>
    <row r="73" spans="24:146" x14ac:dyDescent="0.25">
      <c r="X73" s="57">
        <v>0.7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</row>
    <row r="74" spans="24:146" x14ac:dyDescent="0.25">
      <c r="X74" s="57">
        <v>0.71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</row>
    <row r="75" spans="24:146" x14ac:dyDescent="0.25">
      <c r="X75" s="57">
        <v>0.72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</row>
    <row r="76" spans="24:146" x14ac:dyDescent="0.25">
      <c r="X76" s="57">
        <v>0.73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</row>
    <row r="77" spans="24:146" x14ac:dyDescent="0.25">
      <c r="X77" s="57">
        <v>0.74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</row>
    <row r="78" spans="24:146" x14ac:dyDescent="0.25">
      <c r="X78" s="57">
        <v>0.75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</row>
    <row r="79" spans="24:146" x14ac:dyDescent="0.25">
      <c r="X79" s="57">
        <v>0.76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</row>
    <row r="80" spans="24:146" x14ac:dyDescent="0.25">
      <c r="X80" s="57">
        <v>0.77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</row>
    <row r="81" spans="24:123" x14ac:dyDescent="0.25">
      <c r="X81" s="57">
        <v>0.78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</row>
    <row r="82" spans="24:123" x14ac:dyDescent="0.25">
      <c r="X82" s="57">
        <v>0.79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</row>
    <row r="83" spans="24:123" x14ac:dyDescent="0.25">
      <c r="X83" s="57">
        <v>0.8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</row>
    <row r="84" spans="24:123" x14ac:dyDescent="0.25">
      <c r="X84" s="57">
        <v>0.81</v>
      </c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</row>
    <row r="85" spans="24:123" x14ac:dyDescent="0.25">
      <c r="X85" s="57">
        <v>0.82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</row>
    <row r="86" spans="24:123" x14ac:dyDescent="0.25">
      <c r="X86" s="57">
        <v>0.83</v>
      </c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</row>
    <row r="87" spans="24:123" x14ac:dyDescent="0.25">
      <c r="X87" s="57">
        <v>0.84</v>
      </c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</row>
    <row r="88" spans="24:123" x14ac:dyDescent="0.25">
      <c r="X88" s="57">
        <v>0.85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</row>
    <row r="89" spans="24:123" x14ac:dyDescent="0.25">
      <c r="X89" s="57">
        <v>0.86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</row>
    <row r="90" spans="24:123" x14ac:dyDescent="0.25">
      <c r="X90" s="57">
        <v>0.87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</row>
    <row r="91" spans="24:123" x14ac:dyDescent="0.25">
      <c r="X91" s="57">
        <v>0.88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</row>
    <row r="92" spans="24:123" x14ac:dyDescent="0.25">
      <c r="X92" s="57">
        <v>0.89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</row>
    <row r="93" spans="24:123" x14ac:dyDescent="0.25">
      <c r="X93" s="57">
        <v>0.9</v>
      </c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</row>
    <row r="94" spans="24:123" x14ac:dyDescent="0.25">
      <c r="X94" s="57">
        <v>0.91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</row>
    <row r="95" spans="24:123" x14ac:dyDescent="0.25">
      <c r="X95" s="57">
        <v>0.92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</row>
    <row r="96" spans="24:123" x14ac:dyDescent="0.25">
      <c r="X96" s="57">
        <v>0.93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</row>
    <row r="97" spans="24:146" x14ac:dyDescent="0.25">
      <c r="X97" s="57">
        <v>0.94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</row>
    <row r="98" spans="24:146" x14ac:dyDescent="0.25">
      <c r="X98" s="57">
        <v>0.95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</row>
    <row r="99" spans="24:146" x14ac:dyDescent="0.25">
      <c r="X99" s="57">
        <v>0.96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</row>
    <row r="100" spans="24:146" x14ac:dyDescent="0.25">
      <c r="X100" s="57">
        <v>0.97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EK100"/>
      <c r="EL100"/>
      <c r="EM100"/>
      <c r="EN100"/>
      <c r="EO100"/>
      <c r="EP100"/>
    </row>
    <row r="101" spans="24:146" x14ac:dyDescent="0.25">
      <c r="X101" s="57">
        <v>0.98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EK101"/>
      <c r="EL101"/>
      <c r="EM101"/>
      <c r="EN101"/>
      <c r="EO101"/>
      <c r="EP101"/>
    </row>
    <row r="102" spans="24:146" x14ac:dyDescent="0.25">
      <c r="X102" s="57">
        <v>0.99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K102"/>
      <c r="EL102"/>
      <c r="EM102"/>
      <c r="EN102"/>
      <c r="EO102"/>
      <c r="EP102"/>
    </row>
    <row r="103" spans="24:146" x14ac:dyDescent="0.25">
      <c r="X103" s="57">
        <v>1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K103"/>
      <c r="EL103"/>
      <c r="EM103"/>
      <c r="EN103"/>
      <c r="EO103"/>
      <c r="EP103"/>
    </row>
    <row r="104" spans="24:146" x14ac:dyDescent="0.25"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K104"/>
      <c r="EL104"/>
      <c r="EM104"/>
      <c r="EN104"/>
      <c r="EO104"/>
      <c r="EP104"/>
    </row>
    <row r="105" spans="24:146" x14ac:dyDescent="0.25"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K105"/>
      <c r="EL105"/>
      <c r="EM105"/>
      <c r="EN105"/>
      <c r="EO105"/>
      <c r="EP105"/>
    </row>
    <row r="106" spans="24:146" x14ac:dyDescent="0.25"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K106"/>
      <c r="EL106"/>
      <c r="EM106"/>
      <c r="EN106"/>
      <c r="EO106"/>
      <c r="EP106"/>
    </row>
    <row r="107" spans="24:146" x14ac:dyDescent="0.25"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K107"/>
      <c r="EL107"/>
      <c r="EM107"/>
      <c r="EN107"/>
      <c r="EO107"/>
      <c r="EP107"/>
    </row>
    <row r="108" spans="24:146" x14ac:dyDescent="0.25"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K108"/>
      <c r="EL108"/>
      <c r="EM108"/>
      <c r="EN108"/>
      <c r="EO108"/>
      <c r="EP108"/>
    </row>
    <row r="109" spans="24:146" x14ac:dyDescent="0.25"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K109"/>
      <c r="EL109"/>
      <c r="EM109"/>
      <c r="EN109"/>
      <c r="EO109"/>
      <c r="EP109"/>
    </row>
    <row r="110" spans="24:146" x14ac:dyDescent="0.25"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K110"/>
      <c r="EL110"/>
      <c r="EM110"/>
      <c r="EN110"/>
      <c r="EO110"/>
      <c r="EP110"/>
    </row>
    <row r="111" spans="24:146" x14ac:dyDescent="0.25"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K111"/>
      <c r="EL111"/>
      <c r="EM111"/>
      <c r="EN111"/>
      <c r="EO111"/>
      <c r="EP111"/>
    </row>
    <row r="112" spans="24:146" x14ac:dyDescent="0.25"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K112"/>
      <c r="EL112"/>
      <c r="EM112"/>
      <c r="EN112"/>
      <c r="EO112"/>
      <c r="EP112"/>
    </row>
    <row r="113" spans="29:146" x14ac:dyDescent="0.25"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K113"/>
      <c r="EL113"/>
      <c r="EM113"/>
      <c r="EN113"/>
      <c r="EO113"/>
      <c r="EP113"/>
    </row>
    <row r="114" spans="29:146" x14ac:dyDescent="0.25"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K114"/>
      <c r="EL114"/>
      <c r="EM114"/>
      <c r="EN114"/>
      <c r="EO114"/>
      <c r="EP114"/>
    </row>
    <row r="115" spans="29:146" x14ac:dyDescent="0.25"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K115"/>
      <c r="EL115"/>
      <c r="EM115"/>
      <c r="EN115"/>
      <c r="EO115"/>
      <c r="EP115"/>
    </row>
    <row r="116" spans="29:146" x14ac:dyDescent="0.25"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EK116"/>
      <c r="EL116"/>
      <c r="EM116"/>
      <c r="EN116"/>
      <c r="EO116"/>
      <c r="EP116"/>
    </row>
    <row r="117" spans="29:146" x14ac:dyDescent="0.25"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EK117"/>
      <c r="EL117"/>
      <c r="EM117"/>
      <c r="EN117"/>
      <c r="EO117"/>
      <c r="EP117"/>
    </row>
    <row r="118" spans="29:146" x14ac:dyDescent="0.25"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EK118"/>
      <c r="EL118"/>
      <c r="EM118"/>
      <c r="EN118"/>
      <c r="EO118"/>
      <c r="EP118"/>
    </row>
    <row r="119" spans="29:146" x14ac:dyDescent="0.25"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EK119"/>
      <c r="EL119"/>
      <c r="EM119"/>
      <c r="EN119"/>
      <c r="EO119"/>
      <c r="EP119"/>
    </row>
    <row r="120" spans="29:146" x14ac:dyDescent="0.25"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EK120"/>
      <c r="EL120"/>
      <c r="EM120"/>
      <c r="EN120"/>
      <c r="EO120"/>
      <c r="EP120"/>
    </row>
    <row r="121" spans="29:146" x14ac:dyDescent="0.25"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EK121"/>
      <c r="EL121"/>
      <c r="EM121"/>
      <c r="EN121"/>
      <c r="EO121"/>
      <c r="EP121"/>
    </row>
    <row r="122" spans="29:146" x14ac:dyDescent="0.25"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EK122"/>
      <c r="EL122"/>
      <c r="EM122"/>
      <c r="EN122"/>
      <c r="EO122"/>
      <c r="EP122"/>
    </row>
    <row r="123" spans="29:146" x14ac:dyDescent="0.25"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EK123"/>
      <c r="EL123"/>
      <c r="EM123"/>
      <c r="EN123"/>
      <c r="EO123"/>
      <c r="EP123"/>
    </row>
    <row r="124" spans="29:146" x14ac:dyDescent="0.25"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EK124"/>
      <c r="EL124"/>
      <c r="EM124"/>
      <c r="EN124"/>
      <c r="EO124"/>
      <c r="EP124"/>
    </row>
    <row r="125" spans="29:146" x14ac:dyDescent="0.25"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EK125"/>
      <c r="EL125"/>
      <c r="EM125"/>
      <c r="EN125"/>
      <c r="EO125"/>
      <c r="EP125"/>
    </row>
    <row r="126" spans="29:146" x14ac:dyDescent="0.25"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EK126"/>
      <c r="EL126"/>
      <c r="EM126"/>
      <c r="EN126"/>
      <c r="EO126"/>
      <c r="EP126"/>
    </row>
    <row r="127" spans="29:146" x14ac:dyDescent="0.25"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EK127"/>
      <c r="EL127"/>
      <c r="EM127"/>
      <c r="EN127"/>
      <c r="EO127"/>
      <c r="EP127"/>
    </row>
    <row r="128" spans="29:146" x14ac:dyDescent="0.25"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EK128"/>
      <c r="EL128"/>
      <c r="EM128"/>
      <c r="EN128"/>
      <c r="EO128"/>
      <c r="EP128"/>
    </row>
    <row r="129" spans="29:146" x14ac:dyDescent="0.25"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EK129"/>
      <c r="EL129"/>
      <c r="EM129"/>
      <c r="EN129"/>
      <c r="EO129"/>
      <c r="EP129"/>
    </row>
    <row r="130" spans="29:146" x14ac:dyDescent="0.25"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</row>
    <row r="131" spans="29:146" x14ac:dyDescent="0.25"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</row>
    <row r="132" spans="29:146" x14ac:dyDescent="0.25"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</row>
    <row r="133" spans="29:146" x14ac:dyDescent="0.25"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</row>
    <row r="134" spans="29:146" x14ac:dyDescent="0.25"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</row>
    <row r="135" spans="29:146" x14ac:dyDescent="0.25"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</row>
    <row r="136" spans="29:146" x14ac:dyDescent="0.25"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</row>
    <row r="137" spans="29:146" x14ac:dyDescent="0.25"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</row>
    <row r="138" spans="29:146" x14ac:dyDescent="0.25"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</row>
    <row r="139" spans="29:146" x14ac:dyDescent="0.25"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</row>
    <row r="140" spans="29:146" x14ac:dyDescent="0.25"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</row>
    <row r="141" spans="29:146" x14ac:dyDescent="0.25"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</row>
    <row r="142" spans="29:146" x14ac:dyDescent="0.25"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</row>
    <row r="143" spans="29:146" x14ac:dyDescent="0.25"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</row>
    <row r="144" spans="29:146" x14ac:dyDescent="0.25"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</row>
    <row r="145" spans="29:123" x14ac:dyDescent="0.25"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</row>
    <row r="146" spans="29:123" x14ac:dyDescent="0.25"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</row>
    <row r="147" spans="29:123" x14ac:dyDescent="0.25"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</row>
    <row r="148" spans="29:123" x14ac:dyDescent="0.25"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</row>
    <row r="149" spans="29:123" x14ac:dyDescent="0.25"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</row>
    <row r="150" spans="29:123" x14ac:dyDescent="0.25"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</row>
    <row r="151" spans="29:123" x14ac:dyDescent="0.25"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</row>
    <row r="152" spans="29:123" x14ac:dyDescent="0.25"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</row>
    <row r="153" spans="29:123" x14ac:dyDescent="0.25"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</row>
    <row r="154" spans="29:123" x14ac:dyDescent="0.25"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</row>
    <row r="155" spans="29:123" x14ac:dyDescent="0.25"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</row>
    <row r="156" spans="29:123" x14ac:dyDescent="0.25"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</row>
    <row r="157" spans="29:123" x14ac:dyDescent="0.25"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</row>
    <row r="158" spans="29:123" x14ac:dyDescent="0.25"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</row>
    <row r="159" spans="29:123" x14ac:dyDescent="0.25"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</row>
    <row r="160" spans="29:123" x14ac:dyDescent="0.25"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</row>
    <row r="161" spans="29:123" x14ac:dyDescent="0.25"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</row>
    <row r="162" spans="29:123" x14ac:dyDescent="0.25"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</row>
    <row r="163" spans="29:123" x14ac:dyDescent="0.25"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</row>
    <row r="164" spans="29:123" x14ac:dyDescent="0.25"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</row>
    <row r="165" spans="29:123" x14ac:dyDescent="0.25"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</row>
    <row r="166" spans="29:123" x14ac:dyDescent="0.25"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</row>
    <row r="167" spans="29:123" x14ac:dyDescent="0.25"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</row>
    <row r="168" spans="29:123" x14ac:dyDescent="0.25"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</row>
    <row r="169" spans="29:123" x14ac:dyDescent="0.25"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</row>
    <row r="170" spans="29:123" x14ac:dyDescent="0.25"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</row>
    <row r="171" spans="29:123" x14ac:dyDescent="0.25"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</row>
    <row r="172" spans="29:123" x14ac:dyDescent="0.25"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</row>
    <row r="173" spans="29:123" x14ac:dyDescent="0.25"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</row>
    <row r="174" spans="29:123" x14ac:dyDescent="0.25"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</row>
    <row r="175" spans="29:123" x14ac:dyDescent="0.25"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</row>
    <row r="176" spans="29:123" x14ac:dyDescent="0.25"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</row>
    <row r="177" spans="29:123" x14ac:dyDescent="0.25"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</row>
    <row r="178" spans="29:123" x14ac:dyDescent="0.25"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</row>
    <row r="179" spans="29:123" x14ac:dyDescent="0.25"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</row>
    <row r="180" spans="29:123" x14ac:dyDescent="0.25"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</row>
    <row r="181" spans="29:123" x14ac:dyDescent="0.25"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</row>
    <row r="182" spans="29:123" x14ac:dyDescent="0.25"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</row>
    <row r="183" spans="29:123" x14ac:dyDescent="0.25"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</row>
    <row r="184" spans="29:123" x14ac:dyDescent="0.25"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</row>
    <row r="185" spans="29:123" x14ac:dyDescent="0.25"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</row>
    <row r="186" spans="29:123" x14ac:dyDescent="0.25"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</row>
    <row r="187" spans="29:123" x14ac:dyDescent="0.25"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</row>
    <row r="188" spans="29:123" x14ac:dyDescent="0.25"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</row>
    <row r="189" spans="29:123" x14ac:dyDescent="0.25"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</row>
    <row r="190" spans="29:123" x14ac:dyDescent="0.25"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</row>
    <row r="191" spans="29:123" x14ac:dyDescent="0.25"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</row>
    <row r="192" spans="29:123" x14ac:dyDescent="0.25"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</row>
    <row r="193" spans="29:123" x14ac:dyDescent="0.25"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</row>
    <row r="194" spans="29:123" x14ac:dyDescent="0.25"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</row>
    <row r="195" spans="29:123" x14ac:dyDescent="0.25"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</row>
    <row r="196" spans="29:123" x14ac:dyDescent="0.25"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</row>
    <row r="197" spans="29:123" x14ac:dyDescent="0.25"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</row>
    <row r="198" spans="29:123" x14ac:dyDescent="0.25"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</row>
    <row r="199" spans="29:123" x14ac:dyDescent="0.25"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</row>
    <row r="200" spans="29:123" x14ac:dyDescent="0.25"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</row>
    <row r="201" spans="29:123" x14ac:dyDescent="0.25"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</row>
    <row r="202" spans="29:123" x14ac:dyDescent="0.25"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</row>
    <row r="203" spans="29:123" x14ac:dyDescent="0.25"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</row>
    <row r="204" spans="29:123" x14ac:dyDescent="0.25"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</row>
    <row r="205" spans="29:123" x14ac:dyDescent="0.25"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</row>
    <row r="206" spans="29:123" x14ac:dyDescent="0.25"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</row>
    <row r="207" spans="29:123" x14ac:dyDescent="0.25"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</row>
    <row r="208" spans="29:123" x14ac:dyDescent="0.25"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</row>
    <row r="209" spans="29:123" x14ac:dyDescent="0.25"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</row>
    <row r="210" spans="29:123" x14ac:dyDescent="0.25"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</row>
    <row r="211" spans="29:123" x14ac:dyDescent="0.25"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</row>
    <row r="212" spans="29:123" x14ac:dyDescent="0.25"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</row>
    <row r="213" spans="29:123" x14ac:dyDescent="0.25"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</row>
    <row r="214" spans="29:123" x14ac:dyDescent="0.25"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</row>
    <row r="215" spans="29:123" x14ac:dyDescent="0.25"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</row>
    <row r="216" spans="29:123" x14ac:dyDescent="0.25"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</row>
    <row r="217" spans="29:123" x14ac:dyDescent="0.25"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</row>
    <row r="218" spans="29:123" x14ac:dyDescent="0.25"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</row>
    <row r="219" spans="29:123" x14ac:dyDescent="0.25"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</row>
    <row r="220" spans="29:123" x14ac:dyDescent="0.25"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</row>
    <row r="221" spans="29:123" x14ac:dyDescent="0.25"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</row>
    <row r="222" spans="29:123" x14ac:dyDescent="0.25"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</row>
    <row r="223" spans="29:123" x14ac:dyDescent="0.25"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</row>
    <row r="224" spans="29:123" x14ac:dyDescent="0.25"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</row>
    <row r="225" spans="29:123" x14ac:dyDescent="0.25"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</row>
    <row r="226" spans="29:123" x14ac:dyDescent="0.25"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</row>
    <row r="227" spans="29:123" x14ac:dyDescent="0.25"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</row>
    <row r="228" spans="29:123" x14ac:dyDescent="0.25"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</row>
    <row r="229" spans="29:123" x14ac:dyDescent="0.25"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</row>
    <row r="230" spans="29:123" x14ac:dyDescent="0.25"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</row>
    <row r="231" spans="29:123" x14ac:dyDescent="0.25"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</row>
    <row r="232" spans="29:123" x14ac:dyDescent="0.25"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</row>
    <row r="233" spans="29:123" x14ac:dyDescent="0.25"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</row>
    <row r="234" spans="29:123" x14ac:dyDescent="0.25"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</row>
    <row r="235" spans="29:123" x14ac:dyDescent="0.25"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</row>
    <row r="236" spans="29:123" x14ac:dyDescent="0.25"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</row>
    <row r="237" spans="29:123" x14ac:dyDescent="0.25"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</row>
    <row r="238" spans="29:123" x14ac:dyDescent="0.25"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</row>
    <row r="239" spans="29:123" x14ac:dyDescent="0.25"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</row>
    <row r="240" spans="29:123" x14ac:dyDescent="0.25"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</row>
    <row r="241" spans="29:123" x14ac:dyDescent="0.25"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</row>
    <row r="242" spans="29:123" x14ac:dyDescent="0.25"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</row>
    <row r="243" spans="29:123" x14ac:dyDescent="0.25"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</row>
    <row r="244" spans="29:123" x14ac:dyDescent="0.25"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</row>
    <row r="245" spans="29:123" x14ac:dyDescent="0.25"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</row>
    <row r="246" spans="29:123" x14ac:dyDescent="0.25"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</row>
    <row r="247" spans="29:123" x14ac:dyDescent="0.25"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</row>
    <row r="248" spans="29:123" x14ac:dyDescent="0.25"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</row>
    <row r="249" spans="29:123" x14ac:dyDescent="0.25"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</row>
    <row r="250" spans="29:123" x14ac:dyDescent="0.25"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</row>
    <row r="251" spans="29:123" x14ac:dyDescent="0.25"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</row>
    <row r="252" spans="29:123" x14ac:dyDescent="0.25"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</row>
    <row r="253" spans="29:123" x14ac:dyDescent="0.25"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</row>
    <row r="254" spans="29:123" x14ac:dyDescent="0.25"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</row>
    <row r="255" spans="29:123" x14ac:dyDescent="0.25"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</row>
    <row r="256" spans="29:123" x14ac:dyDescent="0.25"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</row>
    <row r="257" spans="29:123" x14ac:dyDescent="0.25"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</row>
    <row r="258" spans="29:123" x14ac:dyDescent="0.25"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</row>
    <row r="259" spans="29:123" x14ac:dyDescent="0.25"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</row>
    <row r="260" spans="29:123" x14ac:dyDescent="0.25"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</row>
    <row r="261" spans="29:123" x14ac:dyDescent="0.25"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</row>
    <row r="262" spans="29:123" x14ac:dyDescent="0.25"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</row>
    <row r="263" spans="29:123" x14ac:dyDescent="0.25"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</row>
    <row r="264" spans="29:123" x14ac:dyDescent="0.25"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</row>
    <row r="265" spans="29:123" x14ac:dyDescent="0.25"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</row>
    <row r="266" spans="29:123" x14ac:dyDescent="0.25"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</row>
    <row r="267" spans="29:123" x14ac:dyDescent="0.25"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</row>
    <row r="268" spans="29:123" x14ac:dyDescent="0.25"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</row>
    <row r="269" spans="29:123" x14ac:dyDescent="0.25"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</row>
    <row r="270" spans="29:123" x14ac:dyDescent="0.25"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</row>
    <row r="271" spans="29:123" x14ac:dyDescent="0.25"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</row>
    <row r="272" spans="29:123" x14ac:dyDescent="0.25"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</row>
    <row r="273" spans="29:123" x14ac:dyDescent="0.25"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</row>
    <row r="274" spans="29:123" x14ac:dyDescent="0.25"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</row>
    <row r="275" spans="29:123" x14ac:dyDescent="0.25"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</row>
    <row r="276" spans="29:123" x14ac:dyDescent="0.25"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</row>
    <row r="277" spans="29:123" x14ac:dyDescent="0.25"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</row>
    <row r="278" spans="29:123" x14ac:dyDescent="0.25"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</row>
    <row r="279" spans="29:123" x14ac:dyDescent="0.25"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</row>
    <row r="280" spans="29:123" x14ac:dyDescent="0.25"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</row>
    <row r="281" spans="29:123" x14ac:dyDescent="0.25"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</row>
    <row r="282" spans="29:123" x14ac:dyDescent="0.25"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</row>
    <row r="283" spans="29:123" x14ac:dyDescent="0.25"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</row>
    <row r="284" spans="29:123" x14ac:dyDescent="0.25"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</row>
    <row r="285" spans="29:123" x14ac:dyDescent="0.25"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</row>
    <row r="286" spans="29:123" x14ac:dyDescent="0.25"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</row>
    <row r="287" spans="29:123" x14ac:dyDescent="0.25"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</row>
    <row r="288" spans="29:123" x14ac:dyDescent="0.25"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</row>
    <row r="289" spans="29:123" x14ac:dyDescent="0.25"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</row>
    <row r="290" spans="29:123" x14ac:dyDescent="0.25"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</row>
    <row r="291" spans="29:123" x14ac:dyDescent="0.25"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</row>
    <row r="292" spans="29:123" x14ac:dyDescent="0.25"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</row>
    <row r="293" spans="29:123" x14ac:dyDescent="0.25"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</row>
    <row r="294" spans="29:123" x14ac:dyDescent="0.25"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</row>
    <row r="295" spans="29:123" x14ac:dyDescent="0.25"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</row>
    <row r="296" spans="29:123" x14ac:dyDescent="0.25"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</row>
    <row r="297" spans="29:123" x14ac:dyDescent="0.25"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</row>
    <row r="298" spans="29:123" x14ac:dyDescent="0.25"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</row>
    <row r="299" spans="29:123" x14ac:dyDescent="0.25"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</row>
    <row r="300" spans="29:123" x14ac:dyDescent="0.25"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</row>
    <row r="301" spans="29:123" x14ac:dyDescent="0.25"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</row>
    <row r="302" spans="29:123" x14ac:dyDescent="0.25"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</row>
    <row r="303" spans="29:123" x14ac:dyDescent="0.25"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</row>
    <row r="304" spans="29:123" x14ac:dyDescent="0.25"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</row>
    <row r="305" spans="29:123" x14ac:dyDescent="0.25"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</row>
    <row r="306" spans="29:123" x14ac:dyDescent="0.25"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</row>
    <row r="307" spans="29:123" x14ac:dyDescent="0.25"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</row>
    <row r="308" spans="29:123" x14ac:dyDescent="0.25"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</row>
    <row r="309" spans="29:123" x14ac:dyDescent="0.25"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</row>
    <row r="310" spans="29:123" x14ac:dyDescent="0.25"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</row>
    <row r="311" spans="29:123" x14ac:dyDescent="0.25"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</row>
    <row r="312" spans="29:123" x14ac:dyDescent="0.25"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</row>
    <row r="313" spans="29:123" x14ac:dyDescent="0.25"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</row>
    <row r="314" spans="29:123" x14ac:dyDescent="0.25"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</row>
    <row r="315" spans="29:123" x14ac:dyDescent="0.25"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</row>
    <row r="316" spans="29:123" x14ac:dyDescent="0.25"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</row>
    <row r="317" spans="29:123" x14ac:dyDescent="0.25"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</row>
    <row r="318" spans="29:123" x14ac:dyDescent="0.25"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</row>
    <row r="319" spans="29:123" x14ac:dyDescent="0.25"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</row>
    <row r="320" spans="29:123" x14ac:dyDescent="0.25"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</row>
    <row r="321" spans="29:123" x14ac:dyDescent="0.25"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</row>
    <row r="322" spans="29:123" x14ac:dyDescent="0.25"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</row>
    <row r="323" spans="29:123" x14ac:dyDescent="0.25"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</row>
    <row r="324" spans="29:123" x14ac:dyDescent="0.25"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</row>
    <row r="325" spans="29:123" x14ac:dyDescent="0.25"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</row>
    <row r="326" spans="29:123" x14ac:dyDescent="0.25"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</row>
    <row r="327" spans="29:123" x14ac:dyDescent="0.25"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</row>
    <row r="328" spans="29:123" x14ac:dyDescent="0.25"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</row>
    <row r="329" spans="29:123" x14ac:dyDescent="0.25"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</row>
    <row r="330" spans="29:123" x14ac:dyDescent="0.25"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</row>
    <row r="331" spans="29:123" x14ac:dyDescent="0.25"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</row>
    <row r="332" spans="29:123" x14ac:dyDescent="0.25"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</row>
    <row r="333" spans="29:123" x14ac:dyDescent="0.25"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</row>
    <row r="334" spans="29:123" x14ac:dyDescent="0.25"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</row>
    <row r="335" spans="29:123" x14ac:dyDescent="0.25"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</row>
    <row r="336" spans="29:123" x14ac:dyDescent="0.25"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</row>
    <row r="337" spans="29:123" x14ac:dyDescent="0.25"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</row>
    <row r="338" spans="29:123" x14ac:dyDescent="0.25"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</row>
    <row r="339" spans="29:123" x14ac:dyDescent="0.25"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</row>
    <row r="340" spans="29:123" x14ac:dyDescent="0.25"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</row>
    <row r="341" spans="29:123" x14ac:dyDescent="0.25"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</row>
    <row r="342" spans="29:123" x14ac:dyDescent="0.25"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</row>
    <row r="343" spans="29:123" x14ac:dyDescent="0.25"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</row>
    <row r="344" spans="29:123" x14ac:dyDescent="0.25"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</row>
    <row r="345" spans="29:123" x14ac:dyDescent="0.25"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</row>
    <row r="346" spans="29:123" x14ac:dyDescent="0.25"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</row>
    <row r="347" spans="29:123" x14ac:dyDescent="0.25"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</row>
    <row r="348" spans="29:123" x14ac:dyDescent="0.25"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</row>
    <row r="349" spans="29:123" x14ac:dyDescent="0.25"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</row>
    <row r="350" spans="29:123" x14ac:dyDescent="0.25"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</row>
    <row r="351" spans="29:123" x14ac:dyDescent="0.25"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</row>
    <row r="352" spans="29:123" x14ac:dyDescent="0.25"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</row>
    <row r="353" spans="29:123" x14ac:dyDescent="0.25"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</row>
    <row r="354" spans="29:123" x14ac:dyDescent="0.25"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</row>
    <row r="355" spans="29:123" x14ac:dyDescent="0.25"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</row>
    <row r="356" spans="29:123" x14ac:dyDescent="0.25"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</row>
    <row r="357" spans="29:123" x14ac:dyDescent="0.25"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</row>
    <row r="358" spans="29:123" x14ac:dyDescent="0.25"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</row>
    <row r="359" spans="29:123" x14ac:dyDescent="0.25"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</row>
    <row r="360" spans="29:123" x14ac:dyDescent="0.25"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</row>
    <row r="361" spans="29:123" x14ac:dyDescent="0.25"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</row>
    <row r="362" spans="29:123" x14ac:dyDescent="0.25"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</row>
    <row r="363" spans="29:123" x14ac:dyDescent="0.25"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</row>
    <row r="364" spans="29:123" x14ac:dyDescent="0.25"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</row>
    <row r="365" spans="29:123" x14ac:dyDescent="0.25"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</row>
    <row r="366" spans="29:123" x14ac:dyDescent="0.25"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</row>
    <row r="367" spans="29:123" x14ac:dyDescent="0.25"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</row>
    <row r="368" spans="29:123" x14ac:dyDescent="0.25"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</row>
    <row r="369" spans="29:123" x14ac:dyDescent="0.25"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</row>
    <row r="370" spans="29:123" x14ac:dyDescent="0.25"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</row>
    <row r="371" spans="29:123" x14ac:dyDescent="0.25"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</row>
    <row r="372" spans="29:123" x14ac:dyDescent="0.25"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</row>
    <row r="373" spans="29:123" x14ac:dyDescent="0.25"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</row>
    <row r="374" spans="29:123" x14ac:dyDescent="0.25"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</row>
    <row r="375" spans="29:123" x14ac:dyDescent="0.25"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</row>
    <row r="376" spans="29:123" x14ac:dyDescent="0.25"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</row>
    <row r="377" spans="29:123" x14ac:dyDescent="0.25"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</row>
    <row r="378" spans="29:123" x14ac:dyDescent="0.25"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</row>
    <row r="379" spans="29:123" x14ac:dyDescent="0.25"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</row>
    <row r="380" spans="29:123" x14ac:dyDescent="0.25"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</row>
    <row r="381" spans="29:123" x14ac:dyDescent="0.25"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</row>
    <row r="382" spans="29:123" x14ac:dyDescent="0.25"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</row>
    <row r="383" spans="29:123" x14ac:dyDescent="0.25"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</row>
    <row r="384" spans="29:123" x14ac:dyDescent="0.25"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</row>
    <row r="385" spans="29:123" x14ac:dyDescent="0.25"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</row>
    <row r="386" spans="29:123" x14ac:dyDescent="0.25"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</row>
    <row r="387" spans="29:123" x14ac:dyDescent="0.25"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</row>
    <row r="388" spans="29:123" x14ac:dyDescent="0.25"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</row>
    <row r="389" spans="29:123" x14ac:dyDescent="0.25"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</row>
    <row r="390" spans="29:123" x14ac:dyDescent="0.25"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</row>
    <row r="391" spans="29:123" x14ac:dyDescent="0.25"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</row>
    <row r="392" spans="29:123" x14ac:dyDescent="0.25"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</row>
    <row r="393" spans="29:123" x14ac:dyDescent="0.25"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</row>
    <row r="394" spans="29:123" x14ac:dyDescent="0.25"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</row>
    <row r="395" spans="29:123" x14ac:dyDescent="0.25"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</row>
    <row r="396" spans="29:123" x14ac:dyDescent="0.25"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</row>
    <row r="397" spans="29:123" x14ac:dyDescent="0.25"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</row>
    <row r="398" spans="29:123" x14ac:dyDescent="0.25"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</row>
    <row r="399" spans="29:123" x14ac:dyDescent="0.25"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</row>
    <row r="400" spans="29:123" x14ac:dyDescent="0.25"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</row>
    <row r="401" spans="29:123" x14ac:dyDescent="0.25"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</row>
    <row r="402" spans="29:123" x14ac:dyDescent="0.25"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</row>
    <row r="403" spans="29:123" x14ac:dyDescent="0.25"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</row>
    <row r="404" spans="29:123" x14ac:dyDescent="0.25"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</row>
    <row r="405" spans="29:123" x14ac:dyDescent="0.25"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</row>
    <row r="406" spans="29:123" x14ac:dyDescent="0.25"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</row>
    <row r="407" spans="29:123" x14ac:dyDescent="0.25"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</row>
    <row r="408" spans="29:123" x14ac:dyDescent="0.25"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</row>
    <row r="409" spans="29:123" x14ac:dyDescent="0.25"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</row>
    <row r="410" spans="29:123" x14ac:dyDescent="0.25"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</row>
    <row r="411" spans="29:123" x14ac:dyDescent="0.25"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</row>
    <row r="412" spans="29:123" x14ac:dyDescent="0.25"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</row>
    <row r="413" spans="29:123" x14ac:dyDescent="0.25"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</row>
    <row r="414" spans="29:123" x14ac:dyDescent="0.25"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</row>
    <row r="415" spans="29:123" x14ac:dyDescent="0.25"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</row>
    <row r="416" spans="29:123" x14ac:dyDescent="0.25"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</row>
    <row r="417" spans="63:123" x14ac:dyDescent="0.25"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</row>
    <row r="418" spans="63:123" x14ac:dyDescent="0.25"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</row>
    <row r="419" spans="63:123" x14ac:dyDescent="0.25"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</row>
    <row r="420" spans="63:123" x14ac:dyDescent="0.25"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</row>
    <row r="421" spans="63:123" x14ac:dyDescent="0.25"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</row>
    <row r="422" spans="63:123" x14ac:dyDescent="0.25"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</row>
    <row r="423" spans="63:123" x14ac:dyDescent="0.25"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</row>
    <row r="424" spans="63:123" x14ac:dyDescent="0.25"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</row>
    <row r="425" spans="63:123" x14ac:dyDescent="0.25"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</row>
    <row r="426" spans="63:123" x14ac:dyDescent="0.25"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</row>
    <row r="427" spans="63:123" x14ac:dyDescent="0.25"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</row>
    <row r="428" spans="63:123" x14ac:dyDescent="0.25"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</row>
    <row r="429" spans="63:123" x14ac:dyDescent="0.25"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</row>
    <row r="430" spans="63:123" x14ac:dyDescent="0.25"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</row>
    <row r="431" spans="63:123" x14ac:dyDescent="0.25"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</row>
    <row r="432" spans="63:123" x14ac:dyDescent="0.25"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</row>
    <row r="433" spans="63:123" x14ac:dyDescent="0.25"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</row>
    <row r="434" spans="63:123" x14ac:dyDescent="0.25"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</row>
    <row r="435" spans="63:123" x14ac:dyDescent="0.25"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</row>
    <row r="436" spans="63:123" x14ac:dyDescent="0.25"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</row>
    <row r="437" spans="63:123" x14ac:dyDescent="0.25"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</row>
    <row r="438" spans="63:123" x14ac:dyDescent="0.25"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</row>
    <row r="439" spans="63:123" x14ac:dyDescent="0.25"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</row>
    <row r="440" spans="63:123" x14ac:dyDescent="0.25"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</row>
    <row r="441" spans="63:123" x14ac:dyDescent="0.25"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</row>
    <row r="442" spans="63:123" x14ac:dyDescent="0.25"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</row>
    <row r="443" spans="63:123" x14ac:dyDescent="0.25"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</row>
    <row r="444" spans="63:123" x14ac:dyDescent="0.25"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</row>
    <row r="445" spans="63:123" x14ac:dyDescent="0.25"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</row>
    <row r="446" spans="63:123" x14ac:dyDescent="0.25"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</row>
    <row r="447" spans="63:123" x14ac:dyDescent="0.25"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</row>
    <row r="448" spans="63:123" x14ac:dyDescent="0.25"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</row>
    <row r="449" spans="63:123" x14ac:dyDescent="0.25"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</row>
    <row r="450" spans="63:123" x14ac:dyDescent="0.25"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</row>
    <row r="451" spans="63:123" x14ac:dyDescent="0.25"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</row>
    <row r="452" spans="63:123" x14ac:dyDescent="0.25"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</row>
    <row r="453" spans="63:123" x14ac:dyDescent="0.25"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</row>
    <row r="454" spans="63:123" x14ac:dyDescent="0.25"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</row>
    <row r="455" spans="63:123" x14ac:dyDescent="0.25"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</row>
    <row r="456" spans="63:123" x14ac:dyDescent="0.25"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</row>
    <row r="457" spans="63:123" x14ac:dyDescent="0.25"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</row>
    <row r="458" spans="63:123" x14ac:dyDescent="0.25"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</row>
    <row r="459" spans="63:123" x14ac:dyDescent="0.25"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</row>
    <row r="460" spans="63:123" x14ac:dyDescent="0.25"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</row>
    <row r="461" spans="63:123" x14ac:dyDescent="0.25"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</row>
    <row r="462" spans="63:123" x14ac:dyDescent="0.25"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</row>
    <row r="463" spans="63:123" x14ac:dyDescent="0.25"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</row>
    <row r="464" spans="63:123" x14ac:dyDescent="0.25"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</row>
    <row r="465" spans="63:123" x14ac:dyDescent="0.25"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</row>
    <row r="466" spans="63:123" x14ac:dyDescent="0.25"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</row>
    <row r="467" spans="63:123" x14ac:dyDescent="0.25"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</row>
    <row r="468" spans="63:123" x14ac:dyDescent="0.25"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</row>
    <row r="469" spans="63:123" x14ac:dyDescent="0.25"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</row>
    <row r="470" spans="63:123" x14ac:dyDescent="0.25"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</row>
    <row r="471" spans="63:123" x14ac:dyDescent="0.25"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</row>
    <row r="472" spans="63:123" x14ac:dyDescent="0.25"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</row>
    <row r="473" spans="63:123" x14ac:dyDescent="0.25"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</row>
    <row r="474" spans="63:123" x14ac:dyDescent="0.25"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</row>
    <row r="475" spans="63:123" x14ac:dyDescent="0.25"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</row>
    <row r="476" spans="63:123" x14ac:dyDescent="0.25"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</row>
    <row r="477" spans="63:123" x14ac:dyDescent="0.25"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</row>
    <row r="478" spans="63:123" x14ac:dyDescent="0.25"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</row>
    <row r="479" spans="63:123" x14ac:dyDescent="0.25"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</row>
    <row r="480" spans="63:123" x14ac:dyDescent="0.25"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</row>
    <row r="481" spans="63:123" x14ac:dyDescent="0.25"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</row>
    <row r="482" spans="63:123" x14ac:dyDescent="0.25"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</row>
    <row r="483" spans="63:123" x14ac:dyDescent="0.25"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</row>
    <row r="484" spans="63:123" x14ac:dyDescent="0.25"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</row>
    <row r="485" spans="63:123" x14ac:dyDescent="0.25"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</row>
    <row r="486" spans="63:123" x14ac:dyDescent="0.25"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</row>
    <row r="487" spans="63:123" x14ac:dyDescent="0.25"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</row>
    <row r="488" spans="63:123" x14ac:dyDescent="0.25"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</row>
    <row r="489" spans="63:123" x14ac:dyDescent="0.25"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</row>
    <row r="490" spans="63:123" x14ac:dyDescent="0.25"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</row>
    <row r="491" spans="63:123" x14ac:dyDescent="0.25"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</row>
    <row r="492" spans="63:123" x14ac:dyDescent="0.25"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</row>
    <row r="493" spans="63:123" x14ac:dyDescent="0.25"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</row>
    <row r="494" spans="63:123" x14ac:dyDescent="0.25"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</row>
    <row r="495" spans="63:123" x14ac:dyDescent="0.25"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</row>
    <row r="496" spans="63:123" x14ac:dyDescent="0.25"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</row>
    <row r="497" spans="63:123" x14ac:dyDescent="0.25"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</row>
    <row r="498" spans="63:123" x14ac:dyDescent="0.25"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</row>
    <row r="499" spans="63:123" x14ac:dyDescent="0.25"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</row>
    <row r="500" spans="63:123" x14ac:dyDescent="0.25"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</row>
    <row r="501" spans="63:123" x14ac:dyDescent="0.25"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</row>
    <row r="502" spans="63:123" x14ac:dyDescent="0.25"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</row>
    <row r="503" spans="63:123" x14ac:dyDescent="0.25"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</row>
    <row r="504" spans="63:123" x14ac:dyDescent="0.25"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</row>
    <row r="505" spans="63:123" x14ac:dyDescent="0.25"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</row>
    <row r="506" spans="63:123" x14ac:dyDescent="0.25"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</row>
    <row r="507" spans="63:123" x14ac:dyDescent="0.25"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</row>
    <row r="508" spans="63:123" x14ac:dyDescent="0.25"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</row>
    <row r="509" spans="63:123" x14ac:dyDescent="0.25"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</row>
    <row r="510" spans="63:123" x14ac:dyDescent="0.25"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</row>
    <row r="511" spans="63:123" x14ac:dyDescent="0.25"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</row>
    <row r="512" spans="63:123" x14ac:dyDescent="0.25"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</row>
    <row r="513" spans="63:123" x14ac:dyDescent="0.25"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</row>
    <row r="514" spans="63:123" x14ac:dyDescent="0.25"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</row>
    <row r="515" spans="63:123" x14ac:dyDescent="0.25"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</row>
    <row r="516" spans="63:123" x14ac:dyDescent="0.25"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</row>
    <row r="517" spans="63:123" x14ac:dyDescent="0.25"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</row>
    <row r="518" spans="63:123" x14ac:dyDescent="0.25"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</row>
    <row r="519" spans="63:123" x14ac:dyDescent="0.25"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</row>
    <row r="520" spans="63:123" x14ac:dyDescent="0.25"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</row>
    <row r="521" spans="63:123" x14ac:dyDescent="0.25"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</row>
    <row r="522" spans="63:123" x14ac:dyDescent="0.25"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</row>
    <row r="523" spans="63:123" x14ac:dyDescent="0.25"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</row>
    <row r="524" spans="63:123" x14ac:dyDescent="0.25"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</row>
    <row r="525" spans="63:123" x14ac:dyDescent="0.25"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</row>
    <row r="526" spans="63:123" x14ac:dyDescent="0.25"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</row>
    <row r="527" spans="63:123" x14ac:dyDescent="0.25"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</row>
    <row r="528" spans="63:123" x14ac:dyDescent="0.25"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</row>
    <row r="529" spans="63:123" x14ac:dyDescent="0.25"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</row>
    <row r="530" spans="63:123" x14ac:dyDescent="0.25"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</row>
    <row r="531" spans="63:123" x14ac:dyDescent="0.25"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</row>
    <row r="532" spans="63:123" x14ac:dyDescent="0.25"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</row>
    <row r="533" spans="63:123" x14ac:dyDescent="0.25"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</row>
    <row r="534" spans="63:123" x14ac:dyDescent="0.25"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</row>
    <row r="535" spans="63:123" x14ac:dyDescent="0.25"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</row>
    <row r="536" spans="63:123" x14ac:dyDescent="0.25"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</row>
    <row r="537" spans="63:123" x14ac:dyDescent="0.25"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</row>
    <row r="538" spans="63:123" x14ac:dyDescent="0.25"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</row>
    <row r="539" spans="63:123" x14ac:dyDescent="0.25"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</row>
    <row r="540" spans="63:123" x14ac:dyDescent="0.25"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</row>
    <row r="541" spans="63:123" x14ac:dyDescent="0.25"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</row>
    <row r="542" spans="63:123" x14ac:dyDescent="0.25"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</row>
    <row r="543" spans="63:123" x14ac:dyDescent="0.25"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</row>
    <row r="544" spans="63:123" x14ac:dyDescent="0.25"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</row>
    <row r="545" spans="63:123" x14ac:dyDescent="0.25"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</row>
    <row r="546" spans="63:123" x14ac:dyDescent="0.25"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</row>
    <row r="547" spans="63:123" x14ac:dyDescent="0.25"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</row>
    <row r="548" spans="63:123" x14ac:dyDescent="0.25"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</row>
    <row r="549" spans="63:123" x14ac:dyDescent="0.25"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</row>
    <row r="550" spans="63:123" x14ac:dyDescent="0.25"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</row>
    <row r="551" spans="63:123" x14ac:dyDescent="0.25"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</row>
    <row r="552" spans="63:123" x14ac:dyDescent="0.25"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</row>
    <row r="553" spans="63:123" x14ac:dyDescent="0.25"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</row>
    <row r="554" spans="63:123" x14ac:dyDescent="0.25"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</row>
    <row r="555" spans="63:123" x14ac:dyDescent="0.25"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</row>
    <row r="556" spans="63:123" x14ac:dyDescent="0.25"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</row>
    <row r="557" spans="63:123" x14ac:dyDescent="0.25"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</row>
    <row r="558" spans="63:123" x14ac:dyDescent="0.25"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</row>
    <row r="559" spans="63:123" x14ac:dyDescent="0.25"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</row>
    <row r="560" spans="63:123" x14ac:dyDescent="0.25"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</row>
    <row r="561" spans="63:123" x14ac:dyDescent="0.25"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</row>
    <row r="562" spans="63:123" x14ac:dyDescent="0.25"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</row>
    <row r="563" spans="63:123" x14ac:dyDescent="0.25"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</row>
    <row r="564" spans="63:123" x14ac:dyDescent="0.25"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</row>
    <row r="565" spans="63:123" x14ac:dyDescent="0.25"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</row>
    <row r="566" spans="63:123" x14ac:dyDescent="0.25"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</row>
    <row r="567" spans="63:123" x14ac:dyDescent="0.25"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</row>
    <row r="568" spans="63:123" x14ac:dyDescent="0.25"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</row>
    <row r="569" spans="63:123" x14ac:dyDescent="0.25"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</row>
    <row r="570" spans="63:123" x14ac:dyDescent="0.25"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</row>
    <row r="571" spans="63:123" x14ac:dyDescent="0.25"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</row>
    <row r="572" spans="63:123" x14ac:dyDescent="0.25"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</row>
    <row r="573" spans="63:123" x14ac:dyDescent="0.25"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</row>
    <row r="574" spans="63:123" x14ac:dyDescent="0.25"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</row>
    <row r="575" spans="63:123" x14ac:dyDescent="0.25"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</row>
    <row r="576" spans="63:123" x14ac:dyDescent="0.25"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</row>
    <row r="577" spans="63:123" x14ac:dyDescent="0.25"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</row>
    <row r="578" spans="63:123" x14ac:dyDescent="0.25"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</row>
    <row r="579" spans="63:123" x14ac:dyDescent="0.25"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</row>
    <row r="580" spans="63:123" x14ac:dyDescent="0.25"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</row>
    <row r="581" spans="63:123" x14ac:dyDescent="0.25"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</row>
    <row r="582" spans="63:123" x14ac:dyDescent="0.25"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</row>
    <row r="583" spans="63:123" x14ac:dyDescent="0.25"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</row>
    <row r="584" spans="63:123" x14ac:dyDescent="0.25"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</row>
    <row r="585" spans="63:123" x14ac:dyDescent="0.25"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</row>
    <row r="586" spans="63:123" x14ac:dyDescent="0.25"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</row>
    <row r="587" spans="63:123" x14ac:dyDescent="0.25"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</row>
    <row r="588" spans="63:123" x14ac:dyDescent="0.25"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</row>
    <row r="589" spans="63:123" x14ac:dyDescent="0.25"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</row>
    <row r="590" spans="63:123" x14ac:dyDescent="0.25"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</row>
    <row r="591" spans="63:123" x14ac:dyDescent="0.25"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</row>
    <row r="592" spans="63:123" x14ac:dyDescent="0.25"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</row>
    <row r="593" spans="63:123" x14ac:dyDescent="0.25"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</row>
    <row r="594" spans="63:123" x14ac:dyDescent="0.25"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</row>
    <row r="595" spans="63:123" x14ac:dyDescent="0.25"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</row>
    <row r="596" spans="63:123" x14ac:dyDescent="0.25"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</row>
    <row r="597" spans="63:123" x14ac:dyDescent="0.25"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</row>
    <row r="598" spans="63:123" x14ac:dyDescent="0.25"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</row>
    <row r="599" spans="63:123" x14ac:dyDescent="0.25"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</row>
    <row r="600" spans="63:123" x14ac:dyDescent="0.25"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</row>
    <row r="601" spans="63:123" x14ac:dyDescent="0.25"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</row>
    <row r="602" spans="63:123" x14ac:dyDescent="0.25"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</row>
    <row r="603" spans="63:123" x14ac:dyDescent="0.25"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</row>
    <row r="604" spans="63:123" x14ac:dyDescent="0.25"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</row>
    <row r="605" spans="63:123" x14ac:dyDescent="0.25"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</row>
    <row r="606" spans="63:123" x14ac:dyDescent="0.25"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</row>
    <row r="607" spans="63:123" x14ac:dyDescent="0.25"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</row>
    <row r="608" spans="63:123" x14ac:dyDescent="0.25"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</row>
    <row r="609" spans="63:123" x14ac:dyDescent="0.25"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  <c r="CQ609"/>
      <c r="CR609"/>
      <c r="CS609"/>
      <c r="CT609"/>
      <c r="CU609"/>
      <c r="CV609"/>
      <c r="CW609"/>
      <c r="CX609"/>
      <c r="CY609"/>
      <c r="CZ609"/>
      <c r="DB609"/>
      <c r="DC609"/>
      <c r="DD609"/>
      <c r="DE609"/>
      <c r="DF609"/>
      <c r="DG609"/>
      <c r="DH609"/>
      <c r="DI609"/>
      <c r="DJ609"/>
      <c r="DK609"/>
      <c r="DL609"/>
      <c r="DM609"/>
      <c r="DN609"/>
      <c r="DO609"/>
      <c r="DP609"/>
      <c r="DQ609"/>
      <c r="DR609"/>
      <c r="DS609"/>
    </row>
    <row r="610" spans="63:123" x14ac:dyDescent="0.25"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  <c r="CQ610"/>
      <c r="CR610"/>
      <c r="CS610"/>
      <c r="CT610"/>
      <c r="CU610"/>
      <c r="CV610"/>
      <c r="CW610"/>
      <c r="CX610"/>
      <c r="CY610"/>
      <c r="CZ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</row>
    <row r="611" spans="63:123" x14ac:dyDescent="0.25"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  <c r="CQ611"/>
      <c r="CR611"/>
      <c r="CS611"/>
      <c r="CT611"/>
      <c r="CU611"/>
      <c r="CV611"/>
      <c r="CW611"/>
      <c r="CX611"/>
      <c r="CY611"/>
      <c r="CZ611"/>
      <c r="DB611"/>
      <c r="DC611"/>
      <c r="DD611"/>
      <c r="DE611"/>
      <c r="DF611"/>
      <c r="DG611"/>
      <c r="DH611"/>
      <c r="DI611"/>
      <c r="DJ611"/>
      <c r="DK611"/>
      <c r="DL611"/>
      <c r="DM611"/>
      <c r="DN611"/>
      <c r="DO611"/>
      <c r="DP611"/>
      <c r="DQ611"/>
      <c r="DR611"/>
      <c r="DS611"/>
    </row>
    <row r="612" spans="63:123" x14ac:dyDescent="0.25"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</row>
    <row r="613" spans="63:123" x14ac:dyDescent="0.25"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  <c r="CQ613"/>
      <c r="CR613"/>
      <c r="CS613"/>
      <c r="CT613"/>
      <c r="CU613"/>
      <c r="CV613"/>
      <c r="CW613"/>
      <c r="CX613"/>
      <c r="CY613"/>
      <c r="CZ613"/>
      <c r="DB613"/>
      <c r="DC613"/>
      <c r="DD613"/>
      <c r="DE613"/>
      <c r="DF613"/>
      <c r="DG613"/>
      <c r="DH613"/>
      <c r="DI613"/>
      <c r="DJ613"/>
      <c r="DK613"/>
      <c r="DL613"/>
      <c r="DM613"/>
      <c r="DN613"/>
      <c r="DO613"/>
      <c r="DP613"/>
      <c r="DQ613"/>
      <c r="DR613"/>
      <c r="DS613"/>
    </row>
    <row r="614" spans="63:123" x14ac:dyDescent="0.25"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  <c r="CQ614"/>
      <c r="CR614"/>
      <c r="CS614"/>
      <c r="CT614"/>
      <c r="CU614"/>
      <c r="CV614"/>
      <c r="CW614"/>
      <c r="CX614"/>
      <c r="CY614"/>
      <c r="CZ614"/>
      <c r="DB614"/>
      <c r="DC614"/>
      <c r="DD614"/>
      <c r="DE614"/>
      <c r="DF614"/>
      <c r="DG614"/>
      <c r="DH614"/>
      <c r="DI614"/>
      <c r="DJ614"/>
      <c r="DK614"/>
      <c r="DL614"/>
      <c r="DM614"/>
      <c r="DN614"/>
      <c r="DO614"/>
      <c r="DP614"/>
      <c r="DQ614"/>
      <c r="DR614"/>
      <c r="DS614"/>
    </row>
    <row r="615" spans="63:123" x14ac:dyDescent="0.25"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</row>
    <row r="616" spans="63:123" x14ac:dyDescent="0.25"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</row>
    <row r="617" spans="63:123" x14ac:dyDescent="0.25"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</row>
    <row r="618" spans="63:123" x14ac:dyDescent="0.25"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</row>
    <row r="619" spans="63:123" x14ac:dyDescent="0.25"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</row>
    <row r="620" spans="63:123" x14ac:dyDescent="0.25"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</row>
    <row r="621" spans="63:123" x14ac:dyDescent="0.25"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  <c r="CQ621"/>
      <c r="CR621"/>
      <c r="CS621"/>
      <c r="CT621"/>
      <c r="CU621"/>
      <c r="CV621"/>
      <c r="CW621"/>
      <c r="CX621"/>
      <c r="CY621"/>
      <c r="CZ621"/>
      <c r="DB621"/>
      <c r="DC621"/>
      <c r="DD621"/>
      <c r="DE621"/>
      <c r="DF621"/>
      <c r="DG621"/>
      <c r="DH621"/>
      <c r="DI621"/>
      <c r="DJ621"/>
      <c r="DK621"/>
      <c r="DL621"/>
      <c r="DM621"/>
      <c r="DN621"/>
      <c r="DO621"/>
      <c r="DP621"/>
      <c r="DQ621"/>
      <c r="DR621"/>
      <c r="DS621"/>
    </row>
    <row r="622" spans="63:123" x14ac:dyDescent="0.25"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</row>
    <row r="623" spans="63:123" x14ac:dyDescent="0.25"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  <c r="CQ623"/>
      <c r="CR623"/>
      <c r="CS623"/>
      <c r="CT623"/>
      <c r="CU623"/>
      <c r="CV623"/>
      <c r="CW623"/>
      <c r="CX623"/>
      <c r="CY623"/>
      <c r="CZ623"/>
      <c r="DB623"/>
      <c r="DC623"/>
      <c r="DD623"/>
      <c r="DE623"/>
      <c r="DF623"/>
      <c r="DG623"/>
      <c r="DH623"/>
      <c r="DI623"/>
      <c r="DJ623"/>
      <c r="DK623"/>
      <c r="DL623"/>
      <c r="DM623"/>
      <c r="DN623"/>
      <c r="DO623"/>
      <c r="DP623"/>
      <c r="DQ623"/>
      <c r="DR623"/>
      <c r="DS623"/>
    </row>
    <row r="624" spans="63:123" x14ac:dyDescent="0.25"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  <c r="CQ624"/>
      <c r="CR624"/>
      <c r="CS624"/>
      <c r="CT624"/>
      <c r="CU624"/>
      <c r="CV624"/>
      <c r="CW624"/>
      <c r="CX624"/>
      <c r="CY624"/>
      <c r="CZ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  <c r="DR624"/>
      <c r="DS624"/>
    </row>
    <row r="625" spans="63:123" x14ac:dyDescent="0.25"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  <c r="CQ625"/>
      <c r="CR625"/>
      <c r="CS625"/>
      <c r="CT625"/>
      <c r="CU625"/>
      <c r="CV625"/>
      <c r="CW625"/>
      <c r="CX625"/>
      <c r="CY625"/>
      <c r="CZ625"/>
      <c r="DB625"/>
      <c r="DC625"/>
      <c r="DD625"/>
      <c r="DE625"/>
      <c r="DF625"/>
      <c r="DG625"/>
      <c r="DH625"/>
      <c r="DI625"/>
      <c r="DJ625"/>
      <c r="DK625"/>
      <c r="DL625"/>
      <c r="DM625"/>
      <c r="DN625"/>
      <c r="DO625"/>
      <c r="DP625"/>
      <c r="DQ625"/>
      <c r="DR625"/>
      <c r="DS625"/>
    </row>
    <row r="626" spans="63:123" x14ac:dyDescent="0.25"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  <c r="CQ626"/>
      <c r="CR626"/>
      <c r="CS626"/>
      <c r="CT626"/>
      <c r="CU626"/>
      <c r="CV626"/>
      <c r="CW626"/>
      <c r="CX626"/>
      <c r="CY626"/>
      <c r="CZ626"/>
      <c r="DB626"/>
      <c r="DC626"/>
      <c r="DD626"/>
      <c r="DE626"/>
      <c r="DF626"/>
      <c r="DG626"/>
      <c r="DH626"/>
      <c r="DI626"/>
      <c r="DJ626"/>
      <c r="DK626"/>
      <c r="DL626"/>
      <c r="DM626"/>
      <c r="DN626"/>
      <c r="DO626"/>
      <c r="DP626"/>
      <c r="DQ626"/>
      <c r="DR626"/>
      <c r="DS626"/>
    </row>
    <row r="627" spans="63:123" x14ac:dyDescent="0.25"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</row>
    <row r="628" spans="63:123" x14ac:dyDescent="0.25"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</row>
    <row r="629" spans="63:123" x14ac:dyDescent="0.25"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</row>
    <row r="630" spans="63:123" x14ac:dyDescent="0.25"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</row>
    <row r="631" spans="63:123" x14ac:dyDescent="0.25"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</row>
    <row r="632" spans="63:123" x14ac:dyDescent="0.25"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</row>
    <row r="633" spans="63:123" x14ac:dyDescent="0.25"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</row>
    <row r="634" spans="63:123" x14ac:dyDescent="0.25"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</row>
    <row r="635" spans="63:123" x14ac:dyDescent="0.25"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</row>
    <row r="636" spans="63:123" x14ac:dyDescent="0.25"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</row>
    <row r="637" spans="63:123" x14ac:dyDescent="0.25"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</row>
    <row r="638" spans="63:123" x14ac:dyDescent="0.25"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</row>
    <row r="639" spans="63:123" x14ac:dyDescent="0.25"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  <c r="CQ639"/>
      <c r="CR639"/>
      <c r="CS639"/>
      <c r="CT639"/>
      <c r="CU639"/>
      <c r="CV639"/>
      <c r="CW639"/>
      <c r="CX639"/>
      <c r="CY639"/>
      <c r="CZ639"/>
      <c r="DB639"/>
      <c r="DC639"/>
      <c r="DD639"/>
      <c r="DE639"/>
      <c r="DF639"/>
      <c r="DG639"/>
      <c r="DH639"/>
      <c r="DI639"/>
      <c r="DJ639"/>
      <c r="DK639"/>
      <c r="DL639"/>
      <c r="DM639"/>
      <c r="DN639"/>
      <c r="DO639"/>
      <c r="DP639"/>
      <c r="DQ639"/>
      <c r="DR639"/>
      <c r="DS639"/>
    </row>
    <row r="640" spans="63:123" x14ac:dyDescent="0.25"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</row>
    <row r="641" spans="63:123" x14ac:dyDescent="0.25"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  <c r="CQ641"/>
      <c r="CR641"/>
      <c r="CS641"/>
      <c r="CT641"/>
      <c r="CU641"/>
      <c r="CV641"/>
      <c r="CW641"/>
      <c r="CX641"/>
      <c r="CY641"/>
      <c r="CZ641"/>
      <c r="DB641"/>
      <c r="DC641"/>
      <c r="DD641"/>
      <c r="DE641"/>
      <c r="DF641"/>
      <c r="DG641"/>
      <c r="DH641"/>
      <c r="DI641"/>
      <c r="DJ641"/>
      <c r="DK641"/>
      <c r="DL641"/>
      <c r="DM641"/>
      <c r="DN641"/>
      <c r="DO641"/>
      <c r="DP641"/>
      <c r="DQ641"/>
      <c r="DR641"/>
      <c r="DS641"/>
    </row>
    <row r="642" spans="63:123" x14ac:dyDescent="0.25"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  <c r="CQ642"/>
      <c r="CR642"/>
      <c r="CS642"/>
      <c r="CT642"/>
      <c r="CU642"/>
      <c r="CV642"/>
      <c r="CW642"/>
      <c r="CX642"/>
      <c r="CY642"/>
      <c r="CZ642"/>
      <c r="DB642"/>
      <c r="DC642"/>
      <c r="DD642"/>
      <c r="DE642"/>
      <c r="DF642"/>
      <c r="DG642"/>
      <c r="DH642"/>
      <c r="DI642"/>
      <c r="DJ642"/>
      <c r="DK642"/>
      <c r="DL642"/>
      <c r="DM642"/>
      <c r="DN642"/>
      <c r="DO642"/>
      <c r="DP642"/>
      <c r="DQ642"/>
      <c r="DR642"/>
      <c r="DS642"/>
    </row>
    <row r="643" spans="63:123" x14ac:dyDescent="0.25"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  <c r="CQ643"/>
      <c r="CR643"/>
      <c r="CS643"/>
      <c r="CT643"/>
      <c r="CU643"/>
      <c r="CV643"/>
      <c r="CW643"/>
      <c r="CX643"/>
      <c r="CY643"/>
      <c r="CZ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  <c r="DR643"/>
      <c r="DS643"/>
    </row>
    <row r="644" spans="63:123" x14ac:dyDescent="0.25"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  <c r="CQ644"/>
      <c r="CR644"/>
      <c r="CS644"/>
      <c r="CT644"/>
      <c r="CU644"/>
      <c r="CV644"/>
      <c r="CW644"/>
      <c r="CX644"/>
      <c r="CY644"/>
      <c r="CZ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</row>
    <row r="645" spans="63:123" x14ac:dyDescent="0.25"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</row>
    <row r="646" spans="63:123" x14ac:dyDescent="0.25"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</row>
    <row r="647" spans="63:123" x14ac:dyDescent="0.25"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  <c r="CQ647"/>
      <c r="CR647"/>
      <c r="CS647"/>
      <c r="CT647"/>
      <c r="CU647"/>
      <c r="CV647"/>
      <c r="CW647"/>
      <c r="CX647"/>
      <c r="CY647"/>
      <c r="CZ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</row>
    <row r="648" spans="63:123" x14ac:dyDescent="0.25"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</row>
    <row r="649" spans="63:123" x14ac:dyDescent="0.25"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</row>
    <row r="650" spans="63:123" x14ac:dyDescent="0.25"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  <c r="CQ650"/>
      <c r="CR650"/>
      <c r="CS650"/>
      <c r="CT650"/>
      <c r="CU650"/>
      <c r="CV650"/>
      <c r="CW650"/>
      <c r="CX650"/>
      <c r="CY650"/>
      <c r="CZ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</row>
    <row r="651" spans="63:123" x14ac:dyDescent="0.25"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  <c r="CQ651"/>
      <c r="CR651"/>
      <c r="CS651"/>
      <c r="CT651"/>
      <c r="CU651"/>
      <c r="CV651"/>
      <c r="CW651"/>
      <c r="CX651"/>
      <c r="CY651"/>
      <c r="CZ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  <c r="DR651"/>
      <c r="DS651"/>
    </row>
    <row r="652" spans="63:123" x14ac:dyDescent="0.25"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  <c r="CQ652"/>
      <c r="CR652"/>
      <c r="CS652"/>
      <c r="CT652"/>
      <c r="CU652"/>
      <c r="CV652"/>
      <c r="CW652"/>
      <c r="CX652"/>
      <c r="CY652"/>
      <c r="CZ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</row>
    <row r="653" spans="63:123" x14ac:dyDescent="0.25"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  <c r="CQ653"/>
      <c r="CR653"/>
      <c r="CS653"/>
      <c r="CT653"/>
      <c r="CU653"/>
      <c r="CV653"/>
      <c r="CW653"/>
      <c r="CX653"/>
      <c r="CY653"/>
      <c r="CZ653"/>
      <c r="DB653"/>
      <c r="DC653"/>
      <c r="DD653"/>
      <c r="DE653"/>
      <c r="DF653"/>
      <c r="DG653"/>
      <c r="DH653"/>
      <c r="DI653"/>
      <c r="DJ653"/>
      <c r="DK653"/>
      <c r="DL653"/>
      <c r="DM653"/>
      <c r="DN653"/>
      <c r="DO653"/>
      <c r="DP653"/>
      <c r="DQ653"/>
      <c r="DR653"/>
      <c r="DS653"/>
    </row>
    <row r="654" spans="63:123" x14ac:dyDescent="0.25"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  <c r="CQ654"/>
      <c r="CR654"/>
      <c r="CS654"/>
      <c r="CT654"/>
      <c r="CU654"/>
      <c r="CV654"/>
      <c r="CW654"/>
      <c r="CX654"/>
      <c r="CY654"/>
      <c r="CZ654"/>
      <c r="DB654"/>
      <c r="DC654"/>
      <c r="DD654"/>
      <c r="DE654"/>
      <c r="DF654"/>
      <c r="DG654"/>
      <c r="DH654"/>
      <c r="DI654"/>
      <c r="DJ654"/>
      <c r="DK654"/>
      <c r="DL654"/>
      <c r="DM654"/>
      <c r="DN654"/>
      <c r="DO654"/>
      <c r="DP654"/>
      <c r="DQ654"/>
      <c r="DR654"/>
      <c r="DS654"/>
    </row>
    <row r="655" spans="63:123" x14ac:dyDescent="0.25"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  <c r="CQ655"/>
      <c r="CR655"/>
      <c r="CS655"/>
      <c r="CT655"/>
      <c r="CU655"/>
      <c r="CV655"/>
      <c r="CW655"/>
      <c r="CX655"/>
      <c r="CY655"/>
      <c r="CZ655"/>
      <c r="DB655"/>
      <c r="DC655"/>
      <c r="DD655"/>
      <c r="DE655"/>
      <c r="DF655"/>
      <c r="DG655"/>
      <c r="DH655"/>
      <c r="DI655"/>
      <c r="DJ655"/>
      <c r="DK655"/>
      <c r="DL655"/>
      <c r="DM655"/>
      <c r="DN655"/>
      <c r="DO655"/>
      <c r="DP655"/>
      <c r="DQ655"/>
      <c r="DR655"/>
      <c r="DS655"/>
    </row>
    <row r="656" spans="63:123" x14ac:dyDescent="0.25"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  <c r="CQ656"/>
      <c r="CR656"/>
      <c r="CS656"/>
      <c r="CT656"/>
      <c r="CU656"/>
      <c r="CV656"/>
      <c r="CW656"/>
      <c r="CX656"/>
      <c r="CY656"/>
      <c r="CZ656"/>
      <c r="DB656"/>
      <c r="DC656"/>
      <c r="DD656"/>
      <c r="DE656"/>
      <c r="DF656"/>
      <c r="DG656"/>
      <c r="DH656"/>
      <c r="DI656"/>
      <c r="DJ656"/>
      <c r="DK656"/>
      <c r="DL656"/>
      <c r="DM656"/>
      <c r="DN656"/>
      <c r="DO656"/>
      <c r="DP656"/>
      <c r="DQ656"/>
      <c r="DR656"/>
      <c r="DS656"/>
    </row>
    <row r="657" spans="63:123" x14ac:dyDescent="0.25"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</row>
    <row r="658" spans="63:123" x14ac:dyDescent="0.25"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</row>
    <row r="659" spans="63:123" x14ac:dyDescent="0.25"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  <c r="CQ659"/>
      <c r="CR659"/>
      <c r="CS659"/>
      <c r="CT659"/>
      <c r="CU659"/>
      <c r="CV659"/>
      <c r="CW659"/>
      <c r="CX659"/>
      <c r="CY659"/>
      <c r="CZ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</row>
    <row r="660" spans="63:123" x14ac:dyDescent="0.25"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  <c r="CQ660"/>
      <c r="CR660"/>
      <c r="CS660"/>
      <c r="CT660"/>
      <c r="CU660"/>
      <c r="CV660"/>
      <c r="CW660"/>
      <c r="CX660"/>
      <c r="CY660"/>
      <c r="CZ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</row>
    <row r="661" spans="63:123" x14ac:dyDescent="0.25"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  <c r="CQ661"/>
      <c r="CR661"/>
      <c r="CS661"/>
      <c r="CT661"/>
      <c r="CU661"/>
      <c r="CV661"/>
      <c r="CW661"/>
      <c r="CX661"/>
      <c r="CY661"/>
      <c r="CZ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</row>
    <row r="662" spans="63:123" x14ac:dyDescent="0.25"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  <c r="CQ662"/>
      <c r="CR662"/>
      <c r="CS662"/>
      <c r="CT662"/>
      <c r="CU662"/>
      <c r="CV662"/>
      <c r="CW662"/>
      <c r="CX662"/>
      <c r="CY662"/>
      <c r="CZ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</row>
    <row r="663" spans="63:123" x14ac:dyDescent="0.25"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  <c r="CQ663"/>
      <c r="CR663"/>
      <c r="CS663"/>
      <c r="CT663"/>
      <c r="CU663"/>
      <c r="CV663"/>
      <c r="CW663"/>
      <c r="CX663"/>
      <c r="CY663"/>
      <c r="CZ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  <c r="DR663"/>
      <c r="DS663"/>
    </row>
    <row r="664" spans="63:123" x14ac:dyDescent="0.25"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</row>
    <row r="665" spans="63:123" x14ac:dyDescent="0.25"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  <c r="CQ665"/>
      <c r="CR665"/>
      <c r="CS665"/>
      <c r="CT665"/>
      <c r="CU665"/>
      <c r="CV665"/>
      <c r="CW665"/>
      <c r="CX665"/>
      <c r="CY665"/>
      <c r="CZ665"/>
      <c r="DB665"/>
      <c r="DC665"/>
      <c r="DD665"/>
      <c r="DE665"/>
      <c r="DF665"/>
      <c r="DG665"/>
      <c r="DH665"/>
      <c r="DI665"/>
      <c r="DJ665"/>
      <c r="DK665"/>
      <c r="DL665"/>
      <c r="DM665"/>
      <c r="DN665"/>
      <c r="DO665"/>
      <c r="DP665"/>
      <c r="DQ665"/>
      <c r="DR665"/>
      <c r="DS665"/>
    </row>
    <row r="666" spans="63:123" x14ac:dyDescent="0.25"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  <c r="CQ666"/>
      <c r="CR666"/>
      <c r="CS666"/>
      <c r="CT666"/>
      <c r="CU666"/>
      <c r="CV666"/>
      <c r="CW666"/>
      <c r="CX666"/>
      <c r="CY666"/>
      <c r="CZ666"/>
      <c r="DB666"/>
      <c r="DC666"/>
      <c r="DD666"/>
      <c r="DE666"/>
      <c r="DF666"/>
      <c r="DG666"/>
      <c r="DH666"/>
      <c r="DI666"/>
      <c r="DJ666"/>
      <c r="DK666"/>
      <c r="DL666"/>
      <c r="DM666"/>
      <c r="DN666"/>
      <c r="DO666"/>
      <c r="DP666"/>
      <c r="DQ666"/>
      <c r="DR666"/>
      <c r="DS666"/>
    </row>
    <row r="667" spans="63:123" x14ac:dyDescent="0.25"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  <c r="CQ667"/>
      <c r="CR667"/>
      <c r="CS667"/>
      <c r="CT667"/>
      <c r="CU667"/>
      <c r="CV667"/>
      <c r="CW667"/>
      <c r="CX667"/>
      <c r="CY667"/>
      <c r="CZ667"/>
      <c r="DB667"/>
      <c r="DC667"/>
      <c r="DD667"/>
      <c r="DE667"/>
      <c r="DF667"/>
      <c r="DG667"/>
      <c r="DH667"/>
      <c r="DI667"/>
      <c r="DJ667"/>
      <c r="DK667"/>
      <c r="DL667"/>
      <c r="DM667"/>
      <c r="DN667"/>
      <c r="DO667"/>
      <c r="DP667"/>
      <c r="DQ667"/>
      <c r="DR667"/>
      <c r="DS667"/>
    </row>
    <row r="668" spans="63:123" x14ac:dyDescent="0.25"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  <c r="CQ668"/>
      <c r="CR668"/>
      <c r="CS668"/>
      <c r="CT668"/>
      <c r="CU668"/>
      <c r="CV668"/>
      <c r="CW668"/>
      <c r="CX668"/>
      <c r="CY668"/>
      <c r="CZ668"/>
      <c r="DB668"/>
      <c r="DC668"/>
      <c r="DD668"/>
      <c r="DE668"/>
      <c r="DF668"/>
      <c r="DG668"/>
      <c r="DH668"/>
      <c r="DI668"/>
      <c r="DJ668"/>
      <c r="DK668"/>
      <c r="DL668"/>
      <c r="DM668"/>
      <c r="DN668"/>
      <c r="DO668"/>
      <c r="DP668"/>
      <c r="DQ668"/>
      <c r="DR668"/>
      <c r="DS668"/>
    </row>
    <row r="669" spans="63:123" x14ac:dyDescent="0.25"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  <c r="CQ669"/>
      <c r="CR669"/>
      <c r="CS669"/>
      <c r="CT669"/>
      <c r="CU669"/>
      <c r="CV669"/>
      <c r="CW669"/>
      <c r="CX669"/>
      <c r="CY669"/>
      <c r="CZ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</row>
    <row r="670" spans="63:123" x14ac:dyDescent="0.25"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</row>
    <row r="671" spans="63:123" x14ac:dyDescent="0.25"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</row>
    <row r="672" spans="63:123" x14ac:dyDescent="0.25"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  <c r="CQ672"/>
      <c r="CR672"/>
      <c r="CS672"/>
      <c r="CT672"/>
      <c r="CU672"/>
      <c r="CV672"/>
      <c r="CW672"/>
      <c r="CX672"/>
      <c r="CY672"/>
      <c r="CZ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</row>
    <row r="673" spans="63:123" x14ac:dyDescent="0.25"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  <c r="CQ673"/>
      <c r="CR673"/>
      <c r="CS673"/>
      <c r="CT673"/>
      <c r="CU673"/>
      <c r="CV673"/>
      <c r="CW673"/>
      <c r="CX673"/>
      <c r="CY673"/>
      <c r="CZ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</row>
    <row r="674" spans="63:123" x14ac:dyDescent="0.25"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</row>
    <row r="675" spans="63:123" x14ac:dyDescent="0.25"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  <c r="CQ675"/>
      <c r="CR675"/>
      <c r="CS675"/>
      <c r="CT675"/>
      <c r="CU675"/>
      <c r="CV675"/>
      <c r="CW675"/>
      <c r="CX675"/>
      <c r="CY675"/>
      <c r="CZ675"/>
      <c r="DB675"/>
      <c r="DC675"/>
      <c r="DD675"/>
      <c r="DE675"/>
      <c r="DF675"/>
      <c r="DG675"/>
      <c r="DH675"/>
      <c r="DI675"/>
      <c r="DJ675"/>
      <c r="DK675"/>
      <c r="DL675"/>
      <c r="DM675"/>
      <c r="DN675"/>
      <c r="DO675"/>
      <c r="DP675"/>
      <c r="DQ675"/>
      <c r="DR675"/>
      <c r="DS675"/>
    </row>
    <row r="676" spans="63:123" x14ac:dyDescent="0.25"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</row>
    <row r="677" spans="63:123" x14ac:dyDescent="0.25"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  <c r="CQ677"/>
      <c r="CR677"/>
      <c r="CS677"/>
      <c r="CT677"/>
      <c r="CU677"/>
      <c r="CV677"/>
      <c r="CW677"/>
      <c r="CX677"/>
      <c r="CY677"/>
      <c r="CZ677"/>
      <c r="DB677"/>
      <c r="DC677"/>
      <c r="DD677"/>
      <c r="DE677"/>
      <c r="DF677"/>
      <c r="DG677"/>
      <c r="DH677"/>
      <c r="DI677"/>
      <c r="DJ677"/>
      <c r="DK677"/>
      <c r="DL677"/>
      <c r="DM677"/>
      <c r="DN677"/>
      <c r="DO677"/>
      <c r="DP677"/>
      <c r="DQ677"/>
      <c r="DR677"/>
      <c r="DS677"/>
    </row>
    <row r="678" spans="63:123" x14ac:dyDescent="0.25"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  <c r="CR678"/>
      <c r="CS678"/>
      <c r="CT678"/>
      <c r="CU678"/>
      <c r="CV678"/>
      <c r="CW678"/>
      <c r="CX678"/>
      <c r="CY678"/>
      <c r="CZ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</row>
    <row r="679" spans="63:123" x14ac:dyDescent="0.25"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  <c r="CQ679"/>
      <c r="CR679"/>
      <c r="CS679"/>
      <c r="CT679"/>
      <c r="CU679"/>
      <c r="CV679"/>
      <c r="CW679"/>
      <c r="CX679"/>
      <c r="CY679"/>
      <c r="CZ679"/>
      <c r="DB679"/>
      <c r="DC679"/>
      <c r="DD679"/>
      <c r="DE679"/>
      <c r="DF679"/>
      <c r="DG679"/>
      <c r="DH679"/>
      <c r="DI679"/>
      <c r="DJ679"/>
      <c r="DK679"/>
      <c r="DL679"/>
      <c r="DM679"/>
      <c r="DN679"/>
      <c r="DO679"/>
      <c r="DP679"/>
      <c r="DQ679"/>
      <c r="DR679"/>
      <c r="DS679"/>
    </row>
    <row r="680" spans="63:123" x14ac:dyDescent="0.25"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  <c r="CQ680"/>
      <c r="CR680"/>
      <c r="CS680"/>
      <c r="CT680"/>
      <c r="CU680"/>
      <c r="CV680"/>
      <c r="CW680"/>
      <c r="CX680"/>
      <c r="CY680"/>
      <c r="CZ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  <c r="DR680"/>
      <c r="DS680"/>
    </row>
    <row r="681" spans="63:123" x14ac:dyDescent="0.25"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  <c r="CR681"/>
      <c r="CS681"/>
      <c r="CT681"/>
      <c r="CU681"/>
      <c r="CV681"/>
      <c r="CW681"/>
      <c r="CX681"/>
      <c r="CY681"/>
      <c r="CZ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</row>
    <row r="682" spans="63:123" x14ac:dyDescent="0.25"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</row>
    <row r="683" spans="63:123" x14ac:dyDescent="0.25"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  <c r="CR683"/>
      <c r="CS683"/>
      <c r="CT683"/>
      <c r="CU683"/>
      <c r="CV683"/>
      <c r="CW683"/>
      <c r="CX683"/>
      <c r="CY683"/>
      <c r="CZ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</row>
    <row r="684" spans="63:123" x14ac:dyDescent="0.25"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</row>
    <row r="685" spans="63:123" x14ac:dyDescent="0.25"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  <c r="CR685"/>
      <c r="CS685"/>
      <c r="CT685"/>
      <c r="CU685"/>
      <c r="CV685"/>
      <c r="CW685"/>
      <c r="CX685"/>
      <c r="CY685"/>
      <c r="CZ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</row>
    <row r="686" spans="63:123" x14ac:dyDescent="0.25"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</row>
    <row r="687" spans="63:123" x14ac:dyDescent="0.25"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  <c r="CQ687"/>
      <c r="CR687"/>
      <c r="CS687"/>
      <c r="CT687"/>
      <c r="CU687"/>
      <c r="CV687"/>
      <c r="CW687"/>
      <c r="CX687"/>
      <c r="CY687"/>
      <c r="CZ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  <c r="DR687"/>
      <c r="DS687"/>
    </row>
    <row r="688" spans="63:123" x14ac:dyDescent="0.25"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</row>
    <row r="689" spans="63:123" x14ac:dyDescent="0.25"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  <c r="CQ689"/>
      <c r="CR689"/>
      <c r="CS689"/>
      <c r="CT689"/>
      <c r="CU689"/>
      <c r="CV689"/>
      <c r="CW689"/>
      <c r="CX689"/>
      <c r="CY689"/>
      <c r="CZ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</row>
    <row r="690" spans="63:123" x14ac:dyDescent="0.25"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  <c r="CQ690"/>
      <c r="CR690"/>
      <c r="CS690"/>
      <c r="CT690"/>
      <c r="CU690"/>
      <c r="CV690"/>
      <c r="CW690"/>
      <c r="CX690"/>
      <c r="CY690"/>
      <c r="CZ690"/>
      <c r="DB690"/>
      <c r="DC690"/>
      <c r="DD690"/>
      <c r="DE690"/>
      <c r="DF690"/>
      <c r="DG690"/>
      <c r="DH690"/>
      <c r="DI690"/>
      <c r="DJ690"/>
      <c r="DK690"/>
      <c r="DL690"/>
      <c r="DM690"/>
      <c r="DN690"/>
      <c r="DO690"/>
      <c r="DP690"/>
      <c r="DQ690"/>
      <c r="DR690"/>
      <c r="DS690"/>
    </row>
    <row r="691" spans="63:123" x14ac:dyDescent="0.25"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  <c r="CQ691"/>
      <c r="CR691"/>
      <c r="CS691"/>
      <c r="CT691"/>
      <c r="CU691"/>
      <c r="CV691"/>
      <c r="CW691"/>
      <c r="CX691"/>
      <c r="CY691"/>
      <c r="CZ691"/>
      <c r="DB691"/>
      <c r="DC691"/>
      <c r="DD691"/>
      <c r="DE691"/>
      <c r="DF691"/>
      <c r="DG691"/>
      <c r="DH691"/>
      <c r="DI691"/>
      <c r="DJ691"/>
      <c r="DK691"/>
      <c r="DL691"/>
      <c r="DM691"/>
      <c r="DN691"/>
      <c r="DO691"/>
      <c r="DP691"/>
      <c r="DQ691"/>
      <c r="DR691"/>
      <c r="DS691"/>
    </row>
    <row r="692" spans="63:123" x14ac:dyDescent="0.25"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  <c r="CQ692"/>
      <c r="CR692"/>
      <c r="CS692"/>
      <c r="CT692"/>
      <c r="CU692"/>
      <c r="CV692"/>
      <c r="CW692"/>
      <c r="CX692"/>
      <c r="CY692"/>
      <c r="CZ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  <c r="DR692"/>
      <c r="DS692"/>
    </row>
    <row r="693" spans="63:123" x14ac:dyDescent="0.25"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  <c r="CR693"/>
      <c r="CS693"/>
      <c r="CT693"/>
      <c r="CU693"/>
      <c r="CV693"/>
      <c r="CW693"/>
      <c r="CX693"/>
      <c r="CY693"/>
      <c r="CZ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</row>
    <row r="694" spans="63:123" x14ac:dyDescent="0.25"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  <c r="CR694"/>
      <c r="CS694"/>
      <c r="CT694"/>
      <c r="CU694"/>
      <c r="CV694"/>
      <c r="CW694"/>
      <c r="CX694"/>
      <c r="CY694"/>
      <c r="CZ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</row>
    <row r="695" spans="63:123" x14ac:dyDescent="0.25"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  <c r="CQ695"/>
      <c r="CR695"/>
      <c r="CS695"/>
      <c r="CT695"/>
      <c r="CU695"/>
      <c r="CV695"/>
      <c r="CW695"/>
      <c r="CX695"/>
      <c r="CY695"/>
      <c r="CZ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</row>
    <row r="696" spans="63:123" x14ac:dyDescent="0.25"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  <c r="CQ696"/>
      <c r="CR696"/>
      <c r="CS696"/>
      <c r="CT696"/>
      <c r="CU696"/>
      <c r="CV696"/>
      <c r="CW696"/>
      <c r="CX696"/>
      <c r="CY696"/>
      <c r="CZ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</row>
    <row r="697" spans="63:123" x14ac:dyDescent="0.25"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  <c r="CR697"/>
      <c r="CS697"/>
      <c r="CT697"/>
      <c r="CU697"/>
      <c r="CV697"/>
      <c r="CW697"/>
      <c r="CX697"/>
      <c r="CY697"/>
      <c r="CZ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</row>
    <row r="698" spans="63:123" x14ac:dyDescent="0.25"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  <c r="CR698"/>
      <c r="CS698"/>
      <c r="CT698"/>
      <c r="CU698"/>
      <c r="CV698"/>
      <c r="CW698"/>
      <c r="CX698"/>
      <c r="CY698"/>
      <c r="CZ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</row>
    <row r="699" spans="63:123" x14ac:dyDescent="0.25"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  <c r="CQ699"/>
      <c r="CR699"/>
      <c r="CS699"/>
      <c r="CT699"/>
      <c r="CU699"/>
      <c r="CV699"/>
      <c r="CW699"/>
      <c r="CX699"/>
      <c r="CY699"/>
      <c r="CZ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</row>
    <row r="700" spans="63:123" x14ac:dyDescent="0.25"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  <c r="CQ700"/>
      <c r="CR700"/>
      <c r="CS700"/>
      <c r="CT700"/>
      <c r="CU700"/>
      <c r="CV700"/>
      <c r="CW700"/>
      <c r="CX700"/>
      <c r="CY700"/>
      <c r="CZ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</row>
    <row r="701" spans="63:123" x14ac:dyDescent="0.25"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  <c r="CQ701"/>
      <c r="CR701"/>
      <c r="CS701"/>
      <c r="CT701"/>
      <c r="CU701"/>
      <c r="CV701"/>
      <c r="CW701"/>
      <c r="CX701"/>
      <c r="CY701"/>
      <c r="CZ701"/>
      <c r="DB701"/>
      <c r="DC701"/>
      <c r="DD701"/>
      <c r="DE701"/>
      <c r="DF701"/>
      <c r="DG701"/>
      <c r="DH701"/>
      <c r="DI701"/>
      <c r="DJ701"/>
      <c r="DK701"/>
      <c r="DL701"/>
      <c r="DM701"/>
      <c r="DN701"/>
      <c r="DO701"/>
      <c r="DP701"/>
      <c r="DQ701"/>
      <c r="DR701"/>
      <c r="DS701"/>
    </row>
    <row r="702" spans="63:123" x14ac:dyDescent="0.25"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  <c r="CQ702"/>
      <c r="CR702"/>
      <c r="CS702"/>
      <c r="CT702"/>
      <c r="CU702"/>
      <c r="CV702"/>
      <c r="CW702"/>
      <c r="CX702"/>
      <c r="CY702"/>
      <c r="CZ702"/>
      <c r="DB702"/>
      <c r="DC702"/>
      <c r="DD702"/>
      <c r="DE702"/>
      <c r="DF702"/>
      <c r="DG702"/>
      <c r="DH702"/>
      <c r="DI702"/>
      <c r="DJ702"/>
      <c r="DK702"/>
      <c r="DL702"/>
      <c r="DM702"/>
      <c r="DN702"/>
      <c r="DO702"/>
      <c r="DP702"/>
      <c r="DQ702"/>
      <c r="DR702"/>
      <c r="DS702"/>
    </row>
    <row r="703" spans="63:123" x14ac:dyDescent="0.25"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  <c r="CQ703"/>
      <c r="CR703"/>
      <c r="CS703"/>
      <c r="CT703"/>
      <c r="CU703"/>
      <c r="CV703"/>
      <c r="CW703"/>
      <c r="CX703"/>
      <c r="CY703"/>
      <c r="CZ703"/>
      <c r="DB703"/>
      <c r="DC703"/>
      <c r="DD703"/>
      <c r="DE703"/>
      <c r="DF703"/>
      <c r="DG703"/>
      <c r="DH703"/>
      <c r="DI703"/>
      <c r="DJ703"/>
      <c r="DK703"/>
      <c r="DL703"/>
      <c r="DM703"/>
      <c r="DN703"/>
      <c r="DO703"/>
      <c r="DP703"/>
      <c r="DQ703"/>
      <c r="DR703"/>
      <c r="DS703"/>
    </row>
    <row r="704" spans="63:123" x14ac:dyDescent="0.25"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  <c r="CQ704"/>
      <c r="CR704"/>
      <c r="CS704"/>
      <c r="CT704"/>
      <c r="CU704"/>
      <c r="CV704"/>
      <c r="CW704"/>
      <c r="CX704"/>
      <c r="CY704"/>
      <c r="CZ704"/>
      <c r="DB704"/>
      <c r="DC704"/>
      <c r="DD704"/>
      <c r="DE704"/>
      <c r="DF704"/>
      <c r="DG704"/>
      <c r="DH704"/>
      <c r="DI704"/>
      <c r="DJ704"/>
      <c r="DK704"/>
      <c r="DL704"/>
      <c r="DM704"/>
      <c r="DN704"/>
      <c r="DO704"/>
      <c r="DP704"/>
      <c r="DQ704"/>
      <c r="DR704"/>
      <c r="DS704"/>
    </row>
    <row r="705" spans="63:123" x14ac:dyDescent="0.25"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</row>
    <row r="706" spans="63:123" x14ac:dyDescent="0.25"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  <c r="CR706"/>
      <c r="CS706"/>
      <c r="CT706"/>
      <c r="CU706"/>
      <c r="CV706"/>
      <c r="CW706"/>
      <c r="CX706"/>
      <c r="CY706"/>
      <c r="CZ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</row>
    <row r="707" spans="63:123" x14ac:dyDescent="0.25"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</row>
    <row r="708" spans="63:123" x14ac:dyDescent="0.25"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  <c r="CR708"/>
      <c r="CS708"/>
      <c r="CT708"/>
      <c r="CU708"/>
      <c r="CV708"/>
      <c r="CW708"/>
      <c r="CX708"/>
      <c r="CY708"/>
      <c r="CZ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</row>
    <row r="709" spans="63:123" x14ac:dyDescent="0.25"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  <c r="CQ709"/>
      <c r="CR709"/>
      <c r="CS709"/>
      <c r="CT709"/>
      <c r="CU709"/>
      <c r="CV709"/>
      <c r="CW709"/>
      <c r="CX709"/>
      <c r="CY709"/>
      <c r="CZ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</row>
    <row r="710" spans="63:123" x14ac:dyDescent="0.25"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  <c r="CQ710"/>
      <c r="CR710"/>
      <c r="CS710"/>
      <c r="CT710"/>
      <c r="CU710"/>
      <c r="CV710"/>
      <c r="CW710"/>
      <c r="CX710"/>
      <c r="CY710"/>
      <c r="CZ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</row>
    <row r="711" spans="63:123" x14ac:dyDescent="0.25"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  <c r="CQ711"/>
      <c r="CR711"/>
      <c r="CS711"/>
      <c r="CT711"/>
      <c r="CU711"/>
      <c r="CV711"/>
      <c r="CW711"/>
      <c r="CX711"/>
      <c r="CY711"/>
      <c r="CZ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</row>
    <row r="712" spans="63:123" x14ac:dyDescent="0.25"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  <c r="CQ712"/>
      <c r="CR712"/>
      <c r="CS712"/>
      <c r="CT712"/>
      <c r="CU712"/>
      <c r="CV712"/>
      <c r="CW712"/>
      <c r="CX712"/>
      <c r="CY712"/>
      <c r="CZ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</row>
    <row r="713" spans="63:123" x14ac:dyDescent="0.25"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  <c r="CQ713"/>
      <c r="CR713"/>
      <c r="CS713"/>
      <c r="CT713"/>
      <c r="CU713"/>
      <c r="CV713"/>
      <c r="CW713"/>
      <c r="CX713"/>
      <c r="CY713"/>
      <c r="CZ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</row>
    <row r="714" spans="63:123" x14ac:dyDescent="0.25"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  <c r="CQ714"/>
      <c r="CR714"/>
      <c r="CS714"/>
      <c r="CT714"/>
      <c r="CU714"/>
      <c r="CV714"/>
      <c r="CW714"/>
      <c r="CX714"/>
      <c r="CY714"/>
      <c r="CZ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</row>
    <row r="715" spans="63:123" x14ac:dyDescent="0.25"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  <c r="CR715"/>
      <c r="CS715"/>
      <c r="CT715"/>
      <c r="CU715"/>
      <c r="CV715"/>
      <c r="CW715"/>
      <c r="CX715"/>
      <c r="CY715"/>
      <c r="CZ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</row>
    <row r="716" spans="63:123" x14ac:dyDescent="0.25"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  <c r="CR716"/>
      <c r="CS716"/>
      <c r="CT716"/>
      <c r="CU716"/>
      <c r="CV716"/>
      <c r="CW716"/>
      <c r="CX716"/>
      <c r="CY716"/>
      <c r="CZ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</row>
    <row r="717" spans="63:123" x14ac:dyDescent="0.25"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  <c r="CQ717"/>
      <c r="CR717"/>
      <c r="CS717"/>
      <c r="CT717"/>
      <c r="CU717"/>
      <c r="CV717"/>
      <c r="CW717"/>
      <c r="CX717"/>
      <c r="CY717"/>
      <c r="CZ717"/>
      <c r="DB717"/>
      <c r="DC717"/>
      <c r="DD717"/>
      <c r="DE717"/>
      <c r="DF717"/>
      <c r="DG717"/>
      <c r="DH717"/>
      <c r="DI717"/>
      <c r="DJ717"/>
      <c r="DK717"/>
      <c r="DL717"/>
      <c r="DM717"/>
      <c r="DN717"/>
      <c r="DO717"/>
      <c r="DP717"/>
      <c r="DQ717"/>
      <c r="DR717"/>
      <c r="DS717"/>
    </row>
    <row r="718" spans="63:123" x14ac:dyDescent="0.25"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  <c r="CR718"/>
      <c r="CS718"/>
      <c r="CT718"/>
      <c r="CU718"/>
      <c r="CV718"/>
      <c r="CW718"/>
      <c r="CX718"/>
      <c r="CY718"/>
      <c r="CZ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</row>
    <row r="719" spans="63:123" x14ac:dyDescent="0.25"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  <c r="CQ719"/>
      <c r="CR719"/>
      <c r="CS719"/>
      <c r="CT719"/>
      <c r="CU719"/>
      <c r="CV719"/>
      <c r="CW719"/>
      <c r="CX719"/>
      <c r="CY719"/>
      <c r="CZ719"/>
      <c r="DB719"/>
      <c r="DC719"/>
      <c r="DD719"/>
      <c r="DE719"/>
      <c r="DF719"/>
      <c r="DG719"/>
      <c r="DH719"/>
      <c r="DI719"/>
      <c r="DJ719"/>
      <c r="DK719"/>
      <c r="DL719"/>
      <c r="DM719"/>
      <c r="DN719"/>
      <c r="DO719"/>
      <c r="DP719"/>
      <c r="DQ719"/>
      <c r="DR719"/>
      <c r="DS719"/>
    </row>
    <row r="720" spans="63:123" x14ac:dyDescent="0.25"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  <c r="CQ720"/>
      <c r="CR720"/>
      <c r="CS720"/>
      <c r="CT720"/>
      <c r="CU720"/>
      <c r="CV720"/>
      <c r="CW720"/>
      <c r="CX720"/>
      <c r="CY720"/>
      <c r="CZ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  <c r="DR720"/>
      <c r="DS720"/>
    </row>
    <row r="721" spans="63:123" x14ac:dyDescent="0.25"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  <c r="CQ721"/>
      <c r="CR721"/>
      <c r="CS721"/>
      <c r="CT721"/>
      <c r="CU721"/>
      <c r="CV721"/>
      <c r="CW721"/>
      <c r="CX721"/>
      <c r="CY721"/>
      <c r="CZ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</row>
    <row r="722" spans="63:123" x14ac:dyDescent="0.25"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  <c r="CQ722"/>
      <c r="CR722"/>
      <c r="CS722"/>
      <c r="CT722"/>
      <c r="CU722"/>
      <c r="CV722"/>
      <c r="CW722"/>
      <c r="CX722"/>
      <c r="CY722"/>
      <c r="CZ722"/>
      <c r="DB722"/>
      <c r="DC722"/>
      <c r="DD722"/>
      <c r="DE722"/>
      <c r="DF722"/>
      <c r="DG722"/>
      <c r="DH722"/>
      <c r="DI722"/>
      <c r="DJ722"/>
      <c r="DK722"/>
      <c r="DL722"/>
      <c r="DM722"/>
      <c r="DN722"/>
      <c r="DO722"/>
      <c r="DP722"/>
      <c r="DQ722"/>
      <c r="DR722"/>
      <c r="DS722"/>
    </row>
    <row r="723" spans="63:123" x14ac:dyDescent="0.25"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  <c r="CR723"/>
      <c r="CS723"/>
      <c r="CT723"/>
      <c r="CU723"/>
      <c r="CV723"/>
      <c r="CW723"/>
      <c r="CX723"/>
      <c r="CY723"/>
      <c r="CZ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</row>
    <row r="724" spans="63:123" x14ac:dyDescent="0.25"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  <c r="CQ724"/>
      <c r="CR724"/>
      <c r="CS724"/>
      <c r="CT724"/>
      <c r="CU724"/>
      <c r="CV724"/>
      <c r="CW724"/>
      <c r="CX724"/>
      <c r="CY724"/>
      <c r="CZ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</row>
    <row r="725" spans="63:123" x14ac:dyDescent="0.25"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</row>
    <row r="726" spans="63:123" x14ac:dyDescent="0.25"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  <c r="CR726"/>
      <c r="CS726"/>
      <c r="CT726"/>
      <c r="CU726"/>
      <c r="CV726"/>
      <c r="CW726"/>
      <c r="CX726"/>
      <c r="CY726"/>
      <c r="CZ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</row>
    <row r="727" spans="63:123" x14ac:dyDescent="0.25"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  <c r="CR727"/>
      <c r="CS727"/>
      <c r="CT727"/>
      <c r="CU727"/>
      <c r="CV727"/>
      <c r="CW727"/>
      <c r="CX727"/>
      <c r="CY727"/>
      <c r="CZ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</row>
    <row r="728" spans="63:123" x14ac:dyDescent="0.25"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  <c r="CR728"/>
      <c r="CS728"/>
      <c r="CT728"/>
      <c r="CU728"/>
      <c r="CV728"/>
      <c r="CW728"/>
      <c r="CX728"/>
      <c r="CY728"/>
      <c r="CZ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</row>
    <row r="729" spans="63:123" x14ac:dyDescent="0.25"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  <c r="CQ729"/>
      <c r="CR729"/>
      <c r="CS729"/>
      <c r="CT729"/>
      <c r="CU729"/>
      <c r="CV729"/>
      <c r="CW729"/>
      <c r="CX729"/>
      <c r="CY729"/>
      <c r="CZ729"/>
      <c r="DB729"/>
      <c r="DC729"/>
      <c r="DD729"/>
      <c r="DE729"/>
      <c r="DF729"/>
      <c r="DG729"/>
      <c r="DH729"/>
      <c r="DI729"/>
      <c r="DJ729"/>
      <c r="DK729"/>
      <c r="DL729"/>
      <c r="DM729"/>
      <c r="DN729"/>
      <c r="DO729"/>
      <c r="DP729"/>
      <c r="DQ729"/>
      <c r="DR729"/>
      <c r="DS729"/>
    </row>
    <row r="730" spans="63:123" x14ac:dyDescent="0.25"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  <c r="CR730"/>
      <c r="CS730"/>
      <c r="CT730"/>
      <c r="CU730"/>
      <c r="CV730"/>
      <c r="CW730"/>
      <c r="CX730"/>
      <c r="CY730"/>
      <c r="CZ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</row>
    <row r="731" spans="63:123" x14ac:dyDescent="0.25"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  <c r="CQ731"/>
      <c r="CR731"/>
      <c r="CS731"/>
      <c r="CT731"/>
      <c r="CU731"/>
      <c r="CV731"/>
      <c r="CW731"/>
      <c r="CX731"/>
      <c r="CY731"/>
      <c r="CZ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</row>
    <row r="732" spans="63:123" x14ac:dyDescent="0.25"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  <c r="CQ732"/>
      <c r="CR732"/>
      <c r="CS732"/>
      <c r="CT732"/>
      <c r="CU732"/>
      <c r="CV732"/>
      <c r="CW732"/>
      <c r="CX732"/>
      <c r="CY732"/>
      <c r="CZ732"/>
      <c r="DB732"/>
      <c r="DC732"/>
      <c r="DD732"/>
      <c r="DE732"/>
      <c r="DF732"/>
      <c r="DG732"/>
      <c r="DH732"/>
      <c r="DI732"/>
      <c r="DJ732"/>
      <c r="DK732"/>
      <c r="DL732"/>
      <c r="DM732"/>
      <c r="DN732"/>
      <c r="DO732"/>
      <c r="DP732"/>
      <c r="DQ732"/>
      <c r="DR732"/>
      <c r="DS732"/>
    </row>
    <row r="733" spans="63:123" x14ac:dyDescent="0.25"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  <c r="CQ733"/>
      <c r="CR733"/>
      <c r="CS733"/>
      <c r="CT733"/>
      <c r="CU733"/>
      <c r="CV733"/>
      <c r="CW733"/>
      <c r="CX733"/>
      <c r="CY733"/>
      <c r="CZ733"/>
      <c r="DB733"/>
      <c r="DC733"/>
      <c r="DD733"/>
      <c r="DE733"/>
      <c r="DF733"/>
      <c r="DG733"/>
      <c r="DH733"/>
      <c r="DI733"/>
      <c r="DJ733"/>
      <c r="DK733"/>
      <c r="DL733"/>
      <c r="DM733"/>
      <c r="DN733"/>
      <c r="DO733"/>
      <c r="DP733"/>
      <c r="DQ733"/>
      <c r="DR733"/>
      <c r="DS733"/>
    </row>
    <row r="734" spans="63:123" x14ac:dyDescent="0.25"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  <c r="CQ734"/>
      <c r="CR734"/>
      <c r="CS734"/>
      <c r="CT734"/>
      <c r="CU734"/>
      <c r="CV734"/>
      <c r="CW734"/>
      <c r="CX734"/>
      <c r="CY734"/>
      <c r="CZ734"/>
      <c r="DB734"/>
      <c r="DC734"/>
      <c r="DD734"/>
      <c r="DE734"/>
      <c r="DF734"/>
      <c r="DG734"/>
      <c r="DH734"/>
      <c r="DI734"/>
      <c r="DJ734"/>
      <c r="DK734"/>
      <c r="DL734"/>
      <c r="DM734"/>
      <c r="DN734"/>
      <c r="DO734"/>
      <c r="DP734"/>
      <c r="DQ734"/>
      <c r="DR734"/>
      <c r="DS734"/>
    </row>
    <row r="735" spans="63:123" x14ac:dyDescent="0.25"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  <c r="CQ735"/>
      <c r="CR735"/>
      <c r="CS735"/>
      <c r="CT735"/>
      <c r="CU735"/>
      <c r="CV735"/>
      <c r="CW735"/>
      <c r="CX735"/>
      <c r="CY735"/>
      <c r="CZ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</row>
    <row r="736" spans="63:123" x14ac:dyDescent="0.25"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  <c r="CQ736"/>
      <c r="CR736"/>
      <c r="CS736"/>
      <c r="CT736"/>
      <c r="CU736"/>
      <c r="CV736"/>
      <c r="CW736"/>
      <c r="CX736"/>
      <c r="CY736"/>
      <c r="CZ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</row>
    <row r="737" spans="63:123" x14ac:dyDescent="0.25"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  <c r="CQ737"/>
      <c r="CR737"/>
      <c r="CS737"/>
      <c r="CT737"/>
      <c r="CU737"/>
      <c r="CV737"/>
      <c r="CW737"/>
      <c r="CX737"/>
      <c r="CY737"/>
      <c r="CZ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</row>
    <row r="738" spans="63:123" x14ac:dyDescent="0.25"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  <c r="CQ738"/>
      <c r="CR738"/>
      <c r="CS738"/>
      <c r="CT738"/>
      <c r="CU738"/>
      <c r="CV738"/>
      <c r="CW738"/>
      <c r="CX738"/>
      <c r="CY738"/>
      <c r="CZ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</row>
    <row r="739" spans="63:123" x14ac:dyDescent="0.25"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  <c r="CQ739"/>
      <c r="CR739"/>
      <c r="CS739"/>
      <c r="CT739"/>
      <c r="CU739"/>
      <c r="CV739"/>
      <c r="CW739"/>
      <c r="CX739"/>
      <c r="CY739"/>
      <c r="CZ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</row>
    <row r="740" spans="63:123" x14ac:dyDescent="0.25"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  <c r="CQ740"/>
      <c r="CR740"/>
      <c r="CS740"/>
      <c r="CT740"/>
      <c r="CU740"/>
      <c r="CV740"/>
      <c r="CW740"/>
      <c r="CX740"/>
      <c r="CY740"/>
      <c r="CZ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</row>
    <row r="741" spans="63:123" x14ac:dyDescent="0.25"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  <c r="CQ741"/>
      <c r="CR741"/>
      <c r="CS741"/>
      <c r="CT741"/>
      <c r="CU741"/>
      <c r="CV741"/>
      <c r="CW741"/>
      <c r="CX741"/>
      <c r="CY741"/>
      <c r="CZ741"/>
      <c r="DB741"/>
      <c r="DC741"/>
      <c r="DD741"/>
      <c r="DE741"/>
      <c r="DF741"/>
      <c r="DG741"/>
      <c r="DH741"/>
      <c r="DI741"/>
      <c r="DJ741"/>
      <c r="DK741"/>
      <c r="DL741"/>
      <c r="DM741"/>
      <c r="DN741"/>
      <c r="DO741"/>
      <c r="DP741"/>
      <c r="DQ741"/>
      <c r="DR741"/>
      <c r="DS741"/>
    </row>
    <row r="742" spans="63:123" x14ac:dyDescent="0.25"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  <c r="CQ742"/>
      <c r="CR742"/>
      <c r="CS742"/>
      <c r="CT742"/>
      <c r="CU742"/>
      <c r="CV742"/>
      <c r="CW742"/>
      <c r="CX742"/>
      <c r="CY742"/>
      <c r="CZ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</row>
    <row r="743" spans="63:123" x14ac:dyDescent="0.25"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  <c r="CQ743"/>
      <c r="CR743"/>
      <c r="CS743"/>
      <c r="CT743"/>
      <c r="CU743"/>
      <c r="CV743"/>
      <c r="CW743"/>
      <c r="CX743"/>
      <c r="CY743"/>
      <c r="CZ743"/>
      <c r="DB743"/>
      <c r="DC743"/>
      <c r="DD743"/>
      <c r="DE743"/>
      <c r="DF743"/>
      <c r="DG743"/>
      <c r="DH743"/>
      <c r="DI743"/>
      <c r="DJ743"/>
      <c r="DK743"/>
      <c r="DL743"/>
      <c r="DM743"/>
      <c r="DN743"/>
      <c r="DO743"/>
      <c r="DP743"/>
      <c r="DQ743"/>
      <c r="DR743"/>
      <c r="DS743"/>
    </row>
    <row r="744" spans="63:123" x14ac:dyDescent="0.25"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  <c r="CQ744"/>
      <c r="CR744"/>
      <c r="CS744"/>
      <c r="CT744"/>
      <c r="CU744"/>
      <c r="CV744"/>
      <c r="CW744"/>
      <c r="CX744"/>
      <c r="CY744"/>
      <c r="CZ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</row>
    <row r="745" spans="63:123" x14ac:dyDescent="0.25"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  <c r="CQ745"/>
      <c r="CR745"/>
      <c r="CS745"/>
      <c r="CT745"/>
      <c r="CU745"/>
      <c r="CV745"/>
      <c r="CW745"/>
      <c r="CX745"/>
      <c r="CY745"/>
      <c r="CZ745"/>
      <c r="DB745"/>
      <c r="DC745"/>
      <c r="DD745"/>
      <c r="DE745"/>
      <c r="DF745"/>
      <c r="DG745"/>
      <c r="DH745"/>
      <c r="DI745"/>
      <c r="DJ745"/>
      <c r="DK745"/>
      <c r="DL745"/>
      <c r="DM745"/>
      <c r="DN745"/>
      <c r="DO745"/>
      <c r="DP745"/>
      <c r="DQ745"/>
      <c r="DR745"/>
      <c r="DS745"/>
    </row>
    <row r="746" spans="63:123" x14ac:dyDescent="0.25"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  <c r="CQ746"/>
      <c r="CR746"/>
      <c r="CS746"/>
      <c r="CT746"/>
      <c r="CU746"/>
      <c r="CV746"/>
      <c r="CW746"/>
      <c r="CX746"/>
      <c r="CY746"/>
      <c r="CZ746"/>
      <c r="DB746"/>
      <c r="DC746"/>
      <c r="DD746"/>
      <c r="DE746"/>
      <c r="DF746"/>
      <c r="DG746"/>
      <c r="DH746"/>
      <c r="DI746"/>
      <c r="DJ746"/>
      <c r="DK746"/>
      <c r="DL746"/>
      <c r="DM746"/>
      <c r="DN746"/>
      <c r="DO746"/>
      <c r="DP746"/>
      <c r="DQ746"/>
      <c r="DR746"/>
      <c r="DS746"/>
    </row>
    <row r="747" spans="63:123" x14ac:dyDescent="0.25"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  <c r="CQ747"/>
      <c r="CR747"/>
      <c r="CS747"/>
      <c r="CT747"/>
      <c r="CU747"/>
      <c r="CV747"/>
      <c r="CW747"/>
      <c r="CX747"/>
      <c r="CY747"/>
      <c r="CZ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</row>
    <row r="748" spans="63:123" x14ac:dyDescent="0.25"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  <c r="CQ748"/>
      <c r="CR748"/>
      <c r="CS748"/>
      <c r="CT748"/>
      <c r="CU748"/>
      <c r="CV748"/>
      <c r="CW748"/>
      <c r="CX748"/>
      <c r="CY748"/>
      <c r="CZ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</row>
    <row r="749" spans="63:123" x14ac:dyDescent="0.25"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  <c r="CQ749"/>
      <c r="CR749"/>
      <c r="CS749"/>
      <c r="CT749"/>
      <c r="CU749"/>
      <c r="CV749"/>
      <c r="CW749"/>
      <c r="CX749"/>
      <c r="CY749"/>
      <c r="CZ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</row>
    <row r="750" spans="63:123" x14ac:dyDescent="0.25"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  <c r="CQ750"/>
      <c r="CR750"/>
      <c r="CS750"/>
      <c r="CT750"/>
      <c r="CU750"/>
      <c r="CV750"/>
      <c r="CW750"/>
      <c r="CX750"/>
      <c r="CY750"/>
      <c r="CZ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</row>
    <row r="751" spans="63:123" x14ac:dyDescent="0.25"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</row>
    <row r="752" spans="63:123" x14ac:dyDescent="0.25"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  <c r="CQ752"/>
      <c r="CR752"/>
      <c r="CS752"/>
      <c r="CT752"/>
      <c r="CU752"/>
      <c r="CV752"/>
      <c r="CW752"/>
      <c r="CX752"/>
      <c r="CY752"/>
      <c r="CZ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</row>
    <row r="753" spans="63:123" x14ac:dyDescent="0.25"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  <c r="CQ753"/>
      <c r="CR753"/>
      <c r="CS753"/>
      <c r="CT753"/>
      <c r="CU753"/>
      <c r="CV753"/>
      <c r="CW753"/>
      <c r="CX753"/>
      <c r="CY753"/>
      <c r="CZ753"/>
      <c r="DB753"/>
      <c r="DC753"/>
      <c r="DD753"/>
      <c r="DE753"/>
      <c r="DF753"/>
      <c r="DG753"/>
      <c r="DH753"/>
      <c r="DI753"/>
      <c r="DJ753"/>
      <c r="DK753"/>
      <c r="DL753"/>
      <c r="DM753"/>
      <c r="DN753"/>
      <c r="DO753"/>
      <c r="DP753"/>
      <c r="DQ753"/>
      <c r="DR753"/>
      <c r="DS753"/>
    </row>
    <row r="754" spans="63:123" x14ac:dyDescent="0.25"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  <c r="CQ754"/>
      <c r="CR754"/>
      <c r="CS754"/>
      <c r="CT754"/>
      <c r="CU754"/>
      <c r="CV754"/>
      <c r="CW754"/>
      <c r="CX754"/>
      <c r="CY754"/>
      <c r="CZ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</row>
    <row r="755" spans="63:123" x14ac:dyDescent="0.25"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  <c r="CQ755"/>
      <c r="CR755"/>
      <c r="CS755"/>
      <c r="CT755"/>
      <c r="CU755"/>
      <c r="CV755"/>
      <c r="CW755"/>
      <c r="CX755"/>
      <c r="CY755"/>
      <c r="CZ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</row>
    <row r="756" spans="63:123" x14ac:dyDescent="0.25"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  <c r="CQ756"/>
      <c r="CR756"/>
      <c r="CS756"/>
      <c r="CT756"/>
      <c r="CU756"/>
      <c r="CV756"/>
      <c r="CW756"/>
      <c r="CX756"/>
      <c r="CY756"/>
      <c r="CZ756"/>
      <c r="DB756"/>
      <c r="DC756"/>
      <c r="DD756"/>
      <c r="DE756"/>
      <c r="DF756"/>
      <c r="DG756"/>
      <c r="DH756"/>
      <c r="DI756"/>
      <c r="DJ756"/>
      <c r="DK756"/>
      <c r="DL756"/>
      <c r="DM756"/>
      <c r="DN756"/>
      <c r="DO756"/>
      <c r="DP756"/>
      <c r="DQ756"/>
      <c r="DR756"/>
      <c r="DS756"/>
    </row>
    <row r="757" spans="63:123" x14ac:dyDescent="0.25"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  <c r="CQ757"/>
      <c r="CR757"/>
      <c r="CS757"/>
      <c r="CT757"/>
      <c r="CU757"/>
      <c r="CV757"/>
      <c r="CW757"/>
      <c r="CX757"/>
      <c r="CY757"/>
      <c r="CZ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</row>
    <row r="758" spans="63:123" x14ac:dyDescent="0.25"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  <c r="CQ758"/>
      <c r="CR758"/>
      <c r="CS758"/>
      <c r="CT758"/>
      <c r="CU758"/>
      <c r="CV758"/>
      <c r="CW758"/>
      <c r="CX758"/>
      <c r="CY758"/>
      <c r="CZ758"/>
      <c r="DB758"/>
      <c r="DC758"/>
      <c r="DD758"/>
      <c r="DE758"/>
      <c r="DF758"/>
      <c r="DG758"/>
      <c r="DH758"/>
      <c r="DI758"/>
      <c r="DJ758"/>
      <c r="DK758"/>
      <c r="DL758"/>
      <c r="DM758"/>
      <c r="DN758"/>
      <c r="DO758"/>
      <c r="DP758"/>
      <c r="DQ758"/>
      <c r="DR758"/>
      <c r="DS758"/>
    </row>
    <row r="759" spans="63:123" x14ac:dyDescent="0.25"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</row>
    <row r="760" spans="63:123" x14ac:dyDescent="0.25"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  <c r="CQ760"/>
      <c r="CR760"/>
      <c r="CS760"/>
      <c r="CT760"/>
      <c r="CU760"/>
      <c r="CV760"/>
      <c r="CW760"/>
      <c r="CX760"/>
      <c r="CY760"/>
      <c r="CZ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</row>
    <row r="761" spans="63:123" x14ac:dyDescent="0.25"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  <c r="CQ761"/>
      <c r="CR761"/>
      <c r="CS761"/>
      <c r="CT761"/>
      <c r="CU761"/>
      <c r="CV761"/>
      <c r="CW761"/>
      <c r="CX761"/>
      <c r="CY761"/>
      <c r="CZ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</row>
    <row r="762" spans="63:123" x14ac:dyDescent="0.25"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  <c r="CQ762"/>
      <c r="CR762"/>
      <c r="CS762"/>
      <c r="CT762"/>
      <c r="CU762"/>
      <c r="CV762"/>
      <c r="CW762"/>
      <c r="CX762"/>
      <c r="CY762"/>
      <c r="CZ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</row>
    <row r="763" spans="63:123" x14ac:dyDescent="0.25"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  <c r="CQ763"/>
      <c r="CR763"/>
      <c r="CS763"/>
      <c r="CT763"/>
      <c r="CU763"/>
      <c r="CV763"/>
      <c r="CW763"/>
      <c r="CX763"/>
      <c r="CY763"/>
      <c r="CZ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</row>
    <row r="764" spans="63:123" x14ac:dyDescent="0.25"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  <c r="CQ764"/>
      <c r="CR764"/>
      <c r="CS764"/>
      <c r="CT764"/>
      <c r="CU764"/>
      <c r="CV764"/>
      <c r="CW764"/>
      <c r="CX764"/>
      <c r="CY764"/>
      <c r="CZ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</row>
    <row r="765" spans="63:123" x14ac:dyDescent="0.25"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  <c r="CQ765"/>
      <c r="CR765"/>
      <c r="CS765"/>
      <c r="CT765"/>
      <c r="CU765"/>
      <c r="CV765"/>
      <c r="CW765"/>
      <c r="CX765"/>
      <c r="CY765"/>
      <c r="CZ765"/>
      <c r="DB765"/>
      <c r="DC765"/>
      <c r="DD765"/>
      <c r="DE765"/>
      <c r="DF765"/>
      <c r="DG765"/>
      <c r="DH765"/>
      <c r="DI765"/>
      <c r="DJ765"/>
      <c r="DK765"/>
      <c r="DL765"/>
      <c r="DM765"/>
      <c r="DN765"/>
      <c r="DO765"/>
      <c r="DP765"/>
      <c r="DQ765"/>
      <c r="DR765"/>
      <c r="DS765"/>
    </row>
    <row r="766" spans="63:123" x14ac:dyDescent="0.25"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  <c r="CQ766"/>
      <c r="CR766"/>
      <c r="CS766"/>
      <c r="CT766"/>
      <c r="CU766"/>
      <c r="CV766"/>
      <c r="CW766"/>
      <c r="CX766"/>
      <c r="CY766"/>
      <c r="CZ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</row>
    <row r="767" spans="63:123" x14ac:dyDescent="0.25"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  <c r="CQ767"/>
      <c r="CR767"/>
      <c r="CS767"/>
      <c r="CT767"/>
      <c r="CU767"/>
      <c r="CV767"/>
      <c r="CW767"/>
      <c r="CX767"/>
      <c r="CY767"/>
      <c r="CZ767"/>
      <c r="DB767"/>
      <c r="DC767"/>
      <c r="DD767"/>
      <c r="DE767"/>
      <c r="DF767"/>
      <c r="DG767"/>
      <c r="DH767"/>
      <c r="DI767"/>
      <c r="DJ767"/>
      <c r="DK767"/>
      <c r="DL767"/>
      <c r="DM767"/>
      <c r="DN767"/>
      <c r="DO767"/>
      <c r="DP767"/>
      <c r="DQ767"/>
      <c r="DR767"/>
      <c r="DS767"/>
    </row>
    <row r="768" spans="63:123" x14ac:dyDescent="0.25"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  <c r="CQ768"/>
      <c r="CR768"/>
      <c r="CS768"/>
      <c r="CT768"/>
      <c r="CU768"/>
      <c r="CV768"/>
      <c r="CW768"/>
      <c r="CX768"/>
      <c r="CY768"/>
      <c r="CZ768"/>
      <c r="DB768"/>
      <c r="DC768"/>
      <c r="DD768"/>
      <c r="DE768"/>
      <c r="DF768"/>
      <c r="DG768"/>
      <c r="DH768"/>
      <c r="DI768"/>
      <c r="DJ768"/>
      <c r="DK768"/>
      <c r="DL768"/>
      <c r="DM768"/>
      <c r="DN768"/>
      <c r="DO768"/>
      <c r="DP768"/>
      <c r="DQ768"/>
      <c r="DR768"/>
      <c r="DS768"/>
    </row>
    <row r="769" spans="63:123" x14ac:dyDescent="0.25"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  <c r="CQ769"/>
      <c r="CR769"/>
      <c r="CS769"/>
      <c r="CT769"/>
      <c r="CU769"/>
      <c r="CV769"/>
      <c r="CW769"/>
      <c r="CX769"/>
      <c r="CY769"/>
      <c r="CZ769"/>
      <c r="DB769"/>
      <c r="DC769"/>
      <c r="DD769"/>
      <c r="DE769"/>
      <c r="DF769"/>
      <c r="DG769"/>
      <c r="DH769"/>
      <c r="DI769"/>
      <c r="DJ769"/>
      <c r="DK769"/>
      <c r="DL769"/>
      <c r="DM769"/>
      <c r="DN769"/>
      <c r="DO769"/>
      <c r="DP769"/>
      <c r="DQ769"/>
      <c r="DR769"/>
      <c r="DS769"/>
    </row>
    <row r="770" spans="63:123" x14ac:dyDescent="0.25"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  <c r="CQ770"/>
      <c r="CR770"/>
      <c r="CS770"/>
      <c r="CT770"/>
      <c r="CU770"/>
      <c r="CV770"/>
      <c r="CW770"/>
      <c r="CX770"/>
      <c r="CY770"/>
      <c r="CZ770"/>
      <c r="DB770"/>
      <c r="DC770"/>
      <c r="DD770"/>
      <c r="DE770"/>
      <c r="DF770"/>
      <c r="DG770"/>
      <c r="DH770"/>
      <c r="DI770"/>
      <c r="DJ770"/>
      <c r="DK770"/>
      <c r="DL770"/>
      <c r="DM770"/>
      <c r="DN770"/>
      <c r="DO770"/>
      <c r="DP770"/>
      <c r="DQ770"/>
      <c r="DR770"/>
      <c r="DS770"/>
    </row>
    <row r="771" spans="63:123" x14ac:dyDescent="0.25"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  <c r="CQ771"/>
      <c r="CR771"/>
      <c r="CS771"/>
      <c r="CT771"/>
      <c r="CU771"/>
      <c r="CV771"/>
      <c r="CW771"/>
      <c r="CX771"/>
      <c r="CY771"/>
      <c r="CZ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</row>
    <row r="772" spans="63:123" x14ac:dyDescent="0.25"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  <c r="CQ772"/>
      <c r="CR772"/>
      <c r="CS772"/>
      <c r="CT772"/>
      <c r="CU772"/>
      <c r="CV772"/>
      <c r="CW772"/>
      <c r="CX772"/>
      <c r="CY772"/>
      <c r="CZ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</row>
    <row r="773" spans="63:123" x14ac:dyDescent="0.25"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  <c r="CQ773"/>
      <c r="CR773"/>
      <c r="CS773"/>
      <c r="CT773"/>
      <c r="CU773"/>
      <c r="CV773"/>
      <c r="CW773"/>
      <c r="CX773"/>
      <c r="CY773"/>
      <c r="CZ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</row>
    <row r="774" spans="63:123" x14ac:dyDescent="0.25"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  <c r="CR774"/>
      <c r="CS774"/>
      <c r="CT774"/>
      <c r="CU774"/>
      <c r="CV774"/>
      <c r="CW774"/>
      <c r="CX774"/>
      <c r="CY774"/>
      <c r="CZ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</row>
    <row r="775" spans="63:123" x14ac:dyDescent="0.25"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  <c r="CR775"/>
      <c r="CS775"/>
      <c r="CT775"/>
      <c r="CU775"/>
      <c r="CV775"/>
      <c r="CW775"/>
      <c r="CX775"/>
      <c r="CY775"/>
      <c r="CZ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</row>
    <row r="776" spans="63:123" x14ac:dyDescent="0.25"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  <c r="CV776"/>
      <c r="CW776"/>
      <c r="CX776"/>
      <c r="CY776"/>
      <c r="CZ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</row>
    <row r="777" spans="63:123" x14ac:dyDescent="0.25"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  <c r="CQ777"/>
      <c r="CR777"/>
      <c r="CS777"/>
      <c r="CT777"/>
      <c r="CU777"/>
      <c r="CV777"/>
      <c r="CW777"/>
      <c r="CX777"/>
      <c r="CY777"/>
      <c r="CZ777"/>
      <c r="DB777"/>
      <c r="DC777"/>
      <c r="DD777"/>
      <c r="DE777"/>
      <c r="DF777"/>
      <c r="DG777"/>
      <c r="DH777"/>
      <c r="DI777"/>
      <c r="DJ777"/>
      <c r="DK777"/>
      <c r="DL777"/>
      <c r="DM777"/>
      <c r="DN777"/>
      <c r="DO777"/>
      <c r="DP777"/>
      <c r="DQ777"/>
      <c r="DR777"/>
      <c r="DS777"/>
    </row>
    <row r="778" spans="63:123" x14ac:dyDescent="0.25"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  <c r="CQ778"/>
      <c r="CR778"/>
      <c r="CS778"/>
      <c r="CT778"/>
      <c r="CU778"/>
      <c r="CV778"/>
      <c r="CW778"/>
      <c r="CX778"/>
      <c r="CY778"/>
      <c r="CZ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</row>
    <row r="779" spans="63:123" x14ac:dyDescent="0.25"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  <c r="CQ779"/>
      <c r="CR779"/>
      <c r="CS779"/>
      <c r="CT779"/>
      <c r="CU779"/>
      <c r="CV779"/>
      <c r="CW779"/>
      <c r="CX779"/>
      <c r="CY779"/>
      <c r="CZ779"/>
      <c r="DB779"/>
      <c r="DC779"/>
      <c r="DD779"/>
      <c r="DE779"/>
      <c r="DF779"/>
      <c r="DG779"/>
      <c r="DH779"/>
      <c r="DI779"/>
      <c r="DJ779"/>
      <c r="DK779"/>
      <c r="DL779"/>
      <c r="DM779"/>
      <c r="DN779"/>
      <c r="DO779"/>
      <c r="DP779"/>
      <c r="DQ779"/>
      <c r="DR779"/>
      <c r="DS779"/>
    </row>
    <row r="780" spans="63:123" x14ac:dyDescent="0.25"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  <c r="CQ780"/>
      <c r="CR780"/>
      <c r="CS780"/>
      <c r="CT780"/>
      <c r="CU780"/>
      <c r="CV780"/>
      <c r="CW780"/>
      <c r="CX780"/>
      <c r="CY780"/>
      <c r="CZ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</row>
    <row r="781" spans="63:123" x14ac:dyDescent="0.25"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  <c r="CQ781"/>
      <c r="CR781"/>
      <c r="CS781"/>
      <c r="CT781"/>
      <c r="CU781"/>
      <c r="CV781"/>
      <c r="CW781"/>
      <c r="CX781"/>
      <c r="CY781"/>
      <c r="CZ781"/>
      <c r="DB781"/>
      <c r="DC781"/>
      <c r="DD781"/>
      <c r="DE781"/>
      <c r="DF781"/>
      <c r="DG781"/>
      <c r="DH781"/>
      <c r="DI781"/>
      <c r="DJ781"/>
      <c r="DK781"/>
      <c r="DL781"/>
      <c r="DM781"/>
      <c r="DN781"/>
      <c r="DO781"/>
      <c r="DP781"/>
      <c r="DQ781"/>
      <c r="DR781"/>
      <c r="DS781"/>
    </row>
    <row r="782" spans="63:123" x14ac:dyDescent="0.25"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  <c r="CQ782"/>
      <c r="CR782"/>
      <c r="CS782"/>
      <c r="CT782"/>
      <c r="CU782"/>
      <c r="CV782"/>
      <c r="CW782"/>
      <c r="CX782"/>
      <c r="CY782"/>
      <c r="CZ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</row>
    <row r="783" spans="63:123" x14ac:dyDescent="0.25"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  <c r="CV783"/>
      <c r="CW783"/>
      <c r="CX783"/>
      <c r="CY783"/>
      <c r="CZ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</row>
    <row r="784" spans="63:123" x14ac:dyDescent="0.25"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  <c r="CV784"/>
      <c r="CW784"/>
      <c r="CX784"/>
      <c r="CY784"/>
      <c r="CZ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</row>
    <row r="785" spans="63:123" x14ac:dyDescent="0.25"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</row>
    <row r="786" spans="63:123" x14ac:dyDescent="0.25"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</row>
    <row r="787" spans="63:123" x14ac:dyDescent="0.25"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  <c r="CV787"/>
      <c r="CW787"/>
      <c r="CX787"/>
      <c r="CY787"/>
      <c r="CZ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</row>
    <row r="788" spans="63:123" x14ac:dyDescent="0.25"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</row>
    <row r="789" spans="63:123" x14ac:dyDescent="0.25"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  <c r="CV789"/>
      <c r="CW789"/>
      <c r="CX789"/>
      <c r="CY789"/>
      <c r="CZ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</row>
    <row r="790" spans="63:123" x14ac:dyDescent="0.25"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  <c r="CQ790"/>
      <c r="CR790"/>
      <c r="CS790"/>
      <c r="CT790"/>
      <c r="CU790"/>
      <c r="CV790"/>
      <c r="CW790"/>
      <c r="CX790"/>
      <c r="CY790"/>
      <c r="CZ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</row>
    <row r="791" spans="63:123" x14ac:dyDescent="0.25"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  <c r="CQ791"/>
      <c r="CR791"/>
      <c r="CS791"/>
      <c r="CT791"/>
      <c r="CU791"/>
      <c r="CV791"/>
      <c r="CW791"/>
      <c r="CX791"/>
      <c r="CY791"/>
      <c r="CZ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</row>
    <row r="792" spans="63:123" x14ac:dyDescent="0.25"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  <c r="CQ792"/>
      <c r="CR792"/>
      <c r="CS792"/>
      <c r="CT792"/>
      <c r="CU792"/>
      <c r="CV792"/>
      <c r="CW792"/>
      <c r="CX792"/>
      <c r="CY792"/>
      <c r="CZ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</row>
    <row r="793" spans="63:123" x14ac:dyDescent="0.25"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  <c r="CQ793"/>
      <c r="CR793"/>
      <c r="CS793"/>
      <c r="CT793"/>
      <c r="CU793"/>
      <c r="CV793"/>
      <c r="CW793"/>
      <c r="CX793"/>
      <c r="CY793"/>
      <c r="CZ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</row>
    <row r="794" spans="63:123" x14ac:dyDescent="0.25"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  <c r="CQ794"/>
      <c r="CR794"/>
      <c r="CS794"/>
      <c r="CT794"/>
      <c r="CU794"/>
      <c r="CV794"/>
      <c r="CW794"/>
      <c r="CX794"/>
      <c r="CY794"/>
      <c r="CZ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</row>
    <row r="795" spans="63:123" x14ac:dyDescent="0.25"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  <c r="CQ795"/>
      <c r="CR795"/>
      <c r="CS795"/>
      <c r="CT795"/>
      <c r="CU795"/>
      <c r="CV795"/>
      <c r="CW795"/>
      <c r="CX795"/>
      <c r="CY795"/>
      <c r="CZ795"/>
      <c r="DB795"/>
      <c r="DC795"/>
      <c r="DD795"/>
      <c r="DE795"/>
      <c r="DF795"/>
      <c r="DG795"/>
      <c r="DH795"/>
      <c r="DI795"/>
      <c r="DJ795"/>
      <c r="DK795"/>
      <c r="DL795"/>
      <c r="DM795"/>
      <c r="DN795"/>
      <c r="DO795"/>
      <c r="DP795"/>
      <c r="DQ795"/>
      <c r="DR795"/>
      <c r="DS795"/>
    </row>
    <row r="796" spans="63:123" x14ac:dyDescent="0.25"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  <c r="CV796"/>
      <c r="CW796"/>
      <c r="CX796"/>
      <c r="CY796"/>
      <c r="CZ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</row>
    <row r="797" spans="63:123" x14ac:dyDescent="0.25"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  <c r="CQ797"/>
      <c r="CR797"/>
      <c r="CS797"/>
      <c r="CT797"/>
      <c r="CU797"/>
      <c r="CV797"/>
      <c r="CW797"/>
      <c r="CX797"/>
      <c r="CY797"/>
      <c r="CZ797"/>
      <c r="DB797"/>
      <c r="DC797"/>
      <c r="DD797"/>
      <c r="DE797"/>
      <c r="DF797"/>
      <c r="DG797"/>
      <c r="DH797"/>
      <c r="DI797"/>
      <c r="DJ797"/>
      <c r="DK797"/>
      <c r="DL797"/>
      <c r="DM797"/>
      <c r="DN797"/>
      <c r="DO797"/>
      <c r="DP797"/>
      <c r="DQ797"/>
      <c r="DR797"/>
      <c r="DS797"/>
    </row>
    <row r="798" spans="63:123" x14ac:dyDescent="0.25"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  <c r="CQ798"/>
      <c r="CR798"/>
      <c r="CS798"/>
      <c r="CT798"/>
      <c r="CU798"/>
      <c r="CV798"/>
      <c r="CW798"/>
      <c r="CX798"/>
      <c r="CY798"/>
      <c r="CZ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</row>
    <row r="799" spans="63:123" x14ac:dyDescent="0.25"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  <c r="CQ799"/>
      <c r="CR799"/>
      <c r="CS799"/>
      <c r="CT799"/>
      <c r="CU799"/>
      <c r="CV799"/>
      <c r="CW799"/>
      <c r="CX799"/>
      <c r="CY799"/>
      <c r="CZ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</row>
    <row r="800" spans="63:123" x14ac:dyDescent="0.25"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  <c r="CQ800"/>
      <c r="CR800"/>
      <c r="CS800"/>
      <c r="CT800"/>
      <c r="CU800"/>
      <c r="CV800"/>
      <c r="CW800"/>
      <c r="CX800"/>
      <c r="CY800"/>
      <c r="CZ800"/>
      <c r="DB800"/>
      <c r="DC800"/>
      <c r="DD800"/>
      <c r="DE800"/>
      <c r="DF800"/>
      <c r="DG800"/>
      <c r="DH800"/>
      <c r="DI800"/>
      <c r="DJ800"/>
      <c r="DK800"/>
      <c r="DL800"/>
      <c r="DM800"/>
      <c r="DN800"/>
      <c r="DO800"/>
      <c r="DP800"/>
      <c r="DQ800"/>
      <c r="DR800"/>
      <c r="DS800"/>
    </row>
    <row r="801" spans="63:123" x14ac:dyDescent="0.25"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</row>
    <row r="802" spans="63:123" x14ac:dyDescent="0.25"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</row>
    <row r="803" spans="63:123" x14ac:dyDescent="0.25"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</row>
    <row r="804" spans="63:123" x14ac:dyDescent="0.25"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</row>
    <row r="805" spans="63:123" x14ac:dyDescent="0.25"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</row>
    <row r="806" spans="63:123" x14ac:dyDescent="0.25"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</row>
    <row r="807" spans="63:123" x14ac:dyDescent="0.25"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  <c r="CQ807"/>
      <c r="CR807"/>
      <c r="CS807"/>
      <c r="CT807"/>
      <c r="CU807"/>
      <c r="CV807"/>
      <c r="CW807"/>
      <c r="CX807"/>
      <c r="CY807"/>
      <c r="CZ807"/>
      <c r="DB807"/>
      <c r="DC807"/>
      <c r="DD807"/>
      <c r="DE807"/>
      <c r="DF807"/>
      <c r="DG807"/>
      <c r="DH807"/>
      <c r="DI807"/>
      <c r="DJ807"/>
      <c r="DK807"/>
      <c r="DL807"/>
      <c r="DM807"/>
      <c r="DN807"/>
      <c r="DO807"/>
      <c r="DP807"/>
      <c r="DQ807"/>
      <c r="DR807"/>
      <c r="DS807"/>
    </row>
    <row r="808" spans="63:123" x14ac:dyDescent="0.25"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  <c r="CV808"/>
      <c r="CW808"/>
      <c r="CX808"/>
      <c r="CY808"/>
      <c r="CZ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</row>
    <row r="809" spans="63:123" x14ac:dyDescent="0.25"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  <c r="CQ809"/>
      <c r="CR809"/>
      <c r="CS809"/>
      <c r="CT809"/>
      <c r="CU809"/>
      <c r="CV809"/>
      <c r="CW809"/>
      <c r="CX809"/>
      <c r="CY809"/>
      <c r="CZ809"/>
      <c r="DB809"/>
      <c r="DC809"/>
      <c r="DD809"/>
      <c r="DE809"/>
      <c r="DF809"/>
      <c r="DG809"/>
      <c r="DH809"/>
      <c r="DI809"/>
      <c r="DJ809"/>
      <c r="DK809"/>
      <c r="DL809"/>
      <c r="DM809"/>
      <c r="DN809"/>
      <c r="DO809"/>
      <c r="DP809"/>
      <c r="DQ809"/>
      <c r="DR809"/>
      <c r="DS809"/>
    </row>
    <row r="810" spans="63:123" x14ac:dyDescent="0.25"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</row>
    <row r="811" spans="63:123" x14ac:dyDescent="0.25"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  <c r="CQ811"/>
      <c r="CR811"/>
      <c r="CS811"/>
      <c r="CT811"/>
      <c r="CU811"/>
      <c r="CV811"/>
      <c r="CW811"/>
      <c r="CX811"/>
      <c r="CY811"/>
      <c r="CZ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  <c r="DR811"/>
      <c r="DS811"/>
    </row>
    <row r="812" spans="63:123" x14ac:dyDescent="0.25"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  <c r="CQ812"/>
      <c r="CR812"/>
      <c r="CS812"/>
      <c r="CT812"/>
      <c r="CU812"/>
      <c r="CV812"/>
      <c r="CW812"/>
      <c r="CX812"/>
      <c r="CY812"/>
      <c r="CZ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  <c r="DR812"/>
      <c r="DS812"/>
    </row>
    <row r="813" spans="63:123" x14ac:dyDescent="0.25"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</row>
    <row r="814" spans="63:123" x14ac:dyDescent="0.25"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</row>
    <row r="815" spans="63:123" x14ac:dyDescent="0.25"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  <c r="CV815"/>
      <c r="CW815"/>
      <c r="CX815"/>
      <c r="CY815"/>
      <c r="CZ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</row>
    <row r="816" spans="63:123" x14ac:dyDescent="0.25"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</row>
    <row r="817" spans="63:123" x14ac:dyDescent="0.25"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  <c r="CV817"/>
      <c r="CW817"/>
      <c r="CX817"/>
      <c r="CY817"/>
      <c r="CZ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</row>
    <row r="818" spans="63:123" x14ac:dyDescent="0.25"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</row>
    <row r="819" spans="63:123" x14ac:dyDescent="0.25"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  <c r="CQ819"/>
      <c r="CR819"/>
      <c r="CS819"/>
      <c r="CT819"/>
      <c r="CU819"/>
      <c r="CV819"/>
      <c r="CW819"/>
      <c r="CX819"/>
      <c r="CY819"/>
      <c r="CZ819"/>
      <c r="DB819"/>
      <c r="DC819"/>
      <c r="DD819"/>
      <c r="DE819"/>
      <c r="DF819"/>
      <c r="DG819"/>
      <c r="DH819"/>
      <c r="DI819"/>
      <c r="DJ819"/>
      <c r="DK819"/>
      <c r="DL819"/>
      <c r="DM819"/>
      <c r="DN819"/>
      <c r="DO819"/>
      <c r="DP819"/>
      <c r="DQ819"/>
      <c r="DR819"/>
      <c r="DS819"/>
    </row>
    <row r="820" spans="63:123" x14ac:dyDescent="0.25"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</row>
    <row r="821" spans="63:123" x14ac:dyDescent="0.25"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</row>
    <row r="822" spans="63:123" x14ac:dyDescent="0.25"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  <c r="CQ822"/>
      <c r="CR822"/>
      <c r="CS822"/>
      <c r="CT822"/>
      <c r="CU822"/>
      <c r="CV822"/>
      <c r="CW822"/>
      <c r="CX822"/>
      <c r="CY822"/>
      <c r="CZ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</row>
    <row r="823" spans="63:123" x14ac:dyDescent="0.25"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  <c r="CQ823"/>
      <c r="CR823"/>
      <c r="CS823"/>
      <c r="CT823"/>
      <c r="CU823"/>
      <c r="CV823"/>
      <c r="CW823"/>
      <c r="CX823"/>
      <c r="CY823"/>
      <c r="CZ823"/>
      <c r="DB823"/>
      <c r="DC823"/>
      <c r="DD823"/>
      <c r="DE823"/>
      <c r="DF823"/>
      <c r="DG823"/>
      <c r="DH823"/>
      <c r="DI823"/>
      <c r="DJ823"/>
      <c r="DK823"/>
      <c r="DL823"/>
      <c r="DM823"/>
      <c r="DN823"/>
      <c r="DO823"/>
      <c r="DP823"/>
      <c r="DQ823"/>
      <c r="DR823"/>
      <c r="DS823"/>
    </row>
    <row r="824" spans="63:123" x14ac:dyDescent="0.25"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  <c r="CQ824"/>
      <c r="CR824"/>
      <c r="CS824"/>
      <c r="CT824"/>
      <c r="CU824"/>
      <c r="CV824"/>
      <c r="CW824"/>
      <c r="CX824"/>
      <c r="CY824"/>
      <c r="CZ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  <c r="DR824"/>
      <c r="DS824"/>
    </row>
    <row r="825" spans="63:123" x14ac:dyDescent="0.25"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</row>
    <row r="826" spans="63:123" x14ac:dyDescent="0.25"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  <c r="CQ826"/>
      <c r="CR826"/>
      <c r="CS826"/>
      <c r="CT826"/>
      <c r="CU826"/>
      <c r="CV826"/>
      <c r="CW826"/>
      <c r="CX826"/>
      <c r="CY826"/>
      <c r="CZ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</row>
    <row r="827" spans="63:123" x14ac:dyDescent="0.25"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  <c r="CQ827"/>
      <c r="CR827"/>
      <c r="CS827"/>
      <c r="CT827"/>
      <c r="CU827"/>
      <c r="CV827"/>
      <c r="CW827"/>
      <c r="CX827"/>
      <c r="CY827"/>
      <c r="CZ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</row>
    <row r="828" spans="63:123" x14ac:dyDescent="0.25"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</row>
    <row r="829" spans="63:123" x14ac:dyDescent="0.25"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</row>
    <row r="830" spans="63:123" x14ac:dyDescent="0.25"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</row>
    <row r="831" spans="63:123" x14ac:dyDescent="0.25"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  <c r="CQ831"/>
      <c r="CR831"/>
      <c r="CS831"/>
      <c r="CT831"/>
      <c r="CU831"/>
      <c r="CV831"/>
      <c r="CW831"/>
      <c r="CX831"/>
      <c r="CY831"/>
      <c r="CZ831"/>
      <c r="DB831"/>
      <c r="DC831"/>
      <c r="DD831"/>
      <c r="DE831"/>
      <c r="DF831"/>
      <c r="DG831"/>
      <c r="DH831"/>
      <c r="DI831"/>
      <c r="DJ831"/>
      <c r="DK831"/>
      <c r="DL831"/>
      <c r="DM831"/>
      <c r="DN831"/>
      <c r="DO831"/>
      <c r="DP831"/>
      <c r="DQ831"/>
      <c r="DR831"/>
      <c r="DS831"/>
    </row>
    <row r="832" spans="63:123" x14ac:dyDescent="0.25"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</row>
    <row r="833" spans="63:123" x14ac:dyDescent="0.25"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  <c r="CQ833"/>
      <c r="CR833"/>
      <c r="CS833"/>
      <c r="CT833"/>
      <c r="CU833"/>
      <c r="CV833"/>
      <c r="CW833"/>
      <c r="CX833"/>
      <c r="CY833"/>
      <c r="CZ833"/>
      <c r="DB833"/>
      <c r="DC833"/>
      <c r="DD833"/>
      <c r="DE833"/>
      <c r="DF833"/>
      <c r="DG833"/>
      <c r="DH833"/>
      <c r="DI833"/>
      <c r="DJ833"/>
      <c r="DK833"/>
      <c r="DL833"/>
      <c r="DM833"/>
      <c r="DN833"/>
      <c r="DO833"/>
      <c r="DP833"/>
      <c r="DQ833"/>
      <c r="DR833"/>
      <c r="DS833"/>
    </row>
    <row r="834" spans="63:123" x14ac:dyDescent="0.25"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</row>
    <row r="835" spans="63:123" x14ac:dyDescent="0.25"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  <c r="CQ835"/>
      <c r="CR835"/>
      <c r="CS835"/>
      <c r="CT835"/>
      <c r="CU835"/>
      <c r="CV835"/>
      <c r="CW835"/>
      <c r="CX835"/>
      <c r="CY835"/>
      <c r="CZ835"/>
      <c r="DB835"/>
      <c r="DC835"/>
      <c r="DD835"/>
      <c r="DE835"/>
      <c r="DF835"/>
      <c r="DG835"/>
      <c r="DH835"/>
      <c r="DI835"/>
      <c r="DJ835"/>
      <c r="DK835"/>
      <c r="DL835"/>
      <c r="DM835"/>
      <c r="DN835"/>
      <c r="DO835"/>
      <c r="DP835"/>
      <c r="DQ835"/>
      <c r="DR835"/>
      <c r="DS835"/>
    </row>
    <row r="836" spans="63:123" x14ac:dyDescent="0.25"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  <c r="CQ836"/>
      <c r="CR836"/>
      <c r="CS836"/>
      <c r="CT836"/>
      <c r="CU836"/>
      <c r="CV836"/>
      <c r="CW836"/>
      <c r="CX836"/>
      <c r="CY836"/>
      <c r="CZ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  <c r="DR836"/>
      <c r="DS836"/>
    </row>
    <row r="837" spans="63:123" x14ac:dyDescent="0.25"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</row>
    <row r="838" spans="63:123" x14ac:dyDescent="0.25"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</row>
    <row r="839" spans="63:123" x14ac:dyDescent="0.25"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</row>
    <row r="840" spans="63:123" x14ac:dyDescent="0.25"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</row>
    <row r="841" spans="63:123" x14ac:dyDescent="0.25"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</row>
    <row r="842" spans="63:123" x14ac:dyDescent="0.25"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</row>
    <row r="843" spans="63:123" x14ac:dyDescent="0.25"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  <c r="CQ843"/>
      <c r="CR843"/>
      <c r="CS843"/>
      <c r="CT843"/>
      <c r="CU843"/>
      <c r="CV843"/>
      <c r="CW843"/>
      <c r="CX843"/>
      <c r="CY843"/>
      <c r="CZ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</row>
    <row r="844" spans="63:123" x14ac:dyDescent="0.25"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</row>
    <row r="845" spans="63:123" x14ac:dyDescent="0.25"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  <c r="CQ845"/>
      <c r="CR845"/>
      <c r="CS845"/>
      <c r="CT845"/>
      <c r="CU845"/>
      <c r="CV845"/>
      <c r="CW845"/>
      <c r="CX845"/>
      <c r="CY845"/>
      <c r="CZ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</row>
    <row r="846" spans="63:123" x14ac:dyDescent="0.25"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  <c r="CQ846"/>
      <c r="CR846"/>
      <c r="CS846"/>
      <c r="CT846"/>
      <c r="CU846"/>
      <c r="CV846"/>
      <c r="CW846"/>
      <c r="CX846"/>
      <c r="CY846"/>
      <c r="CZ846"/>
      <c r="DB846"/>
      <c r="DC846"/>
      <c r="DD846"/>
      <c r="DE846"/>
      <c r="DF846"/>
      <c r="DG846"/>
      <c r="DH846"/>
      <c r="DI846"/>
      <c r="DJ846"/>
      <c r="DK846"/>
      <c r="DL846"/>
      <c r="DM846"/>
      <c r="DN846"/>
      <c r="DO846"/>
      <c r="DP846"/>
      <c r="DQ846"/>
      <c r="DR846"/>
      <c r="DS846"/>
    </row>
    <row r="847" spans="63:123" x14ac:dyDescent="0.25"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  <c r="CQ847"/>
      <c r="CR847"/>
      <c r="CS847"/>
      <c r="CT847"/>
      <c r="CU847"/>
      <c r="CV847"/>
      <c r="CW847"/>
      <c r="CX847"/>
      <c r="CY847"/>
      <c r="CZ847"/>
      <c r="DB847"/>
      <c r="DC847"/>
      <c r="DD847"/>
      <c r="DE847"/>
      <c r="DF847"/>
      <c r="DG847"/>
      <c r="DH847"/>
      <c r="DI847"/>
      <c r="DJ847"/>
      <c r="DK847"/>
      <c r="DL847"/>
      <c r="DM847"/>
      <c r="DN847"/>
      <c r="DO847"/>
      <c r="DP847"/>
      <c r="DQ847"/>
      <c r="DR847"/>
      <c r="DS847"/>
    </row>
    <row r="848" spans="63:123" x14ac:dyDescent="0.25"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  <c r="CQ848"/>
      <c r="CR848"/>
      <c r="CS848"/>
      <c r="CT848"/>
      <c r="CU848"/>
      <c r="CV848"/>
      <c r="CW848"/>
      <c r="CX848"/>
      <c r="CY848"/>
      <c r="CZ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  <c r="DR848"/>
      <c r="DS848"/>
    </row>
    <row r="849" spans="63:123" x14ac:dyDescent="0.25"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</row>
    <row r="850" spans="63:123" x14ac:dyDescent="0.25"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</row>
    <row r="851" spans="63:123" x14ac:dyDescent="0.25"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</row>
    <row r="852" spans="63:123" x14ac:dyDescent="0.25"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</row>
    <row r="853" spans="63:123" x14ac:dyDescent="0.25"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</row>
    <row r="854" spans="63:123" x14ac:dyDescent="0.25"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</row>
    <row r="855" spans="63:123" x14ac:dyDescent="0.25"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  <c r="CQ855"/>
      <c r="CR855"/>
      <c r="CS855"/>
      <c r="CT855"/>
      <c r="CU855"/>
      <c r="CV855"/>
      <c r="CW855"/>
      <c r="CX855"/>
      <c r="CY855"/>
      <c r="CZ855"/>
      <c r="DB855"/>
      <c r="DC855"/>
      <c r="DD855"/>
      <c r="DE855"/>
      <c r="DF855"/>
      <c r="DG855"/>
      <c r="DH855"/>
      <c r="DI855"/>
      <c r="DJ855"/>
      <c r="DK855"/>
      <c r="DL855"/>
      <c r="DM855"/>
      <c r="DN855"/>
      <c r="DO855"/>
      <c r="DP855"/>
      <c r="DQ855"/>
      <c r="DR855"/>
      <c r="DS855"/>
    </row>
    <row r="856" spans="63:123" x14ac:dyDescent="0.25"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  <c r="CQ856"/>
      <c r="CR856"/>
      <c r="CS856"/>
      <c r="CT856"/>
      <c r="CU856"/>
      <c r="CV856"/>
      <c r="CW856"/>
      <c r="CX856"/>
      <c r="CY856"/>
      <c r="CZ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</row>
    <row r="857" spans="63:123" x14ac:dyDescent="0.25"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  <c r="CQ857"/>
      <c r="CR857"/>
      <c r="CS857"/>
      <c r="CT857"/>
      <c r="CU857"/>
      <c r="CV857"/>
      <c r="CW857"/>
      <c r="CX857"/>
      <c r="CY857"/>
      <c r="CZ857"/>
      <c r="DB857"/>
      <c r="DC857"/>
      <c r="DD857"/>
      <c r="DE857"/>
      <c r="DF857"/>
      <c r="DG857"/>
      <c r="DH857"/>
      <c r="DI857"/>
      <c r="DJ857"/>
      <c r="DK857"/>
      <c r="DL857"/>
      <c r="DM857"/>
      <c r="DN857"/>
      <c r="DO857"/>
      <c r="DP857"/>
      <c r="DQ857"/>
      <c r="DR857"/>
      <c r="DS857"/>
    </row>
    <row r="858" spans="63:123" x14ac:dyDescent="0.25"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</row>
    <row r="859" spans="63:123" x14ac:dyDescent="0.25"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</row>
    <row r="860" spans="63:123" x14ac:dyDescent="0.25"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</row>
    <row r="861" spans="63:123" x14ac:dyDescent="0.25"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</row>
    <row r="862" spans="63:123" x14ac:dyDescent="0.25"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</row>
    <row r="863" spans="63:123" x14ac:dyDescent="0.25"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</row>
    <row r="864" spans="63:123" x14ac:dyDescent="0.25"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</row>
    <row r="865" spans="63:123" x14ac:dyDescent="0.25"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</row>
    <row r="866" spans="63:123" x14ac:dyDescent="0.25"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</row>
    <row r="867" spans="63:123" x14ac:dyDescent="0.25"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</row>
    <row r="868" spans="63:123" x14ac:dyDescent="0.25"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</row>
    <row r="869" spans="63:123" x14ac:dyDescent="0.25"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</row>
    <row r="870" spans="63:123" x14ac:dyDescent="0.25"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</row>
    <row r="871" spans="63:123" x14ac:dyDescent="0.25"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</row>
    <row r="872" spans="63:123" x14ac:dyDescent="0.25"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</row>
    <row r="873" spans="63:123" x14ac:dyDescent="0.25"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  <c r="CQ873"/>
      <c r="CR873"/>
      <c r="CS873"/>
      <c r="CT873"/>
      <c r="CU873"/>
      <c r="CV873"/>
      <c r="CW873"/>
      <c r="CX873"/>
      <c r="CY873"/>
      <c r="CZ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</row>
    <row r="874" spans="63:123" x14ac:dyDescent="0.25"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  <c r="CQ874"/>
      <c r="CR874"/>
      <c r="CS874"/>
      <c r="CT874"/>
      <c r="CU874"/>
      <c r="CV874"/>
      <c r="CW874"/>
      <c r="CX874"/>
      <c r="CY874"/>
      <c r="CZ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</row>
    <row r="875" spans="63:123" x14ac:dyDescent="0.25"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  <c r="CQ875"/>
      <c r="CR875"/>
      <c r="CS875"/>
      <c r="CT875"/>
      <c r="CU875"/>
      <c r="CV875"/>
      <c r="CW875"/>
      <c r="CX875"/>
      <c r="CY875"/>
      <c r="CZ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</row>
    <row r="876" spans="63:123" x14ac:dyDescent="0.25"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  <c r="CQ876"/>
      <c r="CR876"/>
      <c r="CS876"/>
      <c r="CT876"/>
      <c r="CU876"/>
      <c r="CV876"/>
      <c r="CW876"/>
      <c r="CX876"/>
      <c r="CY876"/>
      <c r="CZ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</row>
    <row r="877" spans="63:123" x14ac:dyDescent="0.25"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  <c r="CQ877"/>
      <c r="CR877"/>
      <c r="CS877"/>
      <c r="CT877"/>
      <c r="CU877"/>
      <c r="CV877"/>
      <c r="CW877"/>
      <c r="CX877"/>
      <c r="CY877"/>
      <c r="CZ877"/>
      <c r="DB877"/>
      <c r="DC877"/>
      <c r="DD877"/>
      <c r="DE877"/>
      <c r="DF877"/>
      <c r="DG877"/>
      <c r="DH877"/>
      <c r="DI877"/>
      <c r="DJ877"/>
      <c r="DK877"/>
      <c r="DL877"/>
      <c r="DM877"/>
      <c r="DN877"/>
      <c r="DO877"/>
      <c r="DP877"/>
      <c r="DQ877"/>
      <c r="DR877"/>
      <c r="DS877"/>
    </row>
    <row r="878" spans="63:123" x14ac:dyDescent="0.25"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  <c r="CQ878"/>
      <c r="CR878"/>
      <c r="CS878"/>
      <c r="CT878"/>
      <c r="CU878"/>
      <c r="CV878"/>
      <c r="CW878"/>
      <c r="CX878"/>
      <c r="CY878"/>
      <c r="CZ878"/>
      <c r="DB878"/>
      <c r="DC878"/>
      <c r="DD878"/>
      <c r="DE878"/>
      <c r="DF878"/>
      <c r="DG878"/>
      <c r="DH878"/>
      <c r="DI878"/>
      <c r="DJ878"/>
      <c r="DK878"/>
      <c r="DL878"/>
      <c r="DM878"/>
      <c r="DN878"/>
      <c r="DO878"/>
      <c r="DP878"/>
      <c r="DQ878"/>
      <c r="DR878"/>
      <c r="DS878"/>
    </row>
    <row r="879" spans="63:123" x14ac:dyDescent="0.25"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  <c r="CQ879"/>
      <c r="CR879"/>
      <c r="CS879"/>
      <c r="CT879"/>
      <c r="CU879"/>
      <c r="CV879"/>
      <c r="CW879"/>
      <c r="CX879"/>
      <c r="CY879"/>
      <c r="CZ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</row>
    <row r="880" spans="63:123" x14ac:dyDescent="0.25"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  <c r="CQ880"/>
      <c r="CR880"/>
      <c r="CS880"/>
      <c r="CT880"/>
      <c r="CU880"/>
      <c r="CV880"/>
      <c r="CW880"/>
      <c r="CX880"/>
      <c r="CY880"/>
      <c r="CZ880"/>
      <c r="DB880"/>
      <c r="DC880"/>
      <c r="DD880"/>
      <c r="DE880"/>
      <c r="DF880"/>
      <c r="DG880"/>
      <c r="DH880"/>
      <c r="DI880"/>
      <c r="DJ880"/>
      <c r="DK880"/>
      <c r="DL880"/>
      <c r="DM880"/>
      <c r="DN880"/>
      <c r="DO880"/>
      <c r="DP880"/>
      <c r="DQ880"/>
      <c r="DR880"/>
      <c r="DS880"/>
    </row>
    <row r="881" spans="63:123" x14ac:dyDescent="0.25"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  <c r="CQ881"/>
      <c r="CR881"/>
      <c r="CS881"/>
      <c r="CT881"/>
      <c r="CU881"/>
      <c r="CV881"/>
      <c r="CW881"/>
      <c r="CX881"/>
      <c r="CY881"/>
      <c r="CZ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</row>
    <row r="882" spans="63:123" x14ac:dyDescent="0.25"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  <c r="CQ882"/>
      <c r="CR882"/>
      <c r="CS882"/>
      <c r="CT882"/>
      <c r="CU882"/>
      <c r="CV882"/>
      <c r="CW882"/>
      <c r="CX882"/>
      <c r="CY882"/>
      <c r="CZ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</row>
    <row r="883" spans="63:123" x14ac:dyDescent="0.25"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  <c r="CQ883"/>
      <c r="CR883"/>
      <c r="CS883"/>
      <c r="CT883"/>
      <c r="CU883"/>
      <c r="CV883"/>
      <c r="CW883"/>
      <c r="CX883"/>
      <c r="CY883"/>
      <c r="CZ883"/>
      <c r="DB883"/>
      <c r="DC883"/>
      <c r="DD883"/>
      <c r="DE883"/>
      <c r="DF883"/>
      <c r="DG883"/>
      <c r="DH883"/>
      <c r="DI883"/>
      <c r="DJ883"/>
      <c r="DK883"/>
      <c r="DL883"/>
      <c r="DM883"/>
      <c r="DN883"/>
      <c r="DO883"/>
      <c r="DP883"/>
      <c r="DQ883"/>
      <c r="DR883"/>
      <c r="DS883"/>
    </row>
    <row r="884" spans="63:123" x14ac:dyDescent="0.25"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  <c r="CQ884"/>
      <c r="CR884"/>
      <c r="CS884"/>
      <c r="CT884"/>
      <c r="CU884"/>
      <c r="CV884"/>
      <c r="CW884"/>
      <c r="CX884"/>
      <c r="CY884"/>
      <c r="CZ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</row>
    <row r="885" spans="63:123" x14ac:dyDescent="0.25"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  <c r="CQ885"/>
      <c r="CR885"/>
      <c r="CS885"/>
      <c r="CT885"/>
      <c r="CU885"/>
      <c r="CV885"/>
      <c r="CW885"/>
      <c r="CX885"/>
      <c r="CY885"/>
      <c r="CZ885"/>
      <c r="DB885"/>
      <c r="DC885"/>
      <c r="DD885"/>
      <c r="DE885"/>
      <c r="DF885"/>
      <c r="DG885"/>
      <c r="DH885"/>
      <c r="DI885"/>
      <c r="DJ885"/>
      <c r="DK885"/>
      <c r="DL885"/>
      <c r="DM885"/>
      <c r="DN885"/>
      <c r="DO885"/>
      <c r="DP885"/>
      <c r="DQ885"/>
      <c r="DR885"/>
      <c r="DS885"/>
    </row>
    <row r="886" spans="63:123" x14ac:dyDescent="0.25"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</row>
    <row r="887" spans="63:123" x14ac:dyDescent="0.25"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  <c r="CQ887"/>
      <c r="CR887"/>
      <c r="CS887"/>
      <c r="CT887"/>
      <c r="CU887"/>
      <c r="CV887"/>
      <c r="CW887"/>
      <c r="CX887"/>
      <c r="CY887"/>
      <c r="CZ887"/>
      <c r="DB887"/>
      <c r="DC887"/>
      <c r="DD887"/>
      <c r="DE887"/>
      <c r="DF887"/>
      <c r="DG887"/>
      <c r="DH887"/>
      <c r="DI887"/>
      <c r="DJ887"/>
      <c r="DK887"/>
      <c r="DL887"/>
      <c r="DM887"/>
      <c r="DN887"/>
      <c r="DO887"/>
      <c r="DP887"/>
      <c r="DQ887"/>
      <c r="DR887"/>
      <c r="DS887"/>
    </row>
    <row r="888" spans="63:123" x14ac:dyDescent="0.25"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  <c r="CQ888"/>
      <c r="CR888"/>
      <c r="CS888"/>
      <c r="CT888"/>
      <c r="CU888"/>
      <c r="CV888"/>
      <c r="CW888"/>
      <c r="CX888"/>
      <c r="CY888"/>
      <c r="CZ888"/>
      <c r="DB888"/>
      <c r="DC888"/>
      <c r="DD888"/>
      <c r="DE888"/>
      <c r="DF888"/>
      <c r="DG888"/>
      <c r="DH888"/>
      <c r="DI888"/>
      <c r="DJ888"/>
      <c r="DK888"/>
      <c r="DL888"/>
      <c r="DM888"/>
      <c r="DN888"/>
      <c r="DO888"/>
      <c r="DP888"/>
      <c r="DQ888"/>
      <c r="DR888"/>
      <c r="DS888"/>
    </row>
    <row r="889" spans="63:123" x14ac:dyDescent="0.25"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  <c r="CQ889"/>
      <c r="CR889"/>
      <c r="CS889"/>
      <c r="CT889"/>
      <c r="CU889"/>
      <c r="CV889"/>
      <c r="CW889"/>
      <c r="CX889"/>
      <c r="CY889"/>
      <c r="CZ889"/>
      <c r="DB889"/>
      <c r="DC889"/>
      <c r="DD889"/>
      <c r="DE889"/>
      <c r="DF889"/>
      <c r="DG889"/>
      <c r="DH889"/>
      <c r="DI889"/>
      <c r="DJ889"/>
      <c r="DK889"/>
      <c r="DL889"/>
      <c r="DM889"/>
      <c r="DN889"/>
      <c r="DO889"/>
      <c r="DP889"/>
      <c r="DQ889"/>
      <c r="DR889"/>
      <c r="DS889"/>
    </row>
    <row r="890" spans="63:123" x14ac:dyDescent="0.25"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  <c r="CQ890"/>
      <c r="CR890"/>
      <c r="CS890"/>
      <c r="CT890"/>
      <c r="CU890"/>
      <c r="CV890"/>
      <c r="CW890"/>
      <c r="CX890"/>
      <c r="CY890"/>
      <c r="CZ890"/>
      <c r="DB890"/>
      <c r="DC890"/>
      <c r="DD890"/>
      <c r="DE890"/>
      <c r="DF890"/>
      <c r="DG890"/>
      <c r="DH890"/>
      <c r="DI890"/>
      <c r="DJ890"/>
      <c r="DK890"/>
      <c r="DL890"/>
      <c r="DM890"/>
      <c r="DN890"/>
      <c r="DO890"/>
      <c r="DP890"/>
      <c r="DQ890"/>
      <c r="DR890"/>
      <c r="DS890"/>
    </row>
    <row r="891" spans="63:123" x14ac:dyDescent="0.25"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  <c r="CQ891"/>
      <c r="CR891"/>
      <c r="CS891"/>
      <c r="CT891"/>
      <c r="CU891"/>
      <c r="CV891"/>
      <c r="CW891"/>
      <c r="CX891"/>
      <c r="CY891"/>
      <c r="CZ891"/>
      <c r="DB891"/>
      <c r="DC891"/>
      <c r="DD891"/>
      <c r="DE891"/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</row>
    <row r="892" spans="63:123" x14ac:dyDescent="0.25"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</row>
    <row r="893" spans="63:123" x14ac:dyDescent="0.25"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  <c r="CQ893"/>
      <c r="CR893"/>
      <c r="CS893"/>
      <c r="CT893"/>
      <c r="CU893"/>
      <c r="CV893"/>
      <c r="CW893"/>
      <c r="CX893"/>
      <c r="CY893"/>
      <c r="CZ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</row>
    <row r="894" spans="63:123" x14ac:dyDescent="0.25"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</row>
    <row r="895" spans="63:123" x14ac:dyDescent="0.25"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  <c r="CQ895"/>
      <c r="CR895"/>
      <c r="CS895"/>
      <c r="CT895"/>
      <c r="CU895"/>
      <c r="CV895"/>
      <c r="CW895"/>
      <c r="CX895"/>
      <c r="CY895"/>
      <c r="CZ895"/>
      <c r="DB895"/>
      <c r="DC895"/>
      <c r="DD895"/>
      <c r="DE895"/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</row>
    <row r="896" spans="63:123" x14ac:dyDescent="0.25"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  <c r="CQ896"/>
      <c r="CR896"/>
      <c r="CS896"/>
      <c r="CT896"/>
      <c r="CU896"/>
      <c r="CV896"/>
      <c r="CW896"/>
      <c r="CX896"/>
      <c r="CY896"/>
      <c r="CZ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</row>
    <row r="897" spans="63:123" x14ac:dyDescent="0.25"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  <c r="CQ897"/>
      <c r="CR897"/>
      <c r="CS897"/>
      <c r="CT897"/>
      <c r="CU897"/>
      <c r="CV897"/>
      <c r="CW897"/>
      <c r="CX897"/>
      <c r="CY897"/>
      <c r="CZ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  <c r="DR897"/>
      <c r="DS897"/>
    </row>
    <row r="898" spans="63:123" x14ac:dyDescent="0.25"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  <c r="CQ898"/>
      <c r="CR898"/>
      <c r="CS898"/>
      <c r="CT898"/>
      <c r="CU898"/>
      <c r="CV898"/>
      <c r="CW898"/>
      <c r="CX898"/>
      <c r="CY898"/>
      <c r="CZ898"/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</row>
    <row r="899" spans="63:123" x14ac:dyDescent="0.25"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  <c r="CQ899"/>
      <c r="CR899"/>
      <c r="CS899"/>
      <c r="CT899"/>
      <c r="CU899"/>
      <c r="CV899"/>
      <c r="CW899"/>
      <c r="CX899"/>
      <c r="CY899"/>
      <c r="CZ899"/>
      <c r="DB899"/>
      <c r="DC899"/>
      <c r="DD899"/>
      <c r="DE899"/>
      <c r="DF899"/>
      <c r="DG899"/>
      <c r="DH899"/>
      <c r="DI899"/>
      <c r="DJ899"/>
      <c r="DK899"/>
      <c r="DL899"/>
      <c r="DM899"/>
      <c r="DN899"/>
      <c r="DO899"/>
      <c r="DP899"/>
      <c r="DQ899"/>
      <c r="DR899"/>
      <c r="DS899"/>
    </row>
    <row r="900" spans="63:123" x14ac:dyDescent="0.25"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  <c r="CQ900"/>
      <c r="CR900"/>
      <c r="CS900"/>
      <c r="CT900"/>
      <c r="CU900"/>
      <c r="CV900"/>
      <c r="CW900"/>
      <c r="CX900"/>
      <c r="CY900"/>
      <c r="CZ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  <c r="DR900"/>
      <c r="DS900"/>
    </row>
    <row r="901" spans="63:123" x14ac:dyDescent="0.25"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  <c r="CQ901"/>
      <c r="CR901"/>
      <c r="CS901"/>
      <c r="CT901"/>
      <c r="CU901"/>
      <c r="CV901"/>
      <c r="CW901"/>
      <c r="CX901"/>
      <c r="CY901"/>
      <c r="CZ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  <c r="DR901"/>
      <c r="DS901"/>
    </row>
    <row r="902" spans="63:123" x14ac:dyDescent="0.25"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  <c r="CQ902"/>
      <c r="CR902"/>
      <c r="CS902"/>
      <c r="CT902"/>
      <c r="CU902"/>
      <c r="CV902"/>
      <c r="CW902"/>
      <c r="CX902"/>
      <c r="CY902"/>
      <c r="CZ902"/>
      <c r="DB902"/>
      <c r="DC902"/>
      <c r="DD902"/>
      <c r="DE902"/>
      <c r="DF902"/>
      <c r="DG902"/>
      <c r="DH902"/>
      <c r="DI902"/>
      <c r="DJ902"/>
      <c r="DK902"/>
      <c r="DL902"/>
      <c r="DM902"/>
      <c r="DN902"/>
      <c r="DO902"/>
      <c r="DP902"/>
      <c r="DQ902"/>
      <c r="DR902"/>
      <c r="DS902"/>
    </row>
    <row r="903" spans="63:123" x14ac:dyDescent="0.25"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  <c r="CQ903"/>
      <c r="CR903"/>
      <c r="CS903"/>
      <c r="CT903"/>
      <c r="CU903"/>
      <c r="CV903"/>
      <c r="CW903"/>
      <c r="CX903"/>
      <c r="CY903"/>
      <c r="CZ903"/>
      <c r="DB903"/>
      <c r="DC903"/>
      <c r="DD903"/>
      <c r="DE903"/>
      <c r="DF903"/>
      <c r="DG903"/>
      <c r="DH903"/>
      <c r="DI903"/>
      <c r="DJ903"/>
      <c r="DK903"/>
      <c r="DL903"/>
      <c r="DM903"/>
      <c r="DN903"/>
      <c r="DO903"/>
      <c r="DP903"/>
      <c r="DQ903"/>
      <c r="DR903"/>
      <c r="DS903"/>
    </row>
    <row r="904" spans="63:123" x14ac:dyDescent="0.25"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  <c r="CQ904"/>
      <c r="CR904"/>
      <c r="CS904"/>
      <c r="CT904"/>
      <c r="CU904"/>
      <c r="CV904"/>
      <c r="CW904"/>
      <c r="CX904"/>
      <c r="CY904"/>
      <c r="CZ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</row>
    <row r="905" spans="63:123" x14ac:dyDescent="0.25"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  <c r="CQ905"/>
      <c r="CR905"/>
      <c r="CS905"/>
      <c r="CT905"/>
      <c r="CU905"/>
      <c r="CV905"/>
      <c r="CW905"/>
      <c r="CX905"/>
      <c r="CY905"/>
      <c r="CZ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</row>
    <row r="906" spans="63:123" x14ac:dyDescent="0.25"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  <c r="CQ906"/>
      <c r="CR906"/>
      <c r="CS906"/>
      <c r="CT906"/>
      <c r="CU906"/>
      <c r="CV906"/>
      <c r="CW906"/>
      <c r="CX906"/>
      <c r="CY906"/>
      <c r="CZ906"/>
      <c r="DB906"/>
      <c r="DC906"/>
      <c r="DD906"/>
      <c r="DE906"/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</row>
    <row r="907" spans="63:123" x14ac:dyDescent="0.25"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  <c r="CQ907"/>
      <c r="CR907"/>
      <c r="CS907"/>
      <c r="CT907"/>
      <c r="CU907"/>
      <c r="CV907"/>
      <c r="CW907"/>
      <c r="CX907"/>
      <c r="CY907"/>
      <c r="CZ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</row>
    <row r="908" spans="63:123" x14ac:dyDescent="0.25"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  <c r="CQ908"/>
      <c r="CR908"/>
      <c r="CS908"/>
      <c r="CT908"/>
      <c r="CU908"/>
      <c r="CV908"/>
      <c r="CW908"/>
      <c r="CX908"/>
      <c r="CY908"/>
      <c r="CZ908"/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</row>
    <row r="909" spans="63:123" x14ac:dyDescent="0.25"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  <c r="CQ909"/>
      <c r="CR909"/>
      <c r="CS909"/>
      <c r="CT909"/>
      <c r="CU909"/>
      <c r="CV909"/>
      <c r="CW909"/>
      <c r="CX909"/>
      <c r="CY909"/>
      <c r="CZ909"/>
      <c r="DB909"/>
      <c r="DC909"/>
      <c r="DD909"/>
      <c r="DE909"/>
      <c r="DF909"/>
      <c r="DG909"/>
      <c r="DH909"/>
      <c r="DI909"/>
      <c r="DJ909"/>
      <c r="DK909"/>
      <c r="DL909"/>
      <c r="DM909"/>
      <c r="DN909"/>
      <c r="DO909"/>
      <c r="DP909"/>
      <c r="DQ909"/>
      <c r="DR909"/>
      <c r="DS909"/>
    </row>
    <row r="910" spans="63:123" x14ac:dyDescent="0.25"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  <c r="CQ910"/>
      <c r="CR910"/>
      <c r="CS910"/>
      <c r="CT910"/>
      <c r="CU910"/>
      <c r="CV910"/>
      <c r="CW910"/>
      <c r="CX910"/>
      <c r="CY910"/>
      <c r="CZ910"/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</row>
    <row r="911" spans="63:123" x14ac:dyDescent="0.25"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  <c r="CQ911"/>
      <c r="CR911"/>
      <c r="CS911"/>
      <c r="CT911"/>
      <c r="CU911"/>
      <c r="CV911"/>
      <c r="CW911"/>
      <c r="CX911"/>
      <c r="CY911"/>
      <c r="CZ911"/>
      <c r="DB911"/>
      <c r="DC911"/>
      <c r="DD911"/>
      <c r="DE911"/>
      <c r="DF911"/>
      <c r="DG911"/>
      <c r="DH911"/>
      <c r="DI911"/>
      <c r="DJ911"/>
      <c r="DK911"/>
      <c r="DL911"/>
      <c r="DM911"/>
      <c r="DN911"/>
      <c r="DO911"/>
      <c r="DP911"/>
      <c r="DQ911"/>
      <c r="DR911"/>
      <c r="DS911"/>
    </row>
    <row r="912" spans="63:123" x14ac:dyDescent="0.25"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  <c r="CQ912"/>
      <c r="CR912"/>
      <c r="CS912"/>
      <c r="CT912"/>
      <c r="CU912"/>
      <c r="CV912"/>
      <c r="CW912"/>
      <c r="CX912"/>
      <c r="CY912"/>
      <c r="CZ912"/>
      <c r="DB912"/>
      <c r="DC912"/>
      <c r="DD912"/>
      <c r="DE912"/>
      <c r="DF912"/>
      <c r="DG912"/>
      <c r="DH912"/>
      <c r="DI912"/>
      <c r="DJ912"/>
      <c r="DK912"/>
      <c r="DL912"/>
      <c r="DM912"/>
      <c r="DN912"/>
      <c r="DO912"/>
      <c r="DP912"/>
      <c r="DQ912"/>
      <c r="DR912"/>
      <c r="DS912"/>
    </row>
    <row r="913" spans="63:123" x14ac:dyDescent="0.25"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  <c r="CQ913"/>
      <c r="CR913"/>
      <c r="CS913"/>
      <c r="CT913"/>
      <c r="CU913"/>
      <c r="CV913"/>
      <c r="CW913"/>
      <c r="CX913"/>
      <c r="CY913"/>
      <c r="CZ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  <c r="DR913"/>
      <c r="DS913"/>
    </row>
    <row r="914" spans="63:123" x14ac:dyDescent="0.25"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  <c r="CQ914"/>
      <c r="CR914"/>
      <c r="CS914"/>
      <c r="CT914"/>
      <c r="CU914"/>
      <c r="CV914"/>
      <c r="CW914"/>
      <c r="CX914"/>
      <c r="CY914"/>
      <c r="CZ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  <c r="DR914"/>
      <c r="DS914"/>
    </row>
    <row r="915" spans="63:123" x14ac:dyDescent="0.25"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  <c r="CQ915"/>
      <c r="CR915"/>
      <c r="CS915"/>
      <c r="CT915"/>
      <c r="CU915"/>
      <c r="CV915"/>
      <c r="CW915"/>
      <c r="CX915"/>
      <c r="CY915"/>
      <c r="CZ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  <c r="DR915"/>
      <c r="DS915"/>
    </row>
    <row r="916" spans="63:123" x14ac:dyDescent="0.25"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  <c r="CQ916"/>
      <c r="CR916"/>
      <c r="CS916"/>
      <c r="CT916"/>
      <c r="CU916"/>
      <c r="CV916"/>
      <c r="CW916"/>
      <c r="CX916"/>
      <c r="CY916"/>
      <c r="CZ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  <c r="DR916"/>
      <c r="DS916"/>
    </row>
    <row r="917" spans="63:123" x14ac:dyDescent="0.25"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  <c r="CQ917"/>
      <c r="CR917"/>
      <c r="CS917"/>
      <c r="CT917"/>
      <c r="CU917"/>
      <c r="CV917"/>
      <c r="CW917"/>
      <c r="CX917"/>
      <c r="CY917"/>
      <c r="CZ917"/>
      <c r="DB917"/>
      <c r="DC917"/>
      <c r="DD917"/>
      <c r="DE917"/>
      <c r="DF917"/>
      <c r="DG917"/>
      <c r="DH917"/>
      <c r="DI917"/>
      <c r="DJ917"/>
      <c r="DK917"/>
      <c r="DL917"/>
      <c r="DM917"/>
      <c r="DN917"/>
      <c r="DO917"/>
      <c r="DP917"/>
      <c r="DQ917"/>
      <c r="DR917"/>
      <c r="DS917"/>
    </row>
    <row r="918" spans="63:123" x14ac:dyDescent="0.25"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  <c r="CQ918"/>
      <c r="CR918"/>
      <c r="CS918"/>
      <c r="CT918"/>
      <c r="CU918"/>
      <c r="CV918"/>
      <c r="CW918"/>
      <c r="CX918"/>
      <c r="CY918"/>
      <c r="CZ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</row>
    <row r="919" spans="63:123" x14ac:dyDescent="0.25"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  <c r="CQ919"/>
      <c r="CR919"/>
      <c r="CS919"/>
      <c r="CT919"/>
      <c r="CU919"/>
      <c r="CV919"/>
      <c r="CW919"/>
      <c r="CX919"/>
      <c r="CY919"/>
      <c r="CZ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</row>
    <row r="920" spans="63:123" x14ac:dyDescent="0.25"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  <c r="CQ920"/>
      <c r="CR920"/>
      <c r="CS920"/>
      <c r="CT920"/>
      <c r="CU920"/>
      <c r="CV920"/>
      <c r="CW920"/>
      <c r="CX920"/>
      <c r="CY920"/>
      <c r="CZ920"/>
      <c r="DB920"/>
      <c r="DC920"/>
      <c r="DD920"/>
      <c r="DE920"/>
      <c r="DF920"/>
      <c r="DG920"/>
      <c r="DH920"/>
      <c r="DI920"/>
      <c r="DJ920"/>
      <c r="DK920"/>
      <c r="DL920"/>
      <c r="DM920"/>
      <c r="DN920"/>
      <c r="DO920"/>
      <c r="DP920"/>
      <c r="DQ920"/>
      <c r="DR920"/>
      <c r="DS920"/>
    </row>
    <row r="921" spans="63:123" x14ac:dyDescent="0.25"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  <c r="CQ921"/>
      <c r="CR921"/>
      <c r="CS921"/>
      <c r="CT921"/>
      <c r="CU921"/>
      <c r="CV921"/>
      <c r="CW921"/>
      <c r="CX921"/>
      <c r="CY921"/>
      <c r="CZ921"/>
      <c r="DB921"/>
      <c r="DC921"/>
      <c r="DD921"/>
      <c r="DE921"/>
      <c r="DF921"/>
      <c r="DG921"/>
      <c r="DH921"/>
      <c r="DI921"/>
      <c r="DJ921"/>
      <c r="DK921"/>
      <c r="DL921"/>
      <c r="DM921"/>
      <c r="DN921"/>
      <c r="DO921"/>
      <c r="DP921"/>
      <c r="DQ921"/>
      <c r="DR921"/>
      <c r="DS921"/>
    </row>
    <row r="922" spans="63:123" x14ac:dyDescent="0.25"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  <c r="CQ922"/>
      <c r="CR922"/>
      <c r="CS922"/>
      <c r="CT922"/>
      <c r="CU922"/>
      <c r="CV922"/>
      <c r="CW922"/>
      <c r="CX922"/>
      <c r="CY922"/>
      <c r="CZ922"/>
      <c r="DB922"/>
      <c r="DC922"/>
      <c r="DD922"/>
      <c r="DE922"/>
      <c r="DF922"/>
      <c r="DG922"/>
      <c r="DH922"/>
      <c r="DI922"/>
      <c r="DJ922"/>
      <c r="DK922"/>
      <c r="DL922"/>
      <c r="DM922"/>
      <c r="DN922"/>
      <c r="DO922"/>
      <c r="DP922"/>
      <c r="DQ922"/>
      <c r="DR922"/>
      <c r="DS922"/>
    </row>
    <row r="923" spans="63:123" x14ac:dyDescent="0.25"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  <c r="CQ923"/>
      <c r="CR923"/>
      <c r="CS923"/>
      <c r="CT923"/>
      <c r="CU923"/>
      <c r="CV923"/>
      <c r="CW923"/>
      <c r="CX923"/>
      <c r="CY923"/>
      <c r="CZ923"/>
      <c r="DB923"/>
      <c r="DC923"/>
      <c r="DD923"/>
      <c r="DE923"/>
      <c r="DF923"/>
      <c r="DG923"/>
      <c r="DH923"/>
      <c r="DI923"/>
      <c r="DJ923"/>
      <c r="DK923"/>
      <c r="DL923"/>
      <c r="DM923"/>
      <c r="DN923"/>
      <c r="DO923"/>
      <c r="DP923"/>
      <c r="DQ923"/>
      <c r="DR923"/>
      <c r="DS923"/>
    </row>
    <row r="924" spans="63:123" x14ac:dyDescent="0.25"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  <c r="CQ924"/>
      <c r="CR924"/>
      <c r="CS924"/>
      <c r="CT924"/>
      <c r="CU924"/>
      <c r="CV924"/>
      <c r="CW924"/>
      <c r="CX924"/>
      <c r="CY924"/>
      <c r="CZ924"/>
      <c r="DB924"/>
      <c r="DC924"/>
      <c r="DD924"/>
      <c r="DE924"/>
      <c r="DF924"/>
      <c r="DG924"/>
      <c r="DH924"/>
      <c r="DI924"/>
      <c r="DJ924"/>
      <c r="DK924"/>
      <c r="DL924"/>
      <c r="DM924"/>
      <c r="DN924"/>
      <c r="DO924"/>
      <c r="DP924"/>
      <c r="DQ924"/>
      <c r="DR924"/>
      <c r="DS924"/>
    </row>
    <row r="925" spans="63:123" x14ac:dyDescent="0.25"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  <c r="CQ925"/>
      <c r="CR925"/>
      <c r="CS925"/>
      <c r="CT925"/>
      <c r="CU925"/>
      <c r="CV925"/>
      <c r="CW925"/>
      <c r="CX925"/>
      <c r="CY925"/>
      <c r="CZ925"/>
      <c r="DB925"/>
      <c r="DC925"/>
      <c r="DD925"/>
      <c r="DE925"/>
      <c r="DF925"/>
      <c r="DG925"/>
      <c r="DH925"/>
      <c r="DI925"/>
      <c r="DJ925"/>
      <c r="DK925"/>
      <c r="DL925"/>
      <c r="DM925"/>
      <c r="DN925"/>
      <c r="DO925"/>
      <c r="DP925"/>
      <c r="DQ925"/>
      <c r="DR925"/>
      <c r="DS925"/>
    </row>
    <row r="926" spans="63:123" x14ac:dyDescent="0.25"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  <c r="CQ926"/>
      <c r="CR926"/>
      <c r="CS926"/>
      <c r="CT926"/>
      <c r="CU926"/>
      <c r="CV926"/>
      <c r="CW926"/>
      <c r="CX926"/>
      <c r="CY926"/>
      <c r="CZ926"/>
      <c r="DB926"/>
      <c r="DC926"/>
      <c r="DD926"/>
      <c r="DE926"/>
      <c r="DF926"/>
      <c r="DG926"/>
      <c r="DH926"/>
      <c r="DI926"/>
      <c r="DJ926"/>
      <c r="DK926"/>
      <c r="DL926"/>
      <c r="DM926"/>
      <c r="DN926"/>
      <c r="DO926"/>
      <c r="DP926"/>
      <c r="DQ926"/>
      <c r="DR926"/>
      <c r="DS926"/>
    </row>
    <row r="927" spans="63:123" x14ac:dyDescent="0.25"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  <c r="CQ927"/>
      <c r="CR927"/>
      <c r="CS927"/>
      <c r="CT927"/>
      <c r="CU927"/>
      <c r="CV927"/>
      <c r="CW927"/>
      <c r="CX927"/>
      <c r="CY927"/>
      <c r="CZ927"/>
      <c r="DB927"/>
      <c r="DC927"/>
      <c r="DD927"/>
      <c r="DE927"/>
      <c r="DF927"/>
      <c r="DG927"/>
      <c r="DH927"/>
      <c r="DI927"/>
      <c r="DJ927"/>
      <c r="DK927"/>
      <c r="DL927"/>
      <c r="DM927"/>
      <c r="DN927"/>
      <c r="DO927"/>
      <c r="DP927"/>
      <c r="DQ927"/>
      <c r="DR927"/>
      <c r="DS927"/>
    </row>
    <row r="928" spans="63:123" x14ac:dyDescent="0.25"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  <c r="CQ928"/>
      <c r="CR928"/>
      <c r="CS928"/>
      <c r="CT928"/>
      <c r="CU928"/>
      <c r="CV928"/>
      <c r="CW928"/>
      <c r="CX928"/>
      <c r="CY928"/>
      <c r="CZ928"/>
      <c r="DB928"/>
      <c r="DC928"/>
      <c r="DD928"/>
      <c r="DE928"/>
      <c r="DF928"/>
      <c r="DG928"/>
      <c r="DH928"/>
      <c r="DI928"/>
      <c r="DJ928"/>
      <c r="DK928"/>
      <c r="DL928"/>
      <c r="DM928"/>
      <c r="DN928"/>
      <c r="DO928"/>
      <c r="DP928"/>
      <c r="DQ928"/>
      <c r="DR928"/>
      <c r="DS928"/>
    </row>
    <row r="929" spans="63:123" x14ac:dyDescent="0.25"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  <c r="CQ929"/>
      <c r="CR929"/>
      <c r="CS929"/>
      <c r="CT929"/>
      <c r="CU929"/>
      <c r="CV929"/>
      <c r="CW929"/>
      <c r="CX929"/>
      <c r="CY929"/>
      <c r="CZ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</row>
    <row r="930" spans="63:123" x14ac:dyDescent="0.25"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  <c r="CQ930"/>
      <c r="CR930"/>
      <c r="CS930"/>
      <c r="CT930"/>
      <c r="CU930"/>
      <c r="CV930"/>
      <c r="CW930"/>
      <c r="CX930"/>
      <c r="CY930"/>
      <c r="CZ930"/>
      <c r="DB930"/>
      <c r="DC930"/>
      <c r="DD930"/>
      <c r="DE930"/>
      <c r="DF930"/>
      <c r="DG930"/>
      <c r="DH930"/>
      <c r="DI930"/>
      <c r="DJ930"/>
      <c r="DK930"/>
      <c r="DL930"/>
      <c r="DM930"/>
      <c r="DN930"/>
      <c r="DO930"/>
      <c r="DP930"/>
      <c r="DQ930"/>
      <c r="DR930"/>
      <c r="DS930"/>
    </row>
    <row r="931" spans="63:123" x14ac:dyDescent="0.25"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  <c r="CQ931"/>
      <c r="CR931"/>
      <c r="CS931"/>
      <c r="CT931"/>
      <c r="CU931"/>
      <c r="CV931"/>
      <c r="CW931"/>
      <c r="CX931"/>
      <c r="CY931"/>
      <c r="CZ931"/>
      <c r="DB931"/>
      <c r="DC931"/>
      <c r="DD931"/>
      <c r="DE931"/>
      <c r="DF931"/>
      <c r="DG931"/>
      <c r="DH931"/>
      <c r="DI931"/>
      <c r="DJ931"/>
      <c r="DK931"/>
      <c r="DL931"/>
      <c r="DM931"/>
      <c r="DN931"/>
      <c r="DO931"/>
      <c r="DP931"/>
      <c r="DQ931"/>
      <c r="DR931"/>
      <c r="DS931"/>
    </row>
    <row r="932" spans="63:123" x14ac:dyDescent="0.25"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  <c r="CQ932"/>
      <c r="CR932"/>
      <c r="CS932"/>
      <c r="CT932"/>
      <c r="CU932"/>
      <c r="CV932"/>
      <c r="CW932"/>
      <c r="CX932"/>
      <c r="CY932"/>
      <c r="CZ932"/>
      <c r="DB932"/>
      <c r="DC932"/>
      <c r="DD932"/>
      <c r="DE932"/>
      <c r="DF932"/>
      <c r="DG932"/>
      <c r="DH932"/>
      <c r="DI932"/>
      <c r="DJ932"/>
      <c r="DK932"/>
      <c r="DL932"/>
      <c r="DM932"/>
      <c r="DN932"/>
      <c r="DO932"/>
      <c r="DP932"/>
      <c r="DQ932"/>
      <c r="DR932"/>
      <c r="DS932"/>
    </row>
    <row r="933" spans="63:123" x14ac:dyDescent="0.25"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</row>
    <row r="934" spans="63:123" x14ac:dyDescent="0.25"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  <c r="CQ934"/>
      <c r="CR934"/>
      <c r="CS934"/>
      <c r="CT934"/>
      <c r="CU934"/>
      <c r="CV934"/>
      <c r="CW934"/>
      <c r="CX934"/>
      <c r="CY934"/>
      <c r="CZ934"/>
      <c r="DB934"/>
      <c r="DC934"/>
      <c r="DD934"/>
      <c r="DE934"/>
      <c r="DF934"/>
      <c r="DG934"/>
      <c r="DH934"/>
      <c r="DI934"/>
      <c r="DJ934"/>
      <c r="DK934"/>
      <c r="DL934"/>
      <c r="DM934"/>
      <c r="DN934"/>
      <c r="DO934"/>
      <c r="DP934"/>
      <c r="DQ934"/>
      <c r="DR934"/>
      <c r="DS934"/>
    </row>
    <row r="935" spans="63:123" x14ac:dyDescent="0.25"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  <c r="CQ935"/>
      <c r="CR935"/>
      <c r="CS935"/>
      <c r="CT935"/>
      <c r="CU935"/>
      <c r="CV935"/>
      <c r="CW935"/>
      <c r="CX935"/>
      <c r="CY935"/>
      <c r="CZ935"/>
      <c r="DB935"/>
      <c r="DC935"/>
      <c r="DD935"/>
      <c r="DE935"/>
      <c r="DF935"/>
      <c r="DG935"/>
      <c r="DH935"/>
      <c r="DI935"/>
      <c r="DJ935"/>
      <c r="DK935"/>
      <c r="DL935"/>
      <c r="DM935"/>
      <c r="DN935"/>
      <c r="DO935"/>
      <c r="DP935"/>
      <c r="DQ935"/>
      <c r="DR935"/>
      <c r="DS935"/>
    </row>
    <row r="936" spans="63:123" x14ac:dyDescent="0.25"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  <c r="CQ936"/>
      <c r="CR936"/>
      <c r="CS936"/>
      <c r="CT936"/>
      <c r="CU936"/>
      <c r="CV936"/>
      <c r="CW936"/>
      <c r="CX936"/>
      <c r="CY936"/>
      <c r="CZ936"/>
      <c r="DB936"/>
      <c r="DC936"/>
      <c r="DD936"/>
      <c r="DE936"/>
      <c r="DF936"/>
      <c r="DG936"/>
      <c r="DH936"/>
      <c r="DI936"/>
      <c r="DJ936"/>
      <c r="DK936"/>
      <c r="DL936"/>
      <c r="DM936"/>
      <c r="DN936"/>
      <c r="DO936"/>
      <c r="DP936"/>
      <c r="DQ936"/>
      <c r="DR936"/>
      <c r="DS936"/>
    </row>
    <row r="937" spans="63:123" x14ac:dyDescent="0.25"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  <c r="CQ937"/>
      <c r="CR937"/>
      <c r="CS937"/>
      <c r="CT937"/>
      <c r="CU937"/>
      <c r="CV937"/>
      <c r="CW937"/>
      <c r="CX937"/>
      <c r="CY937"/>
      <c r="CZ937"/>
      <c r="DB937"/>
      <c r="DC937"/>
      <c r="DD937"/>
      <c r="DE937"/>
      <c r="DF937"/>
      <c r="DG937"/>
      <c r="DH937"/>
      <c r="DI937"/>
      <c r="DJ937"/>
      <c r="DK937"/>
      <c r="DL937"/>
      <c r="DM937"/>
      <c r="DN937"/>
      <c r="DO937"/>
      <c r="DP937"/>
      <c r="DQ937"/>
      <c r="DR937"/>
      <c r="DS937"/>
    </row>
    <row r="938" spans="63:123" x14ac:dyDescent="0.25"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  <c r="CQ938"/>
      <c r="CR938"/>
      <c r="CS938"/>
      <c r="CT938"/>
      <c r="CU938"/>
      <c r="CV938"/>
      <c r="CW938"/>
      <c r="CX938"/>
      <c r="CY938"/>
      <c r="CZ938"/>
      <c r="DB938"/>
      <c r="DC938"/>
      <c r="DD938"/>
      <c r="DE938"/>
      <c r="DF938"/>
      <c r="DG938"/>
      <c r="DH938"/>
      <c r="DI938"/>
      <c r="DJ938"/>
      <c r="DK938"/>
      <c r="DL938"/>
      <c r="DM938"/>
      <c r="DN938"/>
      <c r="DO938"/>
      <c r="DP938"/>
      <c r="DQ938"/>
      <c r="DR938"/>
      <c r="DS938"/>
    </row>
    <row r="939" spans="63:123" x14ac:dyDescent="0.25"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  <c r="CQ939"/>
      <c r="CR939"/>
      <c r="CS939"/>
      <c r="CT939"/>
      <c r="CU939"/>
      <c r="CV939"/>
      <c r="CW939"/>
      <c r="CX939"/>
      <c r="CY939"/>
      <c r="CZ939"/>
      <c r="DB939"/>
      <c r="DC939"/>
      <c r="DD939"/>
      <c r="DE939"/>
      <c r="DF939"/>
      <c r="DG939"/>
      <c r="DH939"/>
      <c r="DI939"/>
      <c r="DJ939"/>
      <c r="DK939"/>
      <c r="DL939"/>
      <c r="DM939"/>
      <c r="DN939"/>
      <c r="DO939"/>
      <c r="DP939"/>
      <c r="DQ939"/>
      <c r="DR939"/>
      <c r="DS939"/>
    </row>
    <row r="940" spans="63:123" x14ac:dyDescent="0.25"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  <c r="CQ940"/>
      <c r="CR940"/>
      <c r="CS940"/>
      <c r="CT940"/>
      <c r="CU940"/>
      <c r="CV940"/>
      <c r="CW940"/>
      <c r="CX940"/>
      <c r="CY940"/>
      <c r="CZ940"/>
      <c r="DB940"/>
      <c r="DC940"/>
      <c r="DD940"/>
      <c r="DE940"/>
      <c r="DF940"/>
      <c r="DG940"/>
      <c r="DH940"/>
      <c r="DI940"/>
      <c r="DJ940"/>
      <c r="DK940"/>
      <c r="DL940"/>
      <c r="DM940"/>
      <c r="DN940"/>
      <c r="DO940"/>
      <c r="DP940"/>
      <c r="DQ940"/>
      <c r="DR940"/>
      <c r="DS940"/>
    </row>
    <row r="941" spans="63:123" x14ac:dyDescent="0.25"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  <c r="CQ941"/>
      <c r="CR941"/>
      <c r="CS941"/>
      <c r="CT941"/>
      <c r="CU941"/>
      <c r="CV941"/>
      <c r="CW941"/>
      <c r="CX941"/>
      <c r="CY941"/>
      <c r="CZ941"/>
      <c r="DB941"/>
      <c r="DC941"/>
      <c r="DD941"/>
      <c r="DE941"/>
      <c r="DF941"/>
      <c r="DG941"/>
      <c r="DH941"/>
      <c r="DI941"/>
      <c r="DJ941"/>
      <c r="DK941"/>
      <c r="DL941"/>
      <c r="DM941"/>
      <c r="DN941"/>
      <c r="DO941"/>
      <c r="DP941"/>
      <c r="DQ941"/>
      <c r="DR941"/>
      <c r="DS941"/>
    </row>
    <row r="942" spans="63:123" x14ac:dyDescent="0.25"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  <c r="CQ942"/>
      <c r="CR942"/>
      <c r="CS942"/>
      <c r="CT942"/>
      <c r="CU942"/>
      <c r="CV942"/>
      <c r="CW942"/>
      <c r="CX942"/>
      <c r="CY942"/>
      <c r="CZ942"/>
      <c r="DB942"/>
      <c r="DC942"/>
      <c r="DD942"/>
      <c r="DE942"/>
      <c r="DF942"/>
      <c r="DG942"/>
      <c r="DH942"/>
      <c r="DI942"/>
      <c r="DJ942"/>
      <c r="DK942"/>
      <c r="DL942"/>
      <c r="DM942"/>
      <c r="DN942"/>
      <c r="DO942"/>
      <c r="DP942"/>
      <c r="DQ942"/>
      <c r="DR942"/>
      <c r="DS942"/>
    </row>
    <row r="943" spans="63:123" x14ac:dyDescent="0.25"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  <c r="CQ943"/>
      <c r="CR943"/>
      <c r="CS943"/>
      <c r="CT943"/>
      <c r="CU943"/>
      <c r="CV943"/>
      <c r="CW943"/>
      <c r="CX943"/>
      <c r="CY943"/>
      <c r="CZ943"/>
      <c r="DB943"/>
      <c r="DC943"/>
      <c r="DD943"/>
      <c r="DE943"/>
      <c r="DF943"/>
      <c r="DG943"/>
      <c r="DH943"/>
      <c r="DI943"/>
      <c r="DJ943"/>
      <c r="DK943"/>
      <c r="DL943"/>
      <c r="DM943"/>
      <c r="DN943"/>
      <c r="DO943"/>
      <c r="DP943"/>
      <c r="DQ943"/>
      <c r="DR943"/>
      <c r="DS943"/>
    </row>
    <row r="944" spans="63:123" x14ac:dyDescent="0.25"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  <c r="CQ944"/>
      <c r="CR944"/>
      <c r="CS944"/>
      <c r="CT944"/>
      <c r="CU944"/>
      <c r="CV944"/>
      <c r="CW944"/>
      <c r="CX944"/>
      <c r="CY944"/>
      <c r="CZ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  <c r="DR944"/>
      <c r="DS944"/>
    </row>
    <row r="945" spans="63:123" x14ac:dyDescent="0.25"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  <c r="CQ945"/>
      <c r="CR945"/>
      <c r="CS945"/>
      <c r="CT945"/>
      <c r="CU945"/>
      <c r="CV945"/>
      <c r="CW945"/>
      <c r="CX945"/>
      <c r="CY945"/>
      <c r="CZ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</row>
    <row r="946" spans="63:123" x14ac:dyDescent="0.25"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  <c r="CQ946"/>
      <c r="CR946"/>
      <c r="CS946"/>
      <c r="CT946"/>
      <c r="CU946"/>
      <c r="CV946"/>
      <c r="CW946"/>
      <c r="CX946"/>
      <c r="CY946"/>
      <c r="CZ946"/>
      <c r="DB946"/>
      <c r="DC946"/>
      <c r="DD946"/>
      <c r="DE946"/>
      <c r="DF946"/>
      <c r="DG946"/>
      <c r="DH946"/>
      <c r="DI946"/>
      <c r="DJ946"/>
      <c r="DK946"/>
      <c r="DL946"/>
      <c r="DM946"/>
      <c r="DN946"/>
      <c r="DO946"/>
      <c r="DP946"/>
      <c r="DQ946"/>
      <c r="DR946"/>
      <c r="DS946"/>
    </row>
    <row r="947" spans="63:123" x14ac:dyDescent="0.25"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</row>
    <row r="948" spans="63:123" x14ac:dyDescent="0.25"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  <c r="CQ948"/>
      <c r="CR948"/>
      <c r="CS948"/>
      <c r="CT948"/>
      <c r="CU948"/>
      <c r="CV948"/>
      <c r="CW948"/>
      <c r="CX948"/>
      <c r="CY948"/>
      <c r="CZ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</row>
    <row r="949" spans="63:123" x14ac:dyDescent="0.25"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  <c r="CQ949"/>
      <c r="CR949"/>
      <c r="CS949"/>
      <c r="CT949"/>
      <c r="CU949"/>
      <c r="CV949"/>
      <c r="CW949"/>
      <c r="CX949"/>
      <c r="CY949"/>
      <c r="CZ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</row>
    <row r="950" spans="63:123" x14ac:dyDescent="0.25"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  <c r="CQ950"/>
      <c r="CR950"/>
      <c r="CS950"/>
      <c r="CT950"/>
      <c r="CU950"/>
      <c r="CV950"/>
      <c r="CW950"/>
      <c r="CX950"/>
      <c r="CY950"/>
      <c r="CZ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  <c r="DR950"/>
      <c r="DS950"/>
    </row>
    <row r="951" spans="63:123" x14ac:dyDescent="0.25"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  <c r="CQ951"/>
      <c r="CR951"/>
      <c r="CS951"/>
      <c r="CT951"/>
      <c r="CU951"/>
      <c r="CV951"/>
      <c r="CW951"/>
      <c r="CX951"/>
      <c r="CY951"/>
      <c r="CZ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  <c r="DR951"/>
      <c r="DS951"/>
    </row>
    <row r="952" spans="63:123" x14ac:dyDescent="0.25"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  <c r="CQ952"/>
      <c r="CR952"/>
      <c r="CS952"/>
      <c r="CT952"/>
      <c r="CU952"/>
      <c r="CV952"/>
      <c r="CW952"/>
      <c r="CX952"/>
      <c r="CY952"/>
      <c r="CZ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</row>
    <row r="953" spans="63:123" x14ac:dyDescent="0.25"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  <c r="CQ953"/>
      <c r="CR953"/>
      <c r="CS953"/>
      <c r="CT953"/>
      <c r="CU953"/>
      <c r="CV953"/>
      <c r="CW953"/>
      <c r="CX953"/>
      <c r="CY953"/>
      <c r="CZ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  <c r="DR953"/>
      <c r="DS953"/>
    </row>
    <row r="954" spans="63:123" x14ac:dyDescent="0.25"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  <c r="CQ954"/>
      <c r="CR954"/>
      <c r="CS954"/>
      <c r="CT954"/>
      <c r="CU954"/>
      <c r="CV954"/>
      <c r="CW954"/>
      <c r="CX954"/>
      <c r="CY954"/>
      <c r="CZ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</row>
    <row r="955" spans="63:123" x14ac:dyDescent="0.25"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  <c r="CQ955"/>
      <c r="CR955"/>
      <c r="CS955"/>
      <c r="CT955"/>
      <c r="CU955"/>
      <c r="CV955"/>
      <c r="CW955"/>
      <c r="CX955"/>
      <c r="CY955"/>
      <c r="CZ955"/>
      <c r="DB955"/>
      <c r="DC955"/>
      <c r="DD955"/>
      <c r="DE955"/>
      <c r="DF955"/>
      <c r="DG955"/>
      <c r="DH955"/>
      <c r="DI955"/>
      <c r="DJ955"/>
      <c r="DK955"/>
      <c r="DL955"/>
      <c r="DM955"/>
      <c r="DN955"/>
      <c r="DO955"/>
      <c r="DP955"/>
      <c r="DQ955"/>
      <c r="DR955"/>
      <c r="DS955"/>
    </row>
    <row r="956" spans="63:123" x14ac:dyDescent="0.25"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  <c r="CQ956"/>
      <c r="CR956"/>
      <c r="CS956"/>
      <c r="CT956"/>
      <c r="CU956"/>
      <c r="CV956"/>
      <c r="CW956"/>
      <c r="CX956"/>
      <c r="CY956"/>
      <c r="CZ956"/>
      <c r="DB956"/>
      <c r="DC956"/>
      <c r="DD956"/>
      <c r="DE956"/>
      <c r="DF956"/>
      <c r="DG956"/>
      <c r="DH956"/>
      <c r="DI956"/>
      <c r="DJ956"/>
      <c r="DK956"/>
      <c r="DL956"/>
      <c r="DM956"/>
      <c r="DN956"/>
      <c r="DO956"/>
      <c r="DP956"/>
      <c r="DQ956"/>
      <c r="DR956"/>
      <c r="DS956"/>
    </row>
    <row r="957" spans="63:123" x14ac:dyDescent="0.25"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  <c r="CQ957"/>
      <c r="CR957"/>
      <c r="CS957"/>
      <c r="CT957"/>
      <c r="CU957"/>
      <c r="CV957"/>
      <c r="CW957"/>
      <c r="CX957"/>
      <c r="CY957"/>
      <c r="CZ957"/>
      <c r="DB957"/>
      <c r="DC957"/>
      <c r="DD957"/>
      <c r="DE957"/>
      <c r="DF957"/>
      <c r="DG957"/>
      <c r="DH957"/>
      <c r="DI957"/>
      <c r="DJ957"/>
      <c r="DK957"/>
      <c r="DL957"/>
      <c r="DM957"/>
      <c r="DN957"/>
      <c r="DO957"/>
      <c r="DP957"/>
      <c r="DQ957"/>
      <c r="DR957"/>
      <c r="DS957"/>
    </row>
    <row r="958" spans="63:123" x14ac:dyDescent="0.25"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  <c r="CQ958"/>
      <c r="CR958"/>
      <c r="CS958"/>
      <c r="CT958"/>
      <c r="CU958"/>
      <c r="CV958"/>
      <c r="CW958"/>
      <c r="CX958"/>
      <c r="CY958"/>
      <c r="CZ958"/>
      <c r="DB958"/>
      <c r="DC958"/>
      <c r="DD958"/>
      <c r="DE958"/>
      <c r="DF958"/>
      <c r="DG958"/>
      <c r="DH958"/>
      <c r="DI958"/>
      <c r="DJ958"/>
      <c r="DK958"/>
      <c r="DL958"/>
      <c r="DM958"/>
      <c r="DN958"/>
      <c r="DO958"/>
      <c r="DP958"/>
      <c r="DQ958"/>
      <c r="DR958"/>
      <c r="DS958"/>
    </row>
    <row r="959" spans="63:123" x14ac:dyDescent="0.25"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  <c r="CQ959"/>
      <c r="CR959"/>
      <c r="CS959"/>
      <c r="CT959"/>
      <c r="CU959"/>
      <c r="CV959"/>
      <c r="CW959"/>
      <c r="CX959"/>
      <c r="CY959"/>
      <c r="CZ959"/>
      <c r="DB959"/>
      <c r="DC959"/>
      <c r="DD959"/>
      <c r="DE959"/>
      <c r="DF959"/>
      <c r="DG959"/>
      <c r="DH959"/>
      <c r="DI959"/>
      <c r="DJ959"/>
      <c r="DK959"/>
      <c r="DL959"/>
      <c r="DM959"/>
      <c r="DN959"/>
      <c r="DO959"/>
      <c r="DP959"/>
      <c r="DQ959"/>
      <c r="DR959"/>
      <c r="DS959"/>
    </row>
    <row r="960" spans="63:123" x14ac:dyDescent="0.25"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  <c r="CQ960"/>
      <c r="CR960"/>
      <c r="CS960"/>
      <c r="CT960"/>
      <c r="CU960"/>
      <c r="CV960"/>
      <c r="CW960"/>
      <c r="CX960"/>
      <c r="CY960"/>
      <c r="CZ960"/>
      <c r="DB960"/>
      <c r="DC960"/>
      <c r="DD960"/>
      <c r="DE960"/>
      <c r="DF960"/>
      <c r="DG960"/>
      <c r="DH960"/>
      <c r="DI960"/>
      <c r="DJ960"/>
      <c r="DK960"/>
      <c r="DL960"/>
      <c r="DM960"/>
      <c r="DN960"/>
      <c r="DO960"/>
      <c r="DP960"/>
      <c r="DQ960"/>
      <c r="DR960"/>
      <c r="DS960"/>
    </row>
    <row r="961" spans="63:123" x14ac:dyDescent="0.25"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  <c r="CQ961"/>
      <c r="CR961"/>
      <c r="CS961"/>
      <c r="CT961"/>
      <c r="CU961"/>
      <c r="CV961"/>
      <c r="CW961"/>
      <c r="CX961"/>
      <c r="CY961"/>
      <c r="CZ961"/>
      <c r="DB961"/>
      <c r="DC961"/>
      <c r="DD961"/>
      <c r="DE961"/>
      <c r="DF961"/>
      <c r="DG961"/>
      <c r="DH961"/>
      <c r="DI961"/>
      <c r="DJ961"/>
      <c r="DK961"/>
      <c r="DL961"/>
      <c r="DM961"/>
      <c r="DN961"/>
      <c r="DO961"/>
      <c r="DP961"/>
      <c r="DQ961"/>
      <c r="DR961"/>
      <c r="DS961"/>
    </row>
    <row r="962" spans="63:123" x14ac:dyDescent="0.25"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  <c r="CQ962"/>
      <c r="CR962"/>
      <c r="CS962"/>
      <c r="CT962"/>
      <c r="CU962"/>
      <c r="CV962"/>
      <c r="CW962"/>
      <c r="CX962"/>
      <c r="CY962"/>
      <c r="CZ962"/>
      <c r="DB962"/>
      <c r="DC962"/>
      <c r="DD962"/>
      <c r="DE962"/>
      <c r="DF962"/>
      <c r="DG962"/>
      <c r="DH962"/>
      <c r="DI962"/>
      <c r="DJ962"/>
      <c r="DK962"/>
      <c r="DL962"/>
      <c r="DM962"/>
      <c r="DN962"/>
      <c r="DO962"/>
      <c r="DP962"/>
      <c r="DQ962"/>
      <c r="DR962"/>
      <c r="DS962"/>
    </row>
    <row r="963" spans="63:123" x14ac:dyDescent="0.25"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  <c r="CQ963"/>
      <c r="CR963"/>
      <c r="CS963"/>
      <c r="CT963"/>
      <c r="CU963"/>
      <c r="CV963"/>
      <c r="CW963"/>
      <c r="CX963"/>
      <c r="CY963"/>
      <c r="CZ963"/>
      <c r="DB963"/>
      <c r="DC963"/>
      <c r="DD963"/>
      <c r="DE963"/>
      <c r="DF963"/>
      <c r="DG963"/>
      <c r="DH963"/>
      <c r="DI963"/>
      <c r="DJ963"/>
      <c r="DK963"/>
      <c r="DL963"/>
      <c r="DM963"/>
      <c r="DN963"/>
      <c r="DO963"/>
      <c r="DP963"/>
      <c r="DQ963"/>
      <c r="DR963"/>
      <c r="DS963"/>
    </row>
    <row r="964" spans="63:123" x14ac:dyDescent="0.25"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  <c r="CQ964"/>
      <c r="CR964"/>
      <c r="CS964"/>
      <c r="CT964"/>
      <c r="CU964"/>
      <c r="CV964"/>
      <c r="CW964"/>
      <c r="CX964"/>
      <c r="CY964"/>
      <c r="CZ964"/>
      <c r="DB964"/>
      <c r="DC964"/>
      <c r="DD964"/>
      <c r="DE964"/>
      <c r="DF964"/>
      <c r="DG964"/>
      <c r="DH964"/>
      <c r="DI964"/>
      <c r="DJ964"/>
      <c r="DK964"/>
      <c r="DL964"/>
      <c r="DM964"/>
      <c r="DN964"/>
      <c r="DO964"/>
      <c r="DP964"/>
      <c r="DQ964"/>
      <c r="DR964"/>
      <c r="DS964"/>
    </row>
    <row r="965" spans="63:123" x14ac:dyDescent="0.25"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  <c r="CQ965"/>
      <c r="CR965"/>
      <c r="CS965"/>
      <c r="CT965"/>
      <c r="CU965"/>
      <c r="CV965"/>
      <c r="CW965"/>
      <c r="CX965"/>
      <c r="CY965"/>
      <c r="CZ965"/>
      <c r="DB965"/>
      <c r="DC965"/>
      <c r="DD965"/>
      <c r="DE965"/>
      <c r="DF965"/>
      <c r="DG965"/>
      <c r="DH965"/>
      <c r="DI965"/>
      <c r="DJ965"/>
      <c r="DK965"/>
      <c r="DL965"/>
      <c r="DM965"/>
      <c r="DN965"/>
      <c r="DO965"/>
      <c r="DP965"/>
      <c r="DQ965"/>
      <c r="DR965"/>
      <c r="DS965"/>
    </row>
    <row r="966" spans="63:123" x14ac:dyDescent="0.25"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  <c r="CQ966"/>
      <c r="CR966"/>
      <c r="CS966"/>
      <c r="CT966"/>
      <c r="CU966"/>
      <c r="CV966"/>
      <c r="CW966"/>
      <c r="CX966"/>
      <c r="CY966"/>
      <c r="CZ966"/>
      <c r="DB966"/>
      <c r="DC966"/>
      <c r="DD966"/>
      <c r="DE966"/>
      <c r="DF966"/>
      <c r="DG966"/>
      <c r="DH966"/>
      <c r="DI966"/>
      <c r="DJ966"/>
      <c r="DK966"/>
      <c r="DL966"/>
      <c r="DM966"/>
      <c r="DN966"/>
      <c r="DO966"/>
      <c r="DP966"/>
      <c r="DQ966"/>
      <c r="DR966"/>
      <c r="DS966"/>
    </row>
    <row r="967" spans="63:123" x14ac:dyDescent="0.25"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  <c r="CQ967"/>
      <c r="CR967"/>
      <c r="CS967"/>
      <c r="CT967"/>
      <c r="CU967"/>
      <c r="CV967"/>
      <c r="CW967"/>
      <c r="CX967"/>
      <c r="CY967"/>
      <c r="CZ967"/>
      <c r="DB967"/>
      <c r="DC967"/>
      <c r="DD967"/>
      <c r="DE967"/>
      <c r="DF967"/>
      <c r="DG967"/>
      <c r="DH967"/>
      <c r="DI967"/>
      <c r="DJ967"/>
      <c r="DK967"/>
      <c r="DL967"/>
      <c r="DM967"/>
      <c r="DN967"/>
      <c r="DO967"/>
      <c r="DP967"/>
      <c r="DQ967"/>
      <c r="DR967"/>
      <c r="DS967"/>
    </row>
    <row r="968" spans="63:123" x14ac:dyDescent="0.25"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  <c r="CQ968"/>
      <c r="CR968"/>
      <c r="CS968"/>
      <c r="CT968"/>
      <c r="CU968"/>
      <c r="CV968"/>
      <c r="CW968"/>
      <c r="CX968"/>
      <c r="CY968"/>
      <c r="CZ968"/>
      <c r="DB968"/>
      <c r="DC968"/>
      <c r="DD968"/>
      <c r="DE968"/>
      <c r="DF968"/>
      <c r="DG968"/>
      <c r="DH968"/>
      <c r="DI968"/>
      <c r="DJ968"/>
      <c r="DK968"/>
      <c r="DL968"/>
      <c r="DM968"/>
      <c r="DN968"/>
      <c r="DO968"/>
      <c r="DP968"/>
      <c r="DQ968"/>
      <c r="DR968"/>
      <c r="DS968"/>
    </row>
    <row r="969" spans="63:123" x14ac:dyDescent="0.25"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  <c r="CQ969"/>
      <c r="CR969"/>
      <c r="CS969"/>
      <c r="CT969"/>
      <c r="CU969"/>
      <c r="CV969"/>
      <c r="CW969"/>
      <c r="CX969"/>
      <c r="CY969"/>
      <c r="CZ969"/>
      <c r="DB969"/>
      <c r="DC969"/>
      <c r="DD969"/>
      <c r="DE969"/>
      <c r="DF969"/>
      <c r="DG969"/>
      <c r="DH969"/>
      <c r="DI969"/>
      <c r="DJ969"/>
      <c r="DK969"/>
      <c r="DL969"/>
      <c r="DM969"/>
      <c r="DN969"/>
      <c r="DO969"/>
      <c r="DP969"/>
      <c r="DQ969"/>
      <c r="DR969"/>
      <c r="DS969"/>
    </row>
    <row r="970" spans="63:123" x14ac:dyDescent="0.25"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  <c r="CQ970"/>
      <c r="CR970"/>
      <c r="CS970"/>
      <c r="CT970"/>
      <c r="CU970"/>
      <c r="CV970"/>
      <c r="CW970"/>
      <c r="CX970"/>
      <c r="CY970"/>
      <c r="CZ970"/>
      <c r="DB970"/>
      <c r="DC970"/>
      <c r="DD970"/>
      <c r="DE970"/>
      <c r="DF970"/>
      <c r="DG970"/>
      <c r="DH970"/>
      <c r="DI970"/>
      <c r="DJ970"/>
      <c r="DK970"/>
      <c r="DL970"/>
      <c r="DM970"/>
      <c r="DN970"/>
      <c r="DO970"/>
      <c r="DP970"/>
      <c r="DQ970"/>
      <c r="DR970"/>
      <c r="DS970"/>
    </row>
    <row r="971" spans="63:123" x14ac:dyDescent="0.25"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  <c r="CQ971"/>
      <c r="CR971"/>
      <c r="CS971"/>
      <c r="CT971"/>
      <c r="CU971"/>
      <c r="CV971"/>
      <c r="CW971"/>
      <c r="CX971"/>
      <c r="CY971"/>
      <c r="CZ971"/>
      <c r="DB971"/>
      <c r="DC971"/>
      <c r="DD971"/>
      <c r="DE971"/>
      <c r="DF971"/>
      <c r="DG971"/>
      <c r="DH971"/>
      <c r="DI971"/>
      <c r="DJ971"/>
      <c r="DK971"/>
      <c r="DL971"/>
      <c r="DM971"/>
      <c r="DN971"/>
      <c r="DO971"/>
      <c r="DP971"/>
      <c r="DQ971"/>
      <c r="DR971"/>
      <c r="DS971"/>
    </row>
    <row r="972" spans="63:123" x14ac:dyDescent="0.25"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  <c r="CQ972"/>
      <c r="CR972"/>
      <c r="CS972"/>
      <c r="CT972"/>
      <c r="CU972"/>
      <c r="CV972"/>
      <c r="CW972"/>
      <c r="CX972"/>
      <c r="CY972"/>
      <c r="CZ972"/>
      <c r="DB972"/>
      <c r="DC972"/>
      <c r="DD972"/>
      <c r="DE972"/>
      <c r="DF972"/>
      <c r="DG972"/>
      <c r="DH972"/>
      <c r="DI972"/>
      <c r="DJ972"/>
      <c r="DK972"/>
      <c r="DL972"/>
      <c r="DM972"/>
      <c r="DN972"/>
      <c r="DO972"/>
      <c r="DP972"/>
      <c r="DQ972"/>
      <c r="DR972"/>
      <c r="DS972"/>
    </row>
    <row r="973" spans="63:123" x14ac:dyDescent="0.25"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  <c r="CQ973"/>
      <c r="CR973"/>
      <c r="CS973"/>
      <c r="CT973"/>
      <c r="CU973"/>
      <c r="CV973"/>
      <c r="CW973"/>
      <c r="CX973"/>
      <c r="CY973"/>
      <c r="CZ973"/>
      <c r="DB973"/>
      <c r="DC973"/>
      <c r="DD973"/>
      <c r="DE973"/>
      <c r="DF973"/>
      <c r="DG973"/>
      <c r="DH973"/>
      <c r="DI973"/>
      <c r="DJ973"/>
      <c r="DK973"/>
      <c r="DL973"/>
      <c r="DM973"/>
      <c r="DN973"/>
      <c r="DO973"/>
      <c r="DP973"/>
      <c r="DQ973"/>
      <c r="DR973"/>
      <c r="DS973"/>
    </row>
    <row r="974" spans="63:123" x14ac:dyDescent="0.25"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  <c r="CQ974"/>
      <c r="CR974"/>
      <c r="CS974"/>
      <c r="CT974"/>
      <c r="CU974"/>
      <c r="CV974"/>
      <c r="CW974"/>
      <c r="CX974"/>
      <c r="CY974"/>
      <c r="CZ974"/>
      <c r="DB974"/>
      <c r="DC974"/>
      <c r="DD974"/>
      <c r="DE974"/>
      <c r="DF974"/>
      <c r="DG974"/>
      <c r="DH974"/>
      <c r="DI974"/>
      <c r="DJ974"/>
      <c r="DK974"/>
      <c r="DL974"/>
      <c r="DM974"/>
      <c r="DN974"/>
      <c r="DO974"/>
      <c r="DP974"/>
      <c r="DQ974"/>
      <c r="DR974"/>
      <c r="DS974"/>
    </row>
    <row r="975" spans="63:123" x14ac:dyDescent="0.25"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  <c r="CQ975"/>
      <c r="CR975"/>
      <c r="CS975"/>
      <c r="CT975"/>
      <c r="CU975"/>
      <c r="CV975"/>
      <c r="CW975"/>
      <c r="CX975"/>
      <c r="CY975"/>
      <c r="CZ975"/>
      <c r="DB975"/>
      <c r="DC975"/>
      <c r="DD975"/>
      <c r="DE975"/>
      <c r="DF975"/>
      <c r="DG975"/>
      <c r="DH975"/>
      <c r="DI975"/>
      <c r="DJ975"/>
      <c r="DK975"/>
      <c r="DL975"/>
      <c r="DM975"/>
      <c r="DN975"/>
      <c r="DO975"/>
      <c r="DP975"/>
      <c r="DQ975"/>
      <c r="DR975"/>
      <c r="DS975"/>
    </row>
    <row r="976" spans="63:123" x14ac:dyDescent="0.25"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  <c r="CQ976"/>
      <c r="CR976"/>
      <c r="CS976"/>
      <c r="CT976"/>
      <c r="CU976"/>
      <c r="CV976"/>
      <c r="CW976"/>
      <c r="CX976"/>
      <c r="CY976"/>
      <c r="CZ976"/>
      <c r="DB976"/>
      <c r="DC976"/>
      <c r="DD976"/>
      <c r="DE976"/>
      <c r="DF976"/>
      <c r="DG976"/>
      <c r="DH976"/>
      <c r="DI976"/>
      <c r="DJ976"/>
      <c r="DK976"/>
      <c r="DL976"/>
      <c r="DM976"/>
      <c r="DN976"/>
      <c r="DO976"/>
      <c r="DP976"/>
      <c r="DQ976"/>
      <c r="DR976"/>
      <c r="DS976"/>
    </row>
    <row r="977" spans="63:123" x14ac:dyDescent="0.25"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  <c r="CQ977"/>
      <c r="CR977"/>
      <c r="CS977"/>
      <c r="CT977"/>
      <c r="CU977"/>
      <c r="CV977"/>
      <c r="CW977"/>
      <c r="CX977"/>
      <c r="CY977"/>
      <c r="CZ977"/>
      <c r="DB977"/>
      <c r="DC977"/>
      <c r="DD977"/>
      <c r="DE977"/>
      <c r="DF977"/>
      <c r="DG977"/>
      <c r="DH977"/>
      <c r="DI977"/>
      <c r="DJ977"/>
      <c r="DK977"/>
      <c r="DL977"/>
      <c r="DM977"/>
      <c r="DN977"/>
      <c r="DO977"/>
      <c r="DP977"/>
      <c r="DQ977"/>
      <c r="DR977"/>
      <c r="DS977"/>
    </row>
    <row r="978" spans="63:123" x14ac:dyDescent="0.25"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  <c r="CQ978"/>
      <c r="CR978"/>
      <c r="CS978"/>
      <c r="CT978"/>
      <c r="CU978"/>
      <c r="CV978"/>
      <c r="CW978"/>
      <c r="CX978"/>
      <c r="CY978"/>
      <c r="CZ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</row>
    <row r="979" spans="63:123" x14ac:dyDescent="0.25"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  <c r="CQ979"/>
      <c r="CR979"/>
      <c r="CS979"/>
      <c r="CT979"/>
      <c r="CU979"/>
      <c r="CV979"/>
      <c r="CW979"/>
      <c r="CX979"/>
      <c r="CY979"/>
      <c r="CZ979"/>
      <c r="DB979"/>
      <c r="DC979"/>
      <c r="DD979"/>
      <c r="DE979"/>
      <c r="DF979"/>
      <c r="DG979"/>
      <c r="DH979"/>
      <c r="DI979"/>
      <c r="DJ979"/>
      <c r="DK979"/>
      <c r="DL979"/>
      <c r="DM979"/>
      <c r="DN979"/>
      <c r="DO979"/>
      <c r="DP979"/>
      <c r="DQ979"/>
      <c r="DR979"/>
      <c r="DS979"/>
    </row>
    <row r="980" spans="63:123" x14ac:dyDescent="0.25"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  <c r="CQ980"/>
      <c r="CR980"/>
      <c r="CS980"/>
      <c r="CT980"/>
      <c r="CU980"/>
      <c r="CV980"/>
      <c r="CW980"/>
      <c r="CX980"/>
      <c r="CY980"/>
      <c r="CZ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  <c r="DR980"/>
      <c r="DS980"/>
    </row>
    <row r="981" spans="63:123" x14ac:dyDescent="0.25"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  <c r="CQ981"/>
      <c r="CR981"/>
      <c r="CS981"/>
      <c r="CT981"/>
      <c r="CU981"/>
      <c r="CV981"/>
      <c r="CW981"/>
      <c r="CX981"/>
      <c r="CY981"/>
      <c r="CZ981"/>
      <c r="DB981"/>
      <c r="DC981"/>
      <c r="DD981"/>
      <c r="DE981"/>
      <c r="DF981"/>
      <c r="DG981"/>
      <c r="DH981"/>
      <c r="DI981"/>
      <c r="DJ981"/>
      <c r="DK981"/>
      <c r="DL981"/>
      <c r="DM981"/>
      <c r="DN981"/>
      <c r="DO981"/>
      <c r="DP981"/>
      <c r="DQ981"/>
      <c r="DR981"/>
      <c r="DS981"/>
    </row>
    <row r="982" spans="63:123" x14ac:dyDescent="0.25"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  <c r="CQ982"/>
      <c r="CR982"/>
      <c r="CS982"/>
      <c r="CT982"/>
      <c r="CU982"/>
      <c r="CV982"/>
      <c r="CW982"/>
      <c r="CX982"/>
      <c r="CY982"/>
      <c r="CZ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</row>
    <row r="983" spans="63:123" x14ac:dyDescent="0.25"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  <c r="CQ983"/>
      <c r="CR983"/>
      <c r="CS983"/>
      <c r="CT983"/>
      <c r="CU983"/>
      <c r="CV983"/>
      <c r="CW983"/>
      <c r="CX983"/>
      <c r="CY983"/>
      <c r="CZ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  <c r="DR983"/>
      <c r="DS983"/>
    </row>
    <row r="984" spans="63:123" x14ac:dyDescent="0.25"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  <c r="CQ984"/>
      <c r="CR984"/>
      <c r="CS984"/>
      <c r="CT984"/>
      <c r="CU984"/>
      <c r="CV984"/>
      <c r="CW984"/>
      <c r="CX984"/>
      <c r="CY984"/>
      <c r="CZ984"/>
      <c r="DB984"/>
      <c r="DC984"/>
      <c r="DD984"/>
      <c r="DE984"/>
      <c r="DF984"/>
      <c r="DG984"/>
      <c r="DH984"/>
      <c r="DI984"/>
      <c r="DJ984"/>
      <c r="DK984"/>
      <c r="DL984"/>
      <c r="DM984"/>
      <c r="DN984"/>
      <c r="DO984"/>
      <c r="DP984"/>
      <c r="DQ984"/>
      <c r="DR984"/>
      <c r="DS984"/>
    </row>
    <row r="985" spans="63:123" x14ac:dyDescent="0.25"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  <c r="CQ985"/>
      <c r="CR985"/>
      <c r="CS985"/>
      <c r="CT985"/>
      <c r="CU985"/>
      <c r="CV985"/>
      <c r="CW985"/>
      <c r="CX985"/>
      <c r="CY985"/>
      <c r="CZ985"/>
      <c r="DB985"/>
      <c r="DC985"/>
      <c r="DD985"/>
      <c r="DE985"/>
      <c r="DF985"/>
      <c r="DG985"/>
      <c r="DH985"/>
      <c r="DI985"/>
      <c r="DJ985"/>
      <c r="DK985"/>
      <c r="DL985"/>
      <c r="DM985"/>
      <c r="DN985"/>
      <c r="DO985"/>
      <c r="DP985"/>
      <c r="DQ985"/>
      <c r="DR985"/>
      <c r="DS985"/>
    </row>
    <row r="986" spans="63:123" x14ac:dyDescent="0.25"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  <c r="CQ986"/>
      <c r="CR986"/>
      <c r="CS986"/>
      <c r="CT986"/>
      <c r="CU986"/>
      <c r="CV986"/>
      <c r="CW986"/>
      <c r="CX986"/>
      <c r="CY986"/>
      <c r="CZ986"/>
      <c r="DB986"/>
      <c r="DC986"/>
      <c r="DD986"/>
      <c r="DE986"/>
      <c r="DF986"/>
      <c r="DG986"/>
      <c r="DH986"/>
      <c r="DI986"/>
      <c r="DJ986"/>
      <c r="DK986"/>
      <c r="DL986"/>
      <c r="DM986"/>
      <c r="DN986"/>
      <c r="DO986"/>
      <c r="DP986"/>
      <c r="DQ986"/>
      <c r="DR986"/>
      <c r="DS986"/>
    </row>
    <row r="987" spans="63:123" x14ac:dyDescent="0.25"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  <c r="CQ987"/>
      <c r="CR987"/>
      <c r="CS987"/>
      <c r="CT987"/>
      <c r="CU987"/>
      <c r="CV987"/>
      <c r="CW987"/>
      <c r="CX987"/>
      <c r="CY987"/>
      <c r="CZ987"/>
      <c r="DB987"/>
      <c r="DC987"/>
      <c r="DD987"/>
      <c r="DE987"/>
      <c r="DF987"/>
      <c r="DG987"/>
      <c r="DH987"/>
      <c r="DI987"/>
      <c r="DJ987"/>
      <c r="DK987"/>
      <c r="DL987"/>
      <c r="DM987"/>
      <c r="DN987"/>
      <c r="DO987"/>
      <c r="DP987"/>
      <c r="DQ987"/>
      <c r="DR987"/>
      <c r="DS987"/>
    </row>
    <row r="988" spans="63:123" x14ac:dyDescent="0.25"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  <c r="CQ988"/>
      <c r="CR988"/>
      <c r="CS988"/>
      <c r="CT988"/>
      <c r="CU988"/>
      <c r="CV988"/>
      <c r="CW988"/>
      <c r="CX988"/>
      <c r="CY988"/>
      <c r="CZ988"/>
      <c r="DB988"/>
      <c r="DC988"/>
      <c r="DD988"/>
      <c r="DE988"/>
      <c r="DF988"/>
      <c r="DG988"/>
      <c r="DH988"/>
      <c r="DI988"/>
      <c r="DJ988"/>
      <c r="DK988"/>
      <c r="DL988"/>
      <c r="DM988"/>
      <c r="DN988"/>
      <c r="DO988"/>
      <c r="DP988"/>
      <c r="DQ988"/>
      <c r="DR988"/>
      <c r="DS988"/>
    </row>
    <row r="989" spans="63:123" x14ac:dyDescent="0.25"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  <c r="CQ989"/>
      <c r="CR989"/>
      <c r="CS989"/>
      <c r="CT989"/>
      <c r="CU989"/>
      <c r="CV989"/>
      <c r="CW989"/>
      <c r="CX989"/>
      <c r="CY989"/>
      <c r="CZ989"/>
      <c r="DB989"/>
      <c r="DC989"/>
      <c r="DD989"/>
      <c r="DE989"/>
      <c r="DF989"/>
      <c r="DG989"/>
      <c r="DH989"/>
      <c r="DI989"/>
      <c r="DJ989"/>
      <c r="DK989"/>
      <c r="DL989"/>
      <c r="DM989"/>
      <c r="DN989"/>
      <c r="DO989"/>
      <c r="DP989"/>
      <c r="DQ989"/>
      <c r="DR989"/>
      <c r="DS989"/>
    </row>
    <row r="990" spans="63:123" x14ac:dyDescent="0.25"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  <c r="CQ990"/>
      <c r="CR990"/>
      <c r="CS990"/>
      <c r="CT990"/>
      <c r="CU990"/>
      <c r="CV990"/>
      <c r="CW990"/>
      <c r="CX990"/>
      <c r="CY990"/>
      <c r="CZ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  <c r="DR990"/>
      <c r="DS990"/>
    </row>
    <row r="991" spans="63:123" x14ac:dyDescent="0.25"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  <c r="CQ991"/>
      <c r="CR991"/>
      <c r="CS991"/>
      <c r="CT991"/>
      <c r="CU991"/>
      <c r="CV991"/>
      <c r="CW991"/>
      <c r="CX991"/>
      <c r="CY991"/>
      <c r="CZ991"/>
      <c r="DB991"/>
      <c r="DC991"/>
      <c r="DD991"/>
      <c r="DE991"/>
      <c r="DF991"/>
      <c r="DG991"/>
      <c r="DH991"/>
      <c r="DI991"/>
      <c r="DJ991"/>
      <c r="DK991"/>
      <c r="DL991"/>
      <c r="DM991"/>
      <c r="DN991"/>
      <c r="DO991"/>
      <c r="DP991"/>
      <c r="DQ991"/>
      <c r="DR991"/>
      <c r="DS991"/>
    </row>
    <row r="992" spans="63:123" x14ac:dyDescent="0.25"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  <c r="CQ992"/>
      <c r="CR992"/>
      <c r="CS992"/>
      <c r="CT992"/>
      <c r="CU992"/>
      <c r="CV992"/>
      <c r="CW992"/>
      <c r="CX992"/>
      <c r="CY992"/>
      <c r="CZ992"/>
      <c r="DB992"/>
      <c r="DC992"/>
      <c r="DD992"/>
      <c r="DE992"/>
      <c r="DF992"/>
      <c r="DG992"/>
      <c r="DH992"/>
      <c r="DI992"/>
      <c r="DJ992"/>
      <c r="DK992"/>
      <c r="DL992"/>
      <c r="DM992"/>
      <c r="DN992"/>
      <c r="DO992"/>
      <c r="DP992"/>
      <c r="DQ992"/>
      <c r="DR992"/>
      <c r="DS992"/>
    </row>
    <row r="993" spans="63:123" x14ac:dyDescent="0.25"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  <c r="CQ993"/>
      <c r="CR993"/>
      <c r="CS993"/>
      <c r="CT993"/>
      <c r="CU993"/>
      <c r="CV993"/>
      <c r="CW993"/>
      <c r="CX993"/>
      <c r="CY993"/>
      <c r="CZ993"/>
      <c r="DB993"/>
      <c r="DC993"/>
      <c r="DD993"/>
      <c r="DE993"/>
      <c r="DF993"/>
      <c r="DG993"/>
      <c r="DH993"/>
      <c r="DI993"/>
      <c r="DJ993"/>
      <c r="DK993"/>
      <c r="DL993"/>
      <c r="DM993"/>
      <c r="DN993"/>
      <c r="DO993"/>
      <c r="DP993"/>
      <c r="DQ993"/>
      <c r="DR993"/>
      <c r="DS993"/>
    </row>
    <row r="994" spans="63:123" x14ac:dyDescent="0.25"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  <c r="CQ994"/>
      <c r="CR994"/>
      <c r="CS994"/>
      <c r="CT994"/>
      <c r="CU994"/>
      <c r="CV994"/>
      <c r="CW994"/>
      <c r="CX994"/>
      <c r="CY994"/>
      <c r="CZ994"/>
      <c r="DB994"/>
      <c r="DC994"/>
      <c r="DD994"/>
      <c r="DE994"/>
      <c r="DF994"/>
      <c r="DG994"/>
      <c r="DH994"/>
      <c r="DI994"/>
      <c r="DJ994"/>
      <c r="DK994"/>
      <c r="DL994"/>
      <c r="DM994"/>
      <c r="DN994"/>
      <c r="DO994"/>
      <c r="DP994"/>
      <c r="DQ994"/>
      <c r="DR994"/>
      <c r="DS994"/>
    </row>
    <row r="995" spans="63:123" x14ac:dyDescent="0.25"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  <c r="CQ995"/>
      <c r="CR995"/>
      <c r="CS995"/>
      <c r="CT995"/>
      <c r="CU995"/>
      <c r="CV995"/>
      <c r="CW995"/>
      <c r="CX995"/>
      <c r="CY995"/>
      <c r="CZ995"/>
      <c r="DB995"/>
      <c r="DC995"/>
      <c r="DD995"/>
      <c r="DE995"/>
      <c r="DF995"/>
      <c r="DG995"/>
      <c r="DH995"/>
      <c r="DI995"/>
      <c r="DJ995"/>
      <c r="DK995"/>
      <c r="DL995"/>
      <c r="DM995"/>
      <c r="DN995"/>
      <c r="DO995"/>
      <c r="DP995"/>
      <c r="DQ995"/>
      <c r="DR995"/>
      <c r="DS995"/>
    </row>
    <row r="996" spans="63:123" x14ac:dyDescent="0.25"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  <c r="CQ996"/>
      <c r="CR996"/>
      <c r="CS996"/>
      <c r="CT996"/>
      <c r="CU996"/>
      <c r="CV996"/>
      <c r="CW996"/>
      <c r="CX996"/>
      <c r="CY996"/>
      <c r="CZ996"/>
      <c r="DB996"/>
      <c r="DC996"/>
      <c r="DD996"/>
      <c r="DE996"/>
      <c r="DF996"/>
      <c r="DG996"/>
      <c r="DH996"/>
      <c r="DI996"/>
      <c r="DJ996"/>
      <c r="DK996"/>
      <c r="DL996"/>
      <c r="DM996"/>
      <c r="DN996"/>
      <c r="DO996"/>
      <c r="DP996"/>
      <c r="DQ996"/>
      <c r="DR996"/>
      <c r="DS996"/>
    </row>
    <row r="997" spans="63:123" x14ac:dyDescent="0.25"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  <c r="CQ997"/>
      <c r="CR997"/>
      <c r="CS997"/>
      <c r="CT997"/>
      <c r="CU997"/>
      <c r="CV997"/>
      <c r="CW997"/>
      <c r="CX997"/>
      <c r="CY997"/>
      <c r="CZ997"/>
      <c r="DB997"/>
      <c r="DC997"/>
      <c r="DD997"/>
      <c r="DE997"/>
      <c r="DF997"/>
      <c r="DG997"/>
      <c r="DH997"/>
      <c r="DI997"/>
      <c r="DJ997"/>
      <c r="DK997"/>
      <c r="DL997"/>
      <c r="DM997"/>
      <c r="DN997"/>
      <c r="DO997"/>
      <c r="DP997"/>
      <c r="DQ997"/>
      <c r="DR997"/>
      <c r="DS997"/>
    </row>
    <row r="998" spans="63:123" x14ac:dyDescent="0.25"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  <c r="CQ998"/>
      <c r="CR998"/>
      <c r="CS998"/>
      <c r="CT998"/>
      <c r="CU998"/>
      <c r="CV998"/>
      <c r="CW998"/>
      <c r="CX998"/>
      <c r="CY998"/>
      <c r="CZ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</row>
    <row r="999" spans="63:123" x14ac:dyDescent="0.25"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  <c r="CQ999"/>
      <c r="CR999"/>
      <c r="CS999"/>
      <c r="CT999"/>
      <c r="CU999"/>
      <c r="CV999"/>
      <c r="CW999"/>
      <c r="CX999"/>
      <c r="CY999"/>
      <c r="CZ999"/>
      <c r="DB999"/>
      <c r="DC999"/>
      <c r="DD999"/>
      <c r="DE999"/>
      <c r="DF999"/>
      <c r="DG999"/>
      <c r="DH999"/>
      <c r="DI999"/>
      <c r="DJ999"/>
      <c r="DK999"/>
      <c r="DL999"/>
      <c r="DM999"/>
      <c r="DN999"/>
      <c r="DO999"/>
      <c r="DP999"/>
      <c r="DQ999"/>
      <c r="DR999"/>
      <c r="DS999"/>
    </row>
    <row r="1000" spans="63:123" x14ac:dyDescent="0.25"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  <c r="CQ1000"/>
      <c r="CR1000"/>
      <c r="CS1000"/>
      <c r="CT1000"/>
      <c r="CU1000"/>
      <c r="CV1000"/>
      <c r="CW1000"/>
      <c r="CX1000"/>
      <c r="CY1000"/>
      <c r="CZ1000"/>
      <c r="DB1000"/>
      <c r="DC1000"/>
      <c r="DD1000"/>
      <c r="DE1000"/>
      <c r="DF1000"/>
      <c r="DG1000"/>
      <c r="DH1000"/>
      <c r="DI1000"/>
      <c r="DJ1000"/>
      <c r="DK1000"/>
      <c r="DL1000"/>
      <c r="DM1000"/>
      <c r="DN1000"/>
      <c r="DO1000"/>
      <c r="DP1000"/>
      <c r="DQ1000"/>
      <c r="DR1000"/>
      <c r="DS1000"/>
    </row>
    <row r="1001" spans="63:123" x14ac:dyDescent="0.25"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  <c r="CQ1001"/>
      <c r="CR1001"/>
      <c r="CS1001"/>
      <c r="CT1001"/>
      <c r="CU1001"/>
      <c r="CV1001"/>
      <c r="CW1001"/>
      <c r="CX1001"/>
      <c r="CY1001"/>
      <c r="CZ1001"/>
      <c r="DB1001"/>
      <c r="DC1001"/>
      <c r="DD1001"/>
      <c r="DE1001"/>
      <c r="DF1001"/>
      <c r="DG1001"/>
      <c r="DH1001"/>
      <c r="DI1001"/>
      <c r="DJ1001"/>
      <c r="DK1001"/>
      <c r="DL1001"/>
      <c r="DM1001"/>
      <c r="DN1001"/>
      <c r="DO1001"/>
      <c r="DP1001"/>
      <c r="DQ1001"/>
      <c r="DR1001"/>
      <c r="DS1001"/>
    </row>
    <row r="1002" spans="63:123" x14ac:dyDescent="0.25"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  <c r="CQ1002"/>
      <c r="CR1002"/>
      <c r="CS1002"/>
      <c r="CT1002"/>
      <c r="CU1002"/>
      <c r="CV1002"/>
      <c r="CW1002"/>
      <c r="CX1002"/>
      <c r="CY1002"/>
      <c r="CZ1002"/>
      <c r="DB1002"/>
      <c r="DC1002"/>
      <c r="DD1002"/>
      <c r="DE1002"/>
      <c r="DF1002"/>
      <c r="DG1002"/>
      <c r="DH1002"/>
      <c r="DI1002"/>
      <c r="DJ1002"/>
      <c r="DK1002"/>
      <c r="DL1002"/>
      <c r="DM1002"/>
      <c r="DN1002"/>
      <c r="DO1002"/>
      <c r="DP1002"/>
      <c r="DQ1002"/>
      <c r="DR1002"/>
      <c r="DS1002"/>
    </row>
    <row r="1003" spans="63:123" x14ac:dyDescent="0.25"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  <c r="CQ1003"/>
      <c r="CR1003"/>
      <c r="CS1003"/>
      <c r="CT1003"/>
      <c r="CU1003"/>
      <c r="CV1003"/>
      <c r="CW1003"/>
      <c r="CX1003"/>
      <c r="CY1003"/>
      <c r="CZ1003"/>
      <c r="DB1003"/>
      <c r="DC1003"/>
      <c r="DD1003"/>
      <c r="DE1003"/>
      <c r="DF1003"/>
      <c r="DG1003"/>
      <c r="DH1003"/>
      <c r="DI1003"/>
      <c r="DJ1003"/>
      <c r="DK1003"/>
      <c r="DL1003"/>
      <c r="DM1003"/>
      <c r="DN1003"/>
      <c r="DO1003"/>
      <c r="DP1003"/>
      <c r="DQ1003"/>
      <c r="DR1003"/>
      <c r="DS1003"/>
    </row>
    <row r="1004" spans="63:123" x14ac:dyDescent="0.25"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  <c r="CQ1004"/>
      <c r="CR1004"/>
      <c r="CS1004"/>
      <c r="CT1004"/>
      <c r="CU1004"/>
      <c r="CV1004"/>
      <c r="CW1004"/>
      <c r="CX1004"/>
      <c r="CY1004"/>
      <c r="CZ1004"/>
      <c r="DF1004" s="90"/>
    </row>
    <row r="1005" spans="63:123" x14ac:dyDescent="0.25"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  <c r="CQ1005"/>
      <c r="CR1005"/>
      <c r="CS1005"/>
      <c r="CT1005"/>
      <c r="CU1005"/>
      <c r="CV1005"/>
      <c r="CW1005"/>
      <c r="CX1005"/>
      <c r="CY1005"/>
      <c r="CZ1005"/>
      <c r="DF1005" s="90"/>
    </row>
    <row r="1006" spans="63:123" x14ac:dyDescent="0.25"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  <c r="CQ1006"/>
      <c r="CR1006"/>
      <c r="CS1006"/>
      <c r="CT1006"/>
      <c r="CU1006"/>
      <c r="CV1006"/>
      <c r="CW1006"/>
      <c r="CX1006"/>
      <c r="CY1006"/>
      <c r="CZ1006"/>
      <c r="DF1006" s="90"/>
    </row>
    <row r="1007" spans="63:123" x14ac:dyDescent="0.25"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  <c r="CQ1007"/>
      <c r="CR1007"/>
      <c r="CS1007"/>
      <c r="CT1007"/>
      <c r="CU1007"/>
      <c r="CV1007"/>
      <c r="CW1007"/>
      <c r="CX1007"/>
      <c r="CY1007"/>
      <c r="CZ1007"/>
      <c r="DF1007" s="90"/>
    </row>
    <row r="1008" spans="63:123" x14ac:dyDescent="0.25"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  <c r="CQ1008"/>
      <c r="CR1008"/>
      <c r="CS1008"/>
      <c r="CT1008"/>
      <c r="CU1008"/>
      <c r="CV1008"/>
      <c r="CW1008"/>
      <c r="CX1008"/>
      <c r="CY1008"/>
      <c r="CZ1008"/>
      <c r="DF1008" s="90"/>
    </row>
    <row r="1009" spans="81:110" x14ac:dyDescent="0.25"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  <c r="CQ1009"/>
      <c r="CR1009"/>
      <c r="CS1009"/>
      <c r="CT1009"/>
      <c r="CU1009"/>
      <c r="CV1009"/>
      <c r="CW1009"/>
      <c r="CX1009"/>
      <c r="CY1009"/>
      <c r="CZ1009"/>
      <c r="DF1009" s="90"/>
    </row>
    <row r="1010" spans="81:110" x14ac:dyDescent="0.25"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  <c r="CQ1010"/>
      <c r="CR1010"/>
      <c r="CS1010"/>
      <c r="CT1010"/>
      <c r="CU1010"/>
      <c r="CV1010"/>
      <c r="CW1010"/>
      <c r="CX1010"/>
      <c r="CY1010"/>
      <c r="CZ1010"/>
      <c r="DF1010" s="90"/>
    </row>
    <row r="1011" spans="81:110" x14ac:dyDescent="0.25"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  <c r="CQ1011"/>
      <c r="CR1011"/>
      <c r="CS1011"/>
      <c r="CT1011"/>
      <c r="CU1011"/>
      <c r="CV1011"/>
      <c r="CW1011"/>
      <c r="CX1011"/>
      <c r="CY1011"/>
      <c r="CZ1011"/>
      <c r="DF1011" s="90"/>
    </row>
    <row r="1012" spans="81:110" x14ac:dyDescent="0.25"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  <c r="CQ1012"/>
      <c r="CR1012"/>
      <c r="CS1012"/>
      <c r="CT1012"/>
      <c r="CU1012"/>
      <c r="CV1012"/>
      <c r="CW1012"/>
      <c r="CX1012"/>
      <c r="CY1012"/>
      <c r="CZ1012"/>
      <c r="DF1012" s="90"/>
    </row>
    <row r="1013" spans="81:110" x14ac:dyDescent="0.25"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  <c r="CQ1013"/>
      <c r="CR1013"/>
      <c r="CS1013"/>
      <c r="CT1013"/>
      <c r="CU1013"/>
      <c r="CV1013"/>
      <c r="CW1013"/>
      <c r="CX1013"/>
      <c r="CY1013"/>
      <c r="CZ1013"/>
      <c r="DF1013" s="90"/>
    </row>
    <row r="1014" spans="81:110" x14ac:dyDescent="0.25"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  <c r="CQ1014"/>
      <c r="CR1014"/>
      <c r="CS1014"/>
      <c r="CT1014"/>
      <c r="CU1014"/>
      <c r="CV1014"/>
      <c r="CW1014"/>
      <c r="CX1014"/>
      <c r="CY1014"/>
      <c r="CZ1014"/>
      <c r="DF1014" s="90"/>
    </row>
    <row r="1015" spans="81:110" x14ac:dyDescent="0.25"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  <c r="CQ1015"/>
      <c r="CR1015"/>
      <c r="CS1015"/>
      <c r="CT1015"/>
      <c r="CU1015"/>
      <c r="CV1015"/>
      <c r="CW1015"/>
      <c r="CX1015"/>
      <c r="CY1015"/>
      <c r="CZ1015"/>
      <c r="DF1015" s="90"/>
    </row>
    <row r="1016" spans="81:110" x14ac:dyDescent="0.25"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  <c r="CQ1016"/>
      <c r="CR1016"/>
      <c r="CS1016"/>
      <c r="CT1016"/>
      <c r="CU1016"/>
      <c r="CV1016"/>
      <c r="CW1016"/>
      <c r="CX1016"/>
      <c r="CY1016"/>
      <c r="CZ1016"/>
      <c r="DF1016" s="90"/>
    </row>
    <row r="1017" spans="81:110" x14ac:dyDescent="0.25"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  <c r="CQ1017"/>
      <c r="CR1017"/>
      <c r="CS1017"/>
      <c r="CT1017"/>
      <c r="CU1017"/>
      <c r="CV1017"/>
      <c r="CW1017"/>
      <c r="CX1017"/>
      <c r="CY1017"/>
      <c r="CZ1017"/>
      <c r="DF1017" s="90"/>
    </row>
    <row r="1018" spans="81:110" x14ac:dyDescent="0.25"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  <c r="CQ1018"/>
      <c r="CR1018"/>
      <c r="CS1018"/>
      <c r="CT1018"/>
      <c r="CU1018"/>
      <c r="CV1018"/>
      <c r="CW1018"/>
      <c r="CX1018"/>
      <c r="CY1018"/>
      <c r="CZ1018"/>
      <c r="DF1018" s="90"/>
    </row>
    <row r="1019" spans="81:110" x14ac:dyDescent="0.25"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  <c r="CQ1019"/>
      <c r="CR1019"/>
      <c r="CS1019"/>
      <c r="CT1019"/>
      <c r="CU1019"/>
      <c r="CV1019"/>
      <c r="CW1019"/>
      <c r="CX1019"/>
      <c r="CY1019"/>
      <c r="CZ1019"/>
      <c r="DF1019" s="90"/>
    </row>
    <row r="1020" spans="81:110" x14ac:dyDescent="0.25"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  <c r="CQ1020"/>
      <c r="CR1020"/>
      <c r="CS1020"/>
      <c r="CT1020"/>
      <c r="CU1020"/>
      <c r="CV1020"/>
      <c r="CW1020"/>
      <c r="CX1020"/>
      <c r="CY1020"/>
      <c r="CZ1020"/>
      <c r="DF1020" s="90"/>
    </row>
    <row r="1021" spans="81:110" x14ac:dyDescent="0.25"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  <c r="CQ1021"/>
      <c r="CR1021"/>
      <c r="CS1021"/>
      <c r="CT1021"/>
      <c r="CU1021"/>
      <c r="CV1021"/>
      <c r="CW1021"/>
      <c r="CX1021"/>
      <c r="CY1021"/>
      <c r="CZ1021"/>
      <c r="DF1021" s="90"/>
    </row>
    <row r="1022" spans="81:110" x14ac:dyDescent="0.25"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  <c r="CQ1022"/>
      <c r="CR1022"/>
      <c r="CS1022"/>
      <c r="CT1022"/>
      <c r="CU1022"/>
      <c r="CV1022"/>
      <c r="CW1022"/>
      <c r="CX1022"/>
      <c r="CY1022"/>
      <c r="CZ1022"/>
      <c r="DF1022" s="90"/>
    </row>
    <row r="1023" spans="81:110" x14ac:dyDescent="0.25"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  <c r="CQ1023"/>
      <c r="CR1023"/>
      <c r="CS1023"/>
      <c r="CT1023"/>
      <c r="CU1023"/>
      <c r="CV1023"/>
      <c r="CW1023"/>
      <c r="CX1023"/>
      <c r="CY1023"/>
      <c r="CZ1023"/>
      <c r="DF1023" s="90"/>
    </row>
    <row r="1024" spans="81:110" x14ac:dyDescent="0.25"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  <c r="CQ1024"/>
      <c r="CR1024"/>
      <c r="CS1024"/>
      <c r="CT1024"/>
      <c r="CU1024"/>
      <c r="CV1024"/>
      <c r="CW1024"/>
      <c r="CX1024"/>
      <c r="CY1024"/>
      <c r="CZ1024"/>
      <c r="DF1024" s="90"/>
    </row>
    <row r="1025" spans="81:110" x14ac:dyDescent="0.25"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  <c r="CQ1025"/>
      <c r="CR1025"/>
      <c r="CS1025"/>
      <c r="CT1025"/>
      <c r="CU1025"/>
      <c r="CV1025"/>
      <c r="CW1025"/>
      <c r="CX1025"/>
      <c r="CY1025"/>
      <c r="CZ1025"/>
      <c r="DF1025" s="90"/>
    </row>
    <row r="1026" spans="81:110" x14ac:dyDescent="0.25"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  <c r="CQ1026"/>
      <c r="CR1026"/>
      <c r="CS1026"/>
      <c r="CT1026"/>
      <c r="CU1026"/>
      <c r="CV1026"/>
      <c r="CW1026"/>
      <c r="CX1026"/>
      <c r="CY1026"/>
      <c r="CZ1026"/>
      <c r="DF1026" s="90"/>
    </row>
    <row r="1027" spans="81:110" x14ac:dyDescent="0.25"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  <c r="CQ1027"/>
      <c r="CR1027"/>
      <c r="CS1027"/>
      <c r="CT1027"/>
      <c r="CU1027"/>
      <c r="CV1027"/>
      <c r="CW1027"/>
      <c r="CX1027"/>
      <c r="CY1027"/>
      <c r="CZ1027"/>
      <c r="DF1027" s="90"/>
    </row>
    <row r="1028" spans="81:110" x14ac:dyDescent="0.25"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  <c r="CQ1028"/>
      <c r="CR1028"/>
      <c r="CS1028"/>
      <c r="CT1028"/>
      <c r="CU1028"/>
      <c r="CV1028"/>
      <c r="CW1028"/>
      <c r="CX1028"/>
      <c r="CY1028"/>
      <c r="CZ1028"/>
      <c r="DF1028" s="90"/>
    </row>
    <row r="1029" spans="81:110" x14ac:dyDescent="0.25"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  <c r="CQ1029"/>
      <c r="CR1029"/>
      <c r="CS1029"/>
      <c r="CT1029"/>
      <c r="CU1029"/>
      <c r="CV1029"/>
      <c r="CW1029"/>
      <c r="CX1029"/>
      <c r="CY1029"/>
      <c r="CZ1029"/>
      <c r="DF1029" s="90"/>
    </row>
    <row r="1030" spans="81:110" x14ac:dyDescent="0.25"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  <c r="CQ1030"/>
      <c r="CR1030"/>
      <c r="CS1030"/>
      <c r="CT1030"/>
      <c r="CU1030"/>
      <c r="CV1030"/>
      <c r="CW1030"/>
      <c r="CX1030"/>
      <c r="CY1030"/>
      <c r="CZ1030"/>
      <c r="DF1030" s="90"/>
    </row>
    <row r="1031" spans="81:110" x14ac:dyDescent="0.25"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  <c r="CQ1031"/>
      <c r="CR1031"/>
      <c r="CS1031"/>
      <c r="CT1031"/>
      <c r="CU1031"/>
      <c r="CV1031"/>
      <c r="CW1031"/>
      <c r="CX1031"/>
      <c r="CY1031"/>
      <c r="CZ1031"/>
      <c r="DF1031" s="90"/>
    </row>
    <row r="1032" spans="81:110" x14ac:dyDescent="0.25"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  <c r="CQ1032"/>
      <c r="CR1032"/>
      <c r="CS1032"/>
      <c r="CT1032"/>
      <c r="CU1032"/>
      <c r="CV1032"/>
      <c r="CW1032"/>
      <c r="CX1032"/>
      <c r="CY1032"/>
      <c r="CZ1032"/>
      <c r="DF1032" s="90"/>
    </row>
    <row r="1033" spans="81:110" x14ac:dyDescent="0.25"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  <c r="CQ1033"/>
      <c r="CR1033"/>
      <c r="CS1033"/>
      <c r="CT1033"/>
      <c r="CU1033"/>
      <c r="CV1033"/>
      <c r="CW1033"/>
      <c r="CX1033"/>
      <c r="CY1033"/>
      <c r="CZ1033"/>
      <c r="DF1033" s="90"/>
    </row>
    <row r="1034" spans="81:110" x14ac:dyDescent="0.25"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  <c r="CQ1034"/>
      <c r="CR1034"/>
      <c r="CS1034"/>
      <c r="CT1034"/>
      <c r="CU1034"/>
      <c r="CV1034"/>
      <c r="CW1034"/>
      <c r="CX1034"/>
      <c r="CY1034"/>
      <c r="CZ1034"/>
      <c r="DF1034" s="90"/>
    </row>
    <row r="1035" spans="81:110" x14ac:dyDescent="0.25"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  <c r="CQ1035"/>
      <c r="CR1035"/>
      <c r="CS1035"/>
      <c r="CT1035"/>
      <c r="CU1035"/>
      <c r="CV1035"/>
      <c r="CW1035"/>
      <c r="CX1035"/>
      <c r="CY1035"/>
      <c r="CZ1035"/>
      <c r="DF1035" s="90"/>
    </row>
    <row r="1036" spans="81:110" x14ac:dyDescent="0.25"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  <c r="CQ1036"/>
      <c r="CR1036"/>
      <c r="CS1036"/>
      <c r="CT1036"/>
      <c r="CU1036"/>
      <c r="CV1036"/>
      <c r="CW1036"/>
      <c r="CX1036"/>
      <c r="CY1036"/>
      <c r="CZ1036"/>
      <c r="DF1036" s="90"/>
    </row>
    <row r="1037" spans="81:110" x14ac:dyDescent="0.25"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  <c r="CQ1037"/>
      <c r="CR1037"/>
      <c r="CS1037"/>
      <c r="CT1037"/>
      <c r="CU1037"/>
      <c r="CV1037"/>
      <c r="CW1037"/>
      <c r="CX1037"/>
      <c r="CY1037"/>
      <c r="CZ1037"/>
      <c r="DF1037" s="90"/>
    </row>
    <row r="1038" spans="81:110" x14ac:dyDescent="0.25"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  <c r="CQ1038"/>
      <c r="CR1038"/>
      <c r="CS1038"/>
      <c r="CT1038"/>
      <c r="CU1038"/>
      <c r="CV1038"/>
      <c r="CW1038"/>
      <c r="CX1038"/>
      <c r="CY1038"/>
      <c r="CZ1038"/>
      <c r="DF1038" s="90"/>
    </row>
    <row r="1039" spans="81:110" x14ac:dyDescent="0.25"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  <c r="CQ1039"/>
      <c r="CR1039"/>
      <c r="CS1039"/>
      <c r="CT1039"/>
      <c r="CU1039"/>
      <c r="CV1039"/>
      <c r="CW1039"/>
      <c r="CX1039"/>
      <c r="CY1039"/>
      <c r="CZ1039"/>
      <c r="DF1039" s="90"/>
    </row>
    <row r="1040" spans="81:110" x14ac:dyDescent="0.25"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  <c r="CQ1040"/>
      <c r="CR1040"/>
      <c r="CS1040"/>
      <c r="CT1040"/>
      <c r="CU1040"/>
      <c r="CV1040"/>
      <c r="CW1040"/>
      <c r="CX1040"/>
      <c r="CY1040"/>
      <c r="CZ1040"/>
      <c r="DF1040" s="90"/>
    </row>
    <row r="1041" spans="81:110" x14ac:dyDescent="0.25"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  <c r="CQ1041"/>
      <c r="CR1041"/>
      <c r="CS1041"/>
      <c r="CT1041"/>
      <c r="CU1041"/>
      <c r="CV1041"/>
      <c r="CW1041"/>
      <c r="CX1041"/>
      <c r="CY1041"/>
      <c r="CZ1041"/>
      <c r="DF1041" s="90"/>
    </row>
    <row r="1042" spans="81:110" x14ac:dyDescent="0.25"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  <c r="CQ1042"/>
      <c r="CR1042"/>
      <c r="CS1042"/>
      <c r="CT1042"/>
      <c r="CU1042"/>
      <c r="CV1042"/>
      <c r="CW1042"/>
      <c r="CX1042"/>
      <c r="CY1042"/>
      <c r="CZ1042"/>
      <c r="DF1042" s="90"/>
    </row>
    <row r="1043" spans="81:110" x14ac:dyDescent="0.25"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  <c r="CQ1043"/>
      <c r="CR1043"/>
      <c r="CS1043"/>
      <c r="CT1043"/>
      <c r="CU1043"/>
      <c r="CV1043"/>
      <c r="CW1043"/>
      <c r="CX1043"/>
      <c r="CY1043"/>
      <c r="CZ1043"/>
      <c r="DF1043" s="90"/>
    </row>
    <row r="1044" spans="81:110" x14ac:dyDescent="0.25"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  <c r="CQ1044"/>
      <c r="CR1044"/>
      <c r="CS1044"/>
      <c r="CT1044"/>
      <c r="CU1044"/>
      <c r="CV1044"/>
      <c r="CW1044"/>
      <c r="CX1044"/>
      <c r="CY1044"/>
      <c r="CZ1044"/>
      <c r="DF1044" s="90"/>
    </row>
    <row r="1045" spans="81:110" x14ac:dyDescent="0.25"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  <c r="CQ1045"/>
      <c r="CR1045"/>
      <c r="CS1045"/>
      <c r="CT1045"/>
      <c r="CU1045"/>
      <c r="CV1045"/>
      <c r="CW1045"/>
      <c r="CX1045"/>
      <c r="CY1045"/>
      <c r="CZ1045"/>
      <c r="DF1045" s="90"/>
    </row>
    <row r="1046" spans="81:110" x14ac:dyDescent="0.25"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  <c r="CQ1046"/>
      <c r="CR1046"/>
      <c r="CS1046"/>
      <c r="CT1046"/>
      <c r="CU1046"/>
      <c r="CV1046"/>
      <c r="CW1046"/>
      <c r="CX1046"/>
      <c r="CY1046"/>
      <c r="CZ1046"/>
      <c r="DF1046" s="90"/>
    </row>
    <row r="1047" spans="81:110" x14ac:dyDescent="0.25"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  <c r="CQ1047"/>
      <c r="CR1047"/>
      <c r="CS1047"/>
      <c r="CT1047"/>
      <c r="CU1047"/>
      <c r="CV1047"/>
      <c r="CW1047"/>
      <c r="CX1047"/>
      <c r="CY1047"/>
      <c r="CZ1047"/>
      <c r="DF1047" s="90"/>
    </row>
    <row r="1048" spans="81:110" x14ac:dyDescent="0.25"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  <c r="CQ1048"/>
      <c r="CR1048"/>
      <c r="CS1048"/>
      <c r="CT1048"/>
      <c r="CU1048"/>
      <c r="CV1048"/>
      <c r="CW1048"/>
      <c r="CX1048"/>
      <c r="CY1048"/>
      <c r="CZ1048"/>
      <c r="DF1048" s="90"/>
    </row>
    <row r="1049" spans="81:110" x14ac:dyDescent="0.25"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  <c r="CQ1049"/>
      <c r="CR1049"/>
      <c r="CS1049"/>
      <c r="CT1049"/>
      <c r="CU1049"/>
      <c r="CV1049"/>
      <c r="CW1049"/>
      <c r="CX1049"/>
      <c r="CY1049"/>
      <c r="CZ1049"/>
      <c r="DF1049" s="90"/>
    </row>
    <row r="1050" spans="81:110" x14ac:dyDescent="0.25"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  <c r="CQ1050"/>
      <c r="CR1050"/>
      <c r="CS1050"/>
      <c r="CT1050"/>
      <c r="CU1050"/>
      <c r="CV1050"/>
      <c r="CW1050"/>
      <c r="CX1050"/>
      <c r="CY1050"/>
      <c r="CZ1050"/>
      <c r="DF1050" s="90"/>
    </row>
    <row r="1051" spans="81:110" x14ac:dyDescent="0.25"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  <c r="CQ1051"/>
      <c r="CR1051"/>
      <c r="CS1051"/>
      <c r="CT1051"/>
      <c r="CU1051"/>
      <c r="CV1051"/>
      <c r="CW1051"/>
      <c r="CX1051"/>
      <c r="CY1051"/>
      <c r="CZ1051"/>
      <c r="DF1051" s="90"/>
    </row>
    <row r="1052" spans="81:110" x14ac:dyDescent="0.25"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  <c r="CQ1052"/>
      <c r="CR1052"/>
      <c r="CS1052"/>
      <c r="CT1052"/>
      <c r="CU1052"/>
      <c r="CV1052"/>
      <c r="CW1052"/>
      <c r="CX1052"/>
      <c r="CY1052"/>
      <c r="CZ1052"/>
      <c r="DF1052" s="90"/>
    </row>
    <row r="1053" spans="81:110" x14ac:dyDescent="0.25"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  <c r="CQ1053"/>
      <c r="CR1053"/>
      <c r="CS1053"/>
      <c r="CT1053"/>
      <c r="CU1053"/>
      <c r="CV1053"/>
      <c r="CW1053"/>
      <c r="CX1053"/>
      <c r="CY1053"/>
      <c r="CZ1053"/>
      <c r="DF1053" s="90"/>
    </row>
    <row r="1054" spans="81:110" x14ac:dyDescent="0.25"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  <c r="CQ1054"/>
      <c r="CR1054"/>
      <c r="CS1054"/>
      <c r="CT1054"/>
      <c r="CU1054"/>
      <c r="CV1054"/>
      <c r="CW1054"/>
      <c r="CX1054"/>
      <c r="CY1054"/>
      <c r="CZ1054"/>
      <c r="DF1054" s="90"/>
    </row>
    <row r="1055" spans="81:110" x14ac:dyDescent="0.25"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  <c r="CQ1055"/>
      <c r="CR1055"/>
      <c r="CS1055"/>
      <c r="CT1055"/>
      <c r="CU1055"/>
      <c r="CV1055"/>
      <c r="CW1055"/>
      <c r="CX1055"/>
      <c r="CY1055"/>
      <c r="CZ1055"/>
      <c r="DF1055" s="90"/>
    </row>
    <row r="1056" spans="81:110" x14ac:dyDescent="0.25"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  <c r="CQ1056"/>
      <c r="CR1056"/>
      <c r="CS1056"/>
      <c r="CT1056"/>
      <c r="CU1056"/>
      <c r="CV1056"/>
      <c r="CW1056"/>
      <c r="CX1056"/>
      <c r="CY1056"/>
      <c r="CZ1056"/>
      <c r="DF1056" s="90"/>
    </row>
    <row r="1057" spans="81:110" x14ac:dyDescent="0.25"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  <c r="CQ1057"/>
      <c r="CR1057"/>
      <c r="CS1057"/>
      <c r="CT1057"/>
      <c r="CU1057"/>
      <c r="CV1057"/>
      <c r="CW1057"/>
      <c r="CX1057"/>
      <c r="CY1057"/>
      <c r="CZ1057"/>
      <c r="DF1057" s="90"/>
    </row>
    <row r="1058" spans="81:110" x14ac:dyDescent="0.25"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  <c r="CQ1058"/>
      <c r="CR1058"/>
      <c r="CS1058"/>
      <c r="CT1058"/>
      <c r="CU1058"/>
      <c r="CV1058"/>
      <c r="CW1058"/>
      <c r="CX1058"/>
      <c r="CY1058"/>
      <c r="CZ1058"/>
      <c r="DF1058" s="90"/>
    </row>
    <row r="1059" spans="81:110" x14ac:dyDescent="0.25"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  <c r="CQ1059"/>
      <c r="CR1059"/>
      <c r="CS1059"/>
      <c r="CT1059"/>
      <c r="CU1059"/>
      <c r="CV1059"/>
      <c r="CW1059"/>
      <c r="CX1059"/>
      <c r="CY1059"/>
      <c r="CZ1059"/>
      <c r="DF1059" s="90"/>
    </row>
    <row r="1060" spans="81:110" x14ac:dyDescent="0.25"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  <c r="CQ1060"/>
      <c r="CR1060"/>
      <c r="CS1060"/>
      <c r="CT1060"/>
      <c r="CU1060"/>
      <c r="CV1060"/>
      <c r="CW1060"/>
      <c r="CX1060"/>
      <c r="CY1060"/>
      <c r="CZ1060"/>
      <c r="DF1060" s="90"/>
    </row>
    <row r="1061" spans="81:110" x14ac:dyDescent="0.25"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  <c r="CQ1061"/>
      <c r="CR1061"/>
      <c r="CS1061"/>
      <c r="CT1061"/>
      <c r="CU1061"/>
      <c r="CV1061"/>
      <c r="CW1061"/>
      <c r="CX1061"/>
      <c r="CY1061"/>
      <c r="CZ1061"/>
      <c r="DF1061" s="90"/>
    </row>
    <row r="1062" spans="81:110" x14ac:dyDescent="0.25"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  <c r="CQ1062"/>
      <c r="CR1062"/>
      <c r="CS1062"/>
      <c r="CT1062"/>
      <c r="CU1062"/>
      <c r="CV1062"/>
      <c r="CW1062"/>
      <c r="CX1062"/>
      <c r="CY1062"/>
      <c r="CZ1062"/>
      <c r="DF1062" s="90"/>
    </row>
    <row r="1063" spans="81:110" x14ac:dyDescent="0.25"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  <c r="CQ1063"/>
      <c r="CR1063"/>
      <c r="CS1063"/>
      <c r="CT1063"/>
      <c r="CU1063"/>
      <c r="CV1063"/>
      <c r="CW1063"/>
      <c r="CX1063"/>
      <c r="CY1063"/>
      <c r="CZ1063"/>
      <c r="DF1063" s="90"/>
    </row>
    <row r="1064" spans="81:110" x14ac:dyDescent="0.25"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  <c r="CQ1064"/>
      <c r="CR1064"/>
      <c r="CS1064"/>
      <c r="CT1064"/>
      <c r="CU1064"/>
      <c r="CV1064"/>
      <c r="CW1064"/>
      <c r="CX1064"/>
      <c r="CY1064"/>
      <c r="CZ1064"/>
      <c r="DF1064" s="90"/>
    </row>
    <row r="1065" spans="81:110" x14ac:dyDescent="0.25"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  <c r="CQ1065"/>
      <c r="CR1065"/>
      <c r="CS1065"/>
      <c r="CT1065"/>
      <c r="CU1065"/>
      <c r="CV1065"/>
      <c r="CW1065"/>
      <c r="CX1065"/>
      <c r="CY1065"/>
      <c r="CZ1065"/>
      <c r="DF1065" s="90"/>
    </row>
    <row r="1066" spans="81:110" x14ac:dyDescent="0.25"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  <c r="CQ1066"/>
      <c r="CR1066"/>
      <c r="CS1066"/>
      <c r="CT1066"/>
      <c r="CU1066"/>
      <c r="CV1066"/>
      <c r="CW1066"/>
      <c r="CX1066"/>
      <c r="CY1066"/>
      <c r="CZ1066"/>
      <c r="DF1066" s="90"/>
    </row>
    <row r="1067" spans="81:110" x14ac:dyDescent="0.25"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  <c r="CQ1067"/>
      <c r="CR1067"/>
      <c r="CS1067"/>
      <c r="CT1067"/>
      <c r="CU1067"/>
      <c r="CV1067"/>
      <c r="CW1067"/>
      <c r="CX1067"/>
      <c r="CY1067"/>
      <c r="CZ1067"/>
      <c r="DF1067" s="90"/>
    </row>
    <row r="1068" spans="81:110" x14ac:dyDescent="0.25"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  <c r="CQ1068"/>
      <c r="CR1068"/>
      <c r="CS1068"/>
      <c r="CT1068"/>
      <c r="CU1068"/>
      <c r="CV1068"/>
      <c r="CW1068"/>
      <c r="CX1068"/>
      <c r="CY1068"/>
      <c r="CZ1068"/>
      <c r="DF1068" s="90"/>
    </row>
    <row r="1069" spans="81:110" x14ac:dyDescent="0.25"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  <c r="CQ1069"/>
      <c r="CR1069"/>
      <c r="CS1069"/>
      <c r="CT1069"/>
      <c r="CU1069"/>
      <c r="CV1069"/>
      <c r="CW1069"/>
      <c r="CX1069"/>
      <c r="CY1069"/>
      <c r="CZ1069"/>
      <c r="DF1069" s="90"/>
    </row>
    <row r="1070" spans="81:110" x14ac:dyDescent="0.25"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  <c r="CQ1070"/>
      <c r="CR1070"/>
      <c r="CS1070"/>
      <c r="CT1070"/>
      <c r="CU1070"/>
      <c r="CV1070"/>
      <c r="CW1070"/>
      <c r="CX1070"/>
      <c r="CY1070"/>
      <c r="CZ1070"/>
      <c r="DF1070" s="90"/>
    </row>
    <row r="1071" spans="81:110" x14ac:dyDescent="0.25"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  <c r="CQ1071"/>
      <c r="CR1071"/>
      <c r="CS1071"/>
      <c r="CT1071"/>
      <c r="CU1071"/>
      <c r="CV1071"/>
      <c r="CW1071"/>
      <c r="CX1071"/>
      <c r="CY1071"/>
      <c r="CZ1071"/>
      <c r="DF1071" s="90"/>
    </row>
    <row r="1072" spans="81:110" x14ac:dyDescent="0.25"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  <c r="CQ1072"/>
      <c r="CR1072"/>
      <c r="CS1072"/>
      <c r="CT1072"/>
      <c r="CU1072"/>
      <c r="CV1072"/>
      <c r="CW1072"/>
      <c r="CX1072"/>
      <c r="CY1072"/>
      <c r="CZ1072"/>
      <c r="DF1072" s="90"/>
    </row>
    <row r="1073" spans="81:110" x14ac:dyDescent="0.25"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  <c r="CQ1073"/>
      <c r="CR1073"/>
      <c r="CS1073"/>
      <c r="CT1073"/>
      <c r="CU1073"/>
      <c r="CV1073"/>
      <c r="CW1073"/>
      <c r="CX1073"/>
      <c r="CY1073"/>
      <c r="CZ1073"/>
      <c r="DF1073" s="90"/>
    </row>
    <row r="1074" spans="81:110" x14ac:dyDescent="0.25"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  <c r="CQ1074"/>
      <c r="CR1074"/>
      <c r="CS1074"/>
      <c r="CT1074"/>
      <c r="CU1074"/>
      <c r="CV1074"/>
      <c r="CW1074"/>
      <c r="CX1074"/>
      <c r="CY1074"/>
      <c r="CZ1074"/>
      <c r="DF1074" s="90"/>
    </row>
    <row r="1075" spans="81:110" x14ac:dyDescent="0.25"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  <c r="CQ1075"/>
      <c r="CR1075"/>
      <c r="CS1075"/>
      <c r="CT1075"/>
      <c r="CU1075"/>
      <c r="CV1075"/>
      <c r="CW1075"/>
      <c r="CX1075"/>
      <c r="CY1075"/>
      <c r="CZ1075"/>
      <c r="DF1075" s="90"/>
    </row>
    <row r="1076" spans="81:110" x14ac:dyDescent="0.25"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  <c r="CQ1076"/>
      <c r="CR1076"/>
      <c r="CS1076"/>
      <c r="CT1076"/>
      <c r="CU1076"/>
      <c r="CV1076"/>
      <c r="CW1076"/>
      <c r="CX1076"/>
      <c r="CY1076"/>
      <c r="CZ1076"/>
      <c r="DF1076" s="90"/>
    </row>
    <row r="1077" spans="81:110" x14ac:dyDescent="0.25"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  <c r="CQ1077"/>
      <c r="CR1077"/>
      <c r="CS1077"/>
      <c r="CT1077"/>
      <c r="CU1077"/>
      <c r="CV1077"/>
      <c r="CW1077"/>
      <c r="CX1077"/>
      <c r="CY1077"/>
      <c r="CZ1077"/>
      <c r="DF1077" s="90"/>
    </row>
    <row r="1078" spans="81:110" x14ac:dyDescent="0.25"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  <c r="CQ1078"/>
      <c r="CR1078"/>
      <c r="CS1078"/>
      <c r="CT1078"/>
      <c r="CU1078"/>
      <c r="CV1078"/>
      <c r="CW1078"/>
      <c r="CX1078"/>
      <c r="CY1078"/>
      <c r="CZ1078"/>
      <c r="DF1078" s="90"/>
    </row>
    <row r="1079" spans="81:110" x14ac:dyDescent="0.25"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  <c r="CQ1079"/>
      <c r="CR1079"/>
      <c r="CS1079"/>
      <c r="CT1079"/>
      <c r="CU1079"/>
      <c r="CV1079"/>
      <c r="CW1079"/>
      <c r="CX1079"/>
      <c r="CY1079"/>
      <c r="CZ1079"/>
      <c r="DF1079" s="90"/>
    </row>
    <row r="1080" spans="81:110" x14ac:dyDescent="0.25"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  <c r="CQ1080"/>
      <c r="CR1080"/>
      <c r="CS1080"/>
      <c r="CT1080"/>
      <c r="CU1080"/>
      <c r="CV1080"/>
      <c r="CW1080"/>
      <c r="CX1080"/>
      <c r="CY1080"/>
      <c r="CZ1080"/>
      <c r="DF1080" s="90"/>
    </row>
    <row r="1081" spans="81:110" x14ac:dyDescent="0.25"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  <c r="CQ1081"/>
      <c r="CR1081"/>
      <c r="CS1081"/>
      <c r="CT1081"/>
      <c r="CU1081"/>
      <c r="CV1081"/>
      <c r="CW1081"/>
      <c r="CX1081"/>
      <c r="CY1081"/>
      <c r="CZ1081"/>
      <c r="DF1081" s="90"/>
    </row>
    <row r="1082" spans="81:110" x14ac:dyDescent="0.25"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  <c r="CQ1082"/>
      <c r="CR1082"/>
      <c r="CS1082"/>
      <c r="CT1082"/>
      <c r="CU1082"/>
      <c r="CV1082"/>
      <c r="CW1082"/>
      <c r="CX1082"/>
      <c r="CY1082"/>
      <c r="CZ1082"/>
      <c r="DF1082" s="90"/>
    </row>
    <row r="1083" spans="81:110" x14ac:dyDescent="0.25"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  <c r="CQ1083"/>
      <c r="CR1083"/>
      <c r="CS1083"/>
      <c r="CT1083"/>
      <c r="CU1083"/>
      <c r="CV1083"/>
      <c r="CW1083"/>
      <c r="CX1083"/>
      <c r="CY1083"/>
      <c r="CZ1083"/>
      <c r="DF1083" s="90"/>
    </row>
    <row r="1084" spans="81:110" x14ac:dyDescent="0.25"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  <c r="CQ1084"/>
      <c r="CR1084"/>
      <c r="CS1084"/>
      <c r="CT1084"/>
      <c r="CU1084"/>
      <c r="CV1084"/>
      <c r="CW1084"/>
      <c r="CX1084"/>
      <c r="CY1084"/>
      <c r="CZ1084"/>
      <c r="DF1084" s="90"/>
    </row>
    <row r="1085" spans="81:110" x14ac:dyDescent="0.25"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  <c r="CQ1085"/>
      <c r="CR1085"/>
      <c r="CS1085"/>
      <c r="CT1085"/>
      <c r="CU1085"/>
      <c r="CV1085"/>
      <c r="CW1085"/>
      <c r="CX1085"/>
      <c r="CY1085"/>
      <c r="CZ1085"/>
      <c r="DF1085" s="90"/>
    </row>
    <row r="1086" spans="81:110" x14ac:dyDescent="0.25"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  <c r="CQ1086"/>
      <c r="CR1086"/>
      <c r="CS1086"/>
      <c r="CT1086"/>
      <c r="CU1086"/>
      <c r="CV1086"/>
      <c r="CW1086"/>
      <c r="CX1086"/>
      <c r="CY1086"/>
      <c r="CZ1086"/>
      <c r="DF1086" s="90"/>
    </row>
    <row r="1087" spans="81:110" x14ac:dyDescent="0.25"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  <c r="CQ1087"/>
      <c r="CR1087"/>
      <c r="CS1087"/>
      <c r="CT1087"/>
      <c r="CU1087"/>
      <c r="CV1087"/>
      <c r="CW1087"/>
      <c r="CX1087"/>
      <c r="CY1087"/>
      <c r="CZ1087"/>
      <c r="DF1087" s="90"/>
    </row>
    <row r="1088" spans="81:110" x14ac:dyDescent="0.25"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  <c r="CQ1088"/>
      <c r="CR1088"/>
      <c r="CS1088"/>
      <c r="CT1088"/>
      <c r="CU1088"/>
      <c r="CV1088"/>
      <c r="CW1088"/>
      <c r="CX1088"/>
      <c r="CY1088"/>
      <c r="CZ1088"/>
      <c r="DF1088" s="90"/>
    </row>
    <row r="1089" spans="81:110" x14ac:dyDescent="0.25"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  <c r="CQ1089"/>
      <c r="CR1089"/>
      <c r="CS1089"/>
      <c r="CT1089"/>
      <c r="CU1089"/>
      <c r="CV1089"/>
      <c r="CW1089"/>
      <c r="CX1089"/>
      <c r="CY1089"/>
      <c r="CZ1089"/>
      <c r="DF1089" s="90"/>
    </row>
    <row r="1090" spans="81:110" x14ac:dyDescent="0.25"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  <c r="CQ1090"/>
      <c r="CR1090"/>
      <c r="CS1090"/>
      <c r="CT1090"/>
      <c r="CU1090"/>
      <c r="CV1090"/>
      <c r="CW1090"/>
      <c r="CX1090"/>
      <c r="CY1090"/>
      <c r="CZ1090"/>
      <c r="DF1090" s="90"/>
    </row>
    <row r="1091" spans="81:110" x14ac:dyDescent="0.25"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  <c r="CQ1091"/>
      <c r="CR1091"/>
      <c r="CS1091"/>
      <c r="CT1091"/>
      <c r="CU1091"/>
      <c r="CV1091"/>
      <c r="CW1091"/>
      <c r="CX1091"/>
      <c r="CY1091"/>
      <c r="CZ1091"/>
      <c r="DF1091" s="90"/>
    </row>
    <row r="1092" spans="81:110" x14ac:dyDescent="0.25"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  <c r="CQ1092"/>
      <c r="CR1092"/>
      <c r="CS1092"/>
      <c r="CT1092"/>
      <c r="CU1092"/>
      <c r="CV1092"/>
      <c r="CW1092"/>
      <c r="CX1092"/>
      <c r="CY1092"/>
      <c r="CZ1092"/>
      <c r="DF1092" s="90"/>
    </row>
    <row r="1093" spans="81:110" x14ac:dyDescent="0.25"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  <c r="CQ1093"/>
      <c r="CR1093"/>
      <c r="CS1093"/>
      <c r="CT1093"/>
      <c r="CU1093"/>
      <c r="CV1093"/>
      <c r="CW1093"/>
      <c r="CX1093"/>
      <c r="CY1093"/>
      <c r="CZ1093"/>
      <c r="DF1093" s="90"/>
    </row>
    <row r="1094" spans="81:110" x14ac:dyDescent="0.25"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  <c r="CQ1094"/>
      <c r="CR1094"/>
      <c r="CS1094"/>
      <c r="CT1094"/>
      <c r="CU1094"/>
      <c r="CV1094"/>
      <c r="CW1094"/>
      <c r="CX1094"/>
      <c r="CY1094"/>
      <c r="CZ1094"/>
      <c r="DF1094" s="90"/>
    </row>
    <row r="1095" spans="81:110" x14ac:dyDescent="0.25"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  <c r="CQ1095"/>
      <c r="CR1095"/>
      <c r="CS1095"/>
      <c r="CT1095"/>
      <c r="CU1095"/>
      <c r="CV1095"/>
      <c r="CW1095"/>
      <c r="CX1095"/>
      <c r="CY1095"/>
      <c r="CZ1095"/>
      <c r="DF1095" s="90"/>
    </row>
    <row r="1096" spans="81:110" x14ac:dyDescent="0.25"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  <c r="CQ1096"/>
      <c r="CR1096"/>
      <c r="CS1096"/>
      <c r="CT1096"/>
      <c r="CU1096"/>
      <c r="CV1096"/>
      <c r="CW1096"/>
      <c r="CX1096"/>
      <c r="CY1096"/>
      <c r="CZ1096"/>
      <c r="DF1096" s="90"/>
    </row>
    <row r="1097" spans="81:110" x14ac:dyDescent="0.25"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  <c r="CQ1097"/>
      <c r="CR1097"/>
      <c r="CS1097"/>
      <c r="CT1097"/>
      <c r="CU1097"/>
      <c r="CV1097"/>
      <c r="CW1097"/>
      <c r="CX1097"/>
      <c r="CY1097"/>
      <c r="CZ1097"/>
      <c r="DF1097" s="90"/>
    </row>
    <row r="1098" spans="81:110" x14ac:dyDescent="0.25"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  <c r="CQ1098"/>
      <c r="CR1098"/>
      <c r="CS1098"/>
      <c r="CT1098"/>
      <c r="CU1098"/>
      <c r="CV1098"/>
      <c r="CW1098"/>
      <c r="CX1098"/>
      <c r="CY1098"/>
      <c r="CZ1098"/>
      <c r="DF1098" s="90"/>
    </row>
    <row r="1099" spans="81:110" x14ac:dyDescent="0.25"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  <c r="CQ1099"/>
      <c r="CR1099"/>
      <c r="CS1099"/>
      <c r="CT1099"/>
      <c r="CU1099"/>
      <c r="CV1099"/>
      <c r="CW1099"/>
      <c r="CX1099"/>
      <c r="CY1099"/>
      <c r="CZ1099"/>
      <c r="DF1099" s="90"/>
    </row>
    <row r="1100" spans="81:110" x14ac:dyDescent="0.25"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  <c r="CQ1100"/>
      <c r="CR1100"/>
      <c r="CS1100"/>
      <c r="CT1100"/>
      <c r="CU1100"/>
      <c r="CV1100"/>
      <c r="CW1100"/>
      <c r="CX1100"/>
      <c r="CY1100"/>
      <c r="CZ1100"/>
      <c r="DF1100" s="90"/>
    </row>
    <row r="1101" spans="81:110" x14ac:dyDescent="0.25"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  <c r="CQ1101"/>
      <c r="CR1101"/>
      <c r="CS1101"/>
      <c r="CT1101"/>
      <c r="CU1101"/>
      <c r="CV1101"/>
      <c r="CW1101"/>
      <c r="CX1101"/>
      <c r="CY1101"/>
      <c r="CZ1101"/>
      <c r="DF1101" s="90"/>
    </row>
    <row r="1102" spans="81:110" x14ac:dyDescent="0.25"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  <c r="CQ1102"/>
      <c r="CR1102"/>
      <c r="CS1102"/>
      <c r="CT1102"/>
      <c r="CU1102"/>
      <c r="CV1102"/>
      <c r="CW1102"/>
      <c r="CX1102"/>
      <c r="CY1102"/>
      <c r="CZ1102"/>
      <c r="DF1102" s="90"/>
    </row>
    <row r="1103" spans="81:110" x14ac:dyDescent="0.25"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  <c r="CQ1103"/>
      <c r="CR1103"/>
      <c r="CS1103"/>
      <c r="CT1103"/>
      <c r="CU1103"/>
      <c r="CV1103"/>
      <c r="CW1103"/>
      <c r="CX1103"/>
      <c r="CY1103"/>
      <c r="CZ1103"/>
      <c r="DF1103" s="90"/>
    </row>
    <row r="1104" spans="81:110" x14ac:dyDescent="0.25"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  <c r="CQ1104"/>
      <c r="CR1104"/>
      <c r="CS1104"/>
      <c r="CT1104"/>
      <c r="CU1104"/>
      <c r="CV1104"/>
      <c r="CW1104"/>
      <c r="CX1104"/>
      <c r="CY1104"/>
      <c r="CZ1104"/>
      <c r="DF1104" s="90"/>
    </row>
    <row r="1105" spans="81:110" x14ac:dyDescent="0.25"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  <c r="CQ1105"/>
      <c r="CR1105"/>
      <c r="CS1105"/>
      <c r="CT1105"/>
      <c r="CU1105"/>
      <c r="CV1105"/>
      <c r="CW1105"/>
      <c r="CX1105"/>
      <c r="CY1105"/>
      <c r="CZ1105"/>
      <c r="DF1105" s="90"/>
    </row>
    <row r="1106" spans="81:110" x14ac:dyDescent="0.25"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  <c r="CQ1106"/>
      <c r="CR1106"/>
      <c r="CS1106"/>
      <c r="CT1106"/>
      <c r="CU1106"/>
      <c r="CV1106"/>
      <c r="CW1106"/>
      <c r="CX1106"/>
      <c r="CY1106"/>
      <c r="CZ1106"/>
      <c r="DF1106" s="90"/>
    </row>
    <row r="1107" spans="81:110" x14ac:dyDescent="0.25"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  <c r="CQ1107"/>
      <c r="CR1107"/>
      <c r="CS1107"/>
      <c r="CT1107"/>
      <c r="CU1107"/>
      <c r="CV1107"/>
      <c r="CW1107"/>
      <c r="CX1107"/>
      <c r="CY1107"/>
      <c r="CZ1107"/>
      <c r="DF1107" s="90"/>
    </row>
    <row r="1108" spans="81:110" x14ac:dyDescent="0.25"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  <c r="CQ1108"/>
      <c r="CR1108"/>
      <c r="CS1108"/>
      <c r="CT1108"/>
      <c r="CU1108"/>
      <c r="CV1108"/>
      <c r="CW1108"/>
      <c r="CX1108"/>
      <c r="CY1108"/>
      <c r="CZ1108"/>
      <c r="DF1108" s="90"/>
    </row>
    <row r="1109" spans="81:110" x14ac:dyDescent="0.25"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  <c r="CQ1109"/>
      <c r="CR1109"/>
      <c r="CS1109"/>
      <c r="CT1109"/>
      <c r="CU1109"/>
      <c r="CV1109"/>
      <c r="CW1109"/>
      <c r="CX1109"/>
      <c r="CY1109"/>
      <c r="CZ1109"/>
      <c r="DF1109" s="90"/>
    </row>
    <row r="1110" spans="81:110" x14ac:dyDescent="0.25"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  <c r="CQ1110"/>
      <c r="CR1110"/>
      <c r="CS1110"/>
      <c r="CT1110"/>
      <c r="CU1110"/>
      <c r="CV1110"/>
      <c r="CW1110"/>
      <c r="CX1110"/>
      <c r="CY1110"/>
      <c r="CZ1110"/>
      <c r="DF1110" s="90"/>
    </row>
    <row r="1111" spans="81:110" x14ac:dyDescent="0.25"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  <c r="CQ1111"/>
      <c r="CR1111"/>
      <c r="CS1111"/>
      <c r="CT1111"/>
      <c r="CU1111"/>
      <c r="CV1111"/>
      <c r="CW1111"/>
      <c r="CX1111"/>
      <c r="CY1111"/>
      <c r="CZ1111"/>
      <c r="DF1111" s="90"/>
    </row>
    <row r="1112" spans="81:110" x14ac:dyDescent="0.25"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  <c r="CQ1112"/>
      <c r="CR1112"/>
      <c r="CS1112"/>
      <c r="CT1112"/>
      <c r="CU1112"/>
      <c r="CV1112"/>
      <c r="CW1112"/>
      <c r="CX1112"/>
      <c r="CY1112"/>
      <c r="CZ1112"/>
      <c r="DF1112" s="90"/>
    </row>
    <row r="1113" spans="81:110" x14ac:dyDescent="0.25"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  <c r="CQ1113"/>
      <c r="CR1113"/>
      <c r="CS1113"/>
      <c r="CT1113"/>
      <c r="CU1113"/>
      <c r="CV1113"/>
      <c r="CW1113"/>
      <c r="CX1113"/>
      <c r="CY1113"/>
      <c r="CZ1113"/>
      <c r="DF1113" s="90"/>
    </row>
    <row r="1114" spans="81:110" x14ac:dyDescent="0.25"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  <c r="CQ1114"/>
      <c r="CR1114"/>
      <c r="CS1114"/>
      <c r="CT1114"/>
      <c r="CU1114"/>
      <c r="CV1114"/>
      <c r="CW1114"/>
      <c r="CX1114"/>
      <c r="CY1114"/>
      <c r="CZ1114"/>
      <c r="DF1114" s="90"/>
    </row>
    <row r="1115" spans="81:110" x14ac:dyDescent="0.25"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  <c r="CQ1115"/>
      <c r="CR1115"/>
      <c r="CS1115"/>
      <c r="CT1115"/>
      <c r="CU1115"/>
      <c r="CV1115"/>
      <c r="CW1115"/>
      <c r="CX1115"/>
      <c r="CY1115"/>
      <c r="CZ1115"/>
      <c r="DF1115" s="90"/>
    </row>
    <row r="1116" spans="81:110" x14ac:dyDescent="0.25"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  <c r="CQ1116"/>
      <c r="CR1116"/>
      <c r="CS1116"/>
      <c r="CT1116"/>
      <c r="CU1116"/>
      <c r="CV1116"/>
      <c r="CW1116"/>
      <c r="CX1116"/>
      <c r="CY1116"/>
      <c r="CZ1116"/>
      <c r="DF1116" s="90"/>
    </row>
    <row r="1117" spans="81:110" x14ac:dyDescent="0.25"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  <c r="CQ1117"/>
      <c r="CR1117"/>
      <c r="CS1117"/>
      <c r="CT1117"/>
      <c r="CU1117"/>
      <c r="CV1117"/>
      <c r="CW1117"/>
      <c r="CX1117"/>
      <c r="CY1117"/>
      <c r="CZ1117"/>
      <c r="DF1117" s="90"/>
    </row>
    <row r="1118" spans="81:110" x14ac:dyDescent="0.25"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  <c r="CQ1118"/>
      <c r="CR1118"/>
      <c r="CS1118"/>
      <c r="CT1118"/>
      <c r="CU1118"/>
      <c r="CV1118"/>
      <c r="CW1118"/>
      <c r="CX1118"/>
      <c r="CY1118"/>
      <c r="CZ1118"/>
      <c r="DF1118" s="90"/>
    </row>
    <row r="1119" spans="81:110" x14ac:dyDescent="0.25"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  <c r="CQ1119"/>
      <c r="CR1119"/>
      <c r="CS1119"/>
      <c r="CT1119"/>
      <c r="CU1119"/>
      <c r="CV1119"/>
      <c r="CW1119"/>
      <c r="CX1119"/>
      <c r="CY1119"/>
      <c r="CZ1119"/>
      <c r="DF1119" s="90"/>
    </row>
    <row r="1120" spans="81:110" x14ac:dyDescent="0.25"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  <c r="CQ1120"/>
      <c r="CR1120"/>
      <c r="CS1120"/>
      <c r="CT1120"/>
      <c r="CU1120"/>
      <c r="CV1120"/>
      <c r="CW1120"/>
      <c r="CX1120"/>
      <c r="CY1120"/>
      <c r="CZ1120"/>
      <c r="DF1120" s="90"/>
    </row>
    <row r="1121" spans="81:110" x14ac:dyDescent="0.25"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  <c r="CQ1121"/>
      <c r="CR1121"/>
      <c r="CS1121"/>
      <c r="CT1121"/>
      <c r="CU1121"/>
      <c r="CV1121"/>
      <c r="CW1121"/>
      <c r="CX1121"/>
      <c r="CY1121"/>
      <c r="CZ1121"/>
      <c r="DF1121" s="90"/>
    </row>
    <row r="1122" spans="81:110" x14ac:dyDescent="0.25"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  <c r="CQ1122"/>
      <c r="CR1122"/>
      <c r="CS1122"/>
      <c r="CT1122"/>
      <c r="CU1122"/>
      <c r="CV1122"/>
      <c r="CW1122"/>
      <c r="CX1122"/>
      <c r="CY1122"/>
      <c r="CZ1122"/>
      <c r="DF1122" s="90"/>
    </row>
    <row r="1123" spans="81:110" x14ac:dyDescent="0.25"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  <c r="CQ1123"/>
      <c r="CR1123"/>
      <c r="CS1123"/>
      <c r="CT1123"/>
      <c r="CU1123"/>
      <c r="CV1123"/>
      <c r="CW1123"/>
      <c r="CX1123"/>
      <c r="CY1123"/>
      <c r="CZ1123"/>
      <c r="DF1123" s="90"/>
    </row>
    <row r="1124" spans="81:110" x14ac:dyDescent="0.25"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  <c r="CQ1124"/>
      <c r="CR1124"/>
      <c r="CS1124"/>
      <c r="CT1124"/>
      <c r="CU1124"/>
      <c r="CV1124"/>
      <c r="CW1124"/>
      <c r="CX1124"/>
      <c r="CY1124"/>
      <c r="CZ1124"/>
      <c r="DF1124" s="90"/>
    </row>
    <row r="1125" spans="81:110" x14ac:dyDescent="0.25"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  <c r="CQ1125"/>
      <c r="CR1125"/>
      <c r="CS1125"/>
      <c r="CT1125"/>
      <c r="CU1125"/>
      <c r="CV1125"/>
      <c r="CW1125"/>
      <c r="CX1125"/>
      <c r="CY1125"/>
      <c r="CZ1125"/>
      <c r="DF1125" s="90"/>
    </row>
    <row r="1126" spans="81:110" x14ac:dyDescent="0.25"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  <c r="CQ1126"/>
      <c r="CR1126"/>
      <c r="CS1126"/>
      <c r="CT1126"/>
      <c r="CU1126"/>
      <c r="CV1126"/>
      <c r="CW1126"/>
      <c r="CX1126"/>
      <c r="CY1126"/>
      <c r="CZ1126"/>
      <c r="DF1126" s="90"/>
    </row>
    <row r="1127" spans="81:110" x14ac:dyDescent="0.25"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  <c r="CQ1127"/>
      <c r="CR1127"/>
      <c r="CS1127"/>
      <c r="CT1127"/>
      <c r="CU1127"/>
      <c r="CV1127"/>
      <c r="CW1127"/>
      <c r="CX1127"/>
      <c r="CY1127"/>
      <c r="CZ1127"/>
      <c r="DF1127" s="90"/>
    </row>
    <row r="1128" spans="81:110" x14ac:dyDescent="0.25"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  <c r="CQ1128"/>
      <c r="CR1128"/>
      <c r="CS1128"/>
      <c r="CT1128"/>
      <c r="CU1128"/>
      <c r="CV1128"/>
      <c r="CW1128"/>
      <c r="CX1128"/>
      <c r="CY1128"/>
      <c r="CZ1128"/>
      <c r="DF1128" s="90"/>
    </row>
    <row r="1129" spans="81:110" x14ac:dyDescent="0.25"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  <c r="CQ1129"/>
      <c r="CR1129"/>
      <c r="CS1129"/>
      <c r="CT1129"/>
      <c r="CU1129"/>
      <c r="CV1129"/>
      <c r="CW1129"/>
      <c r="CX1129"/>
      <c r="CY1129"/>
      <c r="CZ1129"/>
      <c r="DF1129" s="90"/>
    </row>
    <row r="1130" spans="81:110" x14ac:dyDescent="0.25"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  <c r="CQ1130"/>
      <c r="CR1130"/>
      <c r="CS1130"/>
      <c r="CT1130"/>
      <c r="CU1130"/>
      <c r="CV1130"/>
      <c r="CW1130"/>
      <c r="CX1130"/>
      <c r="CY1130"/>
      <c r="CZ1130"/>
      <c r="DF1130" s="90"/>
    </row>
    <row r="1131" spans="81:110" x14ac:dyDescent="0.25"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  <c r="CQ1131"/>
      <c r="CR1131"/>
      <c r="CS1131"/>
      <c r="CT1131"/>
      <c r="CU1131"/>
      <c r="CV1131"/>
      <c r="CW1131"/>
      <c r="CX1131"/>
      <c r="CY1131"/>
      <c r="CZ1131"/>
      <c r="DF1131" s="90"/>
    </row>
    <row r="1132" spans="81:110" x14ac:dyDescent="0.25"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  <c r="CQ1132"/>
      <c r="CR1132"/>
      <c r="CS1132"/>
      <c r="CT1132"/>
      <c r="CU1132"/>
      <c r="CV1132"/>
      <c r="CW1132"/>
      <c r="CX1132"/>
      <c r="CY1132"/>
      <c r="CZ1132"/>
      <c r="DF1132" s="90"/>
    </row>
    <row r="1133" spans="81:110" x14ac:dyDescent="0.25"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  <c r="CQ1133"/>
      <c r="CR1133"/>
      <c r="CS1133"/>
      <c r="CT1133"/>
      <c r="CU1133"/>
      <c r="CV1133"/>
      <c r="CW1133"/>
      <c r="CX1133"/>
      <c r="CY1133"/>
      <c r="CZ1133"/>
      <c r="DF1133" s="90"/>
    </row>
    <row r="1134" spans="81:110" x14ac:dyDescent="0.25"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  <c r="CQ1134"/>
      <c r="CR1134"/>
      <c r="CS1134"/>
      <c r="CT1134"/>
      <c r="CU1134"/>
      <c r="CV1134"/>
      <c r="CW1134"/>
      <c r="CX1134"/>
      <c r="CY1134"/>
      <c r="CZ1134"/>
      <c r="DF1134" s="90"/>
    </row>
    <row r="1135" spans="81:110" x14ac:dyDescent="0.25"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  <c r="CQ1135"/>
      <c r="CR1135"/>
      <c r="CS1135"/>
      <c r="CT1135"/>
      <c r="CU1135"/>
      <c r="CV1135"/>
      <c r="CW1135"/>
      <c r="CX1135"/>
      <c r="CY1135"/>
      <c r="CZ1135"/>
      <c r="DF1135" s="90"/>
    </row>
    <row r="1136" spans="81:110" x14ac:dyDescent="0.25"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  <c r="CQ1136"/>
      <c r="CR1136"/>
      <c r="CS1136"/>
      <c r="CT1136"/>
      <c r="CU1136"/>
      <c r="CV1136"/>
      <c r="CW1136"/>
      <c r="CX1136"/>
      <c r="CY1136"/>
      <c r="CZ1136"/>
      <c r="DF1136" s="90"/>
    </row>
    <row r="1137" spans="81:110" x14ac:dyDescent="0.25"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  <c r="CQ1137"/>
      <c r="CR1137"/>
      <c r="CS1137"/>
      <c r="CT1137"/>
      <c r="CU1137"/>
      <c r="CV1137"/>
      <c r="CW1137"/>
      <c r="CX1137"/>
      <c r="CY1137"/>
      <c r="CZ1137"/>
      <c r="DF1137" s="90"/>
    </row>
    <row r="1138" spans="81:110" x14ac:dyDescent="0.25"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  <c r="CQ1138"/>
      <c r="CR1138"/>
      <c r="CS1138"/>
      <c r="CT1138"/>
      <c r="CU1138"/>
      <c r="CV1138"/>
      <c r="CW1138"/>
      <c r="CX1138"/>
      <c r="CY1138"/>
      <c r="CZ1138"/>
      <c r="DF1138" s="90"/>
    </row>
    <row r="1139" spans="81:110" x14ac:dyDescent="0.25"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  <c r="CQ1139"/>
      <c r="CR1139"/>
      <c r="CS1139"/>
      <c r="CT1139"/>
      <c r="CU1139"/>
      <c r="CV1139"/>
      <c r="CW1139"/>
      <c r="CX1139"/>
      <c r="CY1139"/>
      <c r="CZ1139"/>
      <c r="DF1139" s="90"/>
    </row>
    <row r="1140" spans="81:110" x14ac:dyDescent="0.25"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  <c r="CQ1140"/>
      <c r="CR1140"/>
      <c r="CS1140"/>
      <c r="CT1140"/>
      <c r="CU1140"/>
      <c r="CV1140"/>
      <c r="CW1140"/>
      <c r="CX1140"/>
      <c r="CY1140"/>
      <c r="CZ1140"/>
      <c r="DF1140" s="90"/>
    </row>
    <row r="1141" spans="81:110" x14ac:dyDescent="0.25"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  <c r="CQ1141"/>
      <c r="CR1141"/>
      <c r="CS1141"/>
      <c r="CT1141"/>
      <c r="CU1141"/>
      <c r="CV1141"/>
      <c r="CW1141"/>
      <c r="CX1141"/>
      <c r="CY1141"/>
      <c r="CZ1141"/>
      <c r="DF1141" s="90"/>
    </row>
    <row r="1142" spans="81:110" x14ac:dyDescent="0.25"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  <c r="CQ1142"/>
      <c r="CR1142"/>
      <c r="CS1142"/>
      <c r="CT1142"/>
      <c r="CU1142"/>
      <c r="CV1142"/>
      <c r="CW1142"/>
      <c r="CX1142"/>
      <c r="CY1142"/>
      <c r="CZ1142"/>
      <c r="DF1142" s="90"/>
    </row>
    <row r="1143" spans="81:110" x14ac:dyDescent="0.25"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  <c r="CQ1143"/>
      <c r="CR1143"/>
      <c r="CS1143"/>
      <c r="CT1143"/>
      <c r="CU1143"/>
      <c r="CV1143"/>
      <c r="CW1143"/>
      <c r="CX1143"/>
      <c r="CY1143"/>
      <c r="CZ1143"/>
      <c r="DF1143" s="90"/>
    </row>
    <row r="1144" spans="81:110" x14ac:dyDescent="0.25"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  <c r="CQ1144"/>
      <c r="CR1144"/>
      <c r="CS1144"/>
      <c r="CT1144"/>
      <c r="CU1144"/>
      <c r="CV1144"/>
      <c r="CW1144"/>
      <c r="CX1144"/>
      <c r="CY1144"/>
      <c r="CZ1144"/>
      <c r="DF1144" s="90"/>
    </row>
    <row r="1145" spans="81:110" x14ac:dyDescent="0.25"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  <c r="CQ1145"/>
      <c r="CR1145"/>
      <c r="CS1145"/>
      <c r="CT1145"/>
      <c r="CU1145"/>
      <c r="CV1145"/>
      <c r="CW1145"/>
      <c r="CX1145"/>
      <c r="CY1145"/>
      <c r="CZ1145"/>
      <c r="DF1145" s="90"/>
    </row>
    <row r="1146" spans="81:110" x14ac:dyDescent="0.25"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  <c r="CQ1146"/>
      <c r="CR1146"/>
      <c r="CS1146"/>
      <c r="CT1146"/>
      <c r="CU1146"/>
      <c r="CV1146"/>
      <c r="CW1146"/>
      <c r="CX1146"/>
      <c r="CY1146"/>
      <c r="CZ1146"/>
      <c r="DF1146" s="90"/>
    </row>
    <row r="1147" spans="81:110" x14ac:dyDescent="0.25"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  <c r="CQ1147"/>
      <c r="CR1147"/>
      <c r="CS1147"/>
      <c r="CT1147"/>
      <c r="CU1147"/>
      <c r="CV1147"/>
      <c r="CW1147"/>
      <c r="CX1147"/>
      <c r="CY1147"/>
      <c r="CZ1147"/>
      <c r="DF1147" s="90"/>
    </row>
    <row r="1148" spans="81:110" x14ac:dyDescent="0.25"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  <c r="CQ1148"/>
      <c r="CR1148"/>
      <c r="CS1148"/>
      <c r="CT1148"/>
      <c r="CU1148"/>
      <c r="CV1148"/>
      <c r="CW1148"/>
      <c r="CX1148"/>
      <c r="CY1148"/>
      <c r="CZ1148"/>
      <c r="DF1148" s="90"/>
    </row>
    <row r="1149" spans="81:110" x14ac:dyDescent="0.25"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  <c r="CQ1149"/>
      <c r="CR1149"/>
      <c r="CS1149"/>
      <c r="CT1149"/>
      <c r="CU1149"/>
      <c r="CV1149"/>
      <c r="CW1149"/>
      <c r="CX1149"/>
      <c r="CY1149"/>
      <c r="CZ1149"/>
      <c r="DF1149" s="90"/>
    </row>
    <row r="1150" spans="81:110" x14ac:dyDescent="0.25"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  <c r="CQ1150"/>
      <c r="CR1150"/>
      <c r="CS1150"/>
      <c r="CT1150"/>
      <c r="CU1150"/>
      <c r="CV1150"/>
      <c r="CW1150"/>
      <c r="CX1150"/>
      <c r="CY1150"/>
      <c r="CZ1150"/>
      <c r="DF1150" s="90"/>
    </row>
    <row r="1151" spans="81:110" x14ac:dyDescent="0.25"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  <c r="CQ1151"/>
      <c r="CR1151"/>
      <c r="CS1151"/>
      <c r="CT1151"/>
      <c r="CU1151"/>
      <c r="CV1151"/>
      <c r="CW1151"/>
      <c r="CX1151"/>
      <c r="CY1151"/>
      <c r="CZ1151"/>
      <c r="DF1151" s="90"/>
    </row>
    <row r="1152" spans="81:110" x14ac:dyDescent="0.25"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  <c r="CQ1152"/>
      <c r="CR1152"/>
      <c r="CS1152"/>
      <c r="CT1152"/>
      <c r="CU1152"/>
      <c r="CV1152"/>
      <c r="CW1152"/>
      <c r="CX1152"/>
      <c r="CY1152"/>
      <c r="CZ1152"/>
      <c r="DF1152" s="90"/>
    </row>
    <row r="1153" spans="81:110" x14ac:dyDescent="0.25"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  <c r="CQ1153"/>
      <c r="CR1153"/>
      <c r="CS1153"/>
      <c r="CT1153"/>
      <c r="CU1153"/>
      <c r="CV1153"/>
      <c r="CW1153"/>
      <c r="CX1153"/>
      <c r="CY1153"/>
      <c r="CZ1153"/>
      <c r="DF1153" s="90"/>
    </row>
    <row r="1154" spans="81:110" x14ac:dyDescent="0.25"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  <c r="CQ1154"/>
      <c r="CR1154"/>
      <c r="CS1154"/>
      <c r="CT1154"/>
      <c r="CU1154"/>
      <c r="CV1154"/>
      <c r="CW1154"/>
      <c r="CX1154"/>
      <c r="CY1154"/>
      <c r="CZ1154"/>
      <c r="DF1154" s="90"/>
    </row>
    <row r="1155" spans="81:110" x14ac:dyDescent="0.25"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  <c r="CQ1155"/>
      <c r="CR1155"/>
      <c r="CS1155"/>
      <c r="CT1155"/>
      <c r="CU1155"/>
      <c r="CV1155"/>
      <c r="CW1155"/>
      <c r="CX1155"/>
      <c r="CY1155"/>
      <c r="CZ1155"/>
      <c r="DF1155" s="90"/>
    </row>
    <row r="1156" spans="81:110" x14ac:dyDescent="0.25"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  <c r="CQ1156"/>
      <c r="CR1156"/>
      <c r="CS1156"/>
      <c r="CT1156"/>
      <c r="CU1156"/>
      <c r="CV1156"/>
      <c r="CW1156"/>
      <c r="CX1156"/>
      <c r="CY1156"/>
      <c r="CZ1156"/>
      <c r="DF1156" s="90"/>
    </row>
    <row r="1157" spans="81:110" x14ac:dyDescent="0.25"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  <c r="CQ1157"/>
      <c r="CR1157"/>
      <c r="CS1157"/>
      <c r="CT1157"/>
      <c r="CU1157"/>
      <c r="CV1157"/>
      <c r="CW1157"/>
      <c r="CX1157"/>
      <c r="CY1157"/>
      <c r="CZ1157"/>
      <c r="DF1157" s="90"/>
    </row>
    <row r="1158" spans="81:110" x14ac:dyDescent="0.25"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  <c r="CQ1158"/>
      <c r="CR1158"/>
      <c r="CS1158"/>
      <c r="CT1158"/>
      <c r="CU1158"/>
      <c r="CV1158"/>
      <c r="CW1158"/>
      <c r="CX1158"/>
      <c r="CY1158"/>
      <c r="CZ1158"/>
      <c r="DF1158" s="90"/>
    </row>
    <row r="1159" spans="81:110" x14ac:dyDescent="0.25"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  <c r="CQ1159"/>
      <c r="CR1159"/>
      <c r="CS1159"/>
      <c r="CT1159"/>
      <c r="CU1159"/>
      <c r="CV1159"/>
      <c r="CW1159"/>
      <c r="CX1159"/>
      <c r="CY1159"/>
      <c r="CZ1159"/>
      <c r="DF1159" s="90"/>
    </row>
    <row r="1160" spans="81:110" x14ac:dyDescent="0.25"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  <c r="CQ1160"/>
      <c r="CR1160"/>
      <c r="CS1160"/>
      <c r="CT1160"/>
      <c r="CU1160"/>
      <c r="CV1160"/>
      <c r="CW1160"/>
      <c r="CX1160"/>
      <c r="CY1160"/>
      <c r="CZ1160"/>
      <c r="DF1160" s="90"/>
    </row>
    <row r="1161" spans="81:110" x14ac:dyDescent="0.25"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  <c r="CQ1161"/>
      <c r="CR1161"/>
      <c r="CS1161"/>
      <c r="CT1161"/>
      <c r="CU1161"/>
      <c r="CV1161"/>
      <c r="CW1161"/>
      <c r="CX1161"/>
      <c r="CY1161"/>
      <c r="CZ1161"/>
      <c r="DF1161" s="90"/>
    </row>
    <row r="1162" spans="81:110" x14ac:dyDescent="0.25"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  <c r="CQ1162"/>
      <c r="CR1162"/>
      <c r="CS1162"/>
      <c r="CT1162"/>
      <c r="CU1162"/>
      <c r="CV1162"/>
      <c r="CW1162"/>
      <c r="CX1162"/>
      <c r="CY1162"/>
      <c r="CZ1162"/>
      <c r="DF1162" s="90"/>
    </row>
    <row r="1163" spans="81:110" x14ac:dyDescent="0.25"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  <c r="CQ1163"/>
      <c r="CR1163"/>
      <c r="CS1163"/>
      <c r="CT1163"/>
      <c r="CU1163"/>
      <c r="CV1163"/>
      <c r="CW1163"/>
      <c r="CX1163"/>
      <c r="CY1163"/>
      <c r="CZ1163"/>
      <c r="DF1163" s="90"/>
    </row>
    <row r="1164" spans="81:110" x14ac:dyDescent="0.25"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  <c r="CQ1164"/>
      <c r="CR1164"/>
      <c r="CS1164"/>
      <c r="CT1164"/>
      <c r="CU1164"/>
      <c r="CV1164"/>
      <c r="CW1164"/>
      <c r="CX1164"/>
      <c r="CY1164"/>
      <c r="CZ1164"/>
      <c r="DF1164" s="90"/>
    </row>
    <row r="1165" spans="81:110" x14ac:dyDescent="0.25"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  <c r="CQ1165"/>
      <c r="CR1165"/>
      <c r="CS1165"/>
      <c r="CT1165"/>
      <c r="CU1165"/>
      <c r="CV1165"/>
      <c r="CW1165"/>
      <c r="CX1165"/>
      <c r="CY1165"/>
      <c r="CZ1165"/>
      <c r="DF1165" s="90"/>
    </row>
    <row r="1166" spans="81:110" x14ac:dyDescent="0.25"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  <c r="CQ1166"/>
      <c r="CR1166"/>
      <c r="CS1166"/>
      <c r="CT1166"/>
      <c r="CU1166"/>
      <c r="CV1166"/>
      <c r="CW1166"/>
      <c r="CX1166"/>
      <c r="CY1166"/>
      <c r="CZ1166"/>
      <c r="DF1166" s="90"/>
    </row>
    <row r="1167" spans="81:110" x14ac:dyDescent="0.25"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  <c r="CQ1167"/>
      <c r="CR1167"/>
      <c r="CS1167"/>
      <c r="CT1167"/>
      <c r="CU1167"/>
      <c r="CV1167"/>
      <c r="CW1167"/>
      <c r="CX1167"/>
      <c r="CY1167"/>
      <c r="CZ1167"/>
      <c r="DF1167" s="90"/>
    </row>
    <row r="1168" spans="81:110" x14ac:dyDescent="0.25"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  <c r="CQ1168"/>
      <c r="CR1168"/>
      <c r="CS1168"/>
      <c r="CT1168"/>
      <c r="CU1168"/>
      <c r="CV1168"/>
      <c r="CW1168"/>
      <c r="CX1168"/>
      <c r="CY1168"/>
      <c r="CZ1168"/>
      <c r="DF1168" s="90"/>
    </row>
    <row r="1169" spans="81:110" x14ac:dyDescent="0.25"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  <c r="CQ1169"/>
      <c r="CR1169"/>
      <c r="CS1169"/>
      <c r="CT1169"/>
      <c r="CU1169"/>
      <c r="CV1169"/>
      <c r="CW1169"/>
      <c r="CX1169"/>
      <c r="CY1169"/>
      <c r="CZ1169"/>
      <c r="DF1169" s="90"/>
    </row>
    <row r="1170" spans="81:110" x14ac:dyDescent="0.25"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  <c r="CQ1170"/>
      <c r="CR1170"/>
      <c r="CS1170"/>
      <c r="CT1170"/>
      <c r="CU1170"/>
      <c r="CV1170"/>
      <c r="CW1170"/>
      <c r="CX1170"/>
      <c r="CY1170"/>
      <c r="CZ1170"/>
      <c r="DF1170" s="90"/>
    </row>
    <row r="1171" spans="81:110" x14ac:dyDescent="0.25"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  <c r="CQ1171"/>
      <c r="CR1171"/>
      <c r="CS1171"/>
      <c r="CT1171"/>
      <c r="CU1171"/>
      <c r="CV1171"/>
      <c r="CW1171"/>
      <c r="CX1171"/>
      <c r="CY1171"/>
      <c r="CZ1171"/>
      <c r="DF1171" s="90"/>
    </row>
    <row r="1172" spans="81:110" x14ac:dyDescent="0.25"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  <c r="CQ1172"/>
      <c r="CR1172"/>
      <c r="CS1172"/>
      <c r="CT1172"/>
      <c r="CU1172"/>
      <c r="CV1172"/>
      <c r="CW1172"/>
      <c r="CX1172"/>
      <c r="CY1172"/>
      <c r="CZ1172"/>
      <c r="DF1172" s="90"/>
    </row>
    <row r="1173" spans="81:110" x14ac:dyDescent="0.25"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  <c r="CQ1173"/>
      <c r="CR1173"/>
      <c r="CS1173"/>
      <c r="CT1173"/>
      <c r="CU1173"/>
      <c r="CV1173"/>
      <c r="CW1173"/>
      <c r="CX1173"/>
      <c r="CY1173"/>
      <c r="CZ1173"/>
      <c r="DF1173" s="90"/>
    </row>
    <row r="1174" spans="81:110" x14ac:dyDescent="0.25"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  <c r="CQ1174"/>
      <c r="CR1174"/>
      <c r="CS1174"/>
      <c r="CT1174"/>
      <c r="CU1174"/>
      <c r="CV1174"/>
      <c r="CW1174"/>
      <c r="CX1174"/>
      <c r="CY1174"/>
      <c r="CZ1174"/>
      <c r="DF1174" s="90"/>
    </row>
    <row r="1175" spans="81:110" x14ac:dyDescent="0.25"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  <c r="CQ1175"/>
      <c r="CR1175"/>
      <c r="CS1175"/>
      <c r="CT1175"/>
      <c r="CU1175"/>
      <c r="CV1175"/>
      <c r="CW1175"/>
      <c r="CX1175"/>
      <c r="CY1175"/>
      <c r="CZ1175"/>
      <c r="DF1175" s="90"/>
    </row>
    <row r="1176" spans="81:110" x14ac:dyDescent="0.25"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  <c r="CQ1176"/>
      <c r="CR1176"/>
      <c r="CS1176"/>
      <c r="CT1176"/>
      <c r="CU1176"/>
      <c r="CV1176"/>
      <c r="CW1176"/>
      <c r="CX1176"/>
      <c r="CY1176"/>
      <c r="CZ1176"/>
      <c r="DF1176" s="90"/>
    </row>
    <row r="1177" spans="81:110" x14ac:dyDescent="0.25"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  <c r="CQ1177"/>
      <c r="CR1177"/>
      <c r="CS1177"/>
      <c r="CT1177"/>
      <c r="CU1177"/>
      <c r="CV1177"/>
      <c r="CW1177"/>
      <c r="CX1177"/>
      <c r="CY1177"/>
      <c r="CZ1177"/>
      <c r="DF1177" s="90"/>
    </row>
    <row r="1178" spans="81:110" x14ac:dyDescent="0.25"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  <c r="CQ1178"/>
      <c r="CR1178"/>
      <c r="CS1178"/>
      <c r="CT1178"/>
      <c r="CU1178"/>
      <c r="CV1178"/>
      <c r="CW1178"/>
      <c r="CX1178"/>
      <c r="CY1178"/>
      <c r="CZ1178"/>
      <c r="DF1178" s="90"/>
    </row>
    <row r="1179" spans="81:110" x14ac:dyDescent="0.25"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  <c r="CQ1179"/>
      <c r="CR1179"/>
      <c r="CS1179"/>
      <c r="CT1179"/>
      <c r="CU1179"/>
      <c r="CV1179"/>
      <c r="CW1179"/>
      <c r="CX1179"/>
      <c r="CY1179"/>
      <c r="CZ1179"/>
      <c r="DF1179" s="90"/>
    </row>
    <row r="1180" spans="81:110" x14ac:dyDescent="0.25"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  <c r="CQ1180"/>
      <c r="CR1180"/>
      <c r="CS1180"/>
      <c r="CT1180"/>
      <c r="CU1180"/>
      <c r="CV1180"/>
      <c r="CW1180"/>
      <c r="CX1180"/>
      <c r="CY1180"/>
      <c r="CZ1180"/>
      <c r="DF1180" s="90"/>
    </row>
    <row r="1181" spans="81:110" x14ac:dyDescent="0.25"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  <c r="CQ1181"/>
      <c r="CR1181"/>
      <c r="CS1181"/>
      <c r="CT1181"/>
      <c r="CU1181"/>
      <c r="CV1181"/>
      <c r="CW1181"/>
      <c r="CX1181"/>
      <c r="CY1181"/>
      <c r="CZ1181"/>
      <c r="DF1181" s="90"/>
    </row>
    <row r="1182" spans="81:110" x14ac:dyDescent="0.25"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  <c r="CQ1182"/>
      <c r="CR1182"/>
      <c r="CS1182"/>
      <c r="CT1182"/>
      <c r="CU1182"/>
      <c r="CV1182"/>
      <c r="CW1182"/>
      <c r="CX1182"/>
      <c r="CY1182"/>
      <c r="CZ1182"/>
      <c r="DF1182" s="90"/>
    </row>
    <row r="1183" spans="81:110" x14ac:dyDescent="0.25"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  <c r="CQ1183"/>
      <c r="CR1183"/>
      <c r="CS1183"/>
      <c r="CT1183"/>
      <c r="CU1183"/>
      <c r="CV1183"/>
      <c r="CW1183"/>
      <c r="CX1183"/>
      <c r="CY1183"/>
      <c r="CZ1183"/>
      <c r="DF1183" s="90"/>
    </row>
    <row r="1184" spans="81:110" x14ac:dyDescent="0.25"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  <c r="CQ1184"/>
      <c r="CR1184"/>
      <c r="CS1184"/>
      <c r="CT1184"/>
      <c r="CU1184"/>
      <c r="CV1184"/>
      <c r="CW1184"/>
      <c r="CX1184"/>
      <c r="CY1184"/>
      <c r="CZ1184"/>
      <c r="DF1184" s="90"/>
    </row>
    <row r="1185" spans="81:110" x14ac:dyDescent="0.25"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  <c r="CQ1185"/>
      <c r="CR1185"/>
      <c r="CS1185"/>
      <c r="CT1185"/>
      <c r="CU1185"/>
      <c r="CV1185"/>
      <c r="CW1185"/>
      <c r="CX1185"/>
      <c r="CY1185"/>
      <c r="CZ1185"/>
      <c r="DF1185" s="90"/>
    </row>
    <row r="1186" spans="81:110" x14ac:dyDescent="0.25"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  <c r="CQ1186"/>
      <c r="CR1186"/>
      <c r="CS1186"/>
      <c r="CT1186"/>
      <c r="CU1186"/>
      <c r="CV1186"/>
      <c r="CW1186"/>
      <c r="CX1186"/>
      <c r="CY1186"/>
      <c r="CZ1186"/>
      <c r="DF1186" s="90"/>
    </row>
    <row r="1187" spans="81:110" x14ac:dyDescent="0.25"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  <c r="CQ1187"/>
      <c r="CR1187"/>
      <c r="CS1187"/>
      <c r="CT1187"/>
      <c r="CU1187"/>
      <c r="CV1187"/>
      <c r="CW1187"/>
      <c r="CX1187"/>
      <c r="CY1187"/>
      <c r="CZ1187"/>
      <c r="DF1187" s="90"/>
    </row>
    <row r="1188" spans="81:110" x14ac:dyDescent="0.25"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  <c r="CQ1188"/>
      <c r="CR1188"/>
      <c r="CS1188"/>
      <c r="CT1188"/>
      <c r="CU1188"/>
      <c r="CV1188"/>
      <c r="CW1188"/>
      <c r="CX1188"/>
      <c r="CY1188"/>
      <c r="CZ1188"/>
      <c r="DF1188" s="90"/>
    </row>
    <row r="1189" spans="81:110" x14ac:dyDescent="0.25"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  <c r="CQ1189"/>
      <c r="CR1189"/>
      <c r="CS1189"/>
      <c r="CT1189"/>
      <c r="CU1189"/>
      <c r="CV1189"/>
      <c r="CW1189"/>
      <c r="CX1189"/>
      <c r="CY1189"/>
      <c r="CZ1189"/>
      <c r="DF1189" s="90"/>
    </row>
    <row r="1190" spans="81:110" x14ac:dyDescent="0.25"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  <c r="CQ1190"/>
      <c r="CR1190"/>
      <c r="CS1190"/>
      <c r="CT1190"/>
      <c r="CU1190"/>
      <c r="CV1190"/>
      <c r="CW1190"/>
      <c r="CX1190"/>
      <c r="CY1190"/>
      <c r="CZ1190"/>
      <c r="DF1190" s="90"/>
    </row>
    <row r="1191" spans="81:110" x14ac:dyDescent="0.25"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  <c r="CQ1191"/>
      <c r="CR1191"/>
      <c r="CS1191"/>
      <c r="CT1191"/>
      <c r="CU1191"/>
      <c r="CV1191"/>
      <c r="CW1191"/>
      <c r="CX1191"/>
      <c r="CY1191"/>
      <c r="CZ1191"/>
      <c r="DF1191" s="90"/>
    </row>
    <row r="1192" spans="81:110" x14ac:dyDescent="0.25"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  <c r="CQ1192"/>
      <c r="CR1192"/>
      <c r="CS1192"/>
      <c r="CT1192"/>
      <c r="CU1192"/>
      <c r="CV1192"/>
      <c r="CW1192"/>
      <c r="CX1192"/>
      <c r="CY1192"/>
      <c r="CZ1192"/>
      <c r="DF1192" s="90"/>
    </row>
    <row r="1193" spans="81:110" x14ac:dyDescent="0.25"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  <c r="CQ1193"/>
      <c r="CR1193"/>
      <c r="CS1193"/>
      <c r="CT1193"/>
      <c r="CU1193"/>
      <c r="CV1193"/>
      <c r="CW1193"/>
      <c r="CX1193"/>
      <c r="CY1193"/>
      <c r="CZ1193"/>
      <c r="DF1193" s="90"/>
    </row>
    <row r="1194" spans="81:110" x14ac:dyDescent="0.25"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  <c r="CQ1194"/>
      <c r="CR1194"/>
      <c r="CS1194"/>
      <c r="CT1194"/>
      <c r="CU1194"/>
      <c r="CV1194"/>
      <c r="CW1194"/>
      <c r="CX1194"/>
      <c r="CY1194"/>
      <c r="CZ1194"/>
      <c r="DF1194" s="90"/>
    </row>
    <row r="1195" spans="81:110" x14ac:dyDescent="0.25"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  <c r="CQ1195"/>
      <c r="CR1195"/>
      <c r="CS1195"/>
      <c r="CT1195"/>
      <c r="CU1195"/>
      <c r="CV1195"/>
      <c r="CW1195"/>
      <c r="CX1195"/>
      <c r="CY1195"/>
      <c r="CZ1195"/>
      <c r="DF1195" s="90"/>
    </row>
    <row r="1196" spans="81:110" x14ac:dyDescent="0.25"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  <c r="CQ1196"/>
      <c r="CR1196"/>
      <c r="CS1196"/>
      <c r="CT1196"/>
      <c r="CU1196"/>
      <c r="CV1196"/>
      <c r="CW1196"/>
      <c r="CX1196"/>
      <c r="CY1196"/>
      <c r="CZ1196"/>
      <c r="DF1196" s="90"/>
    </row>
    <row r="1197" spans="81:110" x14ac:dyDescent="0.25"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  <c r="CQ1197"/>
      <c r="CR1197"/>
      <c r="CS1197"/>
      <c r="CT1197"/>
      <c r="CU1197"/>
      <c r="CV1197"/>
      <c r="CW1197"/>
      <c r="CX1197"/>
      <c r="CY1197"/>
      <c r="CZ1197"/>
      <c r="DF1197" s="90"/>
    </row>
    <row r="1198" spans="81:110" x14ac:dyDescent="0.25"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  <c r="CQ1198"/>
      <c r="CR1198"/>
      <c r="CS1198"/>
      <c r="CT1198"/>
      <c r="CU1198"/>
      <c r="CV1198"/>
      <c r="CW1198"/>
      <c r="CX1198"/>
      <c r="CY1198"/>
      <c r="CZ1198"/>
      <c r="DF1198" s="90"/>
    </row>
    <row r="1199" spans="81:110" x14ac:dyDescent="0.25"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  <c r="CQ1199"/>
      <c r="CR1199"/>
      <c r="CS1199"/>
      <c r="CT1199"/>
      <c r="CU1199"/>
      <c r="CV1199"/>
      <c r="CW1199"/>
      <c r="CX1199"/>
      <c r="CY1199"/>
      <c r="CZ1199"/>
      <c r="DF1199" s="90"/>
    </row>
    <row r="1200" spans="81:110" x14ac:dyDescent="0.25"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  <c r="CQ1200"/>
      <c r="CR1200"/>
      <c r="CS1200"/>
      <c r="CT1200"/>
      <c r="CU1200"/>
      <c r="CV1200"/>
      <c r="CW1200"/>
      <c r="CX1200"/>
      <c r="CY1200"/>
      <c r="CZ1200"/>
      <c r="DF1200" s="90"/>
    </row>
    <row r="1201" spans="81:110" x14ac:dyDescent="0.25"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  <c r="CQ1201"/>
      <c r="CR1201"/>
      <c r="CS1201"/>
      <c r="CT1201"/>
      <c r="CU1201"/>
      <c r="CV1201"/>
      <c r="CW1201"/>
      <c r="CX1201"/>
      <c r="CY1201"/>
      <c r="CZ1201"/>
      <c r="DF1201" s="90"/>
    </row>
    <row r="1202" spans="81:110" x14ac:dyDescent="0.25"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  <c r="CQ1202"/>
      <c r="CR1202"/>
      <c r="CS1202"/>
      <c r="CT1202"/>
      <c r="CU1202"/>
      <c r="CV1202"/>
      <c r="CW1202"/>
      <c r="CX1202"/>
      <c r="CY1202"/>
      <c r="CZ1202"/>
      <c r="DF1202" s="90"/>
    </row>
    <row r="1203" spans="81:110" x14ac:dyDescent="0.25"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  <c r="CQ1203"/>
      <c r="CR1203"/>
      <c r="CS1203"/>
      <c r="CT1203"/>
      <c r="CU1203"/>
      <c r="CV1203"/>
      <c r="CW1203"/>
      <c r="CX1203"/>
      <c r="CY1203"/>
      <c r="CZ1203"/>
      <c r="DF1203" s="90"/>
    </row>
    <row r="1204" spans="81:110" x14ac:dyDescent="0.25"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  <c r="CQ1204"/>
      <c r="CR1204"/>
      <c r="CS1204"/>
      <c r="CT1204"/>
      <c r="CU1204"/>
      <c r="CV1204"/>
      <c r="CW1204"/>
      <c r="CX1204"/>
      <c r="CY1204"/>
      <c r="CZ1204"/>
      <c r="DF1204" s="90"/>
    </row>
    <row r="1205" spans="81:110" x14ac:dyDescent="0.25"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  <c r="CQ1205"/>
      <c r="CR1205"/>
      <c r="CS1205"/>
      <c r="CT1205"/>
      <c r="CU1205"/>
      <c r="CV1205"/>
      <c r="CW1205"/>
      <c r="CX1205"/>
      <c r="CY1205"/>
      <c r="CZ1205"/>
      <c r="DF1205" s="90"/>
    </row>
    <row r="1206" spans="81:110" x14ac:dyDescent="0.25"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  <c r="CQ1206"/>
      <c r="CR1206"/>
      <c r="CS1206"/>
      <c r="CT1206"/>
      <c r="CU1206"/>
      <c r="CV1206"/>
      <c r="CW1206"/>
      <c r="CX1206"/>
      <c r="CY1206"/>
      <c r="CZ1206"/>
      <c r="DF1206" s="90"/>
    </row>
    <row r="1207" spans="81:110" x14ac:dyDescent="0.25"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  <c r="CQ1207"/>
      <c r="CR1207"/>
      <c r="CS1207"/>
      <c r="CT1207"/>
      <c r="CU1207"/>
      <c r="CV1207"/>
      <c r="CW1207"/>
      <c r="CX1207"/>
      <c r="CY1207"/>
      <c r="CZ1207"/>
      <c r="DF1207" s="90"/>
    </row>
    <row r="1208" spans="81:110" x14ac:dyDescent="0.25"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  <c r="CQ1208"/>
      <c r="CR1208"/>
      <c r="CS1208"/>
      <c r="CT1208"/>
      <c r="CU1208"/>
      <c r="CV1208"/>
      <c r="CW1208"/>
      <c r="CX1208"/>
      <c r="CY1208"/>
      <c r="CZ1208"/>
      <c r="DF1208" s="90"/>
    </row>
    <row r="1209" spans="81:110" x14ac:dyDescent="0.25"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  <c r="CQ1209"/>
      <c r="CR1209"/>
      <c r="CS1209"/>
      <c r="CT1209"/>
      <c r="CU1209"/>
      <c r="CV1209"/>
      <c r="CW1209"/>
      <c r="CX1209"/>
      <c r="CY1209"/>
      <c r="CZ1209"/>
      <c r="DF1209" s="90"/>
    </row>
    <row r="1210" spans="81:110" x14ac:dyDescent="0.25"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  <c r="CQ1210"/>
      <c r="CR1210"/>
      <c r="CS1210"/>
      <c r="CT1210"/>
      <c r="CU1210"/>
      <c r="CV1210"/>
      <c r="CW1210"/>
      <c r="CX1210"/>
      <c r="CY1210"/>
      <c r="CZ1210"/>
      <c r="DF1210" s="90"/>
    </row>
    <row r="1211" spans="81:110" x14ac:dyDescent="0.25"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  <c r="CQ1211"/>
      <c r="CR1211"/>
      <c r="CS1211"/>
      <c r="CT1211"/>
      <c r="CU1211"/>
      <c r="CV1211"/>
      <c r="CW1211"/>
      <c r="CX1211"/>
      <c r="CY1211"/>
      <c r="CZ1211"/>
      <c r="DF1211" s="90"/>
    </row>
    <row r="1212" spans="81:110" x14ac:dyDescent="0.25"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  <c r="CQ1212"/>
      <c r="CR1212"/>
      <c r="CS1212"/>
      <c r="CT1212"/>
      <c r="CU1212"/>
      <c r="CV1212"/>
      <c r="CW1212"/>
      <c r="CX1212"/>
      <c r="CY1212"/>
      <c r="CZ1212"/>
      <c r="DF1212" s="90"/>
    </row>
    <row r="1213" spans="81:110" x14ac:dyDescent="0.25"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  <c r="CQ1213"/>
      <c r="CR1213"/>
      <c r="CS1213"/>
      <c r="CT1213"/>
      <c r="CU1213"/>
      <c r="CV1213"/>
      <c r="CW1213"/>
      <c r="CX1213"/>
      <c r="CY1213"/>
      <c r="CZ1213"/>
      <c r="DF1213" s="90"/>
    </row>
    <row r="1214" spans="81:110" x14ac:dyDescent="0.25"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  <c r="CQ1214"/>
      <c r="CR1214"/>
      <c r="CS1214"/>
      <c r="CT1214"/>
      <c r="CU1214"/>
      <c r="CV1214"/>
      <c r="CW1214"/>
      <c r="CX1214"/>
      <c r="CY1214"/>
      <c r="CZ1214"/>
      <c r="DF1214" s="90"/>
    </row>
    <row r="1215" spans="81:110" x14ac:dyDescent="0.25"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  <c r="CQ1215"/>
      <c r="CR1215"/>
      <c r="CS1215"/>
      <c r="CT1215"/>
      <c r="CU1215"/>
      <c r="CV1215"/>
      <c r="CW1215"/>
      <c r="CX1215"/>
      <c r="CY1215"/>
      <c r="CZ1215"/>
      <c r="DF1215" s="90"/>
    </row>
    <row r="1216" spans="81:110" x14ac:dyDescent="0.25"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  <c r="CQ1216"/>
      <c r="CR1216"/>
      <c r="CS1216"/>
      <c r="CT1216"/>
      <c r="CU1216"/>
      <c r="CV1216"/>
      <c r="CW1216"/>
      <c r="CX1216"/>
      <c r="CY1216"/>
      <c r="CZ1216"/>
      <c r="DF1216" s="90"/>
    </row>
    <row r="1217" spans="81:110" x14ac:dyDescent="0.25"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  <c r="CQ1217"/>
      <c r="CR1217"/>
      <c r="CS1217"/>
      <c r="CT1217"/>
      <c r="CU1217"/>
      <c r="CV1217"/>
      <c r="CW1217"/>
      <c r="CX1217"/>
      <c r="CY1217"/>
      <c r="CZ1217"/>
      <c r="DF1217" s="90"/>
    </row>
    <row r="1218" spans="81:110" x14ac:dyDescent="0.25"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  <c r="CQ1218"/>
      <c r="CR1218"/>
      <c r="CS1218"/>
      <c r="CT1218"/>
      <c r="CU1218"/>
      <c r="CV1218"/>
      <c r="CW1218"/>
      <c r="CX1218"/>
      <c r="CY1218"/>
      <c r="CZ1218"/>
      <c r="DF1218" s="90"/>
    </row>
    <row r="1219" spans="81:110" x14ac:dyDescent="0.25"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  <c r="CQ1219"/>
      <c r="CR1219"/>
      <c r="CS1219"/>
      <c r="CT1219"/>
      <c r="CU1219"/>
      <c r="CV1219"/>
      <c r="CW1219"/>
      <c r="CX1219"/>
      <c r="CY1219"/>
      <c r="CZ1219"/>
      <c r="DF1219" s="90"/>
    </row>
    <row r="1220" spans="81:110" x14ac:dyDescent="0.25"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  <c r="CQ1220"/>
      <c r="CR1220"/>
      <c r="CS1220"/>
      <c r="CT1220"/>
      <c r="CU1220"/>
      <c r="CV1220"/>
      <c r="CW1220"/>
      <c r="CX1220"/>
      <c r="CY1220"/>
      <c r="CZ1220"/>
      <c r="DF1220" s="90"/>
    </row>
    <row r="1221" spans="81:110" x14ac:dyDescent="0.25"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  <c r="CQ1221"/>
      <c r="CR1221"/>
      <c r="CS1221"/>
      <c r="CT1221"/>
      <c r="CU1221"/>
      <c r="CV1221"/>
      <c r="CW1221"/>
      <c r="CX1221"/>
      <c r="CY1221"/>
      <c r="CZ1221"/>
      <c r="DF1221" s="90"/>
    </row>
    <row r="1222" spans="81:110" x14ac:dyDescent="0.25"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  <c r="CQ1222"/>
      <c r="CR1222"/>
      <c r="CS1222"/>
      <c r="CT1222"/>
      <c r="CU1222"/>
      <c r="CV1222"/>
      <c r="CW1222"/>
      <c r="CX1222"/>
      <c r="CY1222"/>
      <c r="CZ1222"/>
      <c r="DF1222" s="90"/>
    </row>
    <row r="1223" spans="81:110" x14ac:dyDescent="0.25"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  <c r="CQ1223"/>
      <c r="CR1223"/>
      <c r="CS1223"/>
      <c r="CT1223"/>
      <c r="CU1223"/>
      <c r="CV1223"/>
      <c r="CW1223"/>
      <c r="CX1223"/>
      <c r="CY1223"/>
      <c r="CZ1223"/>
      <c r="DF1223" s="90"/>
    </row>
    <row r="1224" spans="81:110" x14ac:dyDescent="0.25"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  <c r="CQ1224"/>
      <c r="CR1224"/>
      <c r="CS1224"/>
      <c r="CT1224"/>
      <c r="CU1224"/>
      <c r="CV1224"/>
      <c r="CW1224"/>
      <c r="CX1224"/>
      <c r="CY1224"/>
      <c r="CZ1224"/>
      <c r="DF1224" s="90"/>
    </row>
    <row r="1225" spans="81:110" x14ac:dyDescent="0.25"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  <c r="CQ1225"/>
      <c r="CR1225"/>
      <c r="CS1225"/>
      <c r="CT1225"/>
      <c r="CU1225"/>
      <c r="CV1225"/>
      <c r="CW1225"/>
      <c r="CX1225"/>
      <c r="CY1225"/>
      <c r="CZ1225"/>
      <c r="DF1225" s="90"/>
    </row>
    <row r="1226" spans="81:110" x14ac:dyDescent="0.25"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  <c r="CQ1226"/>
      <c r="CR1226"/>
      <c r="CS1226"/>
      <c r="CT1226"/>
      <c r="CU1226"/>
      <c r="CV1226"/>
      <c r="CW1226"/>
      <c r="CX1226"/>
      <c r="CY1226"/>
      <c r="CZ1226"/>
      <c r="DF1226" s="90"/>
    </row>
    <row r="1227" spans="81:110" x14ac:dyDescent="0.25"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  <c r="CQ1227"/>
      <c r="CR1227"/>
      <c r="CS1227"/>
      <c r="CT1227"/>
      <c r="CU1227"/>
      <c r="CV1227"/>
      <c r="CW1227"/>
      <c r="CX1227"/>
      <c r="CY1227"/>
      <c r="CZ1227"/>
      <c r="DF1227" s="90"/>
    </row>
    <row r="1228" spans="81:110" x14ac:dyDescent="0.25"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  <c r="CQ1228"/>
      <c r="CR1228"/>
      <c r="CS1228"/>
      <c r="CT1228"/>
      <c r="CU1228"/>
      <c r="CV1228"/>
      <c r="CW1228"/>
      <c r="CX1228"/>
      <c r="CY1228"/>
      <c r="CZ1228"/>
      <c r="DF1228" s="90"/>
    </row>
    <row r="1229" spans="81:110" x14ac:dyDescent="0.25"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  <c r="CQ1229"/>
      <c r="CR1229"/>
      <c r="CS1229"/>
      <c r="CT1229"/>
      <c r="CU1229"/>
      <c r="CV1229"/>
      <c r="CW1229"/>
      <c r="CX1229"/>
      <c r="CY1229"/>
      <c r="CZ1229"/>
      <c r="DF1229" s="90"/>
    </row>
    <row r="1230" spans="81:110" x14ac:dyDescent="0.25"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  <c r="CQ1230"/>
      <c r="CR1230"/>
      <c r="CS1230"/>
      <c r="CT1230"/>
      <c r="CU1230"/>
      <c r="CV1230"/>
      <c r="CW1230"/>
      <c r="CX1230"/>
      <c r="CY1230"/>
      <c r="CZ1230"/>
      <c r="DF1230" s="90"/>
    </row>
    <row r="1231" spans="81:110" x14ac:dyDescent="0.25"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  <c r="CQ1231"/>
      <c r="CR1231"/>
      <c r="CS1231"/>
      <c r="CT1231"/>
      <c r="CU1231"/>
      <c r="CV1231"/>
      <c r="CW1231"/>
      <c r="CX1231"/>
      <c r="CY1231"/>
      <c r="CZ1231"/>
      <c r="DF1231" s="90"/>
    </row>
    <row r="1232" spans="81:110" x14ac:dyDescent="0.25"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  <c r="CQ1232"/>
      <c r="CR1232"/>
      <c r="CS1232"/>
      <c r="CT1232"/>
      <c r="CU1232"/>
      <c r="CV1232"/>
      <c r="CW1232"/>
      <c r="CX1232"/>
      <c r="CY1232"/>
      <c r="CZ1232"/>
      <c r="DF1232" s="90"/>
    </row>
    <row r="1233" spans="81:110" x14ac:dyDescent="0.25"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  <c r="CQ1233"/>
      <c r="CR1233"/>
      <c r="CS1233"/>
      <c r="CT1233"/>
      <c r="CU1233"/>
      <c r="CV1233"/>
      <c r="CW1233"/>
      <c r="CX1233"/>
      <c r="CY1233"/>
      <c r="CZ1233"/>
      <c r="DF1233" s="90"/>
    </row>
    <row r="1234" spans="81:110" x14ac:dyDescent="0.25"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  <c r="CQ1234"/>
      <c r="CR1234"/>
      <c r="CS1234"/>
      <c r="CT1234"/>
      <c r="CU1234"/>
      <c r="CV1234"/>
      <c r="CW1234"/>
      <c r="CX1234"/>
      <c r="CY1234"/>
      <c r="CZ1234"/>
      <c r="DF1234" s="90"/>
    </row>
    <row r="1235" spans="81:110" x14ac:dyDescent="0.25"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  <c r="CQ1235"/>
      <c r="CR1235"/>
      <c r="CS1235"/>
      <c r="CT1235"/>
      <c r="CU1235"/>
      <c r="CV1235"/>
      <c r="CW1235"/>
      <c r="CX1235"/>
      <c r="CY1235"/>
      <c r="CZ1235"/>
      <c r="DF1235" s="90"/>
    </row>
    <row r="1236" spans="81:110" x14ac:dyDescent="0.25"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  <c r="CQ1236"/>
      <c r="CR1236"/>
      <c r="CS1236"/>
      <c r="CT1236"/>
      <c r="CU1236"/>
      <c r="CV1236"/>
      <c r="CW1236"/>
      <c r="CX1236"/>
      <c r="CY1236"/>
      <c r="CZ1236"/>
      <c r="DF1236" s="90"/>
    </row>
    <row r="1237" spans="81:110" x14ac:dyDescent="0.25"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  <c r="CQ1237"/>
      <c r="CR1237"/>
      <c r="CS1237"/>
      <c r="CT1237"/>
      <c r="CU1237"/>
      <c r="CV1237"/>
      <c r="CW1237"/>
      <c r="CX1237"/>
      <c r="CY1237"/>
      <c r="CZ1237"/>
      <c r="DF1237" s="90"/>
    </row>
    <row r="1238" spans="81:110" x14ac:dyDescent="0.25"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  <c r="CQ1238"/>
      <c r="CR1238"/>
      <c r="CS1238"/>
      <c r="CT1238"/>
      <c r="CU1238"/>
      <c r="CV1238"/>
      <c r="CW1238"/>
      <c r="CX1238"/>
      <c r="CY1238"/>
      <c r="CZ1238"/>
      <c r="DF1238" s="90"/>
    </row>
    <row r="1239" spans="81:110" x14ac:dyDescent="0.25"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  <c r="CQ1239"/>
      <c r="CR1239"/>
      <c r="CS1239"/>
      <c r="CT1239"/>
      <c r="CU1239"/>
      <c r="CV1239"/>
      <c r="CW1239"/>
      <c r="CX1239"/>
      <c r="CY1239"/>
      <c r="CZ1239"/>
      <c r="DF1239" s="90"/>
    </row>
    <row r="1240" spans="81:110" x14ac:dyDescent="0.25"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  <c r="CQ1240"/>
      <c r="CR1240"/>
      <c r="CS1240"/>
      <c r="CT1240"/>
      <c r="CU1240"/>
      <c r="CV1240"/>
      <c r="CW1240"/>
      <c r="CX1240"/>
      <c r="CY1240"/>
      <c r="CZ1240"/>
      <c r="DF1240" s="90"/>
    </row>
    <row r="1241" spans="81:110" x14ac:dyDescent="0.25"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  <c r="CQ1241"/>
      <c r="CR1241"/>
      <c r="CS1241"/>
      <c r="CT1241"/>
      <c r="CU1241"/>
      <c r="CV1241"/>
      <c r="CW1241"/>
      <c r="CX1241"/>
      <c r="CY1241"/>
      <c r="CZ1241"/>
      <c r="DF1241" s="90"/>
    </row>
    <row r="1242" spans="81:110" x14ac:dyDescent="0.25"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  <c r="CQ1242"/>
      <c r="CR1242"/>
      <c r="CS1242"/>
      <c r="CT1242"/>
      <c r="CU1242"/>
      <c r="CV1242"/>
      <c r="CW1242"/>
      <c r="CX1242"/>
      <c r="CY1242"/>
      <c r="CZ1242"/>
      <c r="DF1242" s="90"/>
    </row>
    <row r="1243" spans="81:110" x14ac:dyDescent="0.25"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  <c r="CQ1243"/>
      <c r="CR1243"/>
      <c r="CS1243"/>
      <c r="CT1243"/>
      <c r="CU1243"/>
      <c r="CV1243"/>
      <c r="CW1243"/>
      <c r="CX1243"/>
      <c r="CY1243"/>
      <c r="CZ1243"/>
      <c r="DF1243" s="90"/>
    </row>
    <row r="1244" spans="81:110" x14ac:dyDescent="0.25"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  <c r="CQ1244"/>
      <c r="CR1244"/>
      <c r="CS1244"/>
      <c r="CT1244"/>
      <c r="CU1244"/>
      <c r="CV1244"/>
      <c r="CW1244"/>
      <c r="CX1244"/>
      <c r="CY1244"/>
      <c r="CZ1244"/>
      <c r="DF1244" s="90"/>
    </row>
    <row r="1245" spans="81:110" x14ac:dyDescent="0.25"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  <c r="CQ1245"/>
      <c r="CR1245"/>
      <c r="CS1245"/>
      <c r="CT1245"/>
      <c r="CU1245"/>
      <c r="CV1245"/>
      <c r="CW1245"/>
      <c r="CX1245"/>
      <c r="CY1245"/>
      <c r="CZ1245"/>
      <c r="DF1245" s="90"/>
    </row>
    <row r="1246" spans="81:110" x14ac:dyDescent="0.25"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  <c r="CQ1246"/>
      <c r="CR1246"/>
      <c r="CS1246"/>
      <c r="CT1246"/>
      <c r="CU1246"/>
      <c r="CV1246"/>
      <c r="CW1246"/>
      <c r="CX1246"/>
      <c r="CY1246"/>
      <c r="CZ1246"/>
      <c r="DF1246" s="90"/>
    </row>
    <row r="1247" spans="81:110" x14ac:dyDescent="0.25"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  <c r="CQ1247"/>
      <c r="CR1247"/>
      <c r="CS1247"/>
      <c r="CT1247"/>
      <c r="CU1247"/>
      <c r="CV1247"/>
      <c r="CW1247"/>
      <c r="CX1247"/>
      <c r="CY1247"/>
      <c r="CZ1247"/>
      <c r="DF1247" s="90"/>
    </row>
    <row r="1248" spans="81:110" x14ac:dyDescent="0.25"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  <c r="CQ1248"/>
      <c r="CR1248"/>
      <c r="CS1248"/>
      <c r="CT1248"/>
      <c r="CU1248"/>
      <c r="CV1248"/>
      <c r="CW1248"/>
      <c r="CX1248"/>
      <c r="CY1248"/>
      <c r="CZ1248"/>
      <c r="DF1248" s="90"/>
    </row>
    <row r="1249" spans="81:110" x14ac:dyDescent="0.25"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  <c r="CQ1249"/>
      <c r="CR1249"/>
      <c r="CS1249"/>
      <c r="CT1249"/>
      <c r="CU1249"/>
      <c r="CV1249"/>
      <c r="CW1249"/>
      <c r="CX1249"/>
      <c r="CY1249"/>
      <c r="CZ1249"/>
      <c r="DF1249" s="90"/>
    </row>
    <row r="1250" spans="81:110" x14ac:dyDescent="0.25"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  <c r="CQ1250"/>
      <c r="CR1250"/>
      <c r="CS1250"/>
      <c r="CT1250"/>
      <c r="CU1250"/>
      <c r="CV1250"/>
      <c r="CW1250"/>
      <c r="CX1250"/>
      <c r="CY1250"/>
      <c r="CZ1250"/>
      <c r="DF1250" s="90"/>
    </row>
    <row r="1251" spans="81:110" x14ac:dyDescent="0.25"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  <c r="CQ1251"/>
      <c r="CR1251"/>
      <c r="CS1251"/>
      <c r="CT1251"/>
      <c r="CU1251"/>
      <c r="CV1251"/>
      <c r="CW1251"/>
      <c r="CX1251"/>
      <c r="CY1251"/>
      <c r="CZ1251"/>
      <c r="DF1251" s="90"/>
    </row>
    <row r="1252" spans="81:110" x14ac:dyDescent="0.25"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  <c r="CQ1252"/>
      <c r="CR1252"/>
      <c r="CS1252"/>
      <c r="CT1252"/>
      <c r="CU1252"/>
      <c r="CV1252"/>
      <c r="CW1252"/>
      <c r="CX1252"/>
      <c r="CY1252"/>
      <c r="CZ1252"/>
      <c r="DF1252" s="90"/>
    </row>
    <row r="1253" spans="81:110" x14ac:dyDescent="0.25"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  <c r="CQ1253"/>
      <c r="CR1253"/>
      <c r="CS1253"/>
      <c r="CT1253"/>
      <c r="CU1253"/>
      <c r="CV1253"/>
      <c r="CW1253"/>
      <c r="CX1253"/>
      <c r="CY1253"/>
      <c r="CZ1253"/>
      <c r="DF1253" s="90"/>
    </row>
    <row r="1254" spans="81:110" x14ac:dyDescent="0.25"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  <c r="CQ1254"/>
      <c r="CR1254"/>
      <c r="CS1254"/>
      <c r="CT1254"/>
      <c r="CU1254"/>
      <c r="CV1254"/>
      <c r="CW1254"/>
      <c r="CX1254"/>
      <c r="CY1254"/>
      <c r="CZ1254"/>
      <c r="DF1254" s="90"/>
    </row>
    <row r="1255" spans="81:110" x14ac:dyDescent="0.25"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  <c r="CQ1255"/>
      <c r="CR1255"/>
      <c r="CS1255"/>
      <c r="CT1255"/>
      <c r="CU1255"/>
      <c r="CV1255"/>
      <c r="CW1255"/>
      <c r="CX1255"/>
      <c r="CY1255"/>
      <c r="CZ1255"/>
      <c r="DF1255" s="90"/>
    </row>
    <row r="1256" spans="81:110" x14ac:dyDescent="0.25"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  <c r="CQ1256"/>
      <c r="CR1256"/>
      <c r="CS1256"/>
      <c r="CT1256"/>
      <c r="CU1256"/>
      <c r="CV1256"/>
      <c r="CW1256"/>
      <c r="CX1256"/>
      <c r="CY1256"/>
      <c r="CZ1256"/>
      <c r="DF1256" s="90"/>
    </row>
    <row r="1257" spans="81:110" x14ac:dyDescent="0.25"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  <c r="CQ1257"/>
      <c r="CR1257"/>
      <c r="CS1257"/>
      <c r="CT1257"/>
      <c r="CU1257"/>
      <c r="CV1257"/>
      <c r="CW1257"/>
      <c r="CX1257"/>
      <c r="CY1257"/>
      <c r="CZ1257"/>
      <c r="DF1257" s="90"/>
    </row>
    <row r="1258" spans="81:110" x14ac:dyDescent="0.25"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  <c r="CQ1258"/>
      <c r="CR1258"/>
      <c r="CS1258"/>
      <c r="CT1258"/>
      <c r="CU1258"/>
      <c r="CV1258"/>
      <c r="CW1258"/>
      <c r="CX1258"/>
      <c r="CY1258"/>
      <c r="CZ1258"/>
      <c r="DF1258" s="90"/>
    </row>
    <row r="1259" spans="81:110" x14ac:dyDescent="0.25"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  <c r="CQ1259"/>
      <c r="CR1259"/>
      <c r="CS1259"/>
      <c r="CT1259"/>
      <c r="CU1259"/>
      <c r="CV1259"/>
      <c r="CW1259"/>
      <c r="CX1259"/>
      <c r="CY1259"/>
      <c r="CZ1259"/>
      <c r="DF1259" s="90"/>
    </row>
    <row r="1260" spans="81:110" x14ac:dyDescent="0.25"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  <c r="CQ1260"/>
      <c r="CR1260"/>
      <c r="CS1260"/>
      <c r="CT1260"/>
      <c r="CU1260"/>
      <c r="CV1260"/>
      <c r="CW1260"/>
      <c r="CX1260"/>
      <c r="CY1260"/>
      <c r="CZ1260"/>
      <c r="DF1260" s="90"/>
    </row>
    <row r="1261" spans="81:110" x14ac:dyDescent="0.25"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  <c r="CQ1261"/>
      <c r="CR1261"/>
      <c r="CS1261"/>
      <c r="CT1261"/>
      <c r="CU1261"/>
      <c r="CV1261"/>
      <c r="CW1261"/>
      <c r="CX1261"/>
      <c r="CY1261"/>
      <c r="CZ1261"/>
      <c r="DF1261" s="90"/>
    </row>
    <row r="1262" spans="81:110" x14ac:dyDescent="0.25"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  <c r="CQ1262"/>
      <c r="CR1262"/>
      <c r="CS1262"/>
      <c r="CT1262"/>
      <c r="CU1262"/>
      <c r="CV1262"/>
      <c r="CW1262"/>
      <c r="CX1262"/>
      <c r="CY1262"/>
      <c r="CZ1262"/>
      <c r="DF1262" s="90"/>
    </row>
    <row r="1263" spans="81:110" x14ac:dyDescent="0.25"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  <c r="CQ1263"/>
      <c r="CR1263"/>
      <c r="CS1263"/>
      <c r="CT1263"/>
      <c r="CU1263"/>
      <c r="CV1263"/>
      <c r="CW1263"/>
      <c r="CX1263"/>
      <c r="CY1263"/>
      <c r="CZ1263"/>
      <c r="DF1263" s="90"/>
    </row>
    <row r="1264" spans="81:110" x14ac:dyDescent="0.25"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  <c r="CQ1264"/>
      <c r="CR1264"/>
      <c r="CS1264"/>
      <c r="CT1264"/>
      <c r="CU1264"/>
      <c r="CV1264"/>
      <c r="CW1264"/>
      <c r="CX1264"/>
      <c r="CY1264"/>
      <c r="CZ1264"/>
      <c r="DF1264" s="90"/>
    </row>
    <row r="1265" spans="81:110" x14ac:dyDescent="0.25"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  <c r="CQ1265"/>
      <c r="CR1265"/>
      <c r="CS1265"/>
      <c r="CT1265"/>
      <c r="CU1265"/>
      <c r="CV1265"/>
      <c r="CW1265"/>
      <c r="CX1265"/>
      <c r="CY1265"/>
      <c r="CZ1265"/>
      <c r="DF1265" s="90"/>
    </row>
    <row r="1266" spans="81:110" x14ac:dyDescent="0.25"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  <c r="CQ1266"/>
      <c r="CR1266"/>
      <c r="CS1266"/>
      <c r="CT1266"/>
      <c r="CU1266"/>
      <c r="CV1266"/>
      <c r="CW1266"/>
      <c r="CX1266"/>
      <c r="CY1266"/>
      <c r="CZ1266"/>
      <c r="DF1266" s="90"/>
    </row>
    <row r="1267" spans="81:110" x14ac:dyDescent="0.25"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  <c r="CQ1267"/>
      <c r="CR1267"/>
      <c r="CS1267"/>
      <c r="CT1267"/>
      <c r="CU1267"/>
      <c r="CV1267"/>
      <c r="CW1267"/>
      <c r="CX1267"/>
      <c r="CY1267"/>
      <c r="CZ1267"/>
      <c r="DF1267" s="90"/>
    </row>
    <row r="1268" spans="81:110" x14ac:dyDescent="0.25"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  <c r="CQ1268"/>
      <c r="CR1268"/>
      <c r="CS1268"/>
      <c r="CT1268"/>
      <c r="CU1268"/>
      <c r="CV1268"/>
      <c r="CW1268"/>
      <c r="CX1268"/>
      <c r="CY1268"/>
      <c r="CZ1268"/>
      <c r="DF1268" s="90"/>
    </row>
    <row r="1269" spans="81:110" x14ac:dyDescent="0.25"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  <c r="CQ1269"/>
      <c r="CR1269"/>
      <c r="CS1269"/>
      <c r="CT1269"/>
      <c r="CU1269"/>
      <c r="CV1269"/>
      <c r="CW1269"/>
      <c r="CX1269"/>
      <c r="CY1269"/>
      <c r="CZ1269"/>
      <c r="DF1269" s="90"/>
    </row>
    <row r="1270" spans="81:110" x14ac:dyDescent="0.25"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  <c r="CQ1270"/>
      <c r="CR1270"/>
      <c r="CS1270"/>
      <c r="CT1270"/>
      <c r="CU1270"/>
      <c r="CV1270"/>
      <c r="CW1270"/>
      <c r="CX1270"/>
      <c r="CY1270"/>
      <c r="CZ1270"/>
      <c r="DF1270" s="90"/>
    </row>
    <row r="1271" spans="81:110" x14ac:dyDescent="0.25"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  <c r="CQ1271"/>
      <c r="CR1271"/>
      <c r="CS1271"/>
      <c r="CT1271"/>
      <c r="CU1271"/>
      <c r="CV1271"/>
      <c r="CW1271"/>
      <c r="CX1271"/>
      <c r="CY1271"/>
      <c r="CZ1271"/>
      <c r="DF1271" s="90"/>
    </row>
    <row r="1272" spans="81:110" x14ac:dyDescent="0.25"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  <c r="CQ1272"/>
      <c r="CR1272"/>
      <c r="CS1272"/>
      <c r="CT1272"/>
      <c r="CU1272"/>
      <c r="CV1272"/>
      <c r="CW1272"/>
      <c r="CX1272"/>
      <c r="CY1272"/>
      <c r="CZ1272"/>
      <c r="DF1272" s="90"/>
    </row>
    <row r="1273" spans="81:110" x14ac:dyDescent="0.25"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  <c r="CQ1273"/>
      <c r="CR1273"/>
      <c r="CS1273"/>
      <c r="CT1273"/>
      <c r="CU1273"/>
      <c r="CV1273"/>
      <c r="CW1273"/>
      <c r="CX1273"/>
      <c r="CY1273"/>
      <c r="CZ1273"/>
      <c r="DF1273" s="90"/>
    </row>
    <row r="1274" spans="81:110" x14ac:dyDescent="0.25"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  <c r="CQ1274"/>
      <c r="CR1274"/>
      <c r="CS1274"/>
      <c r="CT1274"/>
      <c r="CU1274"/>
      <c r="CV1274"/>
      <c r="CW1274"/>
      <c r="CX1274"/>
      <c r="CY1274"/>
      <c r="CZ1274"/>
      <c r="DF1274" s="90"/>
    </row>
    <row r="1275" spans="81:110" x14ac:dyDescent="0.25"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F1275" s="90"/>
    </row>
    <row r="1276" spans="81:110" x14ac:dyDescent="0.25"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  <c r="CQ1276"/>
      <c r="CR1276"/>
      <c r="CS1276"/>
      <c r="CT1276"/>
      <c r="CU1276"/>
      <c r="CV1276"/>
      <c r="CW1276"/>
      <c r="CX1276"/>
      <c r="CY1276"/>
      <c r="CZ1276"/>
      <c r="DF1276" s="90"/>
    </row>
    <row r="1277" spans="81:110" x14ac:dyDescent="0.25"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  <c r="CQ1277"/>
      <c r="CR1277"/>
      <c r="CS1277"/>
      <c r="CT1277"/>
      <c r="CU1277"/>
      <c r="CV1277"/>
      <c r="CW1277"/>
      <c r="CX1277"/>
      <c r="CY1277"/>
      <c r="CZ1277"/>
      <c r="DF1277" s="90"/>
    </row>
    <row r="1278" spans="81:110" x14ac:dyDescent="0.25"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  <c r="CQ1278"/>
      <c r="CR1278"/>
      <c r="CS1278"/>
      <c r="CT1278"/>
      <c r="CU1278"/>
      <c r="CV1278"/>
      <c r="CW1278"/>
      <c r="CX1278"/>
      <c r="CY1278"/>
      <c r="CZ1278"/>
      <c r="DF1278" s="90"/>
    </row>
    <row r="1279" spans="81:110" x14ac:dyDescent="0.25"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  <c r="CQ1279"/>
      <c r="CR1279"/>
      <c r="CS1279"/>
      <c r="CT1279"/>
      <c r="CU1279"/>
      <c r="CV1279"/>
      <c r="CW1279"/>
      <c r="CX1279"/>
      <c r="CY1279"/>
      <c r="CZ1279"/>
      <c r="DF1279" s="90"/>
    </row>
    <row r="1280" spans="81:110" x14ac:dyDescent="0.25"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  <c r="CQ1280"/>
      <c r="CR1280"/>
      <c r="CS1280"/>
      <c r="CT1280"/>
      <c r="CU1280"/>
      <c r="CV1280"/>
      <c r="CW1280"/>
      <c r="CX1280"/>
      <c r="CY1280"/>
      <c r="CZ1280"/>
      <c r="DF1280" s="90"/>
    </row>
    <row r="1281" spans="81:110" x14ac:dyDescent="0.25"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  <c r="CQ1281"/>
      <c r="CR1281"/>
      <c r="CS1281"/>
      <c r="CT1281"/>
      <c r="CU1281"/>
      <c r="CV1281"/>
      <c r="CW1281"/>
      <c r="CX1281"/>
      <c r="CY1281"/>
      <c r="CZ1281"/>
      <c r="DF1281" s="90"/>
    </row>
    <row r="1282" spans="81:110" x14ac:dyDescent="0.25"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  <c r="CQ1282"/>
      <c r="CR1282"/>
      <c r="CS1282"/>
      <c r="CT1282"/>
      <c r="CU1282"/>
      <c r="CV1282"/>
      <c r="CW1282"/>
      <c r="CX1282"/>
      <c r="CY1282"/>
      <c r="CZ1282"/>
      <c r="DF1282" s="90"/>
    </row>
    <row r="1283" spans="81:110" x14ac:dyDescent="0.25"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  <c r="CQ1283"/>
      <c r="CR1283"/>
      <c r="CS1283"/>
      <c r="CT1283"/>
      <c r="CU1283"/>
      <c r="CV1283"/>
      <c r="CW1283"/>
      <c r="CX1283"/>
      <c r="CY1283"/>
      <c r="CZ1283"/>
      <c r="DF1283" s="90"/>
    </row>
    <row r="1284" spans="81:110" x14ac:dyDescent="0.25"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  <c r="CQ1284"/>
      <c r="CR1284"/>
      <c r="CS1284"/>
      <c r="CT1284"/>
      <c r="CU1284"/>
      <c r="CV1284"/>
      <c r="CW1284"/>
      <c r="CX1284"/>
      <c r="CY1284"/>
      <c r="CZ1284"/>
      <c r="DF1284" s="90"/>
    </row>
    <row r="1285" spans="81:110" x14ac:dyDescent="0.25"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  <c r="CQ1285"/>
      <c r="CR1285"/>
      <c r="CS1285"/>
      <c r="CT1285"/>
      <c r="CU1285"/>
      <c r="CV1285"/>
      <c r="CW1285"/>
      <c r="CX1285"/>
      <c r="CY1285"/>
      <c r="CZ1285"/>
      <c r="DF1285" s="90"/>
    </row>
    <row r="1286" spans="81:110" x14ac:dyDescent="0.25"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  <c r="CQ1286"/>
      <c r="CR1286"/>
      <c r="CS1286"/>
      <c r="CT1286"/>
      <c r="CU1286"/>
      <c r="CV1286"/>
      <c r="CW1286"/>
      <c r="CX1286"/>
      <c r="CY1286"/>
      <c r="CZ1286"/>
      <c r="DF1286" s="90"/>
    </row>
    <row r="1287" spans="81:110" x14ac:dyDescent="0.25"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  <c r="CQ1287"/>
      <c r="CR1287"/>
      <c r="CS1287"/>
      <c r="CT1287"/>
      <c r="CU1287"/>
      <c r="CV1287"/>
      <c r="CW1287"/>
      <c r="CX1287"/>
      <c r="CY1287"/>
      <c r="CZ1287"/>
      <c r="DF1287" s="90"/>
    </row>
    <row r="1288" spans="81:110" x14ac:dyDescent="0.25"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  <c r="CQ1288"/>
      <c r="CR1288"/>
      <c r="CS1288"/>
      <c r="CT1288"/>
      <c r="CU1288"/>
      <c r="CV1288"/>
      <c r="CW1288"/>
      <c r="CX1288"/>
      <c r="CY1288"/>
      <c r="CZ1288"/>
      <c r="DF1288" s="90"/>
    </row>
    <row r="1289" spans="81:110" x14ac:dyDescent="0.25"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  <c r="CQ1289"/>
      <c r="CR1289"/>
      <c r="CS1289"/>
      <c r="CT1289"/>
      <c r="CU1289"/>
      <c r="CV1289"/>
      <c r="CW1289"/>
      <c r="CX1289"/>
      <c r="CY1289"/>
      <c r="CZ1289"/>
      <c r="DF1289" s="90"/>
    </row>
    <row r="1290" spans="81:110" x14ac:dyDescent="0.25"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  <c r="CQ1290"/>
      <c r="CR1290"/>
      <c r="CS1290"/>
      <c r="CT1290"/>
      <c r="CU1290"/>
      <c r="CV1290"/>
      <c r="CW1290"/>
      <c r="CX1290"/>
      <c r="CY1290"/>
      <c r="CZ1290"/>
      <c r="DF1290" s="90"/>
    </row>
    <row r="1291" spans="81:110" x14ac:dyDescent="0.25"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  <c r="CQ1291"/>
      <c r="CR1291"/>
      <c r="CS1291"/>
      <c r="CT1291"/>
      <c r="CU1291"/>
      <c r="CV1291"/>
      <c r="CW1291"/>
      <c r="CX1291"/>
      <c r="CY1291"/>
      <c r="CZ1291"/>
      <c r="DF1291" s="90"/>
    </row>
    <row r="1292" spans="81:110" x14ac:dyDescent="0.25"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  <c r="CQ1292"/>
      <c r="CR1292"/>
      <c r="CS1292"/>
      <c r="CT1292"/>
      <c r="CU1292"/>
      <c r="CV1292"/>
      <c r="CW1292"/>
      <c r="CX1292"/>
      <c r="CY1292"/>
      <c r="CZ1292"/>
      <c r="DF1292" s="90"/>
    </row>
    <row r="1293" spans="81:110" x14ac:dyDescent="0.25"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  <c r="CQ1293"/>
      <c r="CR1293"/>
      <c r="CS1293"/>
      <c r="CT1293"/>
      <c r="CU1293"/>
      <c r="CV1293"/>
      <c r="CW1293"/>
      <c r="CX1293"/>
      <c r="CY1293"/>
      <c r="CZ1293"/>
      <c r="DF1293" s="90"/>
    </row>
    <row r="1294" spans="81:110" x14ac:dyDescent="0.25"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  <c r="CQ1294"/>
      <c r="CR1294"/>
      <c r="CS1294"/>
      <c r="CT1294"/>
      <c r="CU1294"/>
      <c r="CV1294"/>
      <c r="CW1294"/>
      <c r="CX1294"/>
      <c r="CY1294"/>
      <c r="CZ1294"/>
      <c r="DF1294" s="90"/>
    </row>
    <row r="1295" spans="81:110" x14ac:dyDescent="0.25"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  <c r="CQ1295"/>
      <c r="CR1295"/>
      <c r="CS1295"/>
      <c r="CT1295"/>
      <c r="CU1295"/>
      <c r="CV1295"/>
      <c r="CW1295"/>
      <c r="CX1295"/>
      <c r="CY1295"/>
      <c r="CZ1295"/>
      <c r="DF1295" s="90"/>
    </row>
    <row r="1296" spans="81:110" x14ac:dyDescent="0.25"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  <c r="CQ1296"/>
      <c r="CR1296"/>
      <c r="CS1296"/>
      <c r="CT1296"/>
      <c r="CU1296"/>
      <c r="CV1296"/>
      <c r="CW1296"/>
      <c r="CX1296"/>
      <c r="CY1296"/>
      <c r="CZ1296"/>
      <c r="DF1296" s="90"/>
    </row>
    <row r="1297" spans="81:110" x14ac:dyDescent="0.25"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  <c r="CQ1297"/>
      <c r="CR1297"/>
      <c r="CS1297"/>
      <c r="CT1297"/>
      <c r="CU1297"/>
      <c r="CV1297"/>
      <c r="CW1297"/>
      <c r="CX1297"/>
      <c r="CY1297"/>
      <c r="CZ1297"/>
      <c r="DF1297" s="90"/>
    </row>
    <row r="1298" spans="81:110" x14ac:dyDescent="0.25"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  <c r="CQ1298"/>
      <c r="CR1298"/>
      <c r="CS1298"/>
      <c r="CT1298"/>
      <c r="CU1298"/>
      <c r="CV1298"/>
      <c r="CW1298"/>
      <c r="CX1298"/>
      <c r="CY1298"/>
      <c r="CZ1298"/>
      <c r="DF1298" s="90"/>
    </row>
    <row r="1299" spans="81:110" x14ac:dyDescent="0.25"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  <c r="CQ1299"/>
      <c r="CR1299"/>
      <c r="CS1299"/>
      <c r="CT1299"/>
      <c r="CU1299"/>
      <c r="CV1299"/>
      <c r="CW1299"/>
      <c r="CX1299"/>
      <c r="CY1299"/>
      <c r="CZ1299"/>
      <c r="DF1299" s="90"/>
    </row>
    <row r="1300" spans="81:110" x14ac:dyDescent="0.25"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  <c r="CQ1300"/>
      <c r="CR1300"/>
      <c r="CS1300"/>
      <c r="CT1300"/>
      <c r="CU1300"/>
      <c r="CV1300"/>
      <c r="CW1300"/>
      <c r="CX1300"/>
      <c r="CY1300"/>
      <c r="CZ1300"/>
      <c r="DF1300" s="90"/>
    </row>
    <row r="1301" spans="81:110" x14ac:dyDescent="0.25"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  <c r="CQ1301"/>
      <c r="CR1301"/>
      <c r="CS1301"/>
      <c r="CT1301"/>
      <c r="CU1301"/>
      <c r="CV1301"/>
      <c r="CW1301"/>
      <c r="CX1301"/>
      <c r="CY1301"/>
      <c r="CZ1301"/>
      <c r="DF1301" s="90"/>
    </row>
    <row r="1302" spans="81:110" x14ac:dyDescent="0.25"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  <c r="CQ1302"/>
      <c r="CR1302"/>
      <c r="CS1302"/>
      <c r="CT1302"/>
      <c r="CU1302"/>
      <c r="CV1302"/>
      <c r="CW1302"/>
      <c r="CX1302"/>
      <c r="CY1302"/>
      <c r="CZ1302"/>
      <c r="DF1302" s="90"/>
    </row>
    <row r="1303" spans="81:110" x14ac:dyDescent="0.25"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  <c r="CQ1303"/>
      <c r="CR1303"/>
      <c r="CS1303"/>
      <c r="CT1303"/>
      <c r="CU1303"/>
      <c r="CV1303"/>
      <c r="CW1303"/>
      <c r="CX1303"/>
      <c r="CY1303"/>
      <c r="CZ1303"/>
      <c r="DF1303" s="90"/>
    </row>
    <row r="1304" spans="81:110" x14ac:dyDescent="0.25"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  <c r="CQ1304"/>
      <c r="CR1304"/>
      <c r="CS1304"/>
      <c r="CT1304"/>
      <c r="CU1304"/>
      <c r="CV1304"/>
      <c r="CW1304"/>
      <c r="CX1304"/>
      <c r="CY1304"/>
      <c r="CZ1304"/>
      <c r="DF1304" s="90"/>
    </row>
    <row r="1305" spans="81:110" x14ac:dyDescent="0.25"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  <c r="CQ1305"/>
      <c r="CR1305"/>
      <c r="CS1305"/>
      <c r="CT1305"/>
      <c r="CU1305"/>
      <c r="CV1305"/>
      <c r="CW1305"/>
      <c r="CX1305"/>
      <c r="CY1305"/>
      <c r="CZ1305"/>
      <c r="DF1305" s="90"/>
    </row>
    <row r="1306" spans="81:110" x14ac:dyDescent="0.25"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  <c r="CQ1306"/>
      <c r="CR1306"/>
      <c r="CS1306"/>
      <c r="CT1306"/>
      <c r="CU1306"/>
      <c r="CV1306"/>
      <c r="CW1306"/>
      <c r="CX1306"/>
      <c r="CY1306"/>
      <c r="CZ1306"/>
      <c r="DF1306" s="90"/>
    </row>
    <row r="1307" spans="81:110" x14ac:dyDescent="0.25"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  <c r="CQ1307"/>
      <c r="CR1307"/>
      <c r="CS1307"/>
      <c r="CT1307"/>
      <c r="CU1307"/>
      <c r="CV1307"/>
      <c r="CW1307"/>
      <c r="CX1307"/>
      <c r="CY1307"/>
      <c r="CZ1307"/>
      <c r="DF1307" s="90"/>
    </row>
    <row r="1308" spans="81:110" x14ac:dyDescent="0.25"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  <c r="CQ1308"/>
      <c r="CR1308"/>
      <c r="CS1308"/>
      <c r="CT1308"/>
      <c r="CU1308"/>
      <c r="CV1308"/>
      <c r="CW1308"/>
      <c r="CX1308"/>
      <c r="CY1308"/>
      <c r="CZ1308"/>
      <c r="DF1308" s="90"/>
    </row>
    <row r="1309" spans="81:110" x14ac:dyDescent="0.25"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  <c r="CQ1309"/>
      <c r="CR1309"/>
      <c r="CS1309"/>
      <c r="CT1309"/>
      <c r="CU1309"/>
      <c r="CV1309"/>
      <c r="CW1309"/>
      <c r="CX1309"/>
      <c r="CY1309"/>
      <c r="CZ1309"/>
      <c r="DF1309" s="90"/>
    </row>
    <row r="1310" spans="81:110" x14ac:dyDescent="0.25"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  <c r="CQ1310"/>
      <c r="CR1310"/>
      <c r="CS1310"/>
      <c r="CT1310"/>
      <c r="CU1310"/>
      <c r="CV1310"/>
      <c r="CW1310"/>
      <c r="CX1310"/>
      <c r="CY1310"/>
      <c r="CZ1310"/>
      <c r="DF1310" s="90"/>
    </row>
    <row r="1311" spans="81:110" x14ac:dyDescent="0.25"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  <c r="CQ1311"/>
      <c r="CR1311"/>
      <c r="CS1311"/>
      <c r="CT1311"/>
      <c r="CU1311"/>
      <c r="CV1311"/>
      <c r="CW1311"/>
      <c r="CX1311"/>
      <c r="CY1311"/>
      <c r="CZ1311"/>
      <c r="DF1311" s="90"/>
    </row>
    <row r="1312" spans="81:110" x14ac:dyDescent="0.25"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  <c r="CQ1312"/>
      <c r="CR1312"/>
      <c r="CS1312"/>
      <c r="CT1312"/>
      <c r="CU1312"/>
      <c r="CV1312"/>
      <c r="CW1312"/>
      <c r="CX1312"/>
      <c r="CY1312"/>
      <c r="CZ1312"/>
      <c r="DF1312" s="90"/>
    </row>
    <row r="1313" spans="81:110" x14ac:dyDescent="0.25"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  <c r="CQ1313"/>
      <c r="CR1313"/>
      <c r="CS1313"/>
      <c r="CT1313"/>
      <c r="CU1313"/>
      <c r="CV1313"/>
      <c r="CW1313"/>
      <c r="CX1313"/>
      <c r="CY1313"/>
      <c r="CZ1313"/>
      <c r="DF1313" s="90"/>
    </row>
    <row r="1314" spans="81:110" x14ac:dyDescent="0.25"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  <c r="CQ1314"/>
      <c r="CR1314"/>
      <c r="CS1314"/>
      <c r="CT1314"/>
      <c r="CU1314"/>
      <c r="CV1314"/>
      <c r="CW1314"/>
      <c r="CX1314"/>
      <c r="CY1314"/>
      <c r="CZ1314"/>
      <c r="DF1314" s="90"/>
    </row>
    <row r="1315" spans="81:110" x14ac:dyDescent="0.25"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  <c r="CQ1315"/>
      <c r="CR1315"/>
      <c r="CS1315"/>
      <c r="CT1315"/>
      <c r="CU1315"/>
      <c r="CV1315"/>
      <c r="CW1315"/>
      <c r="CX1315"/>
      <c r="CY1315"/>
      <c r="CZ1315"/>
      <c r="DF1315" s="90"/>
    </row>
    <row r="1316" spans="81:110" x14ac:dyDescent="0.25"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  <c r="CQ1316"/>
      <c r="CR1316"/>
      <c r="CS1316"/>
      <c r="CT1316"/>
      <c r="CU1316"/>
      <c r="CV1316"/>
      <c r="CW1316"/>
      <c r="CX1316"/>
      <c r="CY1316"/>
      <c r="CZ1316"/>
      <c r="DF1316" s="90"/>
    </row>
    <row r="1317" spans="81:110" x14ac:dyDescent="0.25"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  <c r="CQ1317"/>
      <c r="CR1317"/>
      <c r="CS1317"/>
      <c r="CT1317"/>
      <c r="CU1317"/>
      <c r="CV1317"/>
      <c r="CW1317"/>
      <c r="CX1317"/>
      <c r="CY1317"/>
      <c r="CZ1317"/>
      <c r="DF1317" s="90"/>
    </row>
    <row r="1318" spans="81:110" x14ac:dyDescent="0.25"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  <c r="CQ1318"/>
      <c r="CR1318"/>
      <c r="CS1318"/>
      <c r="CT1318"/>
      <c r="CU1318"/>
      <c r="CV1318"/>
      <c r="CW1318"/>
      <c r="CX1318"/>
      <c r="CY1318"/>
      <c r="CZ1318"/>
      <c r="DF1318" s="90"/>
    </row>
    <row r="1319" spans="81:110" x14ac:dyDescent="0.25"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  <c r="CQ1319"/>
      <c r="CR1319"/>
      <c r="CS1319"/>
      <c r="CT1319"/>
      <c r="CU1319"/>
      <c r="CV1319"/>
      <c r="CW1319"/>
      <c r="CX1319"/>
      <c r="CY1319"/>
      <c r="CZ1319"/>
      <c r="DF1319" s="90"/>
    </row>
    <row r="1320" spans="81:110" x14ac:dyDescent="0.25"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  <c r="CQ1320"/>
      <c r="CR1320"/>
      <c r="CS1320"/>
      <c r="CT1320"/>
      <c r="CU1320"/>
      <c r="CV1320"/>
      <c r="CW1320"/>
      <c r="CX1320"/>
      <c r="CY1320"/>
      <c r="CZ1320"/>
      <c r="DF1320" s="90"/>
    </row>
    <row r="1321" spans="81:110" x14ac:dyDescent="0.25"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  <c r="CQ1321"/>
      <c r="CR1321"/>
      <c r="CS1321"/>
      <c r="CT1321"/>
      <c r="CU1321"/>
      <c r="CV1321"/>
      <c r="CW1321"/>
      <c r="CX1321"/>
      <c r="CY1321"/>
      <c r="CZ1321"/>
      <c r="DF1321" s="90"/>
    </row>
    <row r="1322" spans="81:110" x14ac:dyDescent="0.25"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  <c r="CQ1322"/>
      <c r="CR1322"/>
      <c r="CS1322"/>
      <c r="CT1322"/>
      <c r="CU1322"/>
      <c r="CV1322"/>
      <c r="CW1322"/>
      <c r="CX1322"/>
      <c r="CY1322"/>
      <c r="CZ1322"/>
      <c r="DF1322" s="90"/>
    </row>
    <row r="1323" spans="81:110" x14ac:dyDescent="0.25"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  <c r="CQ1323"/>
      <c r="CR1323"/>
      <c r="CS1323"/>
      <c r="CT1323"/>
      <c r="CU1323"/>
      <c r="CV1323"/>
      <c r="CW1323"/>
      <c r="CX1323"/>
      <c r="CY1323"/>
      <c r="CZ1323"/>
      <c r="DF1323" s="90"/>
    </row>
    <row r="1324" spans="81:110" x14ac:dyDescent="0.25"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  <c r="CQ1324"/>
      <c r="CR1324"/>
      <c r="CS1324"/>
      <c r="CT1324"/>
      <c r="CU1324"/>
      <c r="CV1324"/>
      <c r="CW1324"/>
      <c r="CX1324"/>
      <c r="CY1324"/>
      <c r="CZ1324"/>
      <c r="DF1324" s="90"/>
    </row>
    <row r="1325" spans="81:110" x14ac:dyDescent="0.25"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  <c r="CQ1325"/>
      <c r="CR1325"/>
      <c r="CS1325"/>
      <c r="CT1325"/>
      <c r="CU1325"/>
      <c r="CV1325"/>
      <c r="CW1325"/>
      <c r="CX1325"/>
      <c r="CY1325"/>
      <c r="CZ1325"/>
      <c r="DF1325" s="90"/>
    </row>
    <row r="1326" spans="81:110" x14ac:dyDescent="0.25"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  <c r="CQ1326"/>
      <c r="CR1326"/>
      <c r="CS1326"/>
      <c r="CT1326"/>
      <c r="CU1326"/>
      <c r="CV1326"/>
      <c r="CW1326"/>
      <c r="CX1326"/>
      <c r="CY1326"/>
      <c r="CZ1326"/>
      <c r="DF1326" s="90"/>
    </row>
    <row r="1327" spans="81:110" x14ac:dyDescent="0.25"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  <c r="CQ1327"/>
      <c r="CR1327"/>
      <c r="CS1327"/>
      <c r="CT1327"/>
      <c r="CU1327"/>
      <c r="CV1327"/>
      <c r="CW1327"/>
      <c r="CX1327"/>
      <c r="CY1327"/>
      <c r="CZ1327"/>
      <c r="DF1327" s="90"/>
    </row>
    <row r="1328" spans="81:110" x14ac:dyDescent="0.25"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  <c r="CQ1328"/>
      <c r="CR1328"/>
      <c r="CS1328"/>
      <c r="CT1328"/>
      <c r="CU1328"/>
      <c r="CV1328"/>
      <c r="CW1328"/>
      <c r="CX1328"/>
      <c r="CY1328"/>
      <c r="CZ1328"/>
      <c r="DF1328" s="90"/>
    </row>
    <row r="1329" spans="81:110" x14ac:dyDescent="0.25"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  <c r="CQ1329"/>
      <c r="CR1329"/>
      <c r="CS1329"/>
      <c r="CT1329"/>
      <c r="CU1329"/>
      <c r="CV1329"/>
      <c r="CW1329"/>
      <c r="CX1329"/>
      <c r="CY1329"/>
      <c r="CZ1329"/>
      <c r="DF1329" s="90"/>
    </row>
    <row r="1330" spans="81:110" x14ac:dyDescent="0.25"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  <c r="CQ1330"/>
      <c r="CR1330"/>
      <c r="CS1330"/>
      <c r="CT1330"/>
      <c r="CU1330"/>
      <c r="CV1330"/>
      <c r="CW1330"/>
      <c r="CX1330"/>
      <c r="CY1330"/>
      <c r="CZ1330"/>
      <c r="DF1330" s="90"/>
    </row>
    <row r="1331" spans="81:110" x14ac:dyDescent="0.25"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  <c r="CQ1331"/>
      <c r="CR1331"/>
      <c r="CS1331"/>
      <c r="CT1331"/>
      <c r="CU1331"/>
      <c r="CV1331"/>
      <c r="CW1331"/>
      <c r="CX1331"/>
      <c r="CY1331"/>
      <c r="CZ1331"/>
      <c r="DF1331" s="90"/>
    </row>
    <row r="1332" spans="81:110" x14ac:dyDescent="0.25"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  <c r="CQ1332"/>
      <c r="CR1332"/>
      <c r="CS1332"/>
      <c r="CT1332"/>
      <c r="CU1332"/>
      <c r="CV1332"/>
      <c r="CW1332"/>
      <c r="CX1332"/>
      <c r="CY1332"/>
      <c r="CZ1332"/>
      <c r="DF1332" s="90"/>
    </row>
    <row r="1333" spans="81:110" x14ac:dyDescent="0.25"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  <c r="CQ1333"/>
      <c r="CR1333"/>
      <c r="CS1333"/>
      <c r="CT1333"/>
      <c r="CU1333"/>
      <c r="CV1333"/>
      <c r="CW1333"/>
      <c r="CX1333"/>
      <c r="CY1333"/>
      <c r="CZ1333"/>
      <c r="DF1333" s="90"/>
    </row>
    <row r="1334" spans="81:110" x14ac:dyDescent="0.25"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  <c r="CQ1334"/>
      <c r="CR1334"/>
      <c r="CS1334"/>
      <c r="CT1334"/>
      <c r="CU1334"/>
      <c r="CV1334"/>
      <c r="CW1334"/>
      <c r="CX1334"/>
      <c r="CY1334"/>
      <c r="CZ1334"/>
      <c r="DF1334" s="90"/>
    </row>
    <row r="1335" spans="81:110" x14ac:dyDescent="0.25"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  <c r="CQ1335"/>
      <c r="CR1335"/>
      <c r="CS1335"/>
      <c r="CT1335"/>
      <c r="CU1335"/>
      <c r="CV1335"/>
      <c r="CW1335"/>
      <c r="CX1335"/>
      <c r="CY1335"/>
      <c r="CZ1335"/>
      <c r="DF1335" s="90"/>
    </row>
    <row r="1336" spans="81:110" x14ac:dyDescent="0.25"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  <c r="CQ1336"/>
      <c r="CR1336"/>
      <c r="CS1336"/>
      <c r="CT1336"/>
      <c r="CU1336"/>
      <c r="CV1336"/>
      <c r="CW1336"/>
      <c r="CX1336"/>
      <c r="CY1336"/>
      <c r="CZ1336"/>
      <c r="DF1336" s="90"/>
    </row>
    <row r="1337" spans="81:110" x14ac:dyDescent="0.25"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  <c r="CQ1337"/>
      <c r="CR1337"/>
      <c r="CS1337"/>
      <c r="CT1337"/>
      <c r="CU1337"/>
      <c r="CV1337"/>
      <c r="CW1337"/>
      <c r="CX1337"/>
      <c r="CY1337"/>
      <c r="CZ1337"/>
      <c r="DF1337" s="90"/>
    </row>
    <row r="1338" spans="81:110" x14ac:dyDescent="0.25"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  <c r="CQ1338"/>
      <c r="CR1338"/>
      <c r="CS1338"/>
      <c r="CT1338"/>
      <c r="CU1338"/>
      <c r="CV1338"/>
      <c r="CW1338"/>
      <c r="CX1338"/>
      <c r="CY1338"/>
      <c r="CZ1338"/>
      <c r="DF1338" s="90"/>
    </row>
    <row r="1339" spans="81:110" x14ac:dyDescent="0.25"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  <c r="CQ1339"/>
      <c r="CR1339"/>
      <c r="CS1339"/>
      <c r="CT1339"/>
      <c r="CU1339"/>
      <c r="CV1339"/>
      <c r="CW1339"/>
      <c r="CX1339"/>
      <c r="CY1339"/>
      <c r="CZ1339"/>
      <c r="DF1339" s="90"/>
    </row>
    <row r="1340" spans="81:110" x14ac:dyDescent="0.25"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  <c r="CQ1340"/>
      <c r="CR1340"/>
      <c r="CS1340"/>
      <c r="CT1340"/>
      <c r="CU1340"/>
      <c r="CV1340"/>
      <c r="CW1340"/>
      <c r="CX1340"/>
      <c r="CY1340"/>
      <c r="CZ1340"/>
      <c r="DF1340" s="90"/>
    </row>
    <row r="1341" spans="81:110" x14ac:dyDescent="0.25"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  <c r="CQ1341"/>
      <c r="CR1341"/>
      <c r="CS1341"/>
      <c r="CT1341"/>
      <c r="CU1341"/>
      <c r="CV1341"/>
      <c r="CW1341"/>
      <c r="CX1341"/>
      <c r="CY1341"/>
      <c r="CZ1341"/>
      <c r="DF1341" s="90"/>
    </row>
    <row r="1342" spans="81:110" x14ac:dyDescent="0.25"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  <c r="CQ1342"/>
      <c r="CR1342"/>
      <c r="CS1342"/>
      <c r="CT1342"/>
      <c r="CU1342"/>
      <c r="CV1342"/>
      <c r="CW1342"/>
      <c r="CX1342"/>
      <c r="CY1342"/>
      <c r="CZ1342"/>
      <c r="DF1342" s="90"/>
    </row>
    <row r="1343" spans="81:110" x14ac:dyDescent="0.25"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  <c r="CQ1343"/>
      <c r="CR1343"/>
      <c r="CS1343"/>
      <c r="CT1343"/>
      <c r="CU1343"/>
      <c r="CV1343"/>
      <c r="CW1343"/>
      <c r="CX1343"/>
      <c r="CY1343"/>
      <c r="CZ1343"/>
      <c r="DF1343" s="90"/>
    </row>
    <row r="1344" spans="81:110" x14ac:dyDescent="0.25"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  <c r="CQ1344"/>
      <c r="CR1344"/>
      <c r="CS1344"/>
      <c r="CT1344"/>
      <c r="CU1344"/>
      <c r="CV1344"/>
      <c r="CW1344"/>
      <c r="CX1344"/>
      <c r="CY1344"/>
      <c r="CZ1344"/>
      <c r="DF1344" s="90"/>
    </row>
    <row r="1345" spans="81:110" x14ac:dyDescent="0.25"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  <c r="CQ1345"/>
      <c r="CR1345"/>
      <c r="CS1345"/>
      <c r="CT1345"/>
      <c r="CU1345"/>
      <c r="CV1345"/>
      <c r="CW1345"/>
      <c r="CX1345"/>
      <c r="CY1345"/>
      <c r="CZ1345"/>
      <c r="DF1345" s="90"/>
    </row>
    <row r="1346" spans="81:110" x14ac:dyDescent="0.25"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  <c r="CQ1346"/>
      <c r="CR1346"/>
      <c r="CS1346"/>
      <c r="CT1346"/>
      <c r="CU1346"/>
      <c r="CV1346"/>
      <c r="CW1346"/>
      <c r="CX1346"/>
      <c r="CY1346"/>
      <c r="CZ1346"/>
      <c r="DF1346" s="90"/>
    </row>
    <row r="1347" spans="81:110" x14ac:dyDescent="0.25"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  <c r="CQ1347"/>
      <c r="CR1347"/>
      <c r="CS1347"/>
      <c r="CT1347"/>
      <c r="CU1347"/>
      <c r="CV1347"/>
      <c r="CW1347"/>
      <c r="CX1347"/>
      <c r="CY1347"/>
      <c r="CZ1347"/>
      <c r="DF1347" s="90"/>
    </row>
    <row r="1348" spans="81:110" x14ac:dyDescent="0.25"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  <c r="CQ1348"/>
      <c r="CR1348"/>
      <c r="CS1348"/>
      <c r="CT1348"/>
      <c r="CU1348"/>
      <c r="CV1348"/>
      <c r="CW1348"/>
      <c r="CX1348"/>
      <c r="CY1348"/>
      <c r="CZ1348"/>
      <c r="DF1348" s="90"/>
    </row>
    <row r="1349" spans="81:110" x14ac:dyDescent="0.25"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  <c r="CQ1349"/>
      <c r="CR1349"/>
      <c r="CS1349"/>
      <c r="CT1349"/>
      <c r="CU1349"/>
      <c r="CV1349"/>
      <c r="CW1349"/>
      <c r="CX1349"/>
      <c r="CY1349"/>
      <c r="CZ1349"/>
      <c r="DF1349" s="90"/>
    </row>
    <row r="1350" spans="81:110" x14ac:dyDescent="0.25"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  <c r="CQ1350"/>
      <c r="CR1350"/>
      <c r="CS1350"/>
      <c r="CT1350"/>
      <c r="CU1350"/>
      <c r="CV1350"/>
      <c r="CW1350"/>
      <c r="CX1350"/>
      <c r="CY1350"/>
      <c r="CZ1350"/>
      <c r="DF1350" s="90"/>
    </row>
    <row r="1351" spans="81:110" x14ac:dyDescent="0.25"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  <c r="CQ1351"/>
      <c r="CR1351"/>
      <c r="CS1351"/>
      <c r="CT1351"/>
      <c r="CU1351"/>
      <c r="CV1351"/>
      <c r="CW1351"/>
      <c r="CX1351"/>
      <c r="CY1351"/>
      <c r="CZ1351"/>
      <c r="DF1351" s="90"/>
    </row>
    <row r="1352" spans="81:110" x14ac:dyDescent="0.25"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  <c r="CQ1352"/>
      <c r="CR1352"/>
      <c r="CS1352"/>
      <c r="CT1352"/>
      <c r="CU1352"/>
      <c r="CV1352"/>
      <c r="CW1352"/>
      <c r="CX1352"/>
      <c r="CY1352"/>
      <c r="CZ1352"/>
      <c r="DF1352" s="90"/>
    </row>
    <row r="1353" spans="81:110" x14ac:dyDescent="0.25"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  <c r="CQ1353"/>
      <c r="CR1353"/>
      <c r="CS1353"/>
      <c r="CT1353"/>
      <c r="CU1353"/>
      <c r="CV1353"/>
      <c r="CW1353"/>
      <c r="CX1353"/>
      <c r="CY1353"/>
      <c r="CZ1353"/>
      <c r="DF1353" s="90"/>
    </row>
    <row r="1354" spans="81:110" x14ac:dyDescent="0.25"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  <c r="CQ1354"/>
      <c r="CR1354"/>
      <c r="CS1354"/>
      <c r="CT1354"/>
      <c r="CU1354"/>
      <c r="CV1354"/>
      <c r="CW1354"/>
      <c r="CX1354"/>
      <c r="CY1354"/>
      <c r="CZ1354"/>
      <c r="DF1354" s="90"/>
    </row>
    <row r="1355" spans="81:110" x14ac:dyDescent="0.25"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  <c r="CQ1355"/>
      <c r="CR1355"/>
      <c r="CS1355"/>
      <c r="CT1355"/>
      <c r="CU1355"/>
      <c r="CV1355"/>
      <c r="CW1355"/>
      <c r="CX1355"/>
      <c r="CY1355"/>
      <c r="CZ1355"/>
      <c r="DF1355" s="90"/>
    </row>
    <row r="1356" spans="81:110" x14ac:dyDescent="0.25"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  <c r="CQ1356"/>
      <c r="CR1356"/>
      <c r="CS1356"/>
      <c r="CT1356"/>
      <c r="CU1356"/>
      <c r="CV1356"/>
      <c r="CW1356"/>
      <c r="CX1356"/>
      <c r="CY1356"/>
      <c r="CZ1356"/>
      <c r="DF1356" s="90"/>
    </row>
    <row r="1357" spans="81:110" x14ac:dyDescent="0.25"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  <c r="CQ1357"/>
      <c r="CR1357"/>
      <c r="CS1357"/>
      <c r="CT1357"/>
      <c r="CU1357"/>
      <c r="CV1357"/>
      <c r="CW1357"/>
      <c r="CX1357"/>
      <c r="CY1357"/>
      <c r="CZ1357"/>
      <c r="DF1357" s="90"/>
    </row>
    <row r="1358" spans="81:110" x14ac:dyDescent="0.25"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  <c r="CQ1358"/>
      <c r="CR1358"/>
      <c r="CS1358"/>
      <c r="CT1358"/>
      <c r="CU1358"/>
      <c r="CV1358"/>
      <c r="CW1358"/>
      <c r="CX1358"/>
      <c r="CY1358"/>
      <c r="CZ1358"/>
      <c r="DF1358" s="90"/>
    </row>
    <row r="1359" spans="81:110" x14ac:dyDescent="0.25"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  <c r="CQ1359"/>
      <c r="CR1359"/>
      <c r="CS1359"/>
      <c r="CT1359"/>
      <c r="CU1359"/>
      <c r="CV1359"/>
      <c r="CW1359"/>
      <c r="CX1359"/>
      <c r="CY1359"/>
      <c r="CZ1359"/>
      <c r="DF1359" s="90"/>
    </row>
    <row r="1360" spans="81:110" x14ac:dyDescent="0.25"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  <c r="CQ1360"/>
      <c r="CR1360"/>
      <c r="CS1360"/>
      <c r="CT1360"/>
      <c r="CU1360"/>
      <c r="CV1360"/>
      <c r="CW1360"/>
      <c r="CX1360"/>
      <c r="CY1360"/>
      <c r="CZ1360"/>
      <c r="DF1360" s="90"/>
    </row>
    <row r="1361" spans="81:110" x14ac:dyDescent="0.25"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  <c r="CQ1361"/>
      <c r="CR1361"/>
      <c r="CS1361"/>
      <c r="CT1361"/>
      <c r="CU1361"/>
      <c r="CV1361"/>
      <c r="CW1361"/>
      <c r="CX1361"/>
      <c r="CY1361"/>
      <c r="CZ1361"/>
      <c r="DF1361" s="90"/>
    </row>
    <row r="1362" spans="81:110" x14ac:dyDescent="0.25"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  <c r="CQ1362"/>
      <c r="CR1362"/>
      <c r="CS1362"/>
      <c r="CT1362"/>
      <c r="CU1362"/>
      <c r="CV1362"/>
      <c r="CW1362"/>
      <c r="CX1362"/>
      <c r="CY1362"/>
      <c r="CZ1362"/>
      <c r="DF1362" s="90"/>
    </row>
    <row r="1363" spans="81:110" x14ac:dyDescent="0.25"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  <c r="CQ1363"/>
      <c r="CR1363"/>
      <c r="CS1363"/>
      <c r="CT1363"/>
      <c r="CU1363"/>
      <c r="CV1363"/>
      <c r="CW1363"/>
      <c r="CX1363"/>
      <c r="CY1363"/>
      <c r="CZ1363"/>
      <c r="DF1363" s="90"/>
    </row>
    <row r="1364" spans="81:110" x14ac:dyDescent="0.25"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  <c r="CQ1364"/>
      <c r="CR1364"/>
      <c r="CS1364"/>
      <c r="CT1364"/>
      <c r="CU1364"/>
      <c r="CV1364"/>
      <c r="CW1364"/>
      <c r="CX1364"/>
      <c r="CY1364"/>
      <c r="CZ1364"/>
      <c r="DF1364" s="90"/>
    </row>
    <row r="1365" spans="81:110" x14ac:dyDescent="0.25"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  <c r="CQ1365"/>
      <c r="CR1365"/>
      <c r="CS1365"/>
      <c r="CT1365"/>
      <c r="CU1365"/>
      <c r="CV1365"/>
      <c r="CW1365"/>
      <c r="CX1365"/>
      <c r="CY1365"/>
      <c r="CZ1365"/>
      <c r="DF1365" s="90"/>
    </row>
    <row r="1366" spans="81:110" x14ac:dyDescent="0.25"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  <c r="CQ1366"/>
      <c r="CR1366"/>
      <c r="CS1366"/>
      <c r="CT1366"/>
      <c r="CU1366"/>
      <c r="CV1366"/>
      <c r="CW1366"/>
      <c r="CX1366"/>
      <c r="CY1366"/>
      <c r="CZ1366"/>
      <c r="DF1366" s="90"/>
    </row>
    <row r="1367" spans="81:110" x14ac:dyDescent="0.25"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  <c r="CQ1367"/>
      <c r="CR1367"/>
      <c r="CS1367"/>
      <c r="CT1367"/>
      <c r="CU1367"/>
      <c r="CV1367"/>
      <c r="CW1367"/>
      <c r="CX1367"/>
      <c r="CY1367"/>
      <c r="CZ1367"/>
      <c r="DF1367" s="90"/>
    </row>
    <row r="1368" spans="81:110" x14ac:dyDescent="0.25"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  <c r="CQ1368"/>
      <c r="CR1368"/>
      <c r="CS1368"/>
      <c r="CT1368"/>
      <c r="CU1368"/>
      <c r="CV1368"/>
      <c r="CW1368"/>
      <c r="CX1368"/>
      <c r="CY1368"/>
      <c r="CZ1368"/>
      <c r="DF1368" s="90"/>
    </row>
    <row r="1369" spans="81:110" x14ac:dyDescent="0.25"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  <c r="CQ1369"/>
      <c r="CR1369"/>
      <c r="CS1369"/>
      <c r="CT1369"/>
      <c r="CU1369"/>
      <c r="CV1369"/>
      <c r="CW1369"/>
      <c r="CX1369"/>
      <c r="CY1369"/>
      <c r="CZ1369"/>
      <c r="DF1369" s="90"/>
    </row>
    <row r="1370" spans="81:110" x14ac:dyDescent="0.25"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  <c r="CQ1370"/>
      <c r="CR1370"/>
      <c r="CS1370"/>
      <c r="CT1370"/>
      <c r="CU1370"/>
      <c r="CV1370"/>
      <c r="CW1370"/>
      <c r="CX1370"/>
      <c r="CY1370"/>
      <c r="CZ1370"/>
      <c r="DF1370" s="90"/>
    </row>
    <row r="1371" spans="81:110" x14ac:dyDescent="0.25"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  <c r="CQ1371"/>
      <c r="CR1371"/>
      <c r="CS1371"/>
      <c r="CT1371"/>
      <c r="CU1371"/>
      <c r="CV1371"/>
      <c r="CW1371"/>
      <c r="CX1371"/>
      <c r="CY1371"/>
      <c r="CZ1371"/>
      <c r="DF1371" s="90"/>
    </row>
    <row r="1372" spans="81:110" x14ac:dyDescent="0.25"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  <c r="CQ1372"/>
      <c r="CR1372"/>
      <c r="CS1372"/>
      <c r="CT1372"/>
      <c r="CU1372"/>
      <c r="CV1372"/>
      <c r="CW1372"/>
      <c r="CX1372"/>
      <c r="CY1372"/>
      <c r="CZ1372"/>
      <c r="DF1372" s="90"/>
    </row>
    <row r="1373" spans="81:110" x14ac:dyDescent="0.25"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  <c r="CQ1373"/>
      <c r="CR1373"/>
      <c r="CS1373"/>
      <c r="CT1373"/>
      <c r="CU1373"/>
      <c r="CV1373"/>
      <c r="CW1373"/>
      <c r="CX1373"/>
      <c r="CY1373"/>
      <c r="CZ1373"/>
      <c r="DF1373" s="90"/>
    </row>
    <row r="1374" spans="81:110" x14ac:dyDescent="0.25"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  <c r="CQ1374"/>
      <c r="CR1374"/>
      <c r="CS1374"/>
      <c r="CT1374"/>
      <c r="CU1374"/>
      <c r="CV1374"/>
      <c r="CW1374"/>
      <c r="CX1374"/>
      <c r="CY1374"/>
      <c r="CZ1374"/>
      <c r="DF1374" s="90"/>
    </row>
    <row r="1375" spans="81:110" x14ac:dyDescent="0.25"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  <c r="CQ1375"/>
      <c r="CR1375"/>
      <c r="CS1375"/>
      <c r="CT1375"/>
      <c r="CU1375"/>
      <c r="CV1375"/>
      <c r="CW1375"/>
      <c r="CX1375"/>
      <c r="CY1375"/>
      <c r="CZ1375"/>
      <c r="DF1375" s="90"/>
    </row>
    <row r="1376" spans="81:110" x14ac:dyDescent="0.25"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  <c r="CQ1376"/>
      <c r="CR1376"/>
      <c r="CS1376"/>
      <c r="CT1376"/>
      <c r="CU1376"/>
      <c r="CV1376"/>
      <c r="CW1376"/>
      <c r="CX1376"/>
      <c r="CY1376"/>
      <c r="CZ1376"/>
      <c r="DF1376" s="90"/>
    </row>
    <row r="1377" spans="81:110" x14ac:dyDescent="0.25"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  <c r="CQ1377"/>
      <c r="CR1377"/>
      <c r="CS1377"/>
      <c r="CT1377"/>
      <c r="CU1377"/>
      <c r="CV1377"/>
      <c r="CW1377"/>
      <c r="CX1377"/>
      <c r="CY1377"/>
      <c r="CZ1377"/>
      <c r="DF1377" s="90"/>
    </row>
    <row r="1378" spans="81:110" x14ac:dyDescent="0.25"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  <c r="CQ1378"/>
      <c r="CR1378"/>
      <c r="CS1378"/>
      <c r="CT1378"/>
      <c r="CU1378"/>
      <c r="CV1378"/>
      <c r="CW1378"/>
      <c r="CX1378"/>
      <c r="CY1378"/>
      <c r="CZ1378"/>
      <c r="DF1378" s="90"/>
    </row>
    <row r="1379" spans="81:110" x14ac:dyDescent="0.25"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  <c r="CQ1379"/>
      <c r="CR1379"/>
      <c r="CS1379"/>
      <c r="CT1379"/>
      <c r="CU1379"/>
      <c r="CV1379"/>
      <c r="CW1379"/>
      <c r="CX1379"/>
      <c r="CY1379"/>
      <c r="CZ1379"/>
      <c r="DF1379" s="90"/>
    </row>
    <row r="1380" spans="81:110" x14ac:dyDescent="0.25"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  <c r="CQ1380"/>
      <c r="CR1380"/>
      <c r="CS1380"/>
      <c r="CT1380"/>
      <c r="CU1380"/>
      <c r="CV1380"/>
      <c r="CW1380"/>
      <c r="CX1380"/>
      <c r="CY1380"/>
      <c r="CZ1380"/>
      <c r="DF1380" s="90"/>
    </row>
    <row r="1381" spans="81:110" x14ac:dyDescent="0.25"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  <c r="CQ1381"/>
      <c r="CR1381"/>
      <c r="CS1381"/>
      <c r="CT1381"/>
      <c r="CU1381"/>
      <c r="CV1381"/>
      <c r="CW1381"/>
      <c r="CX1381"/>
      <c r="CY1381"/>
      <c r="CZ1381"/>
      <c r="DF1381" s="90"/>
    </row>
    <row r="1382" spans="81:110" x14ac:dyDescent="0.25"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  <c r="CQ1382"/>
      <c r="CR1382"/>
      <c r="CS1382"/>
      <c r="CT1382"/>
      <c r="CU1382"/>
      <c r="CV1382"/>
      <c r="CW1382"/>
      <c r="CX1382"/>
      <c r="CY1382"/>
      <c r="CZ1382"/>
      <c r="DF1382" s="90"/>
    </row>
    <row r="1383" spans="81:110" x14ac:dyDescent="0.25"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  <c r="CQ1383"/>
      <c r="CR1383"/>
      <c r="CS1383"/>
      <c r="CT1383"/>
      <c r="CU1383"/>
      <c r="CV1383"/>
      <c r="CW1383"/>
      <c r="CX1383"/>
      <c r="CY1383"/>
      <c r="CZ1383"/>
      <c r="DF1383" s="90"/>
    </row>
    <row r="1384" spans="81:110" x14ac:dyDescent="0.25"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  <c r="CQ1384"/>
      <c r="CR1384"/>
      <c r="CS1384"/>
      <c r="CT1384"/>
      <c r="CU1384"/>
      <c r="CV1384"/>
      <c r="CW1384"/>
      <c r="CX1384"/>
      <c r="CY1384"/>
      <c r="CZ1384"/>
      <c r="DF1384" s="90"/>
    </row>
    <row r="1385" spans="81:110" x14ac:dyDescent="0.25"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  <c r="CQ1385"/>
      <c r="CR1385"/>
      <c r="CS1385"/>
      <c r="CT1385"/>
      <c r="CU1385"/>
      <c r="CV1385"/>
      <c r="CW1385"/>
      <c r="CX1385"/>
      <c r="CY1385"/>
      <c r="CZ1385"/>
      <c r="DF1385" s="90"/>
    </row>
    <row r="1386" spans="81:110" x14ac:dyDescent="0.25"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  <c r="CQ1386"/>
      <c r="CR1386"/>
      <c r="CS1386"/>
      <c r="CT1386"/>
      <c r="CU1386"/>
      <c r="CV1386"/>
      <c r="CW1386"/>
      <c r="CX1386"/>
      <c r="CY1386"/>
      <c r="CZ1386"/>
      <c r="DF1386" s="90"/>
    </row>
    <row r="1387" spans="81:110" x14ac:dyDescent="0.25"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  <c r="CQ1387"/>
      <c r="CR1387"/>
      <c r="CS1387"/>
      <c r="CT1387"/>
      <c r="CU1387"/>
      <c r="CV1387"/>
      <c r="CW1387"/>
      <c r="CX1387"/>
      <c r="CY1387"/>
      <c r="CZ1387"/>
      <c r="DF1387" s="90"/>
    </row>
    <row r="1388" spans="81:110" x14ac:dyDescent="0.25"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  <c r="CQ1388"/>
      <c r="CR1388"/>
      <c r="CS1388"/>
      <c r="CT1388"/>
      <c r="CU1388"/>
      <c r="CV1388"/>
      <c r="CW1388"/>
      <c r="CX1388"/>
      <c r="CY1388"/>
      <c r="CZ1388"/>
      <c r="DF1388" s="90"/>
    </row>
    <row r="1389" spans="81:110" x14ac:dyDescent="0.25"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  <c r="CQ1389"/>
      <c r="CR1389"/>
      <c r="CS1389"/>
      <c r="CT1389"/>
      <c r="CU1389"/>
      <c r="CV1389"/>
      <c r="CW1389"/>
      <c r="CX1389"/>
      <c r="CY1389"/>
      <c r="CZ1389"/>
      <c r="DF1389" s="90"/>
    </row>
    <row r="1390" spans="81:110" x14ac:dyDescent="0.25"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  <c r="CQ1390"/>
      <c r="CR1390"/>
      <c r="CS1390"/>
      <c r="CT1390"/>
      <c r="CU1390"/>
      <c r="CV1390"/>
      <c r="CW1390"/>
      <c r="CX1390"/>
      <c r="CY1390"/>
      <c r="CZ1390"/>
      <c r="DF1390" s="90"/>
    </row>
    <row r="1391" spans="81:110" x14ac:dyDescent="0.25"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  <c r="CQ1391"/>
      <c r="CR1391"/>
      <c r="CS1391"/>
      <c r="CT1391"/>
      <c r="CU1391"/>
      <c r="CV1391"/>
      <c r="CW1391"/>
      <c r="CX1391"/>
      <c r="CY1391"/>
      <c r="CZ1391"/>
      <c r="DF1391" s="90"/>
    </row>
    <row r="1392" spans="81:110" x14ac:dyDescent="0.25"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  <c r="CQ1392"/>
      <c r="CR1392"/>
      <c r="CS1392"/>
      <c r="CT1392"/>
      <c r="CU1392"/>
      <c r="CV1392"/>
      <c r="CW1392"/>
      <c r="CX1392"/>
      <c r="CY1392"/>
      <c r="CZ1392"/>
      <c r="DF1392" s="90"/>
    </row>
    <row r="1393" spans="81:110" x14ac:dyDescent="0.25"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  <c r="CQ1393"/>
      <c r="CR1393"/>
      <c r="CS1393"/>
      <c r="CT1393"/>
      <c r="CU1393"/>
      <c r="CV1393"/>
      <c r="CW1393"/>
      <c r="CX1393"/>
      <c r="CY1393"/>
      <c r="CZ1393"/>
      <c r="DF1393" s="90"/>
    </row>
    <row r="1394" spans="81:110" x14ac:dyDescent="0.25"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  <c r="CQ1394"/>
      <c r="CR1394"/>
      <c r="CS1394"/>
      <c r="CT1394"/>
      <c r="CU1394"/>
      <c r="CV1394"/>
      <c r="CW1394"/>
      <c r="CX1394"/>
      <c r="CY1394"/>
      <c r="CZ1394"/>
      <c r="DF1394" s="90"/>
    </row>
    <row r="1395" spans="81:110" x14ac:dyDescent="0.25"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  <c r="CQ1395"/>
      <c r="CR1395"/>
      <c r="CS1395"/>
      <c r="CT1395"/>
      <c r="CU1395"/>
      <c r="CV1395"/>
      <c r="CW1395"/>
      <c r="CX1395"/>
      <c r="CY1395"/>
      <c r="CZ1395"/>
      <c r="DF1395" s="90"/>
    </row>
    <row r="1396" spans="81:110" x14ac:dyDescent="0.25"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  <c r="CQ1396"/>
      <c r="CR1396"/>
      <c r="CS1396"/>
      <c r="CT1396"/>
      <c r="CU1396"/>
      <c r="CV1396"/>
      <c r="CW1396"/>
      <c r="CX1396"/>
      <c r="CY1396"/>
      <c r="CZ1396"/>
      <c r="DF1396" s="90"/>
    </row>
    <row r="1397" spans="81:110" x14ac:dyDescent="0.25"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  <c r="CQ1397"/>
      <c r="CR1397"/>
      <c r="CS1397"/>
      <c r="CT1397"/>
      <c r="CU1397"/>
      <c r="CV1397"/>
      <c r="CW1397"/>
      <c r="CX1397"/>
      <c r="CY1397"/>
      <c r="CZ1397"/>
      <c r="DF1397" s="90"/>
    </row>
    <row r="1398" spans="81:110" x14ac:dyDescent="0.25"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  <c r="CQ1398"/>
      <c r="CR1398"/>
      <c r="CS1398"/>
      <c r="CT1398"/>
      <c r="CU1398"/>
      <c r="CV1398"/>
      <c r="CW1398"/>
      <c r="CX1398"/>
      <c r="CY1398"/>
      <c r="CZ1398"/>
      <c r="DF1398" s="90"/>
    </row>
    <row r="1399" spans="81:110" x14ac:dyDescent="0.25"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  <c r="CQ1399"/>
      <c r="CR1399"/>
      <c r="CS1399"/>
      <c r="CT1399"/>
      <c r="CU1399"/>
      <c r="CV1399"/>
      <c r="CW1399"/>
      <c r="CX1399"/>
      <c r="CY1399"/>
      <c r="CZ1399"/>
      <c r="DF1399" s="90"/>
    </row>
    <row r="1400" spans="81:110" x14ac:dyDescent="0.25"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  <c r="CQ1400"/>
      <c r="CR1400"/>
      <c r="CS1400"/>
      <c r="CT1400"/>
      <c r="CU1400"/>
      <c r="CV1400"/>
      <c r="CW1400"/>
      <c r="CX1400"/>
      <c r="CY1400"/>
      <c r="CZ1400"/>
      <c r="DF1400" s="90"/>
    </row>
    <row r="1401" spans="81:110" x14ac:dyDescent="0.25"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  <c r="CQ1401"/>
      <c r="CR1401"/>
      <c r="CS1401"/>
      <c r="CT1401"/>
      <c r="CU1401"/>
      <c r="CV1401"/>
      <c r="CW1401"/>
      <c r="CX1401"/>
      <c r="CY1401"/>
      <c r="CZ1401"/>
      <c r="DF1401" s="90"/>
    </row>
    <row r="1402" spans="81:110" x14ac:dyDescent="0.25"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  <c r="CQ1402"/>
      <c r="CR1402"/>
      <c r="CS1402"/>
      <c r="CT1402"/>
      <c r="CU1402"/>
      <c r="CV1402"/>
      <c r="CW1402"/>
      <c r="CX1402"/>
      <c r="CY1402"/>
      <c r="CZ1402"/>
      <c r="DF1402" s="90"/>
    </row>
    <row r="1403" spans="81:110" x14ac:dyDescent="0.25"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  <c r="CQ1403"/>
      <c r="CR1403"/>
      <c r="CS1403"/>
      <c r="CT1403"/>
      <c r="CU1403"/>
      <c r="CV1403"/>
      <c r="CW1403"/>
      <c r="CX1403"/>
      <c r="CY1403"/>
      <c r="CZ1403"/>
      <c r="DF1403" s="90"/>
    </row>
    <row r="1404" spans="81:110" x14ac:dyDescent="0.25"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  <c r="CQ1404"/>
      <c r="CR1404"/>
      <c r="CS1404"/>
      <c r="CT1404"/>
      <c r="CU1404"/>
      <c r="CV1404"/>
      <c r="CW1404"/>
      <c r="CX1404"/>
      <c r="CY1404"/>
      <c r="CZ1404"/>
      <c r="DF1404" s="90"/>
    </row>
    <row r="1405" spans="81:110" x14ac:dyDescent="0.25"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  <c r="CQ1405"/>
      <c r="CR1405"/>
      <c r="CS1405"/>
      <c r="CT1405"/>
      <c r="CU1405"/>
      <c r="CV1405"/>
      <c r="CW1405"/>
      <c r="CX1405"/>
      <c r="CY1405"/>
      <c r="CZ1405"/>
      <c r="DF1405" s="90"/>
    </row>
    <row r="1406" spans="81:110" x14ac:dyDescent="0.25"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  <c r="CQ1406"/>
      <c r="CR1406"/>
      <c r="CS1406"/>
      <c r="CT1406"/>
      <c r="CU1406"/>
      <c r="CV1406"/>
      <c r="CW1406"/>
      <c r="CX1406"/>
      <c r="CY1406"/>
      <c r="CZ1406"/>
      <c r="DF1406" s="90"/>
    </row>
    <row r="1407" spans="81:110" x14ac:dyDescent="0.25"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  <c r="CQ1407"/>
      <c r="CR1407"/>
      <c r="CS1407"/>
      <c r="CT1407"/>
      <c r="CU1407"/>
      <c r="CV1407"/>
      <c r="CW1407"/>
      <c r="CX1407"/>
      <c r="CY1407"/>
      <c r="CZ1407"/>
      <c r="DF1407" s="90"/>
    </row>
    <row r="1408" spans="81:110" x14ac:dyDescent="0.25"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  <c r="CQ1408"/>
      <c r="CR1408"/>
      <c r="CS1408"/>
      <c r="CT1408"/>
      <c r="CU1408"/>
      <c r="CV1408"/>
      <c r="CW1408"/>
      <c r="CX1408"/>
      <c r="CY1408"/>
      <c r="CZ1408"/>
      <c r="DF1408" s="90"/>
    </row>
    <row r="1409" spans="81:110" x14ac:dyDescent="0.25"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  <c r="CQ1409"/>
      <c r="CR1409"/>
      <c r="CS1409"/>
      <c r="CT1409"/>
      <c r="CU1409"/>
      <c r="CV1409"/>
      <c r="CW1409"/>
      <c r="CX1409"/>
      <c r="CY1409"/>
      <c r="CZ1409"/>
      <c r="DF1409" s="90"/>
    </row>
    <row r="1410" spans="81:110" x14ac:dyDescent="0.25"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  <c r="CQ1410"/>
      <c r="CR1410"/>
      <c r="CS1410"/>
      <c r="CT1410"/>
      <c r="CU1410"/>
      <c r="CV1410"/>
      <c r="CW1410"/>
      <c r="CX1410"/>
      <c r="CY1410"/>
      <c r="CZ1410"/>
      <c r="DF1410" s="90"/>
    </row>
    <row r="1411" spans="81:110" x14ac:dyDescent="0.25"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  <c r="CQ1411"/>
      <c r="CR1411"/>
      <c r="CS1411"/>
      <c r="CT1411"/>
      <c r="CU1411"/>
      <c r="CV1411"/>
      <c r="CW1411"/>
      <c r="CX1411"/>
      <c r="CY1411"/>
      <c r="CZ1411"/>
      <c r="DF1411" s="90"/>
    </row>
    <row r="1412" spans="81:110" x14ac:dyDescent="0.25"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  <c r="CQ1412"/>
      <c r="CR1412"/>
      <c r="CS1412"/>
      <c r="CT1412"/>
      <c r="CU1412"/>
      <c r="CV1412"/>
      <c r="CW1412"/>
      <c r="CX1412"/>
      <c r="CY1412"/>
      <c r="CZ1412"/>
      <c r="DF1412" s="90"/>
    </row>
    <row r="1413" spans="81:110" x14ac:dyDescent="0.25"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  <c r="CQ1413"/>
      <c r="CR1413"/>
      <c r="CS1413"/>
      <c r="CT1413"/>
      <c r="CU1413"/>
      <c r="CV1413"/>
      <c r="CW1413"/>
      <c r="CX1413"/>
      <c r="CY1413"/>
      <c r="CZ1413"/>
      <c r="DF1413" s="90"/>
    </row>
    <row r="1414" spans="81:110" x14ac:dyDescent="0.25"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  <c r="CQ1414"/>
      <c r="CR1414"/>
      <c r="CS1414"/>
      <c r="CT1414"/>
      <c r="CU1414"/>
      <c r="CV1414"/>
      <c r="CW1414"/>
      <c r="CX1414"/>
      <c r="CY1414"/>
      <c r="CZ1414"/>
      <c r="DF1414" s="90"/>
    </row>
    <row r="1415" spans="81:110" x14ac:dyDescent="0.25"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  <c r="CQ1415"/>
      <c r="CR1415"/>
      <c r="CS1415"/>
      <c r="CT1415"/>
      <c r="CU1415"/>
      <c r="CV1415"/>
      <c r="CW1415"/>
      <c r="CX1415"/>
      <c r="CY1415"/>
      <c r="CZ1415"/>
      <c r="DF1415" s="90"/>
    </row>
    <row r="1416" spans="81:110" x14ac:dyDescent="0.25"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  <c r="CQ1416"/>
      <c r="CR1416"/>
      <c r="CS1416"/>
      <c r="CT1416"/>
      <c r="CU1416"/>
      <c r="CV1416"/>
      <c r="CW1416"/>
      <c r="CX1416"/>
      <c r="CY1416"/>
      <c r="CZ1416"/>
      <c r="DF1416" s="90"/>
    </row>
    <row r="1417" spans="81:110" x14ac:dyDescent="0.25"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  <c r="CQ1417"/>
      <c r="CR1417"/>
      <c r="CS1417"/>
      <c r="CT1417"/>
      <c r="CU1417"/>
      <c r="CV1417"/>
      <c r="CW1417"/>
      <c r="CX1417"/>
      <c r="CY1417"/>
      <c r="CZ1417"/>
      <c r="DF1417" s="90"/>
    </row>
    <row r="1418" spans="81:110" x14ac:dyDescent="0.25"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  <c r="CQ1418"/>
      <c r="CR1418"/>
      <c r="CS1418"/>
      <c r="CT1418"/>
      <c r="CU1418"/>
      <c r="CV1418"/>
      <c r="CW1418"/>
      <c r="CX1418"/>
      <c r="CY1418"/>
      <c r="CZ1418"/>
      <c r="DF1418" s="90"/>
    </row>
    <row r="1419" spans="81:110" x14ac:dyDescent="0.25"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  <c r="CQ1419"/>
      <c r="CR1419"/>
      <c r="CS1419"/>
      <c r="CT1419"/>
      <c r="CU1419"/>
      <c r="CV1419"/>
      <c r="CW1419"/>
      <c r="CX1419"/>
      <c r="CY1419"/>
      <c r="CZ1419"/>
      <c r="DF1419" s="90"/>
    </row>
    <row r="1420" spans="81:110" x14ac:dyDescent="0.25"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  <c r="CQ1420"/>
      <c r="CR1420"/>
      <c r="CS1420"/>
      <c r="CT1420"/>
      <c r="CU1420"/>
      <c r="CV1420"/>
      <c r="CW1420"/>
      <c r="CX1420"/>
      <c r="CY1420"/>
      <c r="CZ1420"/>
      <c r="DF1420" s="90"/>
    </row>
    <row r="1421" spans="81:110" x14ac:dyDescent="0.25"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  <c r="CQ1421"/>
      <c r="CR1421"/>
      <c r="CS1421"/>
      <c r="CT1421"/>
      <c r="CU1421"/>
      <c r="CV1421"/>
      <c r="CW1421"/>
      <c r="CX1421"/>
      <c r="CY1421"/>
      <c r="CZ1421"/>
      <c r="DF1421" s="90"/>
    </row>
    <row r="1422" spans="81:110" x14ac:dyDescent="0.25"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  <c r="CQ1422"/>
      <c r="CR1422"/>
      <c r="CS1422"/>
      <c r="CT1422"/>
      <c r="CU1422"/>
      <c r="CV1422"/>
      <c r="CW1422"/>
      <c r="CX1422"/>
      <c r="CY1422"/>
      <c r="CZ1422"/>
      <c r="DF1422" s="90"/>
    </row>
    <row r="1423" spans="81:110" x14ac:dyDescent="0.25"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  <c r="CQ1423"/>
      <c r="CR1423"/>
      <c r="CS1423"/>
      <c r="CT1423"/>
      <c r="CU1423"/>
      <c r="CV1423"/>
      <c r="CW1423"/>
      <c r="CX1423"/>
      <c r="CY1423"/>
      <c r="CZ1423"/>
      <c r="DF1423" s="90"/>
    </row>
    <row r="1424" spans="81:110" x14ac:dyDescent="0.25"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  <c r="CQ1424"/>
      <c r="CR1424"/>
      <c r="CS1424"/>
      <c r="CT1424"/>
      <c r="CU1424"/>
      <c r="CV1424"/>
      <c r="CW1424"/>
      <c r="CX1424"/>
      <c r="CY1424"/>
      <c r="CZ1424"/>
      <c r="DF1424" s="90"/>
    </row>
    <row r="1425" spans="81:110" x14ac:dyDescent="0.25"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  <c r="CQ1425"/>
      <c r="CR1425"/>
      <c r="CS1425"/>
      <c r="CT1425"/>
      <c r="CU1425"/>
      <c r="CV1425"/>
      <c r="CW1425"/>
      <c r="CX1425"/>
      <c r="CY1425"/>
      <c r="CZ1425"/>
      <c r="DF1425" s="90"/>
    </row>
    <row r="1426" spans="81:110" x14ac:dyDescent="0.25"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  <c r="CQ1426"/>
      <c r="CR1426"/>
      <c r="CS1426"/>
      <c r="CT1426"/>
      <c r="CU1426"/>
      <c r="CV1426"/>
      <c r="CW1426"/>
      <c r="CX1426"/>
      <c r="CY1426"/>
      <c r="CZ1426"/>
      <c r="DF1426" s="90"/>
    </row>
    <row r="1427" spans="81:110" x14ac:dyDescent="0.25"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  <c r="CQ1427"/>
      <c r="CR1427"/>
      <c r="CS1427"/>
      <c r="CT1427"/>
      <c r="CU1427"/>
      <c r="CV1427"/>
      <c r="CW1427"/>
      <c r="CX1427"/>
      <c r="CY1427"/>
      <c r="CZ1427"/>
      <c r="DF1427" s="90"/>
    </row>
    <row r="1428" spans="81:110" x14ac:dyDescent="0.25"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  <c r="CQ1428"/>
      <c r="CR1428"/>
      <c r="CS1428"/>
      <c r="CT1428"/>
      <c r="CU1428"/>
      <c r="CV1428"/>
      <c r="CW1428"/>
      <c r="CX1428"/>
      <c r="CY1428"/>
      <c r="CZ1428"/>
      <c r="DF1428" s="90"/>
    </row>
    <row r="1429" spans="81:110" x14ac:dyDescent="0.25"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  <c r="CQ1429"/>
      <c r="CR1429"/>
      <c r="CS1429"/>
      <c r="CT1429"/>
      <c r="CU1429"/>
      <c r="CV1429"/>
      <c r="CW1429"/>
      <c r="CX1429"/>
      <c r="CY1429"/>
      <c r="CZ1429"/>
      <c r="DF1429" s="90"/>
    </row>
    <row r="1430" spans="81:110" x14ac:dyDescent="0.25"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  <c r="CQ1430"/>
      <c r="CR1430"/>
      <c r="CS1430"/>
      <c r="CT1430"/>
      <c r="CU1430"/>
      <c r="CV1430"/>
      <c r="CW1430"/>
      <c r="CX1430"/>
      <c r="CY1430"/>
      <c r="CZ1430"/>
      <c r="DF1430" s="90"/>
    </row>
    <row r="1431" spans="81:110" x14ac:dyDescent="0.25"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  <c r="CQ1431"/>
      <c r="CR1431"/>
      <c r="CS1431"/>
      <c r="CT1431"/>
      <c r="CU1431"/>
      <c r="CV1431"/>
      <c r="CW1431"/>
      <c r="CX1431"/>
      <c r="CY1431"/>
      <c r="CZ1431"/>
      <c r="DF1431" s="90"/>
    </row>
    <row r="1432" spans="81:110" x14ac:dyDescent="0.25"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  <c r="CQ1432"/>
      <c r="CR1432"/>
      <c r="CS1432"/>
      <c r="CT1432"/>
      <c r="CU1432"/>
      <c r="CV1432"/>
      <c r="CW1432"/>
      <c r="CX1432"/>
      <c r="CY1432"/>
      <c r="CZ1432"/>
      <c r="DF1432" s="90"/>
    </row>
    <row r="1433" spans="81:110" x14ac:dyDescent="0.25"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  <c r="CQ1433"/>
      <c r="CR1433"/>
      <c r="CS1433"/>
      <c r="CT1433"/>
      <c r="CU1433"/>
      <c r="CV1433"/>
      <c r="CW1433"/>
      <c r="CX1433"/>
      <c r="CY1433"/>
      <c r="CZ1433"/>
      <c r="DF1433" s="90"/>
    </row>
    <row r="1434" spans="81:110" x14ac:dyDescent="0.25"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  <c r="CQ1434"/>
      <c r="CR1434"/>
      <c r="CS1434"/>
      <c r="CT1434"/>
      <c r="CU1434"/>
      <c r="CV1434"/>
      <c r="CW1434"/>
      <c r="CX1434"/>
      <c r="CY1434"/>
      <c r="CZ1434"/>
      <c r="DF1434" s="90"/>
    </row>
    <row r="1435" spans="81:110" x14ac:dyDescent="0.25"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  <c r="CQ1435"/>
      <c r="CR1435"/>
      <c r="CS1435"/>
      <c r="CT1435"/>
      <c r="CU1435"/>
      <c r="CV1435"/>
      <c r="CW1435"/>
      <c r="CX1435"/>
      <c r="CY1435"/>
      <c r="CZ1435"/>
      <c r="DF1435" s="90"/>
    </row>
    <row r="1436" spans="81:110" x14ac:dyDescent="0.25"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  <c r="CQ1436"/>
      <c r="CR1436"/>
      <c r="CS1436"/>
      <c r="CT1436"/>
      <c r="CU1436"/>
      <c r="CV1436"/>
      <c r="CW1436"/>
      <c r="CX1436"/>
      <c r="CY1436"/>
      <c r="CZ1436"/>
      <c r="DF1436" s="90"/>
    </row>
    <row r="1437" spans="81:110" x14ac:dyDescent="0.25"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  <c r="CQ1437"/>
      <c r="CR1437"/>
      <c r="CS1437"/>
      <c r="CT1437"/>
      <c r="CU1437"/>
      <c r="CV1437"/>
      <c r="CW1437"/>
      <c r="CX1437"/>
      <c r="CY1437"/>
      <c r="CZ1437"/>
      <c r="DF1437" s="90"/>
    </row>
    <row r="1438" spans="81:110" x14ac:dyDescent="0.25"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  <c r="CQ1438"/>
      <c r="CR1438"/>
      <c r="CS1438"/>
      <c r="CT1438"/>
      <c r="CU1438"/>
      <c r="CV1438"/>
      <c r="CW1438"/>
      <c r="CX1438"/>
      <c r="CY1438"/>
      <c r="CZ1438"/>
      <c r="DF1438" s="90"/>
    </row>
    <row r="1439" spans="81:110" x14ac:dyDescent="0.25"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  <c r="CQ1439"/>
      <c r="CR1439"/>
      <c r="CS1439"/>
      <c r="CT1439"/>
      <c r="CU1439"/>
      <c r="CV1439"/>
      <c r="CW1439"/>
      <c r="CX1439"/>
      <c r="CY1439"/>
      <c r="CZ1439"/>
      <c r="DF1439" s="90"/>
    </row>
    <row r="1440" spans="81:110" x14ac:dyDescent="0.25"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  <c r="CQ1440"/>
      <c r="CR1440"/>
      <c r="CS1440"/>
      <c r="CT1440"/>
      <c r="CU1440"/>
      <c r="CV1440"/>
      <c r="CW1440"/>
      <c r="CX1440"/>
      <c r="CY1440"/>
      <c r="CZ1440"/>
      <c r="DF1440" s="90"/>
    </row>
    <row r="1441" spans="81:110" x14ac:dyDescent="0.25"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  <c r="CQ1441"/>
      <c r="CR1441"/>
      <c r="CS1441"/>
      <c r="CT1441"/>
      <c r="CU1441"/>
      <c r="CV1441"/>
      <c r="CW1441"/>
      <c r="CX1441"/>
      <c r="CY1441"/>
      <c r="CZ1441"/>
      <c r="DF1441" s="90"/>
    </row>
    <row r="1442" spans="81:110" x14ac:dyDescent="0.25"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  <c r="CQ1442"/>
      <c r="CR1442"/>
      <c r="CS1442"/>
      <c r="CT1442"/>
      <c r="CU1442"/>
      <c r="CV1442"/>
      <c r="CW1442"/>
      <c r="CX1442"/>
      <c r="CY1442"/>
      <c r="CZ1442"/>
      <c r="DF1442" s="90"/>
    </row>
    <row r="1443" spans="81:110" x14ac:dyDescent="0.25"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  <c r="CQ1443"/>
      <c r="CR1443"/>
      <c r="CS1443"/>
      <c r="CT1443"/>
      <c r="CU1443"/>
      <c r="CV1443"/>
      <c r="CW1443"/>
      <c r="CX1443"/>
      <c r="CY1443"/>
      <c r="CZ1443"/>
      <c r="DF1443" s="90"/>
    </row>
    <row r="1444" spans="81:110" x14ac:dyDescent="0.25"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  <c r="CQ1444"/>
      <c r="CR1444"/>
      <c r="CS1444"/>
      <c r="CT1444"/>
      <c r="CU1444"/>
      <c r="CV1444"/>
      <c r="CW1444"/>
      <c r="CX1444"/>
      <c r="CY1444"/>
      <c r="CZ1444"/>
      <c r="DF1444" s="90"/>
    </row>
    <row r="1445" spans="81:110" x14ac:dyDescent="0.25"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  <c r="CQ1445"/>
      <c r="CR1445"/>
      <c r="CS1445"/>
      <c r="CT1445"/>
      <c r="CU1445"/>
      <c r="CV1445"/>
      <c r="CW1445"/>
      <c r="CX1445"/>
      <c r="CY1445"/>
      <c r="CZ1445"/>
      <c r="DF1445" s="90"/>
    </row>
    <row r="1446" spans="81:110" x14ac:dyDescent="0.25"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  <c r="CQ1446"/>
      <c r="CR1446"/>
      <c r="CS1446"/>
      <c r="CT1446"/>
      <c r="CU1446"/>
      <c r="CV1446"/>
      <c r="CW1446"/>
      <c r="CX1446"/>
      <c r="CY1446"/>
      <c r="CZ1446"/>
      <c r="DF1446" s="90"/>
    </row>
    <row r="1447" spans="81:110" x14ac:dyDescent="0.25"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  <c r="CQ1447"/>
      <c r="CR1447"/>
      <c r="CS1447"/>
      <c r="CT1447"/>
      <c r="CU1447"/>
      <c r="CV1447"/>
      <c r="CW1447"/>
      <c r="CX1447"/>
      <c r="CY1447"/>
      <c r="CZ1447"/>
      <c r="DF1447" s="90"/>
    </row>
    <row r="1448" spans="81:110" x14ac:dyDescent="0.25"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  <c r="CQ1448"/>
      <c r="CR1448"/>
      <c r="CS1448"/>
      <c r="CT1448"/>
      <c r="CU1448"/>
      <c r="CV1448"/>
      <c r="CW1448"/>
      <c r="CX1448"/>
      <c r="CY1448"/>
      <c r="CZ1448"/>
      <c r="DF1448" s="90"/>
    </row>
    <row r="1449" spans="81:110" x14ac:dyDescent="0.25"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  <c r="CQ1449"/>
      <c r="CR1449"/>
      <c r="CS1449"/>
      <c r="CT1449"/>
      <c r="CU1449"/>
      <c r="CV1449"/>
      <c r="CW1449"/>
      <c r="CX1449"/>
      <c r="CY1449"/>
      <c r="CZ1449"/>
      <c r="DF1449" s="90"/>
    </row>
    <row r="1450" spans="81:110" x14ac:dyDescent="0.25"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  <c r="CQ1450"/>
      <c r="CR1450"/>
      <c r="CS1450"/>
      <c r="CT1450"/>
      <c r="CU1450"/>
      <c r="CV1450"/>
      <c r="CW1450"/>
      <c r="CX1450"/>
      <c r="CY1450"/>
      <c r="CZ1450"/>
      <c r="DF1450" s="90"/>
    </row>
    <row r="1451" spans="81:110" x14ac:dyDescent="0.25"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  <c r="CQ1451"/>
      <c r="CR1451"/>
      <c r="CS1451"/>
      <c r="CT1451"/>
      <c r="CU1451"/>
      <c r="CV1451"/>
      <c r="CW1451"/>
      <c r="CX1451"/>
      <c r="CY1451"/>
      <c r="CZ1451"/>
      <c r="DF1451" s="90"/>
    </row>
    <row r="1452" spans="81:110" x14ac:dyDescent="0.25"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  <c r="CQ1452"/>
      <c r="CR1452"/>
      <c r="CS1452"/>
      <c r="CT1452"/>
      <c r="CU1452"/>
      <c r="CV1452"/>
      <c r="CW1452"/>
      <c r="CX1452"/>
      <c r="CY1452"/>
      <c r="CZ1452"/>
      <c r="DF1452" s="90"/>
    </row>
    <row r="1453" spans="81:110" x14ac:dyDescent="0.25"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  <c r="CQ1453"/>
      <c r="CR1453"/>
      <c r="CS1453"/>
      <c r="CT1453"/>
      <c r="CU1453"/>
      <c r="CV1453"/>
      <c r="CW1453"/>
      <c r="CX1453"/>
      <c r="CY1453"/>
      <c r="CZ1453"/>
      <c r="DF1453" s="90"/>
    </row>
    <row r="1454" spans="81:110" x14ac:dyDescent="0.25"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  <c r="CQ1454"/>
      <c r="CR1454"/>
      <c r="CS1454"/>
      <c r="CT1454"/>
      <c r="CU1454"/>
      <c r="CV1454"/>
      <c r="CW1454"/>
      <c r="CX1454"/>
      <c r="CY1454"/>
      <c r="CZ1454"/>
      <c r="DF1454" s="90"/>
    </row>
    <row r="1455" spans="81:110" x14ac:dyDescent="0.25"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  <c r="CQ1455"/>
      <c r="CR1455"/>
      <c r="CS1455"/>
      <c r="CT1455"/>
      <c r="CU1455"/>
      <c r="CV1455"/>
      <c r="CW1455"/>
      <c r="CX1455"/>
      <c r="CY1455"/>
      <c r="CZ1455"/>
      <c r="DF1455" s="90"/>
    </row>
    <row r="1456" spans="81:110" x14ac:dyDescent="0.25"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  <c r="CQ1456"/>
      <c r="CR1456"/>
      <c r="CS1456"/>
      <c r="CT1456"/>
      <c r="CU1456"/>
      <c r="CV1456"/>
      <c r="CW1456"/>
      <c r="CX1456"/>
      <c r="CY1456"/>
      <c r="CZ1456"/>
      <c r="DF1456" s="90"/>
    </row>
    <row r="1457" spans="81:110" x14ac:dyDescent="0.25"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  <c r="CQ1457"/>
      <c r="CR1457"/>
      <c r="CS1457"/>
      <c r="CT1457"/>
      <c r="CU1457"/>
      <c r="CV1457"/>
      <c r="CW1457"/>
      <c r="CX1457"/>
      <c r="CY1457"/>
      <c r="CZ1457"/>
      <c r="DF1457" s="90"/>
    </row>
    <row r="1458" spans="81:110" x14ac:dyDescent="0.25"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  <c r="CQ1458"/>
      <c r="CR1458"/>
      <c r="CS1458"/>
      <c r="CT1458"/>
      <c r="CU1458"/>
      <c r="CV1458"/>
      <c r="CW1458"/>
      <c r="CX1458"/>
      <c r="CY1458"/>
      <c r="CZ1458"/>
      <c r="DF1458" s="90"/>
    </row>
    <row r="1459" spans="81:110" x14ac:dyDescent="0.25"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  <c r="CQ1459"/>
      <c r="CR1459"/>
      <c r="CS1459"/>
      <c r="CT1459"/>
      <c r="CU1459"/>
      <c r="CV1459"/>
      <c r="CW1459"/>
      <c r="CX1459"/>
      <c r="CY1459"/>
      <c r="CZ1459"/>
      <c r="DF1459" s="90"/>
    </row>
    <row r="1460" spans="81:110" x14ac:dyDescent="0.25"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  <c r="CQ1460"/>
      <c r="CR1460"/>
      <c r="CS1460"/>
      <c r="CT1460"/>
      <c r="CU1460"/>
      <c r="CV1460"/>
      <c r="CW1460"/>
      <c r="CX1460"/>
      <c r="CY1460"/>
      <c r="CZ1460"/>
      <c r="DF1460" s="90"/>
    </row>
    <row r="1461" spans="81:110" x14ac:dyDescent="0.25"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  <c r="CQ1461"/>
      <c r="CR1461"/>
      <c r="CS1461"/>
      <c r="CT1461"/>
      <c r="CU1461"/>
      <c r="CV1461"/>
      <c r="CW1461"/>
      <c r="CX1461"/>
      <c r="CY1461"/>
      <c r="CZ1461"/>
      <c r="DF1461" s="90"/>
    </row>
    <row r="1462" spans="81:110" x14ac:dyDescent="0.25"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  <c r="CQ1462"/>
      <c r="CR1462"/>
      <c r="CS1462"/>
      <c r="CT1462"/>
      <c r="CU1462"/>
      <c r="CV1462"/>
      <c r="CW1462"/>
      <c r="CX1462"/>
      <c r="CY1462"/>
      <c r="CZ1462"/>
      <c r="DF1462" s="90"/>
    </row>
    <row r="1463" spans="81:110" x14ac:dyDescent="0.25"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  <c r="CQ1463"/>
      <c r="CR1463"/>
      <c r="CS1463"/>
      <c r="CT1463"/>
      <c r="CU1463"/>
      <c r="CV1463"/>
      <c r="CW1463"/>
      <c r="CX1463"/>
      <c r="CY1463"/>
      <c r="CZ1463"/>
      <c r="DF1463" s="90"/>
    </row>
    <row r="1464" spans="81:110" x14ac:dyDescent="0.25"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  <c r="CQ1464"/>
      <c r="CR1464"/>
      <c r="CS1464"/>
      <c r="CT1464"/>
      <c r="CU1464"/>
      <c r="CV1464"/>
      <c r="CW1464"/>
      <c r="CX1464"/>
      <c r="CY1464"/>
      <c r="CZ1464"/>
      <c r="DF1464" s="90"/>
    </row>
    <row r="1465" spans="81:110" x14ac:dyDescent="0.25"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  <c r="CQ1465"/>
      <c r="CR1465"/>
      <c r="CS1465"/>
      <c r="CT1465"/>
      <c r="CU1465"/>
      <c r="CV1465"/>
      <c r="CW1465"/>
      <c r="CX1465"/>
      <c r="CY1465"/>
      <c r="CZ1465"/>
      <c r="DF1465" s="90"/>
    </row>
    <row r="1466" spans="81:110" x14ac:dyDescent="0.25"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  <c r="CQ1466"/>
      <c r="CR1466"/>
      <c r="CS1466"/>
      <c r="CT1466"/>
      <c r="CU1466"/>
      <c r="CV1466"/>
      <c r="CW1466"/>
      <c r="CX1466"/>
      <c r="CY1466"/>
      <c r="CZ1466"/>
      <c r="DF1466" s="90"/>
    </row>
    <row r="1467" spans="81:110" x14ac:dyDescent="0.25"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  <c r="CQ1467"/>
      <c r="CR1467"/>
      <c r="CS1467"/>
      <c r="CT1467"/>
      <c r="CU1467"/>
      <c r="CV1467"/>
      <c r="CW1467"/>
      <c r="CX1467"/>
      <c r="CY1467"/>
      <c r="CZ1467"/>
      <c r="DF1467" s="90"/>
    </row>
    <row r="1468" spans="81:110" x14ac:dyDescent="0.25"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  <c r="CQ1468"/>
      <c r="CR1468"/>
      <c r="CS1468"/>
      <c r="CT1468"/>
      <c r="CU1468"/>
      <c r="CV1468"/>
      <c r="CW1468"/>
      <c r="CX1468"/>
      <c r="CY1468"/>
      <c r="CZ1468"/>
      <c r="DF1468" s="90"/>
    </row>
    <row r="1469" spans="81:110" x14ac:dyDescent="0.25"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  <c r="CQ1469"/>
      <c r="CR1469"/>
      <c r="CS1469"/>
      <c r="CT1469"/>
      <c r="CU1469"/>
      <c r="CV1469"/>
      <c r="CW1469"/>
      <c r="CX1469"/>
      <c r="CY1469"/>
      <c r="CZ1469"/>
      <c r="DF1469" s="90"/>
    </row>
    <row r="1470" spans="81:110" x14ac:dyDescent="0.25"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  <c r="CQ1470"/>
      <c r="CR1470"/>
      <c r="CS1470"/>
      <c r="CT1470"/>
      <c r="CU1470"/>
      <c r="CV1470"/>
      <c r="CW1470"/>
      <c r="CX1470"/>
      <c r="CY1470"/>
      <c r="CZ1470"/>
      <c r="DF1470" s="90"/>
    </row>
    <row r="1471" spans="81:110" x14ac:dyDescent="0.25"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  <c r="CQ1471"/>
      <c r="CR1471"/>
      <c r="CS1471"/>
      <c r="CT1471"/>
      <c r="CU1471"/>
      <c r="CV1471"/>
      <c r="CW1471"/>
      <c r="CX1471"/>
      <c r="CY1471"/>
      <c r="CZ1471"/>
      <c r="DF1471" s="90"/>
    </row>
    <row r="1472" spans="81:110" x14ac:dyDescent="0.25"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  <c r="CQ1472"/>
      <c r="CR1472"/>
      <c r="CS1472"/>
      <c r="CT1472"/>
      <c r="CU1472"/>
      <c r="CV1472"/>
      <c r="CW1472"/>
      <c r="CX1472"/>
      <c r="CY1472"/>
      <c r="CZ1472"/>
      <c r="DF1472" s="90"/>
    </row>
    <row r="1473" spans="81:110" x14ac:dyDescent="0.25"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  <c r="CQ1473"/>
      <c r="CR1473"/>
      <c r="CS1473"/>
      <c r="CT1473"/>
      <c r="CU1473"/>
      <c r="CV1473"/>
      <c r="CW1473"/>
      <c r="CX1473"/>
      <c r="CY1473"/>
      <c r="CZ1473"/>
      <c r="DF1473" s="90"/>
    </row>
    <row r="1474" spans="81:110" x14ac:dyDescent="0.25"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  <c r="CQ1474"/>
      <c r="CR1474"/>
      <c r="CS1474"/>
      <c r="CT1474"/>
      <c r="CU1474"/>
      <c r="CV1474"/>
      <c r="CW1474"/>
      <c r="CX1474"/>
      <c r="CY1474"/>
      <c r="CZ1474"/>
      <c r="DF1474" s="90"/>
    </row>
    <row r="1475" spans="81:110" x14ac:dyDescent="0.25"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  <c r="CQ1475"/>
      <c r="CR1475"/>
      <c r="CS1475"/>
      <c r="CT1475"/>
      <c r="CU1475"/>
      <c r="CV1475"/>
      <c r="CW1475"/>
      <c r="CX1475"/>
      <c r="CY1475"/>
      <c r="CZ1475"/>
      <c r="DF1475" s="90"/>
    </row>
    <row r="1476" spans="81:110" x14ac:dyDescent="0.25"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  <c r="CQ1476"/>
      <c r="CR1476"/>
      <c r="CS1476"/>
      <c r="CT1476"/>
      <c r="CU1476"/>
      <c r="CV1476"/>
      <c r="CW1476"/>
      <c r="CX1476"/>
      <c r="CY1476"/>
      <c r="CZ1476"/>
      <c r="DF1476" s="90"/>
    </row>
    <row r="1477" spans="81:110" x14ac:dyDescent="0.25"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  <c r="CQ1477"/>
      <c r="CR1477"/>
      <c r="CS1477"/>
      <c r="CT1477"/>
      <c r="CU1477"/>
      <c r="CV1477"/>
      <c r="CW1477"/>
      <c r="CX1477"/>
      <c r="CY1477"/>
      <c r="CZ1477"/>
      <c r="DF1477" s="90"/>
    </row>
    <row r="1478" spans="81:110" x14ac:dyDescent="0.25"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  <c r="CQ1478"/>
      <c r="CR1478"/>
      <c r="CS1478"/>
      <c r="CT1478"/>
      <c r="CU1478"/>
      <c r="CV1478"/>
      <c r="CW1478"/>
      <c r="CX1478"/>
      <c r="CY1478"/>
      <c r="CZ1478"/>
      <c r="DF1478" s="90"/>
    </row>
    <row r="1479" spans="81:110" x14ac:dyDescent="0.25"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  <c r="CQ1479"/>
      <c r="CR1479"/>
      <c r="CS1479"/>
      <c r="CT1479"/>
      <c r="CU1479"/>
      <c r="CV1479"/>
      <c r="CW1479"/>
      <c r="CX1479"/>
      <c r="CY1479"/>
      <c r="CZ1479"/>
      <c r="DF1479" s="90"/>
    </row>
    <row r="1480" spans="81:110" x14ac:dyDescent="0.25"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  <c r="CQ1480"/>
      <c r="CR1480"/>
      <c r="CS1480"/>
      <c r="CT1480"/>
      <c r="CU1480"/>
      <c r="CV1480"/>
      <c r="CW1480"/>
      <c r="CX1480"/>
      <c r="CY1480"/>
      <c r="CZ1480"/>
      <c r="DF1480" s="90"/>
    </row>
    <row r="1481" spans="81:110" x14ac:dyDescent="0.25"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  <c r="CQ1481"/>
      <c r="CR1481"/>
      <c r="CS1481"/>
      <c r="CT1481"/>
      <c r="CU1481"/>
      <c r="CV1481"/>
      <c r="CW1481"/>
      <c r="CX1481"/>
      <c r="CY1481"/>
      <c r="CZ1481"/>
      <c r="DF1481" s="90"/>
    </row>
    <row r="1482" spans="81:110" x14ac:dyDescent="0.25"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  <c r="CQ1482"/>
      <c r="CR1482"/>
      <c r="CS1482"/>
      <c r="CT1482"/>
      <c r="CU1482"/>
      <c r="CV1482"/>
      <c r="CW1482"/>
      <c r="CX1482"/>
      <c r="CY1482"/>
      <c r="CZ1482"/>
      <c r="DF1482" s="90"/>
    </row>
    <row r="1483" spans="81:110" x14ac:dyDescent="0.25"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  <c r="CQ1483"/>
      <c r="CR1483"/>
      <c r="CS1483"/>
      <c r="CT1483"/>
      <c r="CU1483"/>
      <c r="CV1483"/>
      <c r="CW1483"/>
      <c r="CX1483"/>
      <c r="CY1483"/>
      <c r="CZ1483"/>
      <c r="DF1483" s="90"/>
    </row>
    <row r="1484" spans="81:110" x14ac:dyDescent="0.25"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  <c r="CQ1484"/>
      <c r="CR1484"/>
      <c r="CS1484"/>
      <c r="CT1484"/>
      <c r="CU1484"/>
      <c r="CV1484"/>
      <c r="CW1484"/>
      <c r="CX1484"/>
      <c r="CY1484"/>
      <c r="CZ1484"/>
      <c r="DF1484" s="90"/>
    </row>
    <row r="1485" spans="81:110" x14ac:dyDescent="0.25"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  <c r="CQ1485"/>
      <c r="CR1485"/>
      <c r="CS1485"/>
      <c r="CT1485"/>
      <c r="CU1485"/>
      <c r="CV1485"/>
      <c r="CW1485"/>
      <c r="CX1485"/>
      <c r="CY1485"/>
      <c r="CZ1485"/>
      <c r="DF1485" s="90"/>
    </row>
    <row r="1486" spans="81:110" x14ac:dyDescent="0.25"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  <c r="CQ1486"/>
      <c r="CR1486"/>
      <c r="CS1486"/>
      <c r="CT1486"/>
      <c r="CU1486"/>
      <c r="CV1486"/>
      <c r="CW1486"/>
      <c r="CX1486"/>
      <c r="CY1486"/>
      <c r="CZ1486"/>
      <c r="DF1486" s="90"/>
    </row>
    <row r="1487" spans="81:110" x14ac:dyDescent="0.25"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  <c r="CQ1487"/>
      <c r="CR1487"/>
      <c r="CS1487"/>
      <c r="CT1487"/>
      <c r="CU1487"/>
      <c r="CV1487"/>
      <c r="CW1487"/>
      <c r="CX1487"/>
      <c r="CY1487"/>
      <c r="CZ1487"/>
      <c r="DF1487" s="90"/>
    </row>
    <row r="1488" spans="81:110" x14ac:dyDescent="0.25"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  <c r="CQ1488"/>
      <c r="CR1488"/>
      <c r="CS1488"/>
      <c r="CT1488"/>
      <c r="CU1488"/>
      <c r="CV1488"/>
      <c r="CW1488"/>
      <c r="CX1488"/>
      <c r="CY1488"/>
      <c r="CZ1488"/>
      <c r="DF1488" s="90"/>
    </row>
    <row r="1489" spans="81:110" x14ac:dyDescent="0.25"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  <c r="CQ1489"/>
      <c r="CR1489"/>
      <c r="CS1489"/>
      <c r="CT1489"/>
      <c r="CU1489"/>
      <c r="CV1489"/>
      <c r="CW1489"/>
      <c r="CX1489"/>
      <c r="CY1489"/>
      <c r="CZ1489"/>
      <c r="DF1489" s="90"/>
    </row>
    <row r="1490" spans="81:110" x14ac:dyDescent="0.25"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  <c r="CQ1490"/>
      <c r="CR1490"/>
      <c r="CS1490"/>
      <c r="CT1490"/>
      <c r="CU1490"/>
      <c r="CV1490"/>
      <c r="CW1490"/>
      <c r="CX1490"/>
      <c r="CY1490"/>
      <c r="CZ1490"/>
      <c r="DF1490" s="90"/>
    </row>
    <row r="1491" spans="81:110" x14ac:dyDescent="0.25"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  <c r="CQ1491"/>
      <c r="CR1491"/>
      <c r="CS1491"/>
      <c r="CT1491"/>
      <c r="CU1491"/>
      <c r="CV1491"/>
      <c r="CW1491"/>
      <c r="CX1491"/>
      <c r="CY1491"/>
      <c r="CZ1491"/>
      <c r="DF1491" s="90"/>
    </row>
    <row r="1492" spans="81:110" x14ac:dyDescent="0.25"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  <c r="CQ1492"/>
      <c r="CR1492"/>
      <c r="CS1492"/>
      <c r="CT1492"/>
      <c r="CU1492"/>
      <c r="CV1492"/>
      <c r="CW1492"/>
      <c r="CX1492"/>
      <c r="CY1492"/>
      <c r="CZ1492"/>
      <c r="DF1492" s="90"/>
    </row>
    <row r="1493" spans="81:110" x14ac:dyDescent="0.25"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  <c r="CQ1493"/>
      <c r="CR1493"/>
      <c r="CS1493"/>
      <c r="CT1493"/>
      <c r="CU1493"/>
      <c r="CV1493"/>
      <c r="CW1493"/>
      <c r="CX1493"/>
      <c r="CY1493"/>
      <c r="CZ1493"/>
      <c r="DF1493" s="90"/>
    </row>
    <row r="1494" spans="81:110" x14ac:dyDescent="0.25"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  <c r="CQ1494"/>
      <c r="CR1494"/>
      <c r="CS1494"/>
      <c r="CT1494"/>
      <c r="CU1494"/>
      <c r="CV1494"/>
      <c r="CW1494"/>
      <c r="CX1494"/>
      <c r="CY1494"/>
      <c r="CZ1494"/>
      <c r="DF1494" s="90"/>
    </row>
    <row r="1495" spans="81:110" x14ac:dyDescent="0.25"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  <c r="CQ1495"/>
      <c r="CR1495"/>
      <c r="CS1495"/>
      <c r="CT1495"/>
      <c r="CU1495"/>
      <c r="CV1495"/>
      <c r="CW1495"/>
      <c r="CX1495"/>
      <c r="CY1495"/>
      <c r="CZ1495"/>
      <c r="DF1495" s="90"/>
    </row>
    <row r="1496" spans="81:110" x14ac:dyDescent="0.25"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  <c r="CQ1496"/>
      <c r="CR1496"/>
      <c r="CS1496"/>
      <c r="CT1496"/>
      <c r="CU1496"/>
      <c r="CV1496"/>
      <c r="CW1496"/>
      <c r="CX1496"/>
      <c r="CY1496"/>
      <c r="CZ1496"/>
      <c r="DF1496" s="90"/>
    </row>
    <row r="1497" spans="81:110" x14ac:dyDescent="0.25"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  <c r="CQ1497"/>
      <c r="CR1497"/>
      <c r="CS1497"/>
      <c r="CT1497"/>
      <c r="CU1497"/>
      <c r="CV1497"/>
      <c r="CW1497"/>
      <c r="CX1497"/>
      <c r="CY1497"/>
      <c r="CZ1497"/>
      <c r="DF1497" s="90"/>
    </row>
    <row r="1498" spans="81:110" x14ac:dyDescent="0.25"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  <c r="CQ1498"/>
      <c r="CR1498"/>
      <c r="CS1498"/>
      <c r="CT1498"/>
      <c r="CU1498"/>
      <c r="CV1498"/>
      <c r="CW1498"/>
      <c r="CX1498"/>
      <c r="CY1498"/>
      <c r="CZ1498"/>
      <c r="DF1498" s="90"/>
    </row>
    <row r="1499" spans="81:110" x14ac:dyDescent="0.25"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  <c r="CQ1499"/>
      <c r="CR1499"/>
      <c r="CS1499"/>
      <c r="CT1499"/>
      <c r="CU1499"/>
      <c r="CV1499"/>
      <c r="CW1499"/>
      <c r="CX1499"/>
      <c r="CY1499"/>
      <c r="CZ1499"/>
      <c r="DF1499" s="90"/>
    </row>
    <row r="1500" spans="81:110" x14ac:dyDescent="0.25"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  <c r="CQ1500"/>
      <c r="CR1500"/>
      <c r="CS1500"/>
      <c r="CT1500"/>
      <c r="CU1500"/>
      <c r="CV1500"/>
      <c r="CW1500"/>
      <c r="CX1500"/>
      <c r="CY1500"/>
      <c r="CZ1500"/>
      <c r="DF1500" s="90"/>
    </row>
    <row r="1501" spans="81:110" x14ac:dyDescent="0.25"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  <c r="CQ1501"/>
      <c r="CR1501"/>
      <c r="CS1501"/>
      <c r="CT1501"/>
      <c r="CU1501"/>
      <c r="CV1501"/>
      <c r="CW1501"/>
      <c r="CX1501"/>
      <c r="CY1501"/>
      <c r="CZ1501"/>
      <c r="DF1501" s="90"/>
    </row>
    <row r="1502" spans="81:110" x14ac:dyDescent="0.25"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  <c r="CQ1502"/>
      <c r="CR1502"/>
      <c r="CS1502"/>
      <c r="CT1502"/>
      <c r="CU1502"/>
      <c r="CV1502"/>
      <c r="CW1502"/>
      <c r="CX1502"/>
      <c r="CY1502"/>
      <c r="CZ1502"/>
      <c r="DF1502" s="90"/>
    </row>
    <row r="1503" spans="81:110" x14ac:dyDescent="0.25"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  <c r="CQ1503"/>
      <c r="CR1503"/>
      <c r="CS1503"/>
      <c r="CT1503"/>
      <c r="CU1503"/>
      <c r="CV1503"/>
      <c r="CW1503"/>
      <c r="CX1503"/>
      <c r="CY1503"/>
      <c r="CZ1503"/>
      <c r="DF1503" s="90"/>
    </row>
    <row r="1504" spans="81:110" x14ac:dyDescent="0.25"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  <c r="CQ1504"/>
      <c r="CR1504"/>
      <c r="CS1504"/>
      <c r="CT1504"/>
      <c r="CU1504"/>
      <c r="CV1504"/>
      <c r="CW1504"/>
      <c r="CX1504"/>
      <c r="CY1504"/>
      <c r="CZ1504"/>
      <c r="DF1504" s="90"/>
    </row>
    <row r="1505" spans="81:110" x14ac:dyDescent="0.25"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  <c r="CQ1505"/>
      <c r="CR1505"/>
      <c r="CS1505"/>
      <c r="CT1505"/>
      <c r="CU1505"/>
      <c r="CV1505"/>
      <c r="CW1505"/>
      <c r="CX1505"/>
      <c r="CY1505"/>
      <c r="CZ1505"/>
      <c r="DF1505" s="90"/>
    </row>
    <row r="1506" spans="81:110" x14ac:dyDescent="0.25"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  <c r="CQ1506"/>
      <c r="CR1506"/>
      <c r="CS1506"/>
      <c r="CT1506"/>
      <c r="CU1506"/>
      <c r="CV1506"/>
      <c r="CW1506"/>
      <c r="CX1506"/>
      <c r="CY1506"/>
      <c r="CZ1506"/>
      <c r="DF1506" s="90"/>
    </row>
    <row r="1507" spans="81:110" x14ac:dyDescent="0.25"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  <c r="CQ1507"/>
      <c r="CR1507"/>
      <c r="CS1507"/>
      <c r="CT1507"/>
      <c r="CU1507"/>
      <c r="CV1507"/>
      <c r="CW1507"/>
      <c r="CX1507"/>
      <c r="CY1507"/>
      <c r="CZ1507"/>
      <c r="DF1507" s="90"/>
    </row>
    <row r="1508" spans="81:110" x14ac:dyDescent="0.25"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  <c r="CQ1508"/>
      <c r="CR1508"/>
      <c r="CS1508"/>
      <c r="CT1508"/>
      <c r="CU1508"/>
      <c r="CV1508"/>
      <c r="CW1508"/>
      <c r="CX1508"/>
      <c r="CY1508"/>
      <c r="CZ1508"/>
      <c r="DF1508" s="90"/>
    </row>
    <row r="1509" spans="81:110" x14ac:dyDescent="0.25"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  <c r="CQ1509"/>
      <c r="CR1509"/>
      <c r="CS1509"/>
      <c r="CT1509"/>
      <c r="CU1509"/>
      <c r="CV1509"/>
      <c r="CW1509"/>
      <c r="CX1509"/>
      <c r="CY1509"/>
      <c r="CZ1509"/>
      <c r="DF1509" s="90"/>
    </row>
    <row r="1510" spans="81:110" x14ac:dyDescent="0.25"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  <c r="CQ1510"/>
      <c r="CR1510"/>
      <c r="CS1510"/>
      <c r="CT1510"/>
      <c r="CU1510"/>
      <c r="CV1510"/>
      <c r="CW1510"/>
      <c r="CX1510"/>
      <c r="CY1510"/>
      <c r="CZ1510"/>
      <c r="DF1510" s="90"/>
    </row>
    <row r="1511" spans="81:110" x14ac:dyDescent="0.25"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  <c r="CQ1511"/>
      <c r="CR1511"/>
      <c r="CS1511"/>
      <c r="CT1511"/>
      <c r="CU1511"/>
      <c r="CV1511"/>
      <c r="CW1511"/>
      <c r="CX1511"/>
      <c r="CY1511"/>
      <c r="CZ1511"/>
      <c r="DF1511" s="90"/>
    </row>
    <row r="1512" spans="81:110" x14ac:dyDescent="0.25"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  <c r="CQ1512"/>
      <c r="CR1512"/>
      <c r="CS1512"/>
      <c r="CT1512"/>
      <c r="CU1512"/>
      <c r="CV1512"/>
      <c r="CW1512"/>
      <c r="CX1512"/>
      <c r="CY1512"/>
      <c r="CZ1512"/>
      <c r="DF1512" s="90"/>
    </row>
    <row r="1513" spans="81:110" x14ac:dyDescent="0.25"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  <c r="CQ1513"/>
      <c r="CR1513"/>
      <c r="CS1513"/>
      <c r="CT1513"/>
      <c r="CU1513"/>
      <c r="CV1513"/>
      <c r="CW1513"/>
      <c r="CX1513"/>
      <c r="CY1513"/>
      <c r="CZ1513"/>
      <c r="DF1513" s="90"/>
    </row>
    <row r="1514" spans="81:110" x14ac:dyDescent="0.25"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  <c r="CQ1514"/>
      <c r="CR1514"/>
      <c r="CS1514"/>
      <c r="CT1514"/>
      <c r="CU1514"/>
      <c r="CV1514"/>
      <c r="CW1514"/>
      <c r="CX1514"/>
      <c r="CY1514"/>
      <c r="CZ1514"/>
      <c r="DF1514" s="90"/>
    </row>
    <row r="1515" spans="81:110" x14ac:dyDescent="0.25"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  <c r="CQ1515"/>
      <c r="CR1515"/>
      <c r="CS1515"/>
      <c r="CT1515"/>
      <c r="CU1515"/>
      <c r="CV1515"/>
      <c r="CW1515"/>
      <c r="CX1515"/>
      <c r="CY1515"/>
      <c r="CZ1515"/>
      <c r="DF1515" s="90"/>
    </row>
    <row r="1516" spans="81:110" x14ac:dyDescent="0.25"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  <c r="CQ1516"/>
      <c r="CR1516"/>
      <c r="CS1516"/>
      <c r="CT1516"/>
      <c r="CU1516"/>
      <c r="CV1516"/>
      <c r="CW1516"/>
      <c r="CX1516"/>
      <c r="CY1516"/>
      <c r="CZ1516"/>
      <c r="DF1516" s="90"/>
    </row>
    <row r="1517" spans="81:110" x14ac:dyDescent="0.25"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  <c r="CQ1517"/>
      <c r="CR1517"/>
      <c r="CS1517"/>
      <c r="CT1517"/>
      <c r="CU1517"/>
      <c r="CV1517"/>
      <c r="CW1517"/>
      <c r="CX1517"/>
      <c r="CY1517"/>
      <c r="CZ1517"/>
      <c r="DF1517" s="90"/>
    </row>
    <row r="1518" spans="81:110" x14ac:dyDescent="0.25"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  <c r="CQ1518"/>
      <c r="CR1518"/>
      <c r="CS1518"/>
      <c r="CT1518"/>
      <c r="CU1518"/>
      <c r="CV1518"/>
      <c r="CW1518"/>
      <c r="CX1518"/>
      <c r="CY1518"/>
      <c r="CZ1518"/>
      <c r="DF1518" s="90"/>
    </row>
    <row r="1519" spans="81:110" x14ac:dyDescent="0.25"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  <c r="CQ1519"/>
      <c r="CR1519"/>
      <c r="CS1519"/>
      <c r="CT1519"/>
      <c r="CU1519"/>
      <c r="CV1519"/>
      <c r="CW1519"/>
      <c r="CX1519"/>
      <c r="CY1519"/>
      <c r="CZ1519"/>
      <c r="DF1519" s="90"/>
    </row>
    <row r="1520" spans="81:110" x14ac:dyDescent="0.25"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  <c r="CQ1520"/>
      <c r="CR1520"/>
      <c r="CS1520"/>
      <c r="CT1520"/>
      <c r="CU1520"/>
      <c r="CV1520"/>
      <c r="CW1520"/>
      <c r="CX1520"/>
      <c r="CY1520"/>
      <c r="CZ1520"/>
      <c r="DF1520" s="90"/>
    </row>
    <row r="1521" spans="81:110" x14ac:dyDescent="0.25"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  <c r="CQ1521"/>
      <c r="CR1521"/>
      <c r="CS1521"/>
      <c r="CT1521"/>
      <c r="CU1521"/>
      <c r="CV1521"/>
      <c r="CW1521"/>
      <c r="CX1521"/>
      <c r="CY1521"/>
      <c r="CZ1521"/>
      <c r="DF1521" s="90"/>
    </row>
    <row r="1522" spans="81:110" x14ac:dyDescent="0.25"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  <c r="CQ1522"/>
      <c r="CR1522"/>
      <c r="CS1522"/>
      <c r="CT1522"/>
      <c r="CU1522"/>
      <c r="CV1522"/>
      <c r="CW1522"/>
      <c r="CX1522"/>
      <c r="CY1522"/>
      <c r="CZ1522"/>
      <c r="DF1522" s="90"/>
    </row>
    <row r="1523" spans="81:110" x14ac:dyDescent="0.25"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  <c r="CQ1523"/>
      <c r="CR1523"/>
      <c r="CS1523"/>
      <c r="CT1523"/>
      <c r="CU1523"/>
      <c r="CV1523"/>
      <c r="CW1523"/>
      <c r="CX1523"/>
      <c r="CY1523"/>
      <c r="CZ1523"/>
      <c r="DF1523" s="90"/>
    </row>
    <row r="1524" spans="81:110" x14ac:dyDescent="0.25"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  <c r="CQ1524"/>
      <c r="CR1524"/>
      <c r="CS1524"/>
      <c r="CT1524"/>
      <c r="CU1524"/>
      <c r="CV1524"/>
      <c r="CW1524"/>
      <c r="CX1524"/>
      <c r="CY1524"/>
      <c r="CZ1524"/>
      <c r="DF1524" s="90"/>
    </row>
    <row r="1525" spans="81:110" x14ac:dyDescent="0.25"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  <c r="CQ1525"/>
      <c r="CR1525"/>
      <c r="CS1525"/>
      <c r="CT1525"/>
      <c r="CU1525"/>
      <c r="CV1525"/>
      <c r="CW1525"/>
      <c r="CX1525"/>
      <c r="CY1525"/>
      <c r="CZ1525"/>
      <c r="DF1525" s="90"/>
    </row>
    <row r="1526" spans="81:110" x14ac:dyDescent="0.25"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  <c r="CQ1526"/>
      <c r="CR1526"/>
      <c r="CS1526"/>
      <c r="CT1526"/>
      <c r="CU1526"/>
      <c r="CV1526"/>
      <c r="CW1526"/>
      <c r="CX1526"/>
      <c r="CY1526"/>
      <c r="CZ1526"/>
      <c r="DF1526" s="90"/>
    </row>
    <row r="1527" spans="81:110" x14ac:dyDescent="0.25"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  <c r="CQ1527"/>
      <c r="CR1527"/>
      <c r="CS1527"/>
      <c r="CT1527"/>
      <c r="CU1527"/>
      <c r="CV1527"/>
      <c r="CW1527"/>
      <c r="CX1527"/>
      <c r="CY1527"/>
      <c r="CZ1527"/>
      <c r="DF1527" s="90"/>
    </row>
    <row r="1528" spans="81:110" x14ac:dyDescent="0.25"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  <c r="CQ1528"/>
      <c r="CR1528"/>
      <c r="CS1528"/>
      <c r="CT1528"/>
      <c r="CU1528"/>
      <c r="CV1528"/>
      <c r="CW1528"/>
      <c r="CX1528"/>
      <c r="CY1528"/>
      <c r="CZ1528"/>
      <c r="DF1528" s="90"/>
    </row>
    <row r="1529" spans="81:110" x14ac:dyDescent="0.25"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  <c r="CQ1529"/>
      <c r="CR1529"/>
      <c r="CS1529"/>
      <c r="CT1529"/>
      <c r="CU1529"/>
      <c r="CV1529"/>
      <c r="CW1529"/>
      <c r="CX1529"/>
      <c r="CY1529"/>
      <c r="CZ1529"/>
      <c r="DF1529" s="90"/>
    </row>
    <row r="1530" spans="81:110" x14ac:dyDescent="0.25"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  <c r="CQ1530"/>
      <c r="CR1530"/>
      <c r="CS1530"/>
      <c r="CT1530"/>
      <c r="CU1530"/>
      <c r="CV1530"/>
      <c r="CW1530"/>
      <c r="CX1530"/>
      <c r="CY1530"/>
      <c r="CZ1530"/>
      <c r="DF1530" s="90"/>
    </row>
    <row r="1531" spans="81:110" x14ac:dyDescent="0.25"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  <c r="CQ1531"/>
      <c r="CR1531"/>
      <c r="CS1531"/>
      <c r="CT1531"/>
      <c r="CU1531"/>
      <c r="CV1531"/>
      <c r="CW1531"/>
      <c r="CX1531"/>
      <c r="CY1531"/>
      <c r="CZ1531"/>
      <c r="DF1531" s="90"/>
    </row>
    <row r="1532" spans="81:110" x14ac:dyDescent="0.25"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  <c r="CQ1532"/>
      <c r="CR1532"/>
      <c r="CS1532"/>
      <c r="CT1532"/>
      <c r="CU1532"/>
      <c r="CV1532"/>
      <c r="CW1532"/>
      <c r="CX1532"/>
      <c r="CY1532"/>
      <c r="CZ1532"/>
      <c r="DF1532" s="90"/>
    </row>
    <row r="1533" spans="81:110" x14ac:dyDescent="0.25"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  <c r="CQ1533"/>
      <c r="CR1533"/>
      <c r="CS1533"/>
      <c r="CT1533"/>
      <c r="CU1533"/>
      <c r="CV1533"/>
      <c r="CW1533"/>
      <c r="CX1533"/>
      <c r="CY1533"/>
      <c r="CZ1533"/>
      <c r="DF1533" s="90"/>
    </row>
    <row r="1534" spans="81:110" x14ac:dyDescent="0.25"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  <c r="CQ1534"/>
      <c r="CR1534"/>
      <c r="CS1534"/>
      <c r="CT1534"/>
      <c r="CU1534"/>
      <c r="CV1534"/>
      <c r="CW1534"/>
      <c r="CX1534"/>
      <c r="CY1534"/>
      <c r="CZ1534"/>
      <c r="DF1534" s="90"/>
    </row>
    <row r="1535" spans="81:110" x14ac:dyDescent="0.25"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  <c r="CQ1535"/>
      <c r="CR1535"/>
      <c r="CS1535"/>
      <c r="CT1535"/>
      <c r="CU1535"/>
      <c r="CV1535"/>
      <c r="CW1535"/>
      <c r="CX1535"/>
      <c r="CY1535"/>
      <c r="CZ1535"/>
      <c r="DF1535" s="90"/>
    </row>
    <row r="1536" spans="81:110" x14ac:dyDescent="0.25"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  <c r="CQ1536"/>
      <c r="CR1536"/>
      <c r="CS1536"/>
      <c r="CT1536"/>
      <c r="CU1536"/>
      <c r="CV1536"/>
      <c r="CW1536"/>
      <c r="CX1536"/>
      <c r="CY1536"/>
      <c r="CZ1536"/>
      <c r="DF1536" s="90"/>
    </row>
    <row r="1537" spans="81:110" x14ac:dyDescent="0.25"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  <c r="CQ1537"/>
      <c r="CR1537"/>
      <c r="CS1537"/>
      <c r="CT1537"/>
      <c r="CU1537"/>
      <c r="CV1537"/>
      <c r="CW1537"/>
      <c r="CX1537"/>
      <c r="CY1537"/>
      <c r="CZ1537"/>
      <c r="DF1537" s="90"/>
    </row>
    <row r="1538" spans="81:110" x14ac:dyDescent="0.25"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  <c r="CQ1538"/>
      <c r="CR1538"/>
      <c r="CS1538"/>
      <c r="CT1538"/>
      <c r="CU1538"/>
      <c r="CV1538"/>
      <c r="CW1538"/>
      <c r="CX1538"/>
      <c r="CY1538"/>
      <c r="CZ1538"/>
      <c r="DF1538" s="90"/>
    </row>
    <row r="1539" spans="81:110" x14ac:dyDescent="0.25"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  <c r="CQ1539"/>
      <c r="CR1539"/>
      <c r="CS1539"/>
      <c r="CT1539"/>
      <c r="CU1539"/>
      <c r="CV1539"/>
      <c r="CW1539"/>
      <c r="CX1539"/>
      <c r="CY1539"/>
      <c r="CZ1539"/>
      <c r="DF1539" s="90"/>
    </row>
    <row r="1540" spans="81:110" x14ac:dyDescent="0.25"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  <c r="CQ1540"/>
      <c r="CR1540"/>
      <c r="CS1540"/>
      <c r="CT1540"/>
      <c r="CU1540"/>
      <c r="CV1540"/>
      <c r="CW1540"/>
      <c r="CX1540"/>
      <c r="CY1540"/>
      <c r="CZ1540"/>
      <c r="DF1540" s="90"/>
    </row>
    <row r="1541" spans="81:110" x14ac:dyDescent="0.25"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  <c r="CQ1541"/>
      <c r="CR1541"/>
      <c r="CS1541"/>
      <c r="CT1541"/>
      <c r="CU1541"/>
      <c r="CV1541"/>
      <c r="CW1541"/>
      <c r="CX1541"/>
      <c r="CY1541"/>
      <c r="CZ1541"/>
      <c r="DF1541" s="90"/>
    </row>
    <row r="1542" spans="81:110" x14ac:dyDescent="0.25"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  <c r="CQ1542"/>
      <c r="CR1542"/>
      <c r="CS1542"/>
      <c r="CT1542"/>
      <c r="CU1542"/>
      <c r="CV1542"/>
      <c r="CW1542"/>
      <c r="CX1542"/>
      <c r="CY1542"/>
      <c r="CZ1542"/>
      <c r="DF1542" s="90"/>
    </row>
    <row r="1543" spans="81:110" x14ac:dyDescent="0.25"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  <c r="CQ1543"/>
      <c r="CR1543"/>
      <c r="CS1543"/>
      <c r="CT1543"/>
      <c r="CU1543"/>
      <c r="CV1543"/>
      <c r="CW1543"/>
      <c r="CX1543"/>
      <c r="CY1543"/>
      <c r="CZ1543"/>
      <c r="DF1543" s="90"/>
    </row>
    <row r="1544" spans="81:110" x14ac:dyDescent="0.25"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  <c r="CQ1544"/>
      <c r="CR1544"/>
      <c r="CS1544"/>
      <c r="CT1544"/>
      <c r="CU1544"/>
      <c r="CV1544"/>
      <c r="CW1544"/>
      <c r="CX1544"/>
      <c r="CY1544"/>
      <c r="CZ1544"/>
      <c r="DF1544" s="90"/>
    </row>
    <row r="1545" spans="81:110" x14ac:dyDescent="0.25"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  <c r="CQ1545"/>
      <c r="CR1545"/>
      <c r="CS1545"/>
      <c r="CT1545"/>
      <c r="CU1545"/>
      <c r="CV1545"/>
      <c r="CW1545"/>
      <c r="CX1545"/>
      <c r="CY1545"/>
      <c r="CZ1545"/>
      <c r="DF1545" s="90"/>
    </row>
    <row r="1546" spans="81:110" x14ac:dyDescent="0.25"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  <c r="CQ1546"/>
      <c r="CR1546"/>
      <c r="CS1546"/>
      <c r="CT1546"/>
      <c r="CU1546"/>
      <c r="CV1546"/>
      <c r="CW1546"/>
      <c r="CX1546"/>
      <c r="CY1546"/>
      <c r="CZ1546"/>
      <c r="DF1546" s="90"/>
    </row>
    <row r="1547" spans="81:110" x14ac:dyDescent="0.25"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  <c r="CQ1547"/>
      <c r="CR1547"/>
      <c r="CS1547"/>
      <c r="CT1547"/>
      <c r="CU1547"/>
      <c r="CV1547"/>
      <c r="CW1547"/>
      <c r="CX1547"/>
      <c r="CY1547"/>
      <c r="CZ1547"/>
      <c r="DF1547" s="90"/>
    </row>
    <row r="1548" spans="81:110" x14ac:dyDescent="0.25"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  <c r="CQ1548"/>
      <c r="CR1548"/>
      <c r="CS1548"/>
      <c r="CT1548"/>
      <c r="CU1548"/>
      <c r="CV1548"/>
      <c r="CW1548"/>
      <c r="CX1548"/>
      <c r="CY1548"/>
      <c r="CZ1548"/>
      <c r="DF1548" s="90"/>
    </row>
    <row r="1549" spans="81:110" x14ac:dyDescent="0.25"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  <c r="CQ1549"/>
      <c r="CR1549"/>
      <c r="CS1549"/>
      <c r="CT1549"/>
      <c r="CU1549"/>
      <c r="CV1549"/>
      <c r="CW1549"/>
      <c r="CX1549"/>
      <c r="CY1549"/>
      <c r="CZ1549"/>
      <c r="DF1549" s="90"/>
    </row>
    <row r="1550" spans="81:110" x14ac:dyDescent="0.25"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  <c r="CQ1550"/>
      <c r="CR1550"/>
      <c r="CS1550"/>
      <c r="CT1550"/>
      <c r="CU1550"/>
      <c r="CV1550"/>
      <c r="CW1550"/>
      <c r="CX1550"/>
      <c r="CY1550"/>
      <c r="CZ1550"/>
      <c r="DF1550" s="90"/>
    </row>
    <row r="1551" spans="81:110" x14ac:dyDescent="0.25"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  <c r="CQ1551"/>
      <c r="CR1551"/>
      <c r="CS1551"/>
      <c r="CT1551"/>
      <c r="CU1551"/>
      <c r="CV1551"/>
      <c r="CW1551"/>
      <c r="CX1551"/>
      <c r="CY1551"/>
      <c r="CZ1551"/>
      <c r="DF1551" s="90"/>
    </row>
    <row r="1552" spans="81:110" x14ac:dyDescent="0.25"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  <c r="CQ1552"/>
      <c r="CR1552"/>
      <c r="CS1552"/>
      <c r="CT1552"/>
      <c r="CU1552"/>
      <c r="CV1552"/>
      <c r="CW1552"/>
      <c r="CX1552"/>
      <c r="CY1552"/>
      <c r="CZ1552"/>
      <c r="DF1552" s="90"/>
    </row>
    <row r="1553" spans="81:110" x14ac:dyDescent="0.25"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  <c r="CQ1553"/>
      <c r="CR1553"/>
      <c r="CS1553"/>
      <c r="CT1553"/>
      <c r="CU1553"/>
      <c r="CV1553"/>
      <c r="CW1553"/>
      <c r="CX1553"/>
      <c r="CY1553"/>
      <c r="CZ1553"/>
      <c r="DF1553" s="90"/>
    </row>
    <row r="1554" spans="81:110" x14ac:dyDescent="0.25"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  <c r="CQ1554"/>
      <c r="CR1554"/>
      <c r="CS1554"/>
      <c r="CT1554"/>
      <c r="CU1554"/>
      <c r="CV1554"/>
      <c r="CW1554"/>
      <c r="CX1554"/>
      <c r="CY1554"/>
      <c r="CZ1554"/>
      <c r="DF1554" s="90"/>
    </row>
    <row r="1555" spans="81:110" x14ac:dyDescent="0.25"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  <c r="CQ1555"/>
      <c r="CR1555"/>
      <c r="CS1555"/>
      <c r="CT1555"/>
      <c r="CU1555"/>
      <c r="CV1555"/>
      <c r="CW1555"/>
      <c r="CX1555"/>
      <c r="CY1555"/>
      <c r="CZ1555"/>
      <c r="DF1555" s="90"/>
    </row>
    <row r="1556" spans="81:110" x14ac:dyDescent="0.25"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  <c r="CQ1556"/>
      <c r="CR1556"/>
      <c r="CS1556"/>
      <c r="CT1556"/>
      <c r="CU1556"/>
      <c r="CV1556"/>
      <c r="CW1556"/>
      <c r="CX1556"/>
      <c r="CY1556"/>
      <c r="CZ1556"/>
      <c r="DF1556" s="90"/>
    </row>
    <row r="1557" spans="81:110" x14ac:dyDescent="0.25"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  <c r="CQ1557"/>
      <c r="CR1557"/>
      <c r="CS1557"/>
      <c r="CT1557"/>
      <c r="CU1557"/>
      <c r="CV1557"/>
      <c r="CW1557"/>
      <c r="CX1557"/>
      <c r="CY1557"/>
      <c r="CZ1557"/>
      <c r="DF1557" s="90"/>
    </row>
    <row r="1558" spans="81:110" x14ac:dyDescent="0.25"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  <c r="CQ1558"/>
      <c r="CR1558"/>
      <c r="CS1558"/>
      <c r="CT1558"/>
      <c r="CU1558"/>
      <c r="CV1558"/>
      <c r="CW1558"/>
      <c r="CX1558"/>
      <c r="CY1558"/>
      <c r="CZ1558"/>
      <c r="DF1558" s="90"/>
    </row>
    <row r="1559" spans="81:110" x14ac:dyDescent="0.25"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  <c r="CQ1559"/>
      <c r="CR1559"/>
      <c r="CS1559"/>
      <c r="CT1559"/>
      <c r="CU1559"/>
      <c r="CV1559"/>
      <c r="CW1559"/>
      <c r="CX1559"/>
      <c r="CY1559"/>
      <c r="CZ1559"/>
      <c r="DF1559" s="90"/>
    </row>
    <row r="1560" spans="81:110" x14ac:dyDescent="0.25"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  <c r="CQ1560"/>
      <c r="CR1560"/>
      <c r="CS1560"/>
      <c r="CT1560"/>
      <c r="CU1560"/>
      <c r="CV1560"/>
      <c r="CW1560"/>
      <c r="CX1560"/>
      <c r="CY1560"/>
      <c r="CZ1560"/>
      <c r="DF1560" s="90"/>
    </row>
    <row r="1561" spans="81:110" x14ac:dyDescent="0.25"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  <c r="CQ1561"/>
      <c r="CR1561"/>
      <c r="CS1561"/>
      <c r="CT1561"/>
      <c r="CU1561"/>
      <c r="CV1561"/>
      <c r="CW1561"/>
      <c r="CX1561"/>
      <c r="CY1561"/>
      <c r="CZ1561"/>
      <c r="DF1561" s="90"/>
    </row>
    <row r="1562" spans="81:110" x14ac:dyDescent="0.25"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  <c r="CQ1562"/>
      <c r="CR1562"/>
      <c r="CS1562"/>
      <c r="CT1562"/>
      <c r="CU1562"/>
      <c r="CV1562"/>
      <c r="CW1562"/>
      <c r="CX1562"/>
      <c r="CY1562"/>
      <c r="CZ1562"/>
      <c r="DF1562" s="90"/>
    </row>
    <row r="1563" spans="81:110" x14ac:dyDescent="0.25"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  <c r="CQ1563"/>
      <c r="CR1563"/>
      <c r="CS1563"/>
      <c r="CT1563"/>
      <c r="CU1563"/>
      <c r="CV1563"/>
      <c r="CW1563"/>
      <c r="CX1563"/>
      <c r="CY1563"/>
      <c r="CZ1563"/>
      <c r="DF1563" s="90"/>
    </row>
    <row r="1564" spans="81:110" x14ac:dyDescent="0.25"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  <c r="CQ1564"/>
      <c r="CR1564"/>
      <c r="CS1564"/>
      <c r="CT1564"/>
      <c r="CU1564"/>
      <c r="CV1564"/>
      <c r="CW1564"/>
      <c r="CX1564"/>
      <c r="CY1564"/>
      <c r="CZ1564"/>
      <c r="DF1564" s="90"/>
    </row>
    <row r="1565" spans="81:110" x14ac:dyDescent="0.25"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  <c r="CQ1565"/>
      <c r="CR1565"/>
      <c r="CS1565"/>
      <c r="CT1565"/>
      <c r="CU1565"/>
      <c r="CV1565"/>
      <c r="CW1565"/>
      <c r="CX1565"/>
      <c r="CY1565"/>
      <c r="CZ1565"/>
      <c r="DF1565" s="90"/>
    </row>
    <row r="1566" spans="81:110" x14ac:dyDescent="0.25"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  <c r="CQ1566"/>
      <c r="CR1566"/>
      <c r="CS1566"/>
      <c r="CT1566"/>
      <c r="CU1566"/>
      <c r="CV1566"/>
      <c r="CW1566"/>
      <c r="CX1566"/>
      <c r="CY1566"/>
      <c r="CZ1566"/>
      <c r="DF1566" s="90"/>
    </row>
    <row r="1567" spans="81:110" x14ac:dyDescent="0.25"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  <c r="CQ1567"/>
      <c r="CR1567"/>
      <c r="CS1567"/>
      <c r="CT1567"/>
      <c r="CU1567"/>
      <c r="CV1567"/>
      <c r="CW1567"/>
      <c r="CX1567"/>
      <c r="CY1567"/>
      <c r="CZ1567"/>
      <c r="DF1567" s="90"/>
    </row>
    <row r="1568" spans="81:110" x14ac:dyDescent="0.25"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  <c r="CQ1568"/>
      <c r="CR1568"/>
      <c r="CS1568"/>
      <c r="CT1568"/>
      <c r="CU1568"/>
      <c r="CV1568"/>
      <c r="CW1568"/>
      <c r="CX1568"/>
      <c r="CY1568"/>
      <c r="CZ1568"/>
      <c r="DF1568" s="90"/>
    </row>
    <row r="1569" spans="81:110" x14ac:dyDescent="0.25"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  <c r="CQ1569"/>
      <c r="CR1569"/>
      <c r="CS1569"/>
      <c r="CT1569"/>
      <c r="CU1569"/>
      <c r="CV1569"/>
      <c r="CW1569"/>
      <c r="CX1569"/>
      <c r="CY1569"/>
      <c r="CZ1569"/>
      <c r="DF1569" s="90"/>
    </row>
    <row r="1570" spans="81:110" x14ac:dyDescent="0.25"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  <c r="CQ1570"/>
      <c r="CR1570"/>
      <c r="CS1570"/>
      <c r="CT1570"/>
      <c r="CU1570"/>
      <c r="CV1570"/>
      <c r="CW1570"/>
      <c r="CX1570"/>
      <c r="CY1570"/>
      <c r="CZ1570"/>
      <c r="DF1570" s="90"/>
    </row>
    <row r="1571" spans="81:110" x14ac:dyDescent="0.25"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  <c r="CQ1571"/>
      <c r="CR1571"/>
      <c r="CS1571"/>
      <c r="CT1571"/>
      <c r="CU1571"/>
      <c r="CV1571"/>
      <c r="CW1571"/>
      <c r="CX1571"/>
      <c r="CY1571"/>
      <c r="CZ1571"/>
      <c r="DF1571" s="90"/>
    </row>
    <row r="1572" spans="81:110" x14ac:dyDescent="0.25"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  <c r="CQ1572"/>
      <c r="CR1572"/>
      <c r="CS1572"/>
      <c r="CT1572"/>
      <c r="CU1572"/>
      <c r="CV1572"/>
      <c r="CW1572"/>
      <c r="CX1572"/>
      <c r="CY1572"/>
      <c r="CZ1572"/>
      <c r="DF1572" s="90"/>
    </row>
    <row r="1573" spans="81:110" x14ac:dyDescent="0.25"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  <c r="CQ1573"/>
      <c r="CR1573"/>
      <c r="CS1573"/>
      <c r="CT1573"/>
      <c r="CU1573"/>
      <c r="CV1573"/>
      <c r="CW1573"/>
      <c r="CX1573"/>
      <c r="CY1573"/>
      <c r="CZ1573"/>
      <c r="DF1573" s="90"/>
    </row>
    <row r="1574" spans="81:110" x14ac:dyDescent="0.25"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  <c r="CQ1574"/>
      <c r="CR1574"/>
      <c r="CS1574"/>
      <c r="CT1574"/>
      <c r="CU1574"/>
      <c r="CV1574"/>
      <c r="CW1574"/>
      <c r="CX1574"/>
      <c r="CY1574"/>
      <c r="CZ1574"/>
      <c r="DF1574" s="90"/>
    </row>
    <row r="1575" spans="81:110" x14ac:dyDescent="0.25"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  <c r="CQ1575"/>
      <c r="CR1575"/>
      <c r="CS1575"/>
      <c r="CT1575"/>
      <c r="CU1575"/>
      <c r="CV1575"/>
      <c r="CW1575"/>
      <c r="CX1575"/>
      <c r="CY1575"/>
      <c r="CZ1575"/>
      <c r="DF1575" s="90"/>
    </row>
    <row r="1576" spans="81:110" x14ac:dyDescent="0.25"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  <c r="CQ1576"/>
      <c r="CR1576"/>
      <c r="CS1576"/>
      <c r="CT1576"/>
      <c r="CU1576"/>
      <c r="CV1576"/>
      <c r="CW1576"/>
      <c r="CX1576"/>
      <c r="CY1576"/>
      <c r="CZ1576"/>
      <c r="DF1576" s="90"/>
    </row>
    <row r="1577" spans="81:110" x14ac:dyDescent="0.25"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  <c r="CQ1577"/>
      <c r="CR1577"/>
      <c r="CS1577"/>
      <c r="CT1577"/>
      <c r="CU1577"/>
      <c r="CV1577"/>
      <c r="CW1577"/>
      <c r="CX1577"/>
      <c r="CY1577"/>
      <c r="CZ1577"/>
      <c r="DF1577" s="90"/>
    </row>
    <row r="1578" spans="81:110" x14ac:dyDescent="0.25"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  <c r="CQ1578"/>
      <c r="CR1578"/>
      <c r="CS1578"/>
      <c r="CT1578"/>
      <c r="CU1578"/>
      <c r="CV1578"/>
      <c r="CW1578"/>
      <c r="CX1578"/>
      <c r="CY1578"/>
      <c r="CZ1578"/>
      <c r="DF1578" s="90"/>
    </row>
    <row r="1579" spans="81:110" x14ac:dyDescent="0.25"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  <c r="CQ1579"/>
      <c r="CR1579"/>
      <c r="CS1579"/>
      <c r="CT1579"/>
      <c r="CU1579"/>
      <c r="CV1579"/>
      <c r="CW1579"/>
      <c r="CX1579"/>
      <c r="CY1579"/>
      <c r="CZ1579"/>
      <c r="DF1579" s="90"/>
    </row>
    <row r="1580" spans="81:110" x14ac:dyDescent="0.25"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  <c r="CQ1580"/>
      <c r="CR1580"/>
      <c r="CS1580"/>
      <c r="CT1580"/>
      <c r="CU1580"/>
      <c r="CV1580"/>
      <c r="CW1580"/>
      <c r="CX1580"/>
      <c r="CY1580"/>
      <c r="CZ1580"/>
      <c r="DF1580" s="90"/>
    </row>
    <row r="1581" spans="81:110" x14ac:dyDescent="0.25"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  <c r="CQ1581"/>
      <c r="CR1581"/>
      <c r="CS1581"/>
      <c r="CT1581"/>
      <c r="CU1581"/>
      <c r="CV1581"/>
      <c r="CW1581"/>
      <c r="CX1581"/>
      <c r="CY1581"/>
      <c r="CZ1581"/>
      <c r="DF1581" s="90"/>
    </row>
    <row r="1582" spans="81:110" x14ac:dyDescent="0.25"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  <c r="CQ1582"/>
      <c r="CR1582"/>
      <c r="CS1582"/>
      <c r="CT1582"/>
      <c r="CU1582"/>
      <c r="CV1582"/>
      <c r="CW1582"/>
      <c r="CX1582"/>
      <c r="CY1582"/>
      <c r="CZ1582"/>
      <c r="DF1582" s="90"/>
    </row>
    <row r="1583" spans="81:110" x14ac:dyDescent="0.25"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  <c r="CQ1583"/>
      <c r="CR1583"/>
      <c r="CS1583"/>
      <c r="CT1583"/>
      <c r="CU1583"/>
      <c r="CV1583"/>
      <c r="CW1583"/>
      <c r="CX1583"/>
      <c r="CY1583"/>
      <c r="CZ1583"/>
      <c r="DF1583" s="90"/>
    </row>
    <row r="1584" spans="81:110" x14ac:dyDescent="0.25"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  <c r="CQ1584"/>
      <c r="CR1584"/>
      <c r="CS1584"/>
      <c r="CT1584"/>
      <c r="CU1584"/>
      <c r="CV1584"/>
      <c r="CW1584"/>
      <c r="CX1584"/>
      <c r="CY1584"/>
      <c r="CZ1584"/>
      <c r="DF1584" s="90"/>
    </row>
    <row r="1585" spans="81:110" x14ac:dyDescent="0.25"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  <c r="CQ1585"/>
      <c r="CR1585"/>
      <c r="CS1585"/>
      <c r="CT1585"/>
      <c r="CU1585"/>
      <c r="CV1585"/>
      <c r="CW1585"/>
      <c r="CX1585"/>
      <c r="CY1585"/>
      <c r="CZ1585"/>
      <c r="DF1585" s="90"/>
    </row>
    <row r="1586" spans="81:110" x14ac:dyDescent="0.25"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  <c r="CQ1586"/>
      <c r="CR1586"/>
      <c r="CS1586"/>
      <c r="CT1586"/>
      <c r="CU1586"/>
      <c r="CV1586"/>
      <c r="CW1586"/>
      <c r="CX1586"/>
      <c r="CY1586"/>
      <c r="CZ1586"/>
      <c r="DF1586" s="90"/>
    </row>
    <row r="1587" spans="81:110" x14ac:dyDescent="0.25"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  <c r="CQ1587"/>
      <c r="CR1587"/>
      <c r="CS1587"/>
      <c r="CT1587"/>
      <c r="CU1587"/>
      <c r="CV1587"/>
      <c r="CW1587"/>
      <c r="CX1587"/>
      <c r="CY1587"/>
      <c r="CZ1587"/>
      <c r="DF1587" s="90"/>
    </row>
    <row r="1588" spans="81:110" x14ac:dyDescent="0.25"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  <c r="CQ1588"/>
      <c r="CR1588"/>
      <c r="CS1588"/>
      <c r="CT1588"/>
      <c r="CU1588"/>
      <c r="CV1588"/>
      <c r="CW1588"/>
      <c r="CX1588"/>
      <c r="CY1588"/>
      <c r="CZ1588"/>
      <c r="DF1588" s="90"/>
    </row>
    <row r="1589" spans="81:110" x14ac:dyDescent="0.25"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  <c r="CQ1589"/>
      <c r="CR1589"/>
      <c r="CS1589"/>
      <c r="CT1589"/>
      <c r="CU1589"/>
      <c r="CV1589"/>
      <c r="CW1589"/>
      <c r="CX1589"/>
      <c r="CY1589"/>
      <c r="CZ1589"/>
      <c r="DF1589" s="90"/>
    </row>
    <row r="1590" spans="81:110" x14ac:dyDescent="0.25"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  <c r="CQ1590"/>
      <c r="CR1590"/>
      <c r="CS1590"/>
      <c r="CT1590"/>
      <c r="CU1590"/>
      <c r="CV1590"/>
      <c r="CW1590"/>
      <c r="CX1590"/>
      <c r="CY1590"/>
      <c r="CZ1590"/>
      <c r="DF1590" s="90"/>
    </row>
    <row r="1591" spans="81:110" x14ac:dyDescent="0.25"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  <c r="CQ1591"/>
      <c r="CR1591"/>
      <c r="CS1591"/>
      <c r="CT1591"/>
      <c r="CU1591"/>
      <c r="CV1591"/>
      <c r="CW1591"/>
      <c r="CX1591"/>
      <c r="CY1591"/>
      <c r="CZ1591"/>
      <c r="DF1591" s="90"/>
    </row>
    <row r="1592" spans="81:110" x14ac:dyDescent="0.25"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  <c r="CQ1592"/>
      <c r="CR1592"/>
      <c r="CS1592"/>
      <c r="CT1592"/>
      <c r="CU1592"/>
      <c r="CV1592"/>
      <c r="CW1592"/>
      <c r="CX1592"/>
      <c r="CY1592"/>
      <c r="CZ1592"/>
      <c r="DF1592" s="90"/>
    </row>
    <row r="1593" spans="81:110" x14ac:dyDescent="0.25"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  <c r="CQ1593"/>
      <c r="CR1593"/>
      <c r="CS1593"/>
      <c r="CT1593"/>
      <c r="CU1593"/>
      <c r="CV1593"/>
      <c r="CW1593"/>
      <c r="CX1593"/>
      <c r="CY1593"/>
      <c r="CZ1593"/>
      <c r="DF1593" s="90"/>
    </row>
    <row r="1594" spans="81:110" x14ac:dyDescent="0.25"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  <c r="CQ1594"/>
      <c r="CR1594"/>
      <c r="CS1594"/>
      <c r="CT1594"/>
      <c r="CU1594"/>
      <c r="CV1594"/>
      <c r="CW1594"/>
      <c r="CX1594"/>
      <c r="CY1594"/>
      <c r="CZ1594"/>
      <c r="DF1594" s="90"/>
    </row>
    <row r="1595" spans="81:110" x14ac:dyDescent="0.25"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  <c r="CQ1595"/>
      <c r="CR1595"/>
      <c r="CS1595"/>
      <c r="CT1595"/>
      <c r="CU1595"/>
      <c r="CV1595"/>
      <c r="CW1595"/>
      <c r="CX1595"/>
      <c r="CY1595"/>
      <c r="CZ1595"/>
      <c r="DF1595" s="90"/>
    </row>
    <row r="1596" spans="81:110" x14ac:dyDescent="0.25"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  <c r="CQ1596"/>
      <c r="CR1596"/>
      <c r="CS1596"/>
      <c r="CT1596"/>
      <c r="CU1596"/>
      <c r="CV1596"/>
      <c r="CW1596"/>
      <c r="CX1596"/>
      <c r="CY1596"/>
      <c r="CZ1596"/>
      <c r="DF1596" s="90"/>
    </row>
    <row r="1597" spans="81:110" x14ac:dyDescent="0.25"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  <c r="CQ1597"/>
      <c r="CR1597"/>
      <c r="CS1597"/>
      <c r="CT1597"/>
      <c r="CU1597"/>
      <c r="CV1597"/>
      <c r="CW1597"/>
      <c r="CX1597"/>
      <c r="CY1597"/>
      <c r="CZ1597"/>
      <c r="DF1597" s="90"/>
    </row>
    <row r="1598" spans="81:110" x14ac:dyDescent="0.25"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  <c r="CQ1598"/>
      <c r="CR1598"/>
      <c r="CS1598"/>
      <c r="CT1598"/>
      <c r="CU1598"/>
      <c r="CV1598"/>
      <c r="CW1598"/>
      <c r="CX1598"/>
      <c r="CY1598"/>
      <c r="CZ1598"/>
      <c r="DF1598" s="90"/>
    </row>
    <row r="1599" spans="81:110" x14ac:dyDescent="0.25"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  <c r="CQ1599"/>
      <c r="CR1599"/>
      <c r="CS1599"/>
      <c r="CT1599"/>
      <c r="CU1599"/>
      <c r="CV1599"/>
      <c r="CW1599"/>
      <c r="CX1599"/>
      <c r="CY1599"/>
      <c r="CZ1599"/>
      <c r="DF1599" s="90"/>
    </row>
    <row r="1600" spans="81:110" x14ac:dyDescent="0.25"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  <c r="CQ1600"/>
      <c r="CR1600"/>
      <c r="CS1600"/>
      <c r="CT1600"/>
      <c r="CU1600"/>
      <c r="CV1600"/>
      <c r="CW1600"/>
      <c r="CX1600"/>
      <c r="CY1600"/>
      <c r="CZ1600"/>
      <c r="DF1600" s="90"/>
    </row>
    <row r="1601" spans="81:110" x14ac:dyDescent="0.25"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  <c r="CQ1601"/>
      <c r="CR1601"/>
      <c r="CS1601"/>
      <c r="CT1601"/>
      <c r="CU1601"/>
      <c r="CV1601"/>
      <c r="CW1601"/>
      <c r="CX1601"/>
      <c r="CY1601"/>
      <c r="CZ1601"/>
      <c r="DF1601" s="90"/>
    </row>
    <row r="1602" spans="81:110" x14ac:dyDescent="0.25"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  <c r="CQ1602"/>
      <c r="CR1602"/>
      <c r="CS1602"/>
      <c r="CT1602"/>
      <c r="CU1602"/>
      <c r="CV1602"/>
      <c r="CW1602"/>
      <c r="CX1602"/>
      <c r="CY1602"/>
      <c r="CZ1602"/>
      <c r="DF1602" s="90"/>
    </row>
    <row r="1603" spans="81:110" x14ac:dyDescent="0.25"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  <c r="CQ1603"/>
      <c r="CR1603"/>
      <c r="CS1603"/>
      <c r="CT1603"/>
      <c r="CU1603"/>
      <c r="CV1603"/>
      <c r="CW1603"/>
      <c r="CX1603"/>
      <c r="CY1603"/>
      <c r="CZ1603"/>
      <c r="DF1603" s="90"/>
    </row>
    <row r="1604" spans="81:110" x14ac:dyDescent="0.25"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  <c r="CQ1604"/>
      <c r="CR1604"/>
      <c r="CS1604"/>
      <c r="CT1604"/>
      <c r="CU1604"/>
      <c r="CV1604"/>
      <c r="CW1604"/>
      <c r="CX1604"/>
      <c r="CY1604"/>
      <c r="CZ1604"/>
      <c r="DF1604" s="90"/>
    </row>
    <row r="1605" spans="81:110" x14ac:dyDescent="0.25"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  <c r="CQ1605"/>
      <c r="CR1605"/>
      <c r="CS1605"/>
      <c r="CT1605"/>
      <c r="CU1605"/>
      <c r="CV1605"/>
      <c r="CW1605"/>
      <c r="CX1605"/>
      <c r="CY1605"/>
      <c r="CZ1605"/>
      <c r="DF1605" s="90"/>
    </row>
    <row r="1606" spans="81:110" x14ac:dyDescent="0.25"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  <c r="CQ1606"/>
      <c r="CR1606"/>
      <c r="CS1606"/>
      <c r="CT1606"/>
      <c r="CU1606"/>
      <c r="CV1606"/>
      <c r="CW1606"/>
      <c r="CX1606"/>
      <c r="CY1606"/>
      <c r="CZ1606"/>
      <c r="DF1606" s="90"/>
    </row>
    <row r="1607" spans="81:110" x14ac:dyDescent="0.25"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  <c r="CQ1607"/>
      <c r="CR1607"/>
      <c r="CS1607"/>
      <c r="CT1607"/>
      <c r="CU1607"/>
      <c r="CV1607"/>
      <c r="CW1607"/>
      <c r="CX1607"/>
      <c r="CY1607"/>
      <c r="CZ1607"/>
      <c r="DF1607" s="90"/>
    </row>
    <row r="1608" spans="81:110" x14ac:dyDescent="0.25"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  <c r="CQ1608"/>
      <c r="CR1608"/>
      <c r="CS1608"/>
      <c r="CT1608"/>
      <c r="CU1608"/>
      <c r="CV1608"/>
      <c r="CW1608"/>
      <c r="CX1608"/>
      <c r="CY1608"/>
      <c r="CZ1608"/>
      <c r="DF1608" s="90"/>
    </row>
    <row r="1609" spans="81:110" x14ac:dyDescent="0.25"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  <c r="CQ1609"/>
      <c r="CR1609"/>
      <c r="CS1609"/>
      <c r="CT1609"/>
      <c r="CU1609"/>
      <c r="CV1609"/>
      <c r="CW1609"/>
      <c r="CX1609"/>
      <c r="CY1609"/>
      <c r="CZ1609"/>
      <c r="DF1609" s="90"/>
    </row>
    <row r="1610" spans="81:110" x14ac:dyDescent="0.25"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  <c r="CQ1610"/>
      <c r="CR1610"/>
      <c r="CS1610"/>
      <c r="CT1610"/>
      <c r="CU1610"/>
      <c r="CV1610"/>
      <c r="CW1610"/>
      <c r="CX1610"/>
      <c r="CY1610"/>
      <c r="CZ1610"/>
      <c r="DF1610" s="90"/>
    </row>
    <row r="1611" spans="81:110" x14ac:dyDescent="0.25"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  <c r="CQ1611"/>
      <c r="CR1611"/>
      <c r="CS1611"/>
      <c r="CT1611"/>
      <c r="CU1611"/>
      <c r="CV1611"/>
      <c r="CW1611"/>
      <c r="CX1611"/>
      <c r="CY1611"/>
      <c r="CZ1611"/>
      <c r="DF1611" s="90"/>
    </row>
    <row r="1612" spans="81:110" x14ac:dyDescent="0.25"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  <c r="CQ1612"/>
      <c r="CR1612"/>
      <c r="CS1612"/>
      <c r="CT1612"/>
      <c r="CU1612"/>
      <c r="CV1612"/>
      <c r="CW1612"/>
      <c r="CX1612"/>
      <c r="CY1612"/>
      <c r="CZ1612"/>
      <c r="DF1612" s="90"/>
    </row>
    <row r="1613" spans="81:110" x14ac:dyDescent="0.25"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  <c r="CQ1613"/>
      <c r="CR1613"/>
      <c r="CS1613"/>
      <c r="CT1613"/>
      <c r="CU1613"/>
      <c r="CV1613"/>
      <c r="CW1613"/>
      <c r="CX1613"/>
      <c r="CY1613"/>
      <c r="CZ1613"/>
      <c r="DF1613" s="90"/>
    </row>
    <row r="1614" spans="81:110" x14ac:dyDescent="0.25"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  <c r="CQ1614"/>
      <c r="CR1614"/>
      <c r="CS1614"/>
      <c r="CT1614"/>
      <c r="CU1614"/>
      <c r="CV1614"/>
      <c r="CW1614"/>
      <c r="CX1614"/>
      <c r="CY1614"/>
      <c r="CZ1614"/>
      <c r="DF1614" s="90"/>
    </row>
    <row r="1615" spans="81:110" x14ac:dyDescent="0.25"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  <c r="CQ1615"/>
      <c r="CR1615"/>
      <c r="CS1615"/>
      <c r="CT1615"/>
      <c r="CU1615"/>
      <c r="CV1615"/>
      <c r="CW1615"/>
      <c r="CX1615"/>
      <c r="CY1615"/>
      <c r="CZ1615"/>
      <c r="DF1615" s="90"/>
    </row>
    <row r="1616" spans="81:110" x14ac:dyDescent="0.25"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  <c r="CQ1616"/>
      <c r="CR1616"/>
      <c r="CS1616"/>
      <c r="CT1616"/>
      <c r="CU1616"/>
      <c r="CV1616"/>
      <c r="CW1616"/>
      <c r="CX1616"/>
      <c r="CY1616"/>
      <c r="CZ1616"/>
      <c r="DF1616" s="90"/>
    </row>
    <row r="1617" spans="81:110" x14ac:dyDescent="0.25"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  <c r="CQ1617"/>
      <c r="CR1617"/>
      <c r="CS1617"/>
      <c r="CT1617"/>
      <c r="CU1617"/>
      <c r="CV1617"/>
      <c r="CW1617"/>
      <c r="CX1617"/>
      <c r="CY1617"/>
      <c r="CZ1617"/>
      <c r="DF1617" s="90"/>
    </row>
    <row r="1618" spans="81:110" x14ac:dyDescent="0.25"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  <c r="CQ1618"/>
      <c r="CR1618"/>
      <c r="CS1618"/>
      <c r="CT1618"/>
      <c r="CU1618"/>
      <c r="CV1618"/>
      <c r="CW1618"/>
      <c r="CX1618"/>
      <c r="CY1618"/>
      <c r="CZ1618"/>
      <c r="DF1618" s="90"/>
    </row>
    <row r="1619" spans="81:110" x14ac:dyDescent="0.25"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  <c r="CQ1619"/>
      <c r="CR1619"/>
      <c r="CS1619"/>
      <c r="CT1619"/>
      <c r="CU1619"/>
      <c r="CV1619"/>
      <c r="CW1619"/>
      <c r="CX1619"/>
      <c r="CY1619"/>
      <c r="CZ1619"/>
      <c r="DF1619" s="90"/>
    </row>
    <row r="1620" spans="81:110" x14ac:dyDescent="0.25"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  <c r="CQ1620"/>
      <c r="CR1620"/>
      <c r="CS1620"/>
      <c r="CT1620"/>
      <c r="CU1620"/>
      <c r="CV1620"/>
      <c r="CW1620"/>
      <c r="CX1620"/>
      <c r="CY1620"/>
      <c r="CZ1620"/>
      <c r="DF1620" s="90"/>
    </row>
    <row r="1621" spans="81:110" x14ac:dyDescent="0.25"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  <c r="CQ1621"/>
      <c r="CR1621"/>
      <c r="CS1621"/>
      <c r="CT1621"/>
      <c r="CU1621"/>
      <c r="CV1621"/>
      <c r="CW1621"/>
      <c r="CX1621"/>
      <c r="CY1621"/>
      <c r="CZ1621"/>
      <c r="DF1621" s="90"/>
    </row>
    <row r="1622" spans="81:110" x14ac:dyDescent="0.25"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  <c r="CQ1622"/>
      <c r="CR1622"/>
      <c r="CS1622"/>
      <c r="CT1622"/>
      <c r="CU1622"/>
      <c r="CV1622"/>
      <c r="CW1622"/>
      <c r="CX1622"/>
      <c r="CY1622"/>
      <c r="CZ1622"/>
      <c r="DF1622" s="90"/>
    </row>
    <row r="1623" spans="81:110" x14ac:dyDescent="0.25"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  <c r="CQ1623"/>
      <c r="CR1623"/>
      <c r="CS1623"/>
      <c r="CT1623"/>
      <c r="CU1623"/>
      <c r="CV1623"/>
      <c r="CW1623"/>
      <c r="CX1623"/>
      <c r="CY1623"/>
      <c r="CZ1623"/>
      <c r="DF1623" s="90"/>
    </row>
    <row r="1624" spans="81:110" x14ac:dyDescent="0.25"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  <c r="CQ1624"/>
      <c r="CR1624"/>
      <c r="CS1624"/>
      <c r="CT1624"/>
      <c r="CU1624"/>
      <c r="CV1624"/>
      <c r="CW1624"/>
      <c r="CX1624"/>
      <c r="CY1624"/>
      <c r="CZ1624"/>
      <c r="DF1624" s="90"/>
    </row>
    <row r="1625" spans="81:110" x14ac:dyDescent="0.25"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  <c r="CQ1625"/>
      <c r="CR1625"/>
      <c r="CS1625"/>
      <c r="CT1625"/>
      <c r="CU1625"/>
      <c r="CV1625"/>
      <c r="CW1625"/>
      <c r="CX1625"/>
      <c r="CY1625"/>
      <c r="CZ1625"/>
      <c r="DF1625" s="90"/>
    </row>
    <row r="1626" spans="81:110" x14ac:dyDescent="0.25"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  <c r="CQ1626"/>
      <c r="CR1626"/>
      <c r="CS1626"/>
      <c r="CT1626"/>
      <c r="CU1626"/>
      <c r="CV1626"/>
      <c r="CW1626"/>
      <c r="CX1626"/>
      <c r="CY1626"/>
      <c r="CZ1626"/>
      <c r="DF1626" s="90"/>
    </row>
    <row r="1627" spans="81:110" x14ac:dyDescent="0.25"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  <c r="CQ1627"/>
      <c r="CR1627"/>
      <c r="CS1627"/>
      <c r="CT1627"/>
      <c r="CU1627"/>
      <c r="CV1627"/>
      <c r="CW1627"/>
      <c r="CX1627"/>
      <c r="CY1627"/>
      <c r="CZ1627"/>
      <c r="DF1627" s="90"/>
    </row>
    <row r="1628" spans="81:110" x14ac:dyDescent="0.25"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  <c r="CQ1628"/>
      <c r="CR1628"/>
      <c r="CS1628"/>
      <c r="CT1628"/>
      <c r="CU1628"/>
      <c r="CV1628"/>
      <c r="CW1628"/>
      <c r="CX1628"/>
      <c r="CY1628"/>
      <c r="CZ1628"/>
      <c r="DF1628" s="90"/>
    </row>
    <row r="1629" spans="81:110" x14ac:dyDescent="0.25"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  <c r="CQ1629"/>
      <c r="CR1629"/>
      <c r="CS1629"/>
      <c r="CT1629"/>
      <c r="CU1629"/>
      <c r="CV1629"/>
      <c r="CW1629"/>
      <c r="CX1629"/>
      <c r="CY1629"/>
      <c r="CZ1629"/>
      <c r="DF1629" s="90"/>
    </row>
    <row r="1630" spans="81:110" x14ac:dyDescent="0.25"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  <c r="CQ1630"/>
      <c r="CR1630"/>
      <c r="CS1630"/>
      <c r="CT1630"/>
      <c r="CU1630"/>
      <c r="CV1630"/>
      <c r="CW1630"/>
      <c r="CX1630"/>
      <c r="CY1630"/>
      <c r="CZ1630"/>
      <c r="DF1630" s="90"/>
    </row>
    <row r="1631" spans="81:110" x14ac:dyDescent="0.25"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  <c r="CQ1631"/>
      <c r="CR1631"/>
      <c r="CS1631"/>
      <c r="CT1631"/>
      <c r="CU1631"/>
      <c r="CV1631"/>
      <c r="CW1631"/>
      <c r="CX1631"/>
      <c r="CY1631"/>
      <c r="CZ1631"/>
      <c r="DF1631" s="90"/>
    </row>
    <row r="1632" spans="81:110" x14ac:dyDescent="0.25"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  <c r="CQ1632"/>
      <c r="CR1632"/>
      <c r="CS1632"/>
      <c r="CT1632"/>
      <c r="CU1632"/>
      <c r="CV1632"/>
      <c r="CW1632"/>
      <c r="CX1632"/>
      <c r="CY1632"/>
      <c r="CZ1632"/>
      <c r="DF1632" s="90"/>
    </row>
    <row r="1633" spans="81:110" x14ac:dyDescent="0.25"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  <c r="CQ1633"/>
      <c r="CR1633"/>
      <c r="CS1633"/>
      <c r="CT1633"/>
      <c r="CU1633"/>
      <c r="CV1633"/>
      <c r="CW1633"/>
      <c r="CX1633"/>
      <c r="CY1633"/>
      <c r="CZ1633"/>
      <c r="DF1633" s="90"/>
    </row>
    <row r="1634" spans="81:110" x14ac:dyDescent="0.25"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  <c r="CQ1634"/>
      <c r="CR1634"/>
      <c r="CS1634"/>
      <c r="CT1634"/>
      <c r="CU1634"/>
      <c r="CV1634"/>
      <c r="CW1634"/>
      <c r="CX1634"/>
      <c r="CY1634"/>
      <c r="CZ1634"/>
      <c r="DF1634" s="90"/>
    </row>
    <row r="1635" spans="81:110" x14ac:dyDescent="0.25"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  <c r="CQ1635"/>
      <c r="CR1635"/>
      <c r="CS1635"/>
      <c r="CT1635"/>
      <c r="CU1635"/>
      <c r="CV1635"/>
      <c r="CW1635"/>
      <c r="CX1635"/>
      <c r="CY1635"/>
      <c r="CZ1635"/>
      <c r="DF1635" s="90"/>
    </row>
    <row r="1636" spans="81:110" x14ac:dyDescent="0.25"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  <c r="CQ1636"/>
      <c r="CR1636"/>
      <c r="CS1636"/>
      <c r="CT1636"/>
      <c r="CU1636"/>
      <c r="CV1636"/>
      <c r="CW1636"/>
      <c r="CX1636"/>
      <c r="CY1636"/>
      <c r="CZ1636"/>
      <c r="DF1636" s="90"/>
    </row>
    <row r="1637" spans="81:110" x14ac:dyDescent="0.25"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  <c r="CQ1637"/>
      <c r="CR1637"/>
      <c r="CS1637"/>
      <c r="CT1637"/>
      <c r="CU1637"/>
      <c r="CV1637"/>
      <c r="CW1637"/>
      <c r="CX1637"/>
      <c r="CY1637"/>
      <c r="CZ1637"/>
      <c r="DF1637" s="90"/>
    </row>
    <row r="1638" spans="81:110" x14ac:dyDescent="0.25"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  <c r="CQ1638"/>
      <c r="CR1638"/>
      <c r="CS1638"/>
      <c r="CT1638"/>
      <c r="CU1638"/>
      <c r="CV1638"/>
      <c r="CW1638"/>
      <c r="CX1638"/>
      <c r="CY1638"/>
      <c r="CZ1638"/>
      <c r="DF1638" s="90"/>
    </row>
    <row r="1639" spans="81:110" x14ac:dyDescent="0.25"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  <c r="CQ1639"/>
      <c r="CR1639"/>
      <c r="CS1639"/>
      <c r="CT1639"/>
      <c r="CU1639"/>
      <c r="CV1639"/>
      <c r="CW1639"/>
      <c r="CX1639"/>
      <c r="CY1639"/>
      <c r="CZ1639"/>
      <c r="DF1639" s="90"/>
    </row>
    <row r="1640" spans="81:110" x14ac:dyDescent="0.25"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  <c r="CQ1640"/>
      <c r="CR1640"/>
      <c r="CS1640"/>
      <c r="CT1640"/>
      <c r="CU1640"/>
      <c r="CV1640"/>
      <c r="CW1640"/>
      <c r="CX1640"/>
      <c r="CY1640"/>
      <c r="CZ1640"/>
      <c r="DF1640" s="90"/>
    </row>
    <row r="1641" spans="81:110" x14ac:dyDescent="0.25"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  <c r="CQ1641"/>
      <c r="CR1641"/>
      <c r="CS1641"/>
      <c r="CT1641"/>
      <c r="CU1641"/>
      <c r="CV1641"/>
      <c r="CW1641"/>
      <c r="CX1641"/>
      <c r="CY1641"/>
      <c r="CZ1641"/>
      <c r="DF1641" s="90"/>
    </row>
    <row r="1642" spans="81:110" x14ac:dyDescent="0.25"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  <c r="CQ1642"/>
      <c r="CR1642"/>
      <c r="CS1642"/>
      <c r="CT1642"/>
      <c r="CU1642"/>
      <c r="CV1642"/>
      <c r="CW1642"/>
      <c r="CX1642"/>
      <c r="CY1642"/>
      <c r="CZ1642"/>
      <c r="DF1642" s="90"/>
    </row>
    <row r="1643" spans="81:110" x14ac:dyDescent="0.25"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  <c r="CQ1643"/>
      <c r="CR1643"/>
      <c r="CS1643"/>
      <c r="CT1643"/>
      <c r="CU1643"/>
      <c r="CV1643"/>
      <c r="CW1643"/>
      <c r="CX1643"/>
      <c r="CY1643"/>
      <c r="CZ1643"/>
      <c r="DF1643" s="90"/>
    </row>
    <row r="1644" spans="81:110" x14ac:dyDescent="0.25"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  <c r="CQ1644"/>
      <c r="CR1644"/>
      <c r="CS1644"/>
      <c r="CT1644"/>
      <c r="CU1644"/>
      <c r="CV1644"/>
      <c r="CW1644"/>
      <c r="CX1644"/>
      <c r="CY1644"/>
      <c r="CZ1644"/>
      <c r="DF1644" s="90"/>
    </row>
    <row r="1645" spans="81:110" x14ac:dyDescent="0.25"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  <c r="CQ1645"/>
      <c r="CR1645"/>
      <c r="CS1645"/>
      <c r="CT1645"/>
      <c r="CU1645"/>
      <c r="CV1645"/>
      <c r="CW1645"/>
      <c r="CX1645"/>
      <c r="CY1645"/>
      <c r="CZ1645"/>
      <c r="DF1645" s="90"/>
    </row>
    <row r="1646" spans="81:110" x14ac:dyDescent="0.25"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  <c r="CQ1646"/>
      <c r="CR1646"/>
      <c r="CS1646"/>
      <c r="CT1646"/>
      <c r="CU1646"/>
      <c r="CV1646"/>
      <c r="CW1646"/>
      <c r="CX1646"/>
      <c r="CY1646"/>
      <c r="CZ1646"/>
      <c r="DF1646" s="90"/>
    </row>
    <row r="1647" spans="81:110" x14ac:dyDescent="0.25"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  <c r="CQ1647"/>
      <c r="CR1647"/>
      <c r="CS1647"/>
      <c r="CT1647"/>
      <c r="CU1647"/>
      <c r="CV1647"/>
      <c r="CW1647"/>
      <c r="CX1647"/>
      <c r="CY1647"/>
      <c r="CZ1647"/>
      <c r="DF1647" s="90"/>
    </row>
    <row r="1648" spans="81:110" x14ac:dyDescent="0.25"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  <c r="CQ1648"/>
      <c r="CR1648"/>
      <c r="CS1648"/>
      <c r="CT1648"/>
      <c r="CU1648"/>
      <c r="CV1648"/>
      <c r="CW1648"/>
      <c r="CX1648"/>
      <c r="CY1648"/>
      <c r="CZ1648"/>
      <c r="DF1648" s="90"/>
    </row>
    <row r="1649" spans="81:110" x14ac:dyDescent="0.25"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  <c r="CQ1649"/>
      <c r="CR1649"/>
      <c r="CS1649"/>
      <c r="CT1649"/>
      <c r="CU1649"/>
      <c r="CV1649"/>
      <c r="CW1649"/>
      <c r="CX1649"/>
      <c r="CY1649"/>
      <c r="CZ1649"/>
      <c r="DF1649" s="90"/>
    </row>
    <row r="1650" spans="81:110" x14ac:dyDescent="0.25"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  <c r="CQ1650"/>
      <c r="CR1650"/>
      <c r="CS1650"/>
      <c r="CT1650"/>
      <c r="CU1650"/>
      <c r="CV1650"/>
      <c r="CW1650"/>
      <c r="CX1650"/>
      <c r="CY1650"/>
      <c r="CZ1650"/>
      <c r="DF1650" s="90"/>
    </row>
    <row r="1651" spans="81:110" x14ac:dyDescent="0.25"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  <c r="CQ1651"/>
      <c r="CR1651"/>
      <c r="CS1651"/>
      <c r="CT1651"/>
      <c r="CU1651"/>
      <c r="CV1651"/>
      <c r="CW1651"/>
      <c r="CX1651"/>
      <c r="CY1651"/>
      <c r="CZ1651"/>
      <c r="DF1651" s="90"/>
    </row>
    <row r="1652" spans="81:110" x14ac:dyDescent="0.25"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  <c r="CQ1652"/>
      <c r="CR1652"/>
      <c r="CS1652"/>
      <c r="CT1652"/>
      <c r="CU1652"/>
      <c r="CV1652"/>
      <c r="CW1652"/>
      <c r="CX1652"/>
      <c r="CY1652"/>
      <c r="CZ1652"/>
      <c r="DF1652" s="90"/>
    </row>
    <row r="1653" spans="81:110" x14ac:dyDescent="0.25"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  <c r="CQ1653"/>
      <c r="CR1653"/>
      <c r="CS1653"/>
      <c r="CT1653"/>
      <c r="CU1653"/>
      <c r="CV1653"/>
      <c r="CW1653"/>
      <c r="CX1653"/>
      <c r="CY1653"/>
      <c r="CZ1653"/>
      <c r="DF1653" s="90"/>
    </row>
    <row r="1654" spans="81:110" x14ac:dyDescent="0.25"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  <c r="CQ1654"/>
      <c r="CR1654"/>
      <c r="CS1654"/>
      <c r="CT1654"/>
      <c r="CU1654"/>
      <c r="CV1654"/>
      <c r="CW1654"/>
      <c r="CX1654"/>
      <c r="CY1654"/>
      <c r="CZ1654"/>
      <c r="DF1654" s="90"/>
    </row>
    <row r="1655" spans="81:110" x14ac:dyDescent="0.25"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  <c r="CQ1655"/>
      <c r="CR1655"/>
      <c r="CS1655"/>
      <c r="CT1655"/>
      <c r="CU1655"/>
      <c r="CV1655"/>
      <c r="CW1655"/>
      <c r="CX1655"/>
      <c r="CY1655"/>
      <c r="CZ1655"/>
      <c r="DF1655" s="90"/>
    </row>
    <row r="1656" spans="81:110" x14ac:dyDescent="0.25"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  <c r="CQ1656"/>
      <c r="CR1656"/>
      <c r="CS1656"/>
      <c r="CT1656"/>
      <c r="CU1656"/>
      <c r="CV1656"/>
      <c r="CW1656"/>
      <c r="CX1656"/>
      <c r="CY1656"/>
      <c r="CZ1656"/>
      <c r="DF1656" s="90"/>
    </row>
    <row r="1657" spans="81:110" x14ac:dyDescent="0.25"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  <c r="CQ1657"/>
      <c r="CR1657"/>
      <c r="CS1657"/>
      <c r="CT1657"/>
      <c r="CU1657"/>
      <c r="CV1657"/>
      <c r="CW1657"/>
      <c r="CX1657"/>
      <c r="CY1657"/>
      <c r="CZ1657"/>
      <c r="DF1657" s="90"/>
    </row>
    <row r="1658" spans="81:110" x14ac:dyDescent="0.25"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  <c r="CQ1658"/>
      <c r="CR1658"/>
      <c r="CS1658"/>
      <c r="CT1658"/>
      <c r="CU1658"/>
      <c r="CV1658"/>
      <c r="CW1658"/>
      <c r="CX1658"/>
      <c r="CY1658"/>
      <c r="CZ1658"/>
      <c r="DF1658" s="90"/>
    </row>
    <row r="1659" spans="81:110" x14ac:dyDescent="0.25"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  <c r="CQ1659"/>
      <c r="CR1659"/>
      <c r="CS1659"/>
      <c r="CT1659"/>
      <c r="CU1659"/>
      <c r="CV1659"/>
      <c r="CW1659"/>
      <c r="CX1659"/>
      <c r="CY1659"/>
      <c r="CZ1659"/>
      <c r="DF1659" s="90"/>
    </row>
    <row r="1660" spans="81:110" x14ac:dyDescent="0.25"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  <c r="CQ1660"/>
      <c r="CR1660"/>
      <c r="CS1660"/>
      <c r="CT1660"/>
      <c r="CU1660"/>
      <c r="CV1660"/>
      <c r="CW1660"/>
      <c r="CX1660"/>
      <c r="CY1660"/>
      <c r="CZ1660"/>
      <c r="DF1660" s="90"/>
    </row>
    <row r="1661" spans="81:110" x14ac:dyDescent="0.25"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  <c r="CQ1661"/>
      <c r="CR1661"/>
      <c r="CS1661"/>
      <c r="CT1661"/>
      <c r="CU1661"/>
      <c r="CV1661"/>
      <c r="CW1661"/>
      <c r="CX1661"/>
      <c r="CY1661"/>
      <c r="CZ1661"/>
      <c r="DF1661" s="90"/>
    </row>
    <row r="1662" spans="81:110" x14ac:dyDescent="0.25"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  <c r="CQ1662"/>
      <c r="CR1662"/>
      <c r="CS1662"/>
      <c r="CT1662"/>
      <c r="CU1662"/>
      <c r="CV1662"/>
      <c r="CW1662"/>
      <c r="CX1662"/>
      <c r="CY1662"/>
      <c r="CZ1662"/>
      <c r="DF1662" s="90"/>
    </row>
    <row r="1663" spans="81:110" x14ac:dyDescent="0.25"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  <c r="CQ1663"/>
      <c r="CR1663"/>
      <c r="CS1663"/>
      <c r="CT1663"/>
      <c r="CU1663"/>
      <c r="CV1663"/>
      <c r="CW1663"/>
      <c r="CX1663"/>
      <c r="CY1663"/>
      <c r="CZ1663"/>
      <c r="DF1663" s="90"/>
    </row>
    <row r="1664" spans="81:110" x14ac:dyDescent="0.25"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  <c r="CQ1664"/>
      <c r="CR1664"/>
      <c r="CS1664"/>
      <c r="CT1664"/>
      <c r="CU1664"/>
      <c r="CV1664"/>
      <c r="CW1664"/>
      <c r="CX1664"/>
      <c r="CY1664"/>
      <c r="CZ1664"/>
      <c r="DF1664" s="90"/>
    </row>
    <row r="1665" spans="81:110" x14ac:dyDescent="0.25"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  <c r="CQ1665"/>
      <c r="CR1665"/>
      <c r="CS1665"/>
      <c r="CT1665"/>
      <c r="CU1665"/>
      <c r="CV1665"/>
      <c r="CW1665"/>
      <c r="CX1665"/>
      <c r="CY1665"/>
      <c r="CZ1665"/>
      <c r="DF1665" s="90"/>
    </row>
    <row r="1666" spans="81:110" x14ac:dyDescent="0.25"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  <c r="CQ1666"/>
      <c r="CR1666"/>
      <c r="CS1666"/>
      <c r="CT1666"/>
      <c r="CU1666"/>
      <c r="CV1666"/>
      <c r="CW1666"/>
      <c r="CX1666"/>
      <c r="CY1666"/>
      <c r="CZ1666"/>
      <c r="DF1666" s="90"/>
    </row>
    <row r="1667" spans="81:110" x14ac:dyDescent="0.25"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  <c r="CQ1667"/>
      <c r="CR1667"/>
      <c r="CS1667"/>
      <c r="CT1667"/>
      <c r="CU1667"/>
      <c r="CV1667"/>
      <c r="CW1667"/>
      <c r="CX1667"/>
      <c r="CY1667"/>
      <c r="CZ1667"/>
      <c r="DF1667" s="90"/>
    </row>
    <row r="1668" spans="81:110" x14ac:dyDescent="0.25"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  <c r="CQ1668"/>
      <c r="CR1668"/>
      <c r="CS1668"/>
      <c r="CT1668"/>
      <c r="CU1668"/>
      <c r="CV1668"/>
      <c r="CW1668"/>
      <c r="CX1668"/>
      <c r="CY1668"/>
      <c r="CZ1668"/>
      <c r="DF1668" s="90"/>
    </row>
    <row r="1669" spans="81:110" x14ac:dyDescent="0.25"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  <c r="CQ1669"/>
      <c r="CR1669"/>
      <c r="CS1669"/>
      <c r="CT1669"/>
      <c r="CU1669"/>
      <c r="CV1669"/>
      <c r="CW1669"/>
      <c r="CX1669"/>
      <c r="CY1669"/>
      <c r="CZ1669"/>
      <c r="DF1669" s="90"/>
    </row>
    <row r="1670" spans="81:110" x14ac:dyDescent="0.25"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  <c r="CQ1670"/>
      <c r="CR1670"/>
      <c r="CS1670"/>
      <c r="CT1670"/>
      <c r="CU1670"/>
      <c r="CV1670"/>
      <c r="CW1670"/>
      <c r="CX1670"/>
      <c r="CY1670"/>
      <c r="CZ1670"/>
      <c r="DF1670" s="90"/>
    </row>
    <row r="1671" spans="81:110" x14ac:dyDescent="0.25"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  <c r="CQ1671"/>
      <c r="CR1671"/>
      <c r="CS1671"/>
      <c r="CT1671"/>
      <c r="CU1671"/>
      <c r="CV1671"/>
      <c r="CW1671"/>
      <c r="CX1671"/>
      <c r="CY1671"/>
      <c r="CZ1671"/>
      <c r="DF1671" s="90"/>
    </row>
    <row r="1672" spans="81:110" x14ac:dyDescent="0.25"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  <c r="CQ1672"/>
      <c r="CR1672"/>
      <c r="CS1672"/>
      <c r="CT1672"/>
      <c r="CU1672"/>
      <c r="CV1672"/>
      <c r="CW1672"/>
      <c r="CX1672"/>
      <c r="CY1672"/>
      <c r="CZ1672"/>
      <c r="DF1672" s="90"/>
    </row>
    <row r="1673" spans="81:110" x14ac:dyDescent="0.25"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  <c r="CQ1673"/>
      <c r="CR1673"/>
      <c r="CS1673"/>
      <c r="CT1673"/>
      <c r="CU1673"/>
      <c r="CV1673"/>
      <c r="CW1673"/>
      <c r="CX1673"/>
      <c r="CY1673"/>
      <c r="CZ1673"/>
      <c r="DF1673" s="90"/>
    </row>
    <row r="1674" spans="81:110" x14ac:dyDescent="0.25"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  <c r="CQ1674"/>
      <c r="CR1674"/>
      <c r="CS1674"/>
      <c r="CT1674"/>
      <c r="CU1674"/>
      <c r="CV1674"/>
      <c r="CW1674"/>
      <c r="CX1674"/>
      <c r="CY1674"/>
      <c r="CZ1674"/>
      <c r="DF1674" s="90"/>
    </row>
    <row r="1675" spans="81:110" x14ac:dyDescent="0.25"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  <c r="CQ1675"/>
      <c r="CR1675"/>
      <c r="CS1675"/>
      <c r="CT1675"/>
      <c r="CU1675"/>
      <c r="CV1675"/>
      <c r="CW1675"/>
      <c r="CX1675"/>
      <c r="CY1675"/>
      <c r="CZ1675"/>
      <c r="DF1675" s="90"/>
    </row>
    <row r="1676" spans="81:110" x14ac:dyDescent="0.25"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  <c r="CQ1676"/>
      <c r="CR1676"/>
      <c r="CS1676"/>
      <c r="CT1676"/>
      <c r="CU1676"/>
      <c r="CV1676"/>
      <c r="CW1676"/>
      <c r="CX1676"/>
      <c r="CY1676"/>
      <c r="CZ1676"/>
      <c r="DF1676" s="90"/>
    </row>
    <row r="1677" spans="81:110" x14ac:dyDescent="0.25"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  <c r="CQ1677"/>
      <c r="CR1677"/>
      <c r="CS1677"/>
      <c r="CT1677"/>
      <c r="CU1677"/>
      <c r="CV1677"/>
      <c r="CW1677"/>
      <c r="CX1677"/>
      <c r="CY1677"/>
      <c r="CZ1677"/>
      <c r="DF1677" s="90"/>
    </row>
    <row r="1678" spans="81:110" x14ac:dyDescent="0.25"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  <c r="CQ1678"/>
      <c r="CR1678"/>
      <c r="CS1678"/>
      <c r="CT1678"/>
      <c r="CU1678"/>
      <c r="CV1678"/>
      <c r="CW1678"/>
      <c r="CX1678"/>
      <c r="CY1678"/>
      <c r="CZ1678"/>
      <c r="DF1678" s="90"/>
    </row>
    <row r="1679" spans="81:110" x14ac:dyDescent="0.25"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  <c r="CQ1679"/>
      <c r="CR1679"/>
      <c r="CS1679"/>
      <c r="CT1679"/>
      <c r="CU1679"/>
      <c r="CV1679"/>
      <c r="CW1679"/>
      <c r="CX1679"/>
      <c r="CY1679"/>
      <c r="CZ1679"/>
      <c r="DF1679" s="90"/>
    </row>
    <row r="1680" spans="81:110" x14ac:dyDescent="0.25"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  <c r="CQ1680"/>
      <c r="CR1680"/>
      <c r="CS1680"/>
      <c r="CT1680"/>
      <c r="CU1680"/>
      <c r="CV1680"/>
      <c r="CW1680"/>
      <c r="CX1680"/>
      <c r="CY1680"/>
      <c r="CZ1680"/>
      <c r="DF1680" s="90"/>
    </row>
    <row r="1681" spans="81:110" x14ac:dyDescent="0.25"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  <c r="CQ1681"/>
      <c r="CR1681"/>
      <c r="CS1681"/>
      <c r="CT1681"/>
      <c r="CU1681"/>
      <c r="CV1681"/>
      <c r="CW1681"/>
      <c r="CX1681"/>
      <c r="CY1681"/>
      <c r="CZ1681"/>
      <c r="DF1681" s="90"/>
    </row>
    <row r="1682" spans="81:110" x14ac:dyDescent="0.25"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  <c r="CQ1682"/>
      <c r="CR1682"/>
      <c r="CS1682"/>
      <c r="CT1682"/>
      <c r="CU1682"/>
      <c r="CV1682"/>
      <c r="CW1682"/>
      <c r="CX1682"/>
      <c r="CY1682"/>
      <c r="CZ1682"/>
      <c r="DF1682" s="90"/>
    </row>
    <row r="1683" spans="81:110" x14ac:dyDescent="0.25"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  <c r="CQ1683"/>
      <c r="CR1683"/>
      <c r="CS1683"/>
      <c r="CT1683"/>
      <c r="CU1683"/>
      <c r="CV1683"/>
      <c r="CW1683"/>
      <c r="CX1683"/>
      <c r="CY1683"/>
      <c r="CZ1683"/>
      <c r="DF1683" s="90"/>
    </row>
    <row r="1684" spans="81:110" x14ac:dyDescent="0.25"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  <c r="CQ1684"/>
      <c r="CR1684"/>
      <c r="CS1684"/>
      <c r="CT1684"/>
      <c r="CU1684"/>
      <c r="CV1684"/>
      <c r="CW1684"/>
      <c r="CX1684"/>
      <c r="CY1684"/>
      <c r="CZ1684"/>
      <c r="DF1684" s="90"/>
    </row>
    <row r="1685" spans="81:110" x14ac:dyDescent="0.25"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  <c r="CQ1685"/>
      <c r="CR1685"/>
      <c r="CS1685"/>
      <c r="CT1685"/>
      <c r="CU1685"/>
      <c r="CV1685"/>
      <c r="CW1685"/>
      <c r="CX1685"/>
      <c r="CY1685"/>
      <c r="CZ1685"/>
      <c r="DF1685" s="90"/>
    </row>
    <row r="1686" spans="81:110" x14ac:dyDescent="0.25"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  <c r="CQ1686"/>
      <c r="CR1686"/>
      <c r="CS1686"/>
      <c r="CT1686"/>
      <c r="CU1686"/>
      <c r="CV1686"/>
      <c r="CW1686"/>
      <c r="CX1686"/>
      <c r="CY1686"/>
      <c r="CZ1686"/>
      <c r="DF1686" s="90"/>
    </row>
    <row r="1687" spans="81:110" x14ac:dyDescent="0.25"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  <c r="CQ1687"/>
      <c r="CR1687"/>
      <c r="CS1687"/>
      <c r="CT1687"/>
      <c r="CU1687"/>
      <c r="CV1687"/>
      <c r="CW1687"/>
      <c r="CX1687"/>
      <c r="CY1687"/>
      <c r="CZ1687"/>
      <c r="DF1687" s="90"/>
    </row>
    <row r="1688" spans="81:110" x14ac:dyDescent="0.25"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  <c r="CQ1688"/>
      <c r="CR1688"/>
      <c r="CS1688"/>
      <c r="CT1688"/>
      <c r="CU1688"/>
      <c r="CV1688"/>
      <c r="CW1688"/>
      <c r="CX1688"/>
      <c r="CY1688"/>
      <c r="CZ1688"/>
      <c r="DF1688" s="90"/>
    </row>
    <row r="1689" spans="81:110" x14ac:dyDescent="0.25"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  <c r="CQ1689"/>
      <c r="CR1689"/>
      <c r="CS1689"/>
      <c r="CT1689"/>
      <c r="CU1689"/>
      <c r="CV1689"/>
      <c r="CW1689"/>
      <c r="CX1689"/>
      <c r="CY1689"/>
      <c r="CZ1689"/>
      <c r="DF1689" s="90"/>
    </row>
    <row r="1690" spans="81:110" x14ac:dyDescent="0.25"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  <c r="CQ1690"/>
      <c r="CR1690"/>
      <c r="CS1690"/>
      <c r="CT1690"/>
      <c r="CU1690"/>
      <c r="CV1690"/>
      <c r="CW1690"/>
      <c r="CX1690"/>
      <c r="CY1690"/>
      <c r="CZ1690"/>
      <c r="DF1690" s="90"/>
    </row>
    <row r="1691" spans="81:110" x14ac:dyDescent="0.25"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  <c r="CQ1691"/>
      <c r="CR1691"/>
      <c r="CS1691"/>
      <c r="CT1691"/>
      <c r="CU1691"/>
      <c r="CV1691"/>
      <c r="CW1691"/>
      <c r="CX1691"/>
      <c r="CY1691"/>
      <c r="CZ1691"/>
      <c r="DF1691" s="90"/>
    </row>
    <row r="1692" spans="81:110" x14ac:dyDescent="0.25"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  <c r="CQ1692"/>
      <c r="CR1692"/>
      <c r="CS1692"/>
      <c r="CT1692"/>
      <c r="CU1692"/>
      <c r="CV1692"/>
      <c r="CW1692"/>
      <c r="CX1692"/>
      <c r="CY1692"/>
      <c r="CZ1692"/>
      <c r="DF1692" s="90"/>
    </row>
    <row r="1693" spans="81:110" x14ac:dyDescent="0.25"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  <c r="CQ1693"/>
      <c r="CR1693"/>
      <c r="CS1693"/>
      <c r="CT1693"/>
      <c r="CU1693"/>
      <c r="CV1693"/>
      <c r="CW1693"/>
      <c r="CX1693"/>
      <c r="CY1693"/>
      <c r="CZ1693"/>
      <c r="DF1693" s="90"/>
    </row>
    <row r="1694" spans="81:110" x14ac:dyDescent="0.25"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  <c r="CQ1694"/>
      <c r="CR1694"/>
      <c r="CS1694"/>
      <c r="CT1694"/>
      <c r="CU1694"/>
      <c r="CV1694"/>
      <c r="CW1694"/>
      <c r="CX1694"/>
      <c r="CY1694"/>
      <c r="CZ1694"/>
      <c r="DF1694" s="90"/>
    </row>
    <row r="1695" spans="81:110" x14ac:dyDescent="0.25"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  <c r="CQ1695"/>
      <c r="CR1695"/>
      <c r="CS1695"/>
      <c r="CT1695"/>
      <c r="CU1695"/>
      <c r="CV1695"/>
      <c r="CW1695"/>
      <c r="CX1695"/>
      <c r="CY1695"/>
      <c r="CZ1695"/>
      <c r="DF1695" s="90"/>
    </row>
    <row r="1696" spans="81:110" x14ac:dyDescent="0.25"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  <c r="CQ1696"/>
      <c r="CR1696"/>
      <c r="CS1696"/>
      <c r="CT1696"/>
      <c r="CU1696"/>
      <c r="CV1696"/>
      <c r="CW1696"/>
      <c r="CX1696"/>
      <c r="CY1696"/>
      <c r="CZ1696"/>
      <c r="DF1696" s="90"/>
    </row>
    <row r="1697" spans="81:110" x14ac:dyDescent="0.25"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  <c r="CQ1697"/>
      <c r="CR1697"/>
      <c r="CS1697"/>
      <c r="CT1697"/>
      <c r="CU1697"/>
      <c r="CV1697"/>
      <c r="CW1697"/>
      <c r="CX1697"/>
      <c r="CY1697"/>
      <c r="CZ1697"/>
      <c r="DF1697" s="90"/>
    </row>
    <row r="1698" spans="81:110" x14ac:dyDescent="0.25"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  <c r="CQ1698"/>
      <c r="CR1698"/>
      <c r="CS1698"/>
      <c r="CT1698"/>
      <c r="CU1698"/>
      <c r="CV1698"/>
      <c r="CW1698"/>
      <c r="CX1698"/>
      <c r="CY1698"/>
      <c r="CZ1698"/>
      <c r="DF1698" s="90"/>
    </row>
    <row r="1699" spans="81:110" x14ac:dyDescent="0.25"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  <c r="CQ1699"/>
      <c r="CR1699"/>
      <c r="CS1699"/>
      <c r="CT1699"/>
      <c r="CU1699"/>
      <c r="CV1699"/>
      <c r="CW1699"/>
      <c r="CX1699"/>
      <c r="CY1699"/>
      <c r="CZ1699"/>
      <c r="DF1699" s="90"/>
    </row>
    <row r="1700" spans="81:110" x14ac:dyDescent="0.25"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  <c r="CQ1700"/>
      <c r="CR1700"/>
      <c r="CS1700"/>
      <c r="CT1700"/>
      <c r="CU1700"/>
      <c r="CV1700"/>
      <c r="CW1700"/>
      <c r="CX1700"/>
      <c r="CY1700"/>
      <c r="CZ1700"/>
      <c r="DF1700" s="90"/>
    </row>
    <row r="1701" spans="81:110" x14ac:dyDescent="0.25"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  <c r="CQ1701"/>
      <c r="CR1701"/>
      <c r="CS1701"/>
      <c r="CT1701"/>
      <c r="CU1701"/>
      <c r="CV1701"/>
      <c r="CW1701"/>
      <c r="CX1701"/>
      <c r="CY1701"/>
      <c r="CZ1701"/>
      <c r="DF1701" s="90"/>
    </row>
    <row r="1702" spans="81:110" x14ac:dyDescent="0.25"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  <c r="CQ1702"/>
      <c r="CR1702"/>
      <c r="CS1702"/>
      <c r="CT1702"/>
      <c r="CU1702"/>
      <c r="CV1702"/>
      <c r="CW1702"/>
      <c r="CX1702"/>
      <c r="CY1702"/>
      <c r="CZ1702"/>
      <c r="DF1702" s="90"/>
    </row>
    <row r="1703" spans="81:110" x14ac:dyDescent="0.25"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  <c r="CQ1703"/>
      <c r="CR1703"/>
      <c r="CS1703"/>
      <c r="CT1703"/>
      <c r="CU1703"/>
      <c r="CV1703"/>
      <c r="CW1703"/>
      <c r="CX1703"/>
      <c r="CY1703"/>
      <c r="CZ1703"/>
      <c r="DF1703" s="90"/>
    </row>
    <row r="1704" spans="81:110" x14ac:dyDescent="0.25"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  <c r="CQ1704"/>
      <c r="CR1704"/>
      <c r="CS1704"/>
      <c r="CT1704"/>
      <c r="CU1704"/>
      <c r="CV1704"/>
      <c r="CW1704"/>
      <c r="CX1704"/>
      <c r="CY1704"/>
      <c r="CZ1704"/>
      <c r="DF1704" s="90"/>
    </row>
    <row r="1705" spans="81:110" x14ac:dyDescent="0.25"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  <c r="CQ1705"/>
      <c r="CR1705"/>
      <c r="CS1705"/>
      <c r="CT1705"/>
      <c r="CU1705"/>
      <c r="CV1705"/>
      <c r="CW1705"/>
      <c r="CX1705"/>
      <c r="CY1705"/>
      <c r="CZ1705"/>
      <c r="DF1705" s="90"/>
    </row>
    <row r="1706" spans="81:110" x14ac:dyDescent="0.25"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  <c r="CQ1706"/>
      <c r="CR1706"/>
      <c r="CS1706"/>
      <c r="CT1706"/>
      <c r="CU1706"/>
      <c r="CV1706"/>
      <c r="CW1706"/>
      <c r="CX1706"/>
      <c r="CY1706"/>
      <c r="CZ1706"/>
      <c r="DF1706" s="90"/>
    </row>
    <row r="1707" spans="81:110" x14ac:dyDescent="0.25"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  <c r="CQ1707"/>
      <c r="CR1707"/>
      <c r="CS1707"/>
      <c r="CT1707"/>
      <c r="CU1707"/>
      <c r="CV1707"/>
      <c r="CW1707"/>
      <c r="CX1707"/>
      <c r="CY1707"/>
      <c r="CZ1707"/>
      <c r="DF1707" s="90"/>
    </row>
    <row r="1708" spans="81:110" x14ac:dyDescent="0.25"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  <c r="CQ1708"/>
      <c r="CR1708"/>
      <c r="CS1708"/>
      <c r="CT1708"/>
      <c r="CU1708"/>
      <c r="CV1708"/>
      <c r="CW1708"/>
      <c r="CX1708"/>
      <c r="CY1708"/>
      <c r="CZ1708"/>
      <c r="DF1708" s="90"/>
    </row>
    <row r="1709" spans="81:110" x14ac:dyDescent="0.25"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  <c r="CQ1709"/>
      <c r="CR1709"/>
      <c r="CS1709"/>
      <c r="CT1709"/>
      <c r="CU1709"/>
      <c r="CV1709"/>
      <c r="CW1709"/>
      <c r="CX1709"/>
      <c r="CY1709"/>
      <c r="CZ1709"/>
      <c r="DF1709" s="90"/>
    </row>
    <row r="1710" spans="81:110" x14ac:dyDescent="0.25"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  <c r="CQ1710"/>
      <c r="CR1710"/>
      <c r="CS1710"/>
      <c r="CT1710"/>
      <c r="CU1710"/>
      <c r="CV1710"/>
      <c r="CW1710"/>
      <c r="CX1710"/>
      <c r="CY1710"/>
      <c r="CZ1710"/>
      <c r="DF1710" s="90"/>
    </row>
    <row r="1711" spans="81:110" x14ac:dyDescent="0.25"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  <c r="CQ1711"/>
      <c r="CR1711"/>
      <c r="CS1711"/>
      <c r="CT1711"/>
      <c r="CU1711"/>
      <c r="CV1711"/>
      <c r="CW1711"/>
      <c r="CX1711"/>
      <c r="CY1711"/>
      <c r="CZ1711"/>
      <c r="DF1711" s="90"/>
    </row>
    <row r="1712" spans="81:110" x14ac:dyDescent="0.25"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  <c r="CQ1712"/>
      <c r="CR1712"/>
      <c r="CS1712"/>
      <c r="CT1712"/>
      <c r="CU1712"/>
      <c r="CV1712"/>
      <c r="CW1712"/>
      <c r="CX1712"/>
      <c r="CY1712"/>
      <c r="CZ1712"/>
      <c r="DF1712" s="90"/>
    </row>
    <row r="1713" spans="81:110" x14ac:dyDescent="0.25"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  <c r="CQ1713"/>
      <c r="CR1713"/>
      <c r="CS1713"/>
      <c r="CT1713"/>
      <c r="CU1713"/>
      <c r="CV1713"/>
      <c r="CW1713"/>
      <c r="CX1713"/>
      <c r="CY1713"/>
      <c r="CZ1713"/>
      <c r="DF1713" s="90"/>
    </row>
    <row r="1714" spans="81:110" x14ac:dyDescent="0.25"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  <c r="CQ1714"/>
      <c r="CR1714"/>
      <c r="CS1714"/>
      <c r="CT1714"/>
      <c r="CU1714"/>
      <c r="CV1714"/>
      <c r="CW1714"/>
      <c r="CX1714"/>
      <c r="CY1714"/>
      <c r="CZ1714"/>
      <c r="DF1714" s="90"/>
    </row>
    <row r="1715" spans="81:110" x14ac:dyDescent="0.25"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  <c r="CQ1715"/>
      <c r="CR1715"/>
      <c r="CS1715"/>
      <c r="CT1715"/>
      <c r="CU1715"/>
      <c r="CV1715"/>
      <c r="CW1715"/>
      <c r="CX1715"/>
      <c r="CY1715"/>
      <c r="CZ1715"/>
      <c r="DF1715" s="90"/>
    </row>
    <row r="1716" spans="81:110" x14ac:dyDescent="0.25"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  <c r="CQ1716"/>
      <c r="CR1716"/>
      <c r="CS1716"/>
      <c r="CT1716"/>
      <c r="CU1716"/>
      <c r="CV1716"/>
      <c r="CW1716"/>
      <c r="CX1716"/>
      <c r="CY1716"/>
      <c r="CZ1716"/>
      <c r="DF1716" s="90"/>
    </row>
    <row r="1717" spans="81:110" x14ac:dyDescent="0.25"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  <c r="CQ1717"/>
      <c r="CR1717"/>
      <c r="CS1717"/>
      <c r="CT1717"/>
      <c r="CU1717"/>
      <c r="CV1717"/>
      <c r="CW1717"/>
      <c r="CX1717"/>
      <c r="CY1717"/>
      <c r="CZ1717"/>
      <c r="DF1717" s="90"/>
    </row>
    <row r="1718" spans="81:110" x14ac:dyDescent="0.25"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  <c r="CQ1718"/>
      <c r="CR1718"/>
      <c r="CS1718"/>
      <c r="CT1718"/>
      <c r="CU1718"/>
      <c r="CV1718"/>
      <c r="CW1718"/>
      <c r="CX1718"/>
      <c r="CY1718"/>
      <c r="CZ1718"/>
      <c r="DF1718" s="90"/>
    </row>
    <row r="1719" spans="81:110" x14ac:dyDescent="0.25"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  <c r="CQ1719"/>
      <c r="CR1719"/>
      <c r="CS1719"/>
      <c r="CT1719"/>
      <c r="CU1719"/>
      <c r="CV1719"/>
      <c r="CW1719"/>
      <c r="CX1719"/>
      <c r="CY1719"/>
      <c r="CZ1719"/>
      <c r="DF1719" s="90"/>
    </row>
    <row r="1720" spans="81:110" x14ac:dyDescent="0.25"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  <c r="CQ1720"/>
      <c r="CR1720"/>
      <c r="CS1720"/>
      <c r="CT1720"/>
      <c r="CU1720"/>
      <c r="CV1720"/>
      <c r="CW1720"/>
      <c r="CX1720"/>
      <c r="CY1720"/>
      <c r="CZ1720"/>
      <c r="DF1720" s="90"/>
    </row>
    <row r="1721" spans="81:110" x14ac:dyDescent="0.25"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  <c r="CQ1721"/>
      <c r="CR1721"/>
      <c r="CS1721"/>
      <c r="CT1721"/>
      <c r="CU1721"/>
      <c r="CV1721"/>
      <c r="CW1721"/>
      <c r="CX1721"/>
      <c r="CY1721"/>
      <c r="CZ1721"/>
      <c r="DF1721" s="90"/>
    </row>
    <row r="1722" spans="81:110" x14ac:dyDescent="0.25"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  <c r="CQ1722"/>
      <c r="CR1722"/>
      <c r="CS1722"/>
      <c r="CT1722"/>
      <c r="CU1722"/>
      <c r="CV1722"/>
      <c r="CW1722"/>
      <c r="CX1722"/>
      <c r="CY1722"/>
      <c r="CZ1722"/>
      <c r="DF1722" s="90"/>
    </row>
    <row r="1723" spans="81:110" x14ac:dyDescent="0.25"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  <c r="CQ1723"/>
      <c r="CR1723"/>
      <c r="CS1723"/>
      <c r="CT1723"/>
      <c r="CU1723"/>
      <c r="CV1723"/>
      <c r="CW1723"/>
      <c r="CX1723"/>
      <c r="CY1723"/>
      <c r="CZ1723"/>
      <c r="DF1723" s="90"/>
    </row>
    <row r="1724" spans="81:110" x14ac:dyDescent="0.25"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  <c r="CQ1724"/>
      <c r="CR1724"/>
      <c r="CS1724"/>
      <c r="CT1724"/>
      <c r="CU1724"/>
      <c r="CV1724"/>
      <c r="CW1724"/>
      <c r="CX1724"/>
      <c r="CY1724"/>
      <c r="CZ1724"/>
      <c r="DF1724" s="90"/>
    </row>
    <row r="1725" spans="81:110" x14ac:dyDescent="0.25"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  <c r="CQ1725"/>
      <c r="CR1725"/>
      <c r="CS1725"/>
      <c r="CT1725"/>
      <c r="CU1725"/>
      <c r="CV1725"/>
      <c r="CW1725"/>
      <c r="CX1725"/>
      <c r="CY1725"/>
      <c r="CZ1725"/>
      <c r="DF1725" s="90"/>
    </row>
    <row r="1726" spans="81:110" x14ac:dyDescent="0.25"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  <c r="CQ1726"/>
      <c r="CR1726"/>
      <c r="CS1726"/>
      <c r="CT1726"/>
      <c r="CU1726"/>
      <c r="CV1726"/>
      <c r="CW1726"/>
      <c r="CX1726"/>
      <c r="CY1726"/>
      <c r="CZ1726"/>
      <c r="DF1726" s="90"/>
    </row>
    <row r="1727" spans="81:110" x14ac:dyDescent="0.25"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  <c r="CQ1727"/>
      <c r="CR1727"/>
      <c r="CS1727"/>
      <c r="CT1727"/>
      <c r="CU1727"/>
      <c r="CV1727"/>
      <c r="CW1727"/>
      <c r="CX1727"/>
      <c r="CY1727"/>
      <c r="CZ1727"/>
      <c r="DF1727" s="90"/>
    </row>
    <row r="1728" spans="81:110" x14ac:dyDescent="0.25"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  <c r="CQ1728"/>
      <c r="CR1728"/>
      <c r="CS1728"/>
      <c r="CT1728"/>
      <c r="CU1728"/>
      <c r="CV1728"/>
      <c r="CW1728"/>
      <c r="CX1728"/>
      <c r="CY1728"/>
      <c r="CZ1728"/>
      <c r="DF1728" s="90"/>
    </row>
    <row r="1729" spans="81:110" x14ac:dyDescent="0.25"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  <c r="CQ1729"/>
      <c r="CR1729"/>
      <c r="CS1729"/>
      <c r="CT1729"/>
      <c r="CU1729"/>
      <c r="CV1729"/>
      <c r="CW1729"/>
      <c r="CX1729"/>
      <c r="CY1729"/>
      <c r="CZ1729"/>
      <c r="DF1729" s="90"/>
    </row>
    <row r="1730" spans="81:110" x14ac:dyDescent="0.25"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  <c r="CQ1730"/>
      <c r="CR1730"/>
      <c r="CS1730"/>
      <c r="CT1730"/>
      <c r="CU1730"/>
      <c r="CV1730"/>
      <c r="CW1730"/>
      <c r="CX1730"/>
      <c r="CY1730"/>
      <c r="CZ1730"/>
      <c r="DF1730" s="90"/>
    </row>
    <row r="1731" spans="81:110" x14ac:dyDescent="0.25"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  <c r="CQ1731"/>
      <c r="CR1731"/>
      <c r="CS1731"/>
      <c r="CT1731"/>
      <c r="CU1731"/>
      <c r="CV1731"/>
      <c r="CW1731"/>
      <c r="CX1731"/>
      <c r="CY1731"/>
      <c r="CZ1731"/>
      <c r="DF1731" s="90"/>
    </row>
    <row r="1732" spans="81:110" x14ac:dyDescent="0.25"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  <c r="CQ1732"/>
      <c r="CR1732"/>
      <c r="CS1732"/>
      <c r="CT1732"/>
      <c r="CU1732"/>
      <c r="CV1732"/>
      <c r="CW1732"/>
      <c r="CX1732"/>
      <c r="CY1732"/>
      <c r="CZ1732"/>
      <c r="DF1732" s="90"/>
    </row>
    <row r="1733" spans="81:110" x14ac:dyDescent="0.25"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  <c r="CQ1733"/>
      <c r="CR1733"/>
      <c r="CS1733"/>
      <c r="CT1733"/>
      <c r="CU1733"/>
      <c r="CV1733"/>
      <c r="CW1733"/>
      <c r="CX1733"/>
      <c r="CY1733"/>
      <c r="CZ1733"/>
      <c r="DF1733" s="90"/>
    </row>
    <row r="1734" spans="81:110" x14ac:dyDescent="0.25"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  <c r="CQ1734"/>
      <c r="CR1734"/>
      <c r="CS1734"/>
      <c r="CT1734"/>
      <c r="CU1734"/>
      <c r="CV1734"/>
      <c r="CW1734"/>
      <c r="CX1734"/>
      <c r="CY1734"/>
      <c r="CZ1734"/>
      <c r="DF1734" s="90"/>
    </row>
    <row r="1735" spans="81:110" x14ac:dyDescent="0.25"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  <c r="CQ1735"/>
      <c r="CR1735"/>
      <c r="CS1735"/>
      <c r="CT1735"/>
      <c r="CU1735"/>
      <c r="CV1735"/>
      <c r="CW1735"/>
      <c r="CX1735"/>
      <c r="CY1735"/>
      <c r="CZ1735"/>
      <c r="DF1735" s="90"/>
    </row>
    <row r="1736" spans="81:110" x14ac:dyDescent="0.25"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  <c r="CQ1736"/>
      <c r="CR1736"/>
      <c r="CS1736"/>
      <c r="CT1736"/>
      <c r="CU1736"/>
      <c r="CV1736"/>
      <c r="CW1736"/>
      <c r="CX1736"/>
      <c r="CY1736"/>
      <c r="CZ1736"/>
      <c r="DF1736" s="90"/>
    </row>
    <row r="1737" spans="81:110" x14ac:dyDescent="0.25"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  <c r="CQ1737"/>
      <c r="CR1737"/>
      <c r="CS1737"/>
      <c r="CT1737"/>
      <c r="CU1737"/>
      <c r="CV1737"/>
      <c r="CW1737"/>
      <c r="CX1737"/>
      <c r="CY1737"/>
      <c r="CZ1737"/>
      <c r="DF1737" s="90"/>
    </row>
    <row r="1738" spans="81:110" x14ac:dyDescent="0.25"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  <c r="CQ1738"/>
      <c r="CR1738"/>
      <c r="CS1738"/>
      <c r="CT1738"/>
      <c r="CU1738"/>
      <c r="CV1738"/>
      <c r="CW1738"/>
      <c r="CX1738"/>
      <c r="CY1738"/>
      <c r="CZ1738"/>
      <c r="DF1738" s="90"/>
    </row>
    <row r="1739" spans="81:110" x14ac:dyDescent="0.25"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  <c r="CQ1739"/>
      <c r="CR1739"/>
      <c r="CS1739"/>
      <c r="CT1739"/>
      <c r="CU1739"/>
      <c r="CV1739"/>
      <c r="CW1739"/>
      <c r="CX1739"/>
      <c r="CY1739"/>
      <c r="CZ1739"/>
      <c r="DF1739" s="90"/>
    </row>
    <row r="1740" spans="81:110" x14ac:dyDescent="0.25"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  <c r="CQ1740"/>
      <c r="CR1740"/>
      <c r="CS1740"/>
      <c r="CT1740"/>
      <c r="CU1740"/>
      <c r="CV1740"/>
      <c r="CW1740"/>
      <c r="CX1740"/>
      <c r="CY1740"/>
      <c r="CZ1740"/>
      <c r="DF1740" s="90"/>
    </row>
    <row r="1741" spans="81:110" x14ac:dyDescent="0.25"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  <c r="CQ1741"/>
      <c r="CR1741"/>
      <c r="CS1741"/>
      <c r="CT1741"/>
      <c r="CU1741"/>
      <c r="CV1741"/>
      <c r="CW1741"/>
      <c r="CX1741"/>
      <c r="CY1741"/>
      <c r="CZ1741"/>
      <c r="DF1741" s="90"/>
    </row>
    <row r="1742" spans="81:110" x14ac:dyDescent="0.25"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  <c r="CQ1742"/>
      <c r="CR1742"/>
      <c r="CS1742"/>
      <c r="CT1742"/>
      <c r="CU1742"/>
      <c r="CV1742"/>
      <c r="CW1742"/>
      <c r="CX1742"/>
      <c r="CY1742"/>
      <c r="CZ1742"/>
      <c r="DF1742" s="90"/>
    </row>
    <row r="1743" spans="81:110" x14ac:dyDescent="0.25"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  <c r="CQ1743"/>
      <c r="CR1743"/>
      <c r="CS1743"/>
      <c r="CT1743"/>
      <c r="CU1743"/>
      <c r="CV1743"/>
      <c r="CW1743"/>
      <c r="CX1743"/>
      <c r="CY1743"/>
      <c r="CZ1743"/>
      <c r="DF1743" s="90"/>
    </row>
    <row r="1744" spans="81:110" x14ac:dyDescent="0.25"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  <c r="CQ1744"/>
      <c r="CR1744"/>
      <c r="CS1744"/>
      <c r="CT1744"/>
      <c r="CU1744"/>
      <c r="CV1744"/>
      <c r="CW1744"/>
      <c r="CX1744"/>
      <c r="CY1744"/>
      <c r="CZ1744"/>
      <c r="DF1744" s="90"/>
    </row>
    <row r="1745" spans="81:110" x14ac:dyDescent="0.25"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  <c r="CQ1745"/>
      <c r="CR1745"/>
      <c r="CS1745"/>
      <c r="CT1745"/>
      <c r="CU1745"/>
      <c r="CV1745"/>
      <c r="CW1745"/>
      <c r="CX1745"/>
      <c r="CY1745"/>
      <c r="CZ1745"/>
      <c r="DF1745" s="90"/>
    </row>
    <row r="1746" spans="81:110" x14ac:dyDescent="0.25"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  <c r="CQ1746"/>
      <c r="CR1746"/>
      <c r="CS1746"/>
      <c r="CT1746"/>
      <c r="CU1746"/>
      <c r="CV1746"/>
      <c r="CW1746"/>
      <c r="CX1746"/>
      <c r="CY1746"/>
      <c r="CZ1746"/>
      <c r="DF1746" s="90"/>
    </row>
    <row r="1747" spans="81:110" x14ac:dyDescent="0.25"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  <c r="CQ1747"/>
      <c r="CR1747"/>
      <c r="CS1747"/>
      <c r="CT1747"/>
      <c r="CU1747"/>
      <c r="CV1747"/>
      <c r="CW1747"/>
      <c r="CX1747"/>
      <c r="CY1747"/>
      <c r="CZ1747"/>
      <c r="DF1747" s="90"/>
    </row>
    <row r="1748" spans="81:110" x14ac:dyDescent="0.25"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  <c r="CQ1748"/>
      <c r="CR1748"/>
      <c r="CS1748"/>
      <c r="CT1748"/>
      <c r="CU1748"/>
      <c r="CV1748"/>
      <c r="CW1748"/>
      <c r="CX1748"/>
      <c r="CY1748"/>
      <c r="CZ1748"/>
      <c r="DF1748" s="90"/>
    </row>
    <row r="1749" spans="81:110" x14ac:dyDescent="0.25"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  <c r="CQ1749"/>
      <c r="CR1749"/>
      <c r="CS1749"/>
      <c r="CT1749"/>
      <c r="CU1749"/>
      <c r="CV1749"/>
      <c r="CW1749"/>
      <c r="CX1749"/>
      <c r="CY1749"/>
      <c r="CZ1749"/>
      <c r="DF1749" s="90"/>
    </row>
    <row r="1750" spans="81:110" x14ac:dyDescent="0.25"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  <c r="CQ1750"/>
      <c r="CR1750"/>
      <c r="CS1750"/>
      <c r="CT1750"/>
      <c r="CU1750"/>
      <c r="CV1750"/>
      <c r="CW1750"/>
      <c r="CX1750"/>
      <c r="CY1750"/>
      <c r="CZ1750"/>
      <c r="DF1750" s="90"/>
    </row>
    <row r="1751" spans="81:110" x14ac:dyDescent="0.25"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  <c r="CQ1751"/>
      <c r="CR1751"/>
      <c r="CS1751"/>
      <c r="CT1751"/>
      <c r="CU1751"/>
      <c r="CV1751"/>
      <c r="CW1751"/>
      <c r="CX1751"/>
      <c r="CY1751"/>
      <c r="CZ1751"/>
      <c r="DF1751" s="90"/>
    </row>
    <row r="1752" spans="81:110" x14ac:dyDescent="0.25"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  <c r="CQ1752"/>
      <c r="CR1752"/>
      <c r="CS1752"/>
      <c r="CT1752"/>
      <c r="CU1752"/>
      <c r="CV1752"/>
      <c r="CW1752"/>
      <c r="CX1752"/>
      <c r="CY1752"/>
      <c r="CZ1752"/>
      <c r="DF1752" s="90"/>
    </row>
    <row r="1753" spans="81:110" x14ac:dyDescent="0.25"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  <c r="CQ1753"/>
      <c r="CR1753"/>
      <c r="CS1753"/>
      <c r="CT1753"/>
      <c r="CU1753"/>
      <c r="CV1753"/>
      <c r="CW1753"/>
      <c r="CX1753"/>
      <c r="CY1753"/>
      <c r="CZ1753"/>
      <c r="DF1753" s="90"/>
    </row>
    <row r="1754" spans="81:110" x14ac:dyDescent="0.25"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  <c r="CQ1754"/>
      <c r="CR1754"/>
      <c r="CS1754"/>
      <c r="CT1754"/>
      <c r="CU1754"/>
      <c r="CV1754"/>
      <c r="CW1754"/>
      <c r="CX1754"/>
      <c r="CY1754"/>
      <c r="CZ1754"/>
      <c r="DF1754" s="90"/>
    </row>
    <row r="1755" spans="81:110" x14ac:dyDescent="0.25"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  <c r="CQ1755"/>
      <c r="CR1755"/>
      <c r="CS1755"/>
      <c r="CT1755"/>
      <c r="CU1755"/>
      <c r="CV1755"/>
      <c r="CW1755"/>
      <c r="CX1755"/>
      <c r="CY1755"/>
      <c r="CZ1755"/>
      <c r="DF1755" s="90"/>
    </row>
    <row r="1756" spans="81:110" x14ac:dyDescent="0.25"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  <c r="CQ1756"/>
      <c r="CR1756"/>
      <c r="CS1756"/>
      <c r="CT1756"/>
      <c r="CU1756"/>
      <c r="CV1756"/>
      <c r="CW1756"/>
      <c r="CX1756"/>
      <c r="CY1756"/>
      <c r="CZ1756"/>
      <c r="DF1756" s="90"/>
    </row>
    <row r="1757" spans="81:110" x14ac:dyDescent="0.25"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  <c r="CQ1757"/>
      <c r="CR1757"/>
      <c r="CS1757"/>
      <c r="CT1757"/>
      <c r="CU1757"/>
      <c r="CV1757"/>
      <c r="CW1757"/>
      <c r="CX1757"/>
      <c r="CY1757"/>
      <c r="CZ1757"/>
      <c r="DF1757" s="90"/>
    </row>
    <row r="1758" spans="81:110" x14ac:dyDescent="0.25"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  <c r="CQ1758"/>
      <c r="CR1758"/>
      <c r="CS1758"/>
      <c r="CT1758"/>
      <c r="CU1758"/>
      <c r="CV1758"/>
      <c r="CW1758"/>
      <c r="CX1758"/>
      <c r="CY1758"/>
      <c r="CZ1758"/>
      <c r="DF1758" s="90"/>
    </row>
    <row r="1759" spans="81:110" x14ac:dyDescent="0.25"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  <c r="CQ1759"/>
      <c r="CR1759"/>
      <c r="CS1759"/>
      <c r="CT1759"/>
      <c r="CU1759"/>
      <c r="CV1759"/>
      <c r="CW1759"/>
      <c r="CX1759"/>
      <c r="CY1759"/>
      <c r="CZ1759"/>
      <c r="DF1759" s="90"/>
    </row>
    <row r="1760" spans="81:110" x14ac:dyDescent="0.25"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  <c r="CQ1760"/>
      <c r="CR1760"/>
      <c r="CS1760"/>
      <c r="CT1760"/>
      <c r="CU1760"/>
      <c r="CV1760"/>
      <c r="CW1760"/>
      <c r="CX1760"/>
      <c r="CY1760"/>
      <c r="CZ1760"/>
      <c r="DF1760" s="90"/>
    </row>
    <row r="1761" spans="81:110" x14ac:dyDescent="0.25"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  <c r="CQ1761"/>
      <c r="CR1761"/>
      <c r="CS1761"/>
      <c r="CT1761"/>
      <c r="CU1761"/>
      <c r="CV1761"/>
      <c r="CW1761"/>
      <c r="CX1761"/>
      <c r="CY1761"/>
      <c r="CZ1761"/>
      <c r="DF1761" s="90"/>
    </row>
    <row r="1762" spans="81:110" x14ac:dyDescent="0.25"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  <c r="CQ1762"/>
      <c r="CR1762"/>
      <c r="CS1762"/>
      <c r="CT1762"/>
      <c r="CU1762"/>
      <c r="CV1762"/>
      <c r="CW1762"/>
      <c r="CX1762"/>
      <c r="CY1762"/>
      <c r="CZ1762"/>
      <c r="DF1762" s="90"/>
    </row>
    <row r="1763" spans="81:110" x14ac:dyDescent="0.25"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  <c r="CQ1763"/>
      <c r="CR1763"/>
      <c r="CS1763"/>
      <c r="CT1763"/>
      <c r="CU1763"/>
      <c r="CV1763"/>
      <c r="CW1763"/>
      <c r="CX1763"/>
      <c r="CY1763"/>
      <c r="CZ1763"/>
      <c r="DF1763" s="90"/>
    </row>
    <row r="1764" spans="81:110" x14ac:dyDescent="0.25"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  <c r="CQ1764"/>
      <c r="CR1764"/>
      <c r="CS1764"/>
      <c r="CT1764"/>
      <c r="CU1764"/>
      <c r="CV1764"/>
      <c r="CW1764"/>
      <c r="CX1764"/>
      <c r="CY1764"/>
      <c r="CZ1764"/>
      <c r="DF1764" s="90"/>
    </row>
    <row r="1765" spans="81:110" x14ac:dyDescent="0.25"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  <c r="CQ1765"/>
      <c r="CR1765"/>
      <c r="CS1765"/>
      <c r="CT1765"/>
      <c r="CU1765"/>
      <c r="CV1765"/>
      <c r="CW1765"/>
      <c r="CX1765"/>
      <c r="CY1765"/>
      <c r="CZ1765"/>
      <c r="DF1765" s="90"/>
    </row>
    <row r="1766" spans="81:110" x14ac:dyDescent="0.25"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  <c r="CQ1766"/>
      <c r="CR1766"/>
      <c r="CS1766"/>
      <c r="CT1766"/>
      <c r="CU1766"/>
      <c r="CV1766"/>
      <c r="CW1766"/>
      <c r="CX1766"/>
      <c r="CY1766"/>
      <c r="CZ1766"/>
      <c r="DF1766" s="90"/>
    </row>
    <row r="1767" spans="81:110" x14ac:dyDescent="0.25"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  <c r="CQ1767"/>
      <c r="CR1767"/>
      <c r="CS1767"/>
      <c r="CT1767"/>
      <c r="CU1767"/>
      <c r="CV1767"/>
      <c r="CW1767"/>
      <c r="CX1767"/>
      <c r="CY1767"/>
      <c r="CZ1767"/>
      <c r="DF1767" s="90"/>
    </row>
    <row r="1768" spans="81:110" x14ac:dyDescent="0.25"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  <c r="CQ1768"/>
      <c r="CR1768"/>
      <c r="CS1768"/>
      <c r="CT1768"/>
      <c r="CU1768"/>
      <c r="CV1768"/>
      <c r="CW1768"/>
      <c r="CX1768"/>
      <c r="CY1768"/>
      <c r="CZ1768"/>
      <c r="DF1768" s="90"/>
    </row>
    <row r="1769" spans="81:110" x14ac:dyDescent="0.25"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  <c r="CQ1769"/>
      <c r="CR1769"/>
      <c r="CS1769"/>
      <c r="CT1769"/>
      <c r="CU1769"/>
      <c r="CV1769"/>
      <c r="CW1769"/>
      <c r="CX1769"/>
      <c r="CY1769"/>
      <c r="CZ1769"/>
      <c r="DF1769" s="90"/>
    </row>
    <row r="1770" spans="81:110" x14ac:dyDescent="0.25"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  <c r="CQ1770"/>
      <c r="CR1770"/>
      <c r="CS1770"/>
      <c r="CT1770"/>
      <c r="CU1770"/>
      <c r="CV1770"/>
      <c r="CW1770"/>
      <c r="CX1770"/>
      <c r="CY1770"/>
      <c r="CZ1770"/>
      <c r="DF1770" s="90"/>
    </row>
    <row r="1771" spans="81:110" x14ac:dyDescent="0.25"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  <c r="CQ1771"/>
      <c r="CR1771"/>
      <c r="CS1771"/>
      <c r="CT1771"/>
      <c r="CU1771"/>
      <c r="CV1771"/>
      <c r="CW1771"/>
      <c r="CX1771"/>
      <c r="CY1771"/>
      <c r="CZ1771"/>
      <c r="DF1771" s="90"/>
    </row>
    <row r="1772" spans="81:110" x14ac:dyDescent="0.25"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  <c r="CQ1772"/>
      <c r="CR1772"/>
      <c r="CS1772"/>
      <c r="CT1772"/>
      <c r="CU1772"/>
      <c r="CV1772"/>
      <c r="CW1772"/>
      <c r="CX1772"/>
      <c r="CY1772"/>
      <c r="CZ1772"/>
      <c r="DF1772" s="90"/>
    </row>
    <row r="1773" spans="81:110" x14ac:dyDescent="0.25"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  <c r="CQ1773"/>
      <c r="CR1773"/>
      <c r="CS1773"/>
      <c r="CT1773"/>
      <c r="CU1773"/>
      <c r="CV1773"/>
      <c r="CW1773"/>
      <c r="CX1773"/>
      <c r="CY1773"/>
      <c r="CZ1773"/>
      <c r="DF1773" s="90"/>
    </row>
    <row r="1774" spans="81:110" x14ac:dyDescent="0.25"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  <c r="CQ1774"/>
      <c r="CR1774"/>
      <c r="CS1774"/>
      <c r="CT1774"/>
      <c r="CU1774"/>
      <c r="CV1774"/>
      <c r="CW1774"/>
      <c r="CX1774"/>
      <c r="CY1774"/>
      <c r="CZ1774"/>
      <c r="DF1774" s="90"/>
    </row>
    <row r="1775" spans="81:110" x14ac:dyDescent="0.25"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  <c r="CQ1775"/>
      <c r="CR1775"/>
      <c r="CS1775"/>
      <c r="CT1775"/>
      <c r="CU1775"/>
      <c r="CV1775"/>
      <c r="CW1775"/>
      <c r="CX1775"/>
      <c r="CY1775"/>
      <c r="CZ1775"/>
      <c r="DF1775" s="90"/>
    </row>
    <row r="1776" spans="81:110" x14ac:dyDescent="0.25"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  <c r="CQ1776"/>
      <c r="CR1776"/>
      <c r="CS1776"/>
      <c r="CT1776"/>
      <c r="CU1776"/>
      <c r="CV1776"/>
      <c r="CW1776"/>
      <c r="CX1776"/>
      <c r="CY1776"/>
      <c r="CZ1776"/>
      <c r="DF1776" s="90"/>
    </row>
    <row r="1777" spans="81:110" x14ac:dyDescent="0.25"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  <c r="CQ1777"/>
      <c r="CR1777"/>
      <c r="CS1777"/>
      <c r="CT1777"/>
      <c r="CU1777"/>
      <c r="CV1777"/>
      <c r="CW1777"/>
      <c r="CX1777"/>
      <c r="CY1777"/>
      <c r="CZ1777"/>
      <c r="DF1777" s="90"/>
    </row>
    <row r="1778" spans="81:110" x14ac:dyDescent="0.25"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  <c r="CQ1778"/>
      <c r="CR1778"/>
      <c r="CS1778"/>
      <c r="CT1778"/>
      <c r="CU1778"/>
      <c r="CV1778"/>
      <c r="CW1778"/>
      <c r="CX1778"/>
      <c r="CY1778"/>
      <c r="CZ1778"/>
      <c r="DF1778" s="90"/>
    </row>
    <row r="1779" spans="81:110" x14ac:dyDescent="0.25"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  <c r="CQ1779"/>
      <c r="CR1779"/>
      <c r="CS1779"/>
      <c r="CT1779"/>
      <c r="CU1779"/>
      <c r="CV1779"/>
      <c r="CW1779"/>
      <c r="CX1779"/>
      <c r="CY1779"/>
      <c r="CZ1779"/>
      <c r="DF1779" s="90"/>
    </row>
    <row r="1780" spans="81:110" x14ac:dyDescent="0.25"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  <c r="CQ1780"/>
      <c r="CR1780"/>
      <c r="CS1780"/>
      <c r="CT1780"/>
      <c r="CU1780"/>
      <c r="CV1780"/>
      <c r="CW1780"/>
      <c r="CX1780"/>
      <c r="CY1780"/>
      <c r="CZ1780"/>
      <c r="DF1780" s="90"/>
    </row>
    <row r="1781" spans="81:110" x14ac:dyDescent="0.25"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  <c r="CQ1781"/>
      <c r="CR1781"/>
      <c r="CS1781"/>
      <c r="CT1781"/>
      <c r="CU1781"/>
      <c r="CV1781"/>
      <c r="CW1781"/>
      <c r="CX1781"/>
      <c r="CY1781"/>
      <c r="CZ1781"/>
      <c r="DF1781" s="90"/>
    </row>
    <row r="1782" spans="81:110" x14ac:dyDescent="0.25"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  <c r="CQ1782"/>
      <c r="CR1782"/>
      <c r="CS1782"/>
      <c r="CT1782"/>
      <c r="CU1782"/>
      <c r="CV1782"/>
      <c r="CW1782"/>
      <c r="CX1782"/>
      <c r="CY1782"/>
      <c r="CZ1782"/>
      <c r="DF1782" s="90"/>
    </row>
    <row r="1783" spans="81:110" x14ac:dyDescent="0.25"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  <c r="CQ1783"/>
      <c r="CR1783"/>
      <c r="CS1783"/>
      <c r="CT1783"/>
      <c r="CU1783"/>
      <c r="CV1783"/>
      <c r="CW1783"/>
      <c r="CX1783"/>
      <c r="CY1783"/>
      <c r="CZ1783"/>
      <c r="DF1783" s="90"/>
    </row>
    <row r="1784" spans="81:110" x14ac:dyDescent="0.25"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  <c r="CQ1784"/>
      <c r="CR1784"/>
      <c r="CS1784"/>
      <c r="CT1784"/>
      <c r="CU1784"/>
      <c r="CV1784"/>
      <c r="CW1784"/>
      <c r="CX1784"/>
      <c r="CY1784"/>
      <c r="CZ1784"/>
      <c r="DF1784" s="90"/>
    </row>
    <row r="1785" spans="81:110" x14ac:dyDescent="0.25"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  <c r="CQ1785"/>
      <c r="CR1785"/>
      <c r="CS1785"/>
      <c r="CT1785"/>
      <c r="CU1785"/>
      <c r="CV1785"/>
      <c r="CW1785"/>
      <c r="CX1785"/>
      <c r="CY1785"/>
      <c r="CZ1785"/>
      <c r="DF1785" s="90"/>
    </row>
    <row r="1786" spans="81:110" x14ac:dyDescent="0.25"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  <c r="CQ1786"/>
      <c r="CR1786"/>
      <c r="CS1786"/>
      <c r="CT1786"/>
      <c r="CU1786"/>
      <c r="CV1786"/>
      <c r="CW1786"/>
      <c r="CX1786"/>
      <c r="CY1786"/>
      <c r="CZ1786"/>
      <c r="DF1786" s="90"/>
    </row>
    <row r="1787" spans="81:110" x14ac:dyDescent="0.25"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  <c r="CQ1787"/>
      <c r="CR1787"/>
      <c r="CS1787"/>
      <c r="CT1787"/>
      <c r="CU1787"/>
      <c r="CV1787"/>
      <c r="CW1787"/>
      <c r="CX1787"/>
      <c r="CY1787"/>
      <c r="CZ1787"/>
      <c r="DF1787" s="90"/>
    </row>
    <row r="1788" spans="81:110" x14ac:dyDescent="0.25"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  <c r="CQ1788"/>
      <c r="CR1788"/>
      <c r="CS1788"/>
      <c r="CT1788"/>
      <c r="CU1788"/>
      <c r="CV1788"/>
      <c r="CW1788"/>
      <c r="CX1788"/>
      <c r="CY1788"/>
      <c r="CZ1788"/>
      <c r="DF1788" s="90"/>
    </row>
    <row r="1789" spans="81:110" x14ac:dyDescent="0.25"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  <c r="CQ1789"/>
      <c r="CR1789"/>
      <c r="CS1789"/>
      <c r="CT1789"/>
      <c r="CU1789"/>
      <c r="CV1789"/>
      <c r="CW1789"/>
      <c r="CX1789"/>
      <c r="CY1789"/>
      <c r="CZ1789"/>
      <c r="DF1789" s="90"/>
    </row>
    <row r="1790" spans="81:110" x14ac:dyDescent="0.25"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  <c r="CQ1790"/>
      <c r="CR1790"/>
      <c r="CS1790"/>
      <c r="CT1790"/>
      <c r="CU1790"/>
      <c r="CV1790"/>
      <c r="CW1790"/>
      <c r="CX1790"/>
      <c r="CY1790"/>
      <c r="CZ1790"/>
      <c r="DF1790" s="90"/>
    </row>
    <row r="1791" spans="81:110" x14ac:dyDescent="0.25"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  <c r="CQ1791"/>
      <c r="CR1791"/>
      <c r="CS1791"/>
      <c r="CT1791"/>
      <c r="CU1791"/>
      <c r="CV1791"/>
      <c r="CW1791"/>
      <c r="CX1791"/>
      <c r="CY1791"/>
      <c r="CZ1791"/>
      <c r="DF1791" s="90"/>
    </row>
    <row r="1792" spans="81:110" x14ac:dyDescent="0.25"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  <c r="CQ1792"/>
      <c r="CR1792"/>
      <c r="CS1792"/>
      <c r="CT1792"/>
      <c r="CU1792"/>
      <c r="CV1792"/>
      <c r="CW1792"/>
      <c r="CX1792"/>
      <c r="CY1792"/>
      <c r="CZ1792"/>
      <c r="DF1792" s="90"/>
    </row>
    <row r="1793" spans="81:110" x14ac:dyDescent="0.25"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  <c r="CQ1793"/>
      <c r="CR1793"/>
      <c r="CS1793"/>
      <c r="CT1793"/>
      <c r="CU1793"/>
      <c r="CV1793"/>
      <c r="CW1793"/>
      <c r="CX1793"/>
      <c r="CY1793"/>
      <c r="CZ1793"/>
      <c r="DF1793" s="90"/>
    </row>
    <row r="1794" spans="81:110" x14ac:dyDescent="0.25"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  <c r="CQ1794"/>
      <c r="CR1794"/>
      <c r="CS1794"/>
      <c r="CT1794"/>
      <c r="CU1794"/>
      <c r="CV1794"/>
      <c r="CW1794"/>
      <c r="CX1794"/>
      <c r="CY1794"/>
      <c r="CZ1794"/>
      <c r="DF1794" s="90"/>
    </row>
    <row r="1795" spans="81:110" x14ac:dyDescent="0.25"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  <c r="CQ1795"/>
      <c r="CR1795"/>
      <c r="CS1795"/>
      <c r="CT1795"/>
      <c r="CU1795"/>
      <c r="CV1795"/>
      <c r="CW1795"/>
      <c r="CX1795"/>
      <c r="CY1795"/>
      <c r="CZ1795"/>
      <c r="DF1795" s="90"/>
    </row>
    <row r="1796" spans="81:110" x14ac:dyDescent="0.25"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  <c r="CQ1796"/>
      <c r="CR1796"/>
      <c r="CS1796"/>
      <c r="CT1796"/>
      <c r="CU1796"/>
      <c r="CV1796"/>
      <c r="CW1796"/>
      <c r="CX1796"/>
      <c r="CY1796"/>
      <c r="CZ1796"/>
      <c r="DF1796" s="90"/>
    </row>
    <row r="1797" spans="81:110" x14ac:dyDescent="0.25"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  <c r="CQ1797"/>
      <c r="CR1797"/>
      <c r="CS1797"/>
      <c r="CT1797"/>
      <c r="CU1797"/>
      <c r="CV1797"/>
      <c r="CW1797"/>
      <c r="CX1797"/>
      <c r="CY1797"/>
      <c r="CZ1797"/>
      <c r="DF1797" s="90"/>
    </row>
    <row r="1798" spans="81:110" x14ac:dyDescent="0.25"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  <c r="CQ1798"/>
      <c r="CR1798"/>
      <c r="CS1798"/>
      <c r="CT1798"/>
      <c r="CU1798"/>
      <c r="CV1798"/>
      <c r="CW1798"/>
      <c r="CX1798"/>
      <c r="CY1798"/>
      <c r="CZ1798"/>
      <c r="DF1798" s="90"/>
    </row>
    <row r="1799" spans="81:110" x14ac:dyDescent="0.25"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  <c r="CQ1799"/>
      <c r="CR1799"/>
      <c r="CS1799"/>
      <c r="CT1799"/>
      <c r="CU1799"/>
      <c r="CV1799"/>
      <c r="CW1799"/>
      <c r="CX1799"/>
      <c r="CY1799"/>
      <c r="CZ1799"/>
      <c r="DF1799" s="90"/>
    </row>
    <row r="1800" spans="81:110" x14ac:dyDescent="0.25"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  <c r="CQ1800"/>
      <c r="CR1800"/>
      <c r="CS1800"/>
      <c r="CT1800"/>
      <c r="CU1800"/>
      <c r="CV1800"/>
      <c r="CW1800"/>
      <c r="CX1800"/>
      <c r="CY1800"/>
      <c r="CZ1800"/>
      <c r="DF1800" s="90"/>
    </row>
    <row r="1801" spans="81:110" x14ac:dyDescent="0.25"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  <c r="CQ1801"/>
      <c r="CR1801"/>
      <c r="CS1801"/>
      <c r="CT1801"/>
      <c r="CU1801"/>
      <c r="CV1801"/>
      <c r="CW1801"/>
      <c r="CX1801"/>
      <c r="CY1801"/>
      <c r="CZ1801"/>
      <c r="DF1801" s="90"/>
    </row>
    <row r="1802" spans="81:110" x14ac:dyDescent="0.25"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  <c r="CQ1802"/>
      <c r="CR1802"/>
      <c r="CS1802"/>
      <c r="CT1802"/>
      <c r="CU1802"/>
      <c r="CV1802"/>
      <c r="CW1802"/>
      <c r="CX1802"/>
      <c r="CY1802"/>
      <c r="CZ1802"/>
      <c r="DF1802" s="90"/>
    </row>
    <row r="1803" spans="81:110" x14ac:dyDescent="0.25"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  <c r="CQ1803"/>
      <c r="CR1803"/>
      <c r="CS1803"/>
      <c r="CT1803"/>
      <c r="CU1803"/>
      <c r="CV1803"/>
      <c r="CW1803"/>
      <c r="CX1803"/>
      <c r="CY1803"/>
      <c r="CZ1803"/>
      <c r="DF1803" s="90"/>
    </row>
    <row r="1804" spans="81:110" x14ac:dyDescent="0.25"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  <c r="CQ1804"/>
      <c r="CR1804"/>
      <c r="CS1804"/>
      <c r="CT1804"/>
      <c r="CU1804"/>
      <c r="CV1804"/>
      <c r="CW1804"/>
      <c r="CX1804"/>
      <c r="CY1804"/>
      <c r="CZ1804"/>
      <c r="DF1804" s="90"/>
    </row>
    <row r="1805" spans="81:110" x14ac:dyDescent="0.25"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  <c r="CQ1805"/>
      <c r="CR1805"/>
      <c r="CS1805"/>
      <c r="CT1805"/>
      <c r="CU1805"/>
      <c r="CV1805"/>
      <c r="CW1805"/>
      <c r="CX1805"/>
      <c r="CY1805"/>
      <c r="CZ1805"/>
      <c r="DF1805" s="90"/>
    </row>
    <row r="1806" spans="81:110" x14ac:dyDescent="0.25"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  <c r="CQ1806"/>
      <c r="CR1806"/>
      <c r="CS1806"/>
      <c r="CT1806"/>
      <c r="CU1806"/>
      <c r="CV1806"/>
      <c r="CW1806"/>
      <c r="CX1806"/>
      <c r="CY1806"/>
      <c r="CZ1806"/>
      <c r="DF1806" s="90"/>
    </row>
    <row r="1807" spans="81:110" x14ac:dyDescent="0.25"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  <c r="CQ1807"/>
      <c r="CR1807"/>
      <c r="CS1807"/>
      <c r="CT1807"/>
      <c r="CU1807"/>
      <c r="CV1807"/>
      <c r="CW1807"/>
      <c r="CX1807"/>
      <c r="CY1807"/>
      <c r="CZ1807"/>
      <c r="DF1807" s="90"/>
    </row>
    <row r="1808" spans="81:110" x14ac:dyDescent="0.25"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  <c r="CQ1808"/>
      <c r="CR1808"/>
      <c r="CS1808"/>
      <c r="CT1808"/>
      <c r="CU1808"/>
      <c r="CV1808"/>
      <c r="CW1808"/>
      <c r="CX1808"/>
      <c r="CY1808"/>
      <c r="CZ1808"/>
      <c r="DF1808" s="90"/>
    </row>
    <row r="1809" spans="81:110" x14ac:dyDescent="0.25"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  <c r="CQ1809"/>
      <c r="CR1809"/>
      <c r="CS1809"/>
      <c r="CT1809"/>
      <c r="CU1809"/>
      <c r="CV1809"/>
      <c r="CW1809"/>
      <c r="CX1809"/>
      <c r="CY1809"/>
      <c r="CZ1809"/>
      <c r="DF1809" s="90"/>
    </row>
    <row r="1810" spans="81:110" x14ac:dyDescent="0.25"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  <c r="CQ1810"/>
      <c r="CR1810"/>
      <c r="CS1810"/>
      <c r="CT1810"/>
      <c r="CU1810"/>
      <c r="CV1810"/>
      <c r="CW1810"/>
      <c r="CX1810"/>
      <c r="CY1810"/>
      <c r="CZ1810"/>
      <c r="DF1810" s="90"/>
    </row>
    <row r="1811" spans="81:110" x14ac:dyDescent="0.25"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  <c r="CQ1811"/>
      <c r="CR1811"/>
      <c r="CS1811"/>
      <c r="CT1811"/>
      <c r="CU1811"/>
      <c r="CV1811"/>
      <c r="CW1811"/>
      <c r="CX1811"/>
      <c r="CY1811"/>
      <c r="CZ1811"/>
      <c r="DF1811" s="90"/>
    </row>
    <row r="1812" spans="81:110" x14ac:dyDescent="0.25"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  <c r="CQ1812"/>
      <c r="CR1812"/>
      <c r="CS1812"/>
      <c r="CT1812"/>
      <c r="CU1812"/>
      <c r="CV1812"/>
      <c r="CW1812"/>
      <c r="CX1812"/>
      <c r="CY1812"/>
      <c r="CZ1812"/>
      <c r="DF1812" s="90"/>
    </row>
    <row r="1813" spans="81:110" x14ac:dyDescent="0.25"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  <c r="CQ1813"/>
      <c r="CR1813"/>
      <c r="CS1813"/>
      <c r="CT1813"/>
      <c r="CU1813"/>
      <c r="CV1813"/>
      <c r="CW1813"/>
      <c r="CX1813"/>
      <c r="CY1813"/>
      <c r="CZ1813"/>
      <c r="DF1813" s="90"/>
    </row>
    <row r="1814" spans="81:110" x14ac:dyDescent="0.25"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  <c r="CQ1814"/>
      <c r="CR1814"/>
      <c r="CS1814"/>
      <c r="CT1814"/>
      <c r="CU1814"/>
      <c r="CV1814"/>
      <c r="CW1814"/>
      <c r="CX1814"/>
      <c r="CY1814"/>
      <c r="CZ1814"/>
      <c r="DF1814" s="90"/>
    </row>
    <row r="1815" spans="81:110" x14ac:dyDescent="0.25"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  <c r="CQ1815"/>
      <c r="CR1815"/>
      <c r="CS1815"/>
      <c r="CT1815"/>
      <c r="CU1815"/>
      <c r="CV1815"/>
      <c r="CW1815"/>
      <c r="CX1815"/>
      <c r="CY1815"/>
      <c r="CZ1815"/>
      <c r="DF1815" s="90"/>
    </row>
    <row r="1816" spans="81:110" x14ac:dyDescent="0.25"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  <c r="CQ1816"/>
      <c r="CR1816"/>
      <c r="CS1816"/>
      <c r="CT1816"/>
      <c r="CU1816"/>
      <c r="CV1816"/>
      <c r="CW1816"/>
      <c r="CX1816"/>
      <c r="CY1816"/>
      <c r="CZ1816"/>
      <c r="DF1816" s="90"/>
    </row>
    <row r="1817" spans="81:110" x14ac:dyDescent="0.25"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  <c r="CQ1817"/>
      <c r="CR1817"/>
      <c r="CS1817"/>
      <c r="CT1817"/>
      <c r="CU1817"/>
      <c r="CV1817"/>
      <c r="CW1817"/>
      <c r="CX1817"/>
      <c r="CY1817"/>
      <c r="CZ1817"/>
      <c r="DF1817" s="90"/>
    </row>
    <row r="1818" spans="81:110" x14ac:dyDescent="0.25"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  <c r="CQ1818"/>
      <c r="CR1818"/>
      <c r="CS1818"/>
      <c r="CT1818"/>
      <c r="CU1818"/>
      <c r="CV1818"/>
      <c r="CW1818"/>
      <c r="CX1818"/>
      <c r="CY1818"/>
      <c r="CZ1818"/>
      <c r="DF1818" s="90"/>
    </row>
    <row r="1819" spans="81:110" x14ac:dyDescent="0.25"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  <c r="CQ1819"/>
      <c r="CR1819"/>
      <c r="CS1819"/>
      <c r="CT1819"/>
      <c r="CU1819"/>
      <c r="CV1819"/>
      <c r="CW1819"/>
      <c r="CX1819"/>
      <c r="CY1819"/>
      <c r="CZ1819"/>
      <c r="DF1819" s="90"/>
    </row>
    <row r="1820" spans="81:110" x14ac:dyDescent="0.25"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  <c r="CQ1820"/>
      <c r="CR1820"/>
      <c r="CS1820"/>
      <c r="CT1820"/>
      <c r="CU1820"/>
      <c r="CV1820"/>
      <c r="CW1820"/>
      <c r="CX1820"/>
      <c r="CY1820"/>
      <c r="CZ1820"/>
      <c r="DF1820" s="90"/>
    </row>
    <row r="1821" spans="81:110" x14ac:dyDescent="0.25"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  <c r="CQ1821"/>
      <c r="CR1821"/>
      <c r="CS1821"/>
      <c r="CT1821"/>
      <c r="CU1821"/>
      <c r="CV1821"/>
      <c r="CW1821"/>
      <c r="CX1821"/>
      <c r="CY1821"/>
      <c r="CZ1821"/>
      <c r="DF1821" s="90"/>
    </row>
    <row r="1822" spans="81:110" x14ac:dyDescent="0.25"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  <c r="CQ1822"/>
      <c r="CR1822"/>
      <c r="CS1822"/>
      <c r="CT1822"/>
      <c r="CU1822"/>
      <c r="CV1822"/>
      <c r="CW1822"/>
      <c r="CX1822"/>
      <c r="CY1822"/>
      <c r="CZ1822"/>
      <c r="DF1822" s="90"/>
    </row>
    <row r="1823" spans="81:110" x14ac:dyDescent="0.25"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  <c r="CQ1823"/>
      <c r="CR1823"/>
      <c r="CS1823"/>
      <c r="CT1823"/>
      <c r="CU1823"/>
      <c r="CV1823"/>
      <c r="CW1823"/>
      <c r="CX1823"/>
      <c r="CY1823"/>
      <c r="CZ1823"/>
      <c r="DF1823" s="90"/>
    </row>
    <row r="1824" spans="81:110" x14ac:dyDescent="0.25"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  <c r="CQ1824"/>
      <c r="CR1824"/>
      <c r="CS1824"/>
      <c r="CT1824"/>
      <c r="CU1824"/>
      <c r="CV1824"/>
      <c r="CW1824"/>
      <c r="CX1824"/>
      <c r="CY1824"/>
      <c r="CZ1824"/>
      <c r="DF1824" s="90"/>
    </row>
    <row r="1825" spans="81:110" x14ac:dyDescent="0.25"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  <c r="CQ1825"/>
      <c r="CR1825"/>
      <c r="CS1825"/>
      <c r="CT1825"/>
      <c r="CU1825"/>
      <c r="CV1825"/>
      <c r="CW1825"/>
      <c r="CX1825"/>
      <c r="CY1825"/>
      <c r="CZ1825"/>
      <c r="DF1825" s="90"/>
    </row>
    <row r="1826" spans="81:110" x14ac:dyDescent="0.25"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  <c r="CQ1826"/>
      <c r="CR1826"/>
      <c r="CS1826"/>
      <c r="CT1826"/>
      <c r="CU1826"/>
      <c r="CV1826"/>
      <c r="CW1826"/>
      <c r="CX1826"/>
      <c r="CY1826"/>
      <c r="CZ1826"/>
      <c r="DF1826" s="90"/>
    </row>
    <row r="1827" spans="81:110" x14ac:dyDescent="0.25"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  <c r="CQ1827"/>
      <c r="CR1827"/>
      <c r="CS1827"/>
      <c r="CT1827"/>
      <c r="CU1827"/>
      <c r="CV1827"/>
      <c r="CW1827"/>
      <c r="CX1827"/>
      <c r="CY1827"/>
      <c r="CZ1827"/>
      <c r="DF1827" s="90"/>
    </row>
    <row r="1828" spans="81:110" x14ac:dyDescent="0.25"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  <c r="CQ1828"/>
      <c r="CR1828"/>
      <c r="CS1828"/>
      <c r="CT1828"/>
      <c r="CU1828"/>
      <c r="CV1828"/>
      <c r="CW1828"/>
      <c r="CX1828"/>
      <c r="CY1828"/>
      <c r="CZ1828"/>
      <c r="DF1828" s="90"/>
    </row>
    <row r="1829" spans="81:110" x14ac:dyDescent="0.25"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  <c r="CQ1829"/>
      <c r="CR1829"/>
      <c r="CS1829"/>
      <c r="CT1829"/>
      <c r="CU1829"/>
      <c r="CV1829"/>
      <c r="CW1829"/>
      <c r="CX1829"/>
      <c r="CY1829"/>
      <c r="CZ1829"/>
      <c r="DF1829" s="90"/>
    </row>
    <row r="1830" spans="81:110" x14ac:dyDescent="0.25"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  <c r="CQ1830"/>
      <c r="CR1830"/>
      <c r="CS1830"/>
      <c r="CT1830"/>
      <c r="CU1830"/>
      <c r="CV1830"/>
      <c r="CW1830"/>
      <c r="CX1830"/>
      <c r="CY1830"/>
      <c r="CZ1830"/>
      <c r="DF1830" s="90"/>
    </row>
    <row r="1831" spans="81:110" x14ac:dyDescent="0.25"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  <c r="CQ1831"/>
      <c r="CR1831"/>
      <c r="CS1831"/>
      <c r="CT1831"/>
      <c r="CU1831"/>
      <c r="CV1831"/>
      <c r="CW1831"/>
      <c r="CX1831"/>
      <c r="CY1831"/>
      <c r="CZ1831"/>
      <c r="DF1831" s="90"/>
    </row>
    <row r="1832" spans="81:110" x14ac:dyDescent="0.25"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  <c r="CQ1832"/>
      <c r="CR1832"/>
      <c r="CS1832"/>
      <c r="CT1832"/>
      <c r="CU1832"/>
      <c r="CV1832"/>
      <c r="CW1832"/>
      <c r="CX1832"/>
      <c r="CY1832"/>
      <c r="CZ1832"/>
      <c r="DF1832" s="90"/>
    </row>
    <row r="1833" spans="81:110" x14ac:dyDescent="0.25"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  <c r="CQ1833"/>
      <c r="CR1833"/>
      <c r="CS1833"/>
      <c r="CT1833"/>
      <c r="CU1833"/>
      <c r="CV1833"/>
      <c r="CW1833"/>
      <c r="CX1833"/>
      <c r="CY1833"/>
      <c r="CZ1833"/>
      <c r="DF1833" s="90"/>
    </row>
    <row r="1834" spans="81:110" x14ac:dyDescent="0.25"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  <c r="CQ1834"/>
      <c r="CR1834"/>
      <c r="CS1834"/>
      <c r="CT1834"/>
      <c r="CU1834"/>
      <c r="CV1834"/>
      <c r="CW1834"/>
      <c r="CX1834"/>
      <c r="CY1834"/>
      <c r="CZ1834"/>
      <c r="DF1834" s="90"/>
    </row>
    <row r="1835" spans="81:110" x14ac:dyDescent="0.25"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  <c r="CQ1835"/>
      <c r="CR1835"/>
      <c r="CS1835"/>
      <c r="CT1835"/>
      <c r="CU1835"/>
      <c r="CV1835"/>
      <c r="CW1835"/>
      <c r="CX1835"/>
      <c r="CY1835"/>
      <c r="CZ1835"/>
      <c r="DF1835" s="90"/>
    </row>
    <row r="1836" spans="81:110" x14ac:dyDescent="0.25"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  <c r="CQ1836"/>
      <c r="CR1836"/>
      <c r="CS1836"/>
      <c r="CT1836"/>
      <c r="CU1836"/>
      <c r="CV1836"/>
      <c r="CW1836"/>
      <c r="CX1836"/>
      <c r="CY1836"/>
      <c r="CZ1836"/>
      <c r="DF1836" s="90"/>
    </row>
    <row r="1837" spans="81:110" x14ac:dyDescent="0.25"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  <c r="CQ1837"/>
      <c r="CR1837"/>
      <c r="CS1837"/>
      <c r="CT1837"/>
      <c r="CU1837"/>
      <c r="CV1837"/>
      <c r="CW1837"/>
      <c r="CX1837"/>
      <c r="CY1837"/>
      <c r="CZ1837"/>
      <c r="DF1837" s="90"/>
    </row>
    <row r="1838" spans="81:110" x14ac:dyDescent="0.25"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  <c r="CQ1838"/>
      <c r="CR1838"/>
      <c r="CS1838"/>
      <c r="CT1838"/>
      <c r="CU1838"/>
      <c r="CV1838"/>
      <c r="CW1838"/>
      <c r="CX1838"/>
      <c r="CY1838"/>
      <c r="CZ1838"/>
      <c r="DF1838" s="90"/>
    </row>
    <row r="1839" spans="81:110" x14ac:dyDescent="0.25"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  <c r="CQ1839"/>
      <c r="CR1839"/>
      <c r="CS1839"/>
      <c r="CT1839"/>
      <c r="CU1839"/>
      <c r="CV1839"/>
      <c r="CW1839"/>
      <c r="CX1839"/>
      <c r="CY1839"/>
      <c r="CZ1839"/>
      <c r="DF1839" s="90"/>
    </row>
    <row r="1840" spans="81:110" x14ac:dyDescent="0.25"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  <c r="CQ1840"/>
      <c r="CR1840"/>
      <c r="CS1840"/>
      <c r="CT1840"/>
      <c r="CU1840"/>
      <c r="CV1840"/>
      <c r="CW1840"/>
      <c r="CX1840"/>
      <c r="CY1840"/>
      <c r="CZ1840"/>
      <c r="DF1840" s="90"/>
    </row>
    <row r="1841" spans="81:110" x14ac:dyDescent="0.25"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  <c r="CQ1841"/>
      <c r="CR1841"/>
      <c r="CS1841"/>
      <c r="CT1841"/>
      <c r="CU1841"/>
      <c r="CV1841"/>
      <c r="CW1841"/>
      <c r="CX1841"/>
      <c r="CY1841"/>
      <c r="CZ1841"/>
      <c r="DF1841" s="90"/>
    </row>
    <row r="1842" spans="81:110" x14ac:dyDescent="0.25"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  <c r="CQ1842"/>
      <c r="CR1842"/>
      <c r="CS1842"/>
      <c r="CT1842"/>
      <c r="CU1842"/>
      <c r="CV1842"/>
      <c r="CW1842"/>
      <c r="CX1842"/>
      <c r="CY1842"/>
      <c r="CZ1842"/>
      <c r="DF1842" s="90"/>
    </row>
    <row r="1843" spans="81:110" x14ac:dyDescent="0.25"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  <c r="CQ1843"/>
      <c r="CR1843"/>
      <c r="CS1843"/>
      <c r="CT1843"/>
      <c r="CU1843"/>
      <c r="CV1843"/>
      <c r="CW1843"/>
      <c r="CX1843"/>
      <c r="CY1843"/>
      <c r="CZ1843"/>
      <c r="DF1843" s="90"/>
    </row>
    <row r="1844" spans="81:110" x14ac:dyDescent="0.25"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  <c r="CQ1844"/>
      <c r="CR1844"/>
      <c r="CS1844"/>
      <c r="CT1844"/>
      <c r="CU1844"/>
      <c r="CV1844"/>
      <c r="CW1844"/>
      <c r="CX1844"/>
      <c r="CY1844"/>
      <c r="CZ1844"/>
      <c r="DF1844" s="90"/>
    </row>
    <row r="1845" spans="81:110" x14ac:dyDescent="0.25"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  <c r="CQ1845"/>
      <c r="CR1845"/>
      <c r="CS1845"/>
      <c r="CT1845"/>
      <c r="CU1845"/>
      <c r="CV1845"/>
      <c r="CW1845"/>
      <c r="CX1845"/>
      <c r="CY1845"/>
      <c r="CZ1845"/>
      <c r="DF1845" s="90"/>
    </row>
    <row r="1846" spans="81:110" x14ac:dyDescent="0.25"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  <c r="CQ1846"/>
      <c r="CR1846"/>
      <c r="CS1846"/>
      <c r="CT1846"/>
      <c r="CU1846"/>
      <c r="CV1846"/>
      <c r="CW1846"/>
      <c r="CX1846"/>
      <c r="CY1846"/>
      <c r="CZ1846"/>
      <c r="DF1846" s="90"/>
    </row>
    <row r="1847" spans="81:110" x14ac:dyDescent="0.25"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  <c r="CQ1847"/>
      <c r="CR1847"/>
      <c r="CS1847"/>
      <c r="CT1847"/>
      <c r="CU1847"/>
      <c r="CV1847"/>
      <c r="CW1847"/>
      <c r="CX1847"/>
      <c r="CY1847"/>
      <c r="CZ1847"/>
      <c r="DF1847" s="90"/>
    </row>
    <row r="1848" spans="81:110" x14ac:dyDescent="0.25"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  <c r="CQ1848"/>
      <c r="CR1848"/>
      <c r="CS1848"/>
      <c r="CT1848"/>
      <c r="CU1848"/>
      <c r="CV1848"/>
      <c r="CW1848"/>
      <c r="CX1848"/>
      <c r="CY1848"/>
      <c r="CZ1848"/>
      <c r="DF1848" s="90"/>
    </row>
    <row r="1849" spans="81:110" x14ac:dyDescent="0.25"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  <c r="CQ1849"/>
      <c r="CR1849"/>
      <c r="CS1849"/>
      <c r="CT1849"/>
      <c r="CU1849"/>
      <c r="CV1849"/>
      <c r="CW1849"/>
      <c r="CX1849"/>
      <c r="CY1849"/>
      <c r="CZ1849"/>
      <c r="DF1849" s="90"/>
    </row>
    <row r="1850" spans="81:110" x14ac:dyDescent="0.25"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  <c r="CQ1850"/>
      <c r="CR1850"/>
      <c r="CS1850"/>
      <c r="CT1850"/>
      <c r="CU1850"/>
      <c r="CV1850"/>
      <c r="CW1850"/>
      <c r="CX1850"/>
      <c r="CY1850"/>
      <c r="CZ1850"/>
      <c r="DF1850" s="90"/>
    </row>
    <row r="1851" spans="81:110" x14ac:dyDescent="0.25"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  <c r="CQ1851"/>
      <c r="CR1851"/>
      <c r="CS1851"/>
      <c r="CT1851"/>
      <c r="CU1851"/>
      <c r="CV1851"/>
      <c r="CW1851"/>
      <c r="CX1851"/>
      <c r="CY1851"/>
      <c r="CZ1851"/>
      <c r="DF1851" s="90"/>
    </row>
    <row r="1852" spans="81:110" x14ac:dyDescent="0.25"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  <c r="CQ1852"/>
      <c r="CR1852"/>
      <c r="CS1852"/>
      <c r="CT1852"/>
      <c r="CU1852"/>
      <c r="CV1852"/>
      <c r="CW1852"/>
      <c r="CX1852"/>
      <c r="CY1852"/>
      <c r="CZ1852"/>
      <c r="DF1852" s="90"/>
    </row>
    <row r="1853" spans="81:110" x14ac:dyDescent="0.25"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  <c r="CQ1853"/>
      <c r="CR1853"/>
      <c r="CS1853"/>
      <c r="CT1853"/>
      <c r="CU1853"/>
      <c r="CV1853"/>
      <c r="CW1853"/>
      <c r="CX1853"/>
      <c r="CY1853"/>
      <c r="CZ1853"/>
      <c r="DF1853" s="90"/>
    </row>
    <row r="1854" spans="81:110" x14ac:dyDescent="0.25"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  <c r="CQ1854"/>
      <c r="CR1854"/>
      <c r="CS1854"/>
      <c r="CT1854"/>
      <c r="CU1854"/>
      <c r="CV1854"/>
      <c r="CW1854"/>
      <c r="CX1854"/>
      <c r="CY1854"/>
      <c r="CZ1854"/>
      <c r="DF1854" s="90"/>
    </row>
    <row r="1855" spans="81:110" x14ac:dyDescent="0.25"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  <c r="CQ1855"/>
      <c r="CR1855"/>
      <c r="CS1855"/>
      <c r="CT1855"/>
      <c r="CU1855"/>
      <c r="CV1855"/>
      <c r="CW1855"/>
      <c r="CX1855"/>
      <c r="CY1855"/>
      <c r="CZ1855"/>
      <c r="DF1855" s="90"/>
    </row>
    <row r="1856" spans="81:110" x14ac:dyDescent="0.25"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  <c r="CQ1856"/>
      <c r="CR1856"/>
      <c r="CS1856"/>
      <c r="CT1856"/>
      <c r="CU1856"/>
      <c r="CV1856"/>
      <c r="CW1856"/>
      <c r="CX1856"/>
      <c r="CY1856"/>
      <c r="CZ1856"/>
      <c r="DF1856" s="90"/>
    </row>
    <row r="1857" spans="81:110" x14ac:dyDescent="0.25"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  <c r="CQ1857"/>
      <c r="CR1857"/>
      <c r="CS1857"/>
      <c r="CT1857"/>
      <c r="CU1857"/>
      <c r="CV1857"/>
      <c r="CW1857"/>
      <c r="CX1857"/>
      <c r="CY1857"/>
      <c r="CZ1857"/>
      <c r="DF1857" s="90"/>
    </row>
    <row r="1858" spans="81:110" x14ac:dyDescent="0.25"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  <c r="CQ1858"/>
      <c r="CR1858"/>
      <c r="CS1858"/>
      <c r="CT1858"/>
      <c r="CU1858"/>
      <c r="CV1858"/>
      <c r="CW1858"/>
      <c r="CX1858"/>
      <c r="CY1858"/>
      <c r="CZ1858"/>
      <c r="DF1858" s="90"/>
    </row>
    <row r="1859" spans="81:110" x14ac:dyDescent="0.25"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  <c r="CQ1859"/>
      <c r="CR1859"/>
      <c r="CS1859"/>
      <c r="CT1859"/>
      <c r="CU1859"/>
      <c r="CV1859"/>
      <c r="CW1859"/>
      <c r="CX1859"/>
      <c r="CY1859"/>
      <c r="CZ1859"/>
      <c r="DF1859" s="90"/>
    </row>
    <row r="1860" spans="81:110" x14ac:dyDescent="0.25"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  <c r="CQ1860"/>
      <c r="CR1860"/>
      <c r="CS1860"/>
      <c r="CT1860"/>
      <c r="CU1860"/>
      <c r="CV1860"/>
      <c r="CW1860"/>
      <c r="CX1860"/>
      <c r="CY1860"/>
      <c r="CZ1860"/>
      <c r="DF1860" s="90"/>
    </row>
    <row r="1861" spans="81:110" x14ac:dyDescent="0.25"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  <c r="CQ1861"/>
      <c r="CR1861"/>
      <c r="CS1861"/>
      <c r="CT1861"/>
      <c r="CU1861"/>
      <c r="CV1861"/>
      <c r="CW1861"/>
      <c r="CX1861"/>
      <c r="CY1861"/>
      <c r="CZ1861"/>
      <c r="DF1861" s="90"/>
    </row>
    <row r="1862" spans="81:110" x14ac:dyDescent="0.25"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  <c r="CQ1862"/>
      <c r="CR1862"/>
      <c r="CS1862"/>
      <c r="CT1862"/>
      <c r="CU1862"/>
      <c r="CV1862"/>
      <c r="CW1862"/>
      <c r="CX1862"/>
      <c r="CY1862"/>
      <c r="CZ1862"/>
      <c r="DF1862" s="90"/>
    </row>
    <row r="1863" spans="81:110" x14ac:dyDescent="0.25"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  <c r="CQ1863"/>
      <c r="CR1863"/>
      <c r="CS1863"/>
      <c r="CT1863"/>
      <c r="CU1863"/>
      <c r="CV1863"/>
      <c r="CW1863"/>
      <c r="CX1863"/>
      <c r="CY1863"/>
      <c r="CZ1863"/>
      <c r="DF1863" s="90"/>
    </row>
    <row r="1864" spans="81:110" x14ac:dyDescent="0.25"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  <c r="CQ1864"/>
      <c r="CR1864"/>
      <c r="CS1864"/>
      <c r="CT1864"/>
      <c r="CU1864"/>
      <c r="CV1864"/>
      <c r="CW1864"/>
      <c r="CX1864"/>
      <c r="CY1864"/>
      <c r="CZ1864"/>
      <c r="DF1864" s="90"/>
    </row>
    <row r="1865" spans="81:110" x14ac:dyDescent="0.25"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  <c r="CQ1865"/>
      <c r="CR1865"/>
      <c r="CS1865"/>
      <c r="CT1865"/>
      <c r="CU1865"/>
      <c r="CV1865"/>
      <c r="CW1865"/>
      <c r="CX1865"/>
      <c r="CY1865"/>
      <c r="CZ1865"/>
      <c r="DF1865" s="90"/>
    </row>
    <row r="1866" spans="81:110" x14ac:dyDescent="0.25"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  <c r="CQ1866"/>
      <c r="CR1866"/>
      <c r="CS1866"/>
      <c r="CT1866"/>
      <c r="CU1866"/>
      <c r="CV1866"/>
      <c r="CW1866"/>
      <c r="CX1866"/>
      <c r="CY1866"/>
      <c r="CZ1866"/>
      <c r="DF1866" s="90"/>
    </row>
    <row r="1867" spans="81:110" x14ac:dyDescent="0.25"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  <c r="CQ1867"/>
      <c r="CR1867"/>
      <c r="CS1867"/>
      <c r="CT1867"/>
      <c r="CU1867"/>
      <c r="CV1867"/>
      <c r="CW1867"/>
      <c r="CX1867"/>
      <c r="CY1867"/>
      <c r="CZ1867"/>
      <c r="DF1867" s="90"/>
    </row>
    <row r="1868" spans="81:110" x14ac:dyDescent="0.25"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  <c r="CQ1868"/>
      <c r="CR1868"/>
      <c r="CS1868"/>
      <c r="CT1868"/>
      <c r="CU1868"/>
      <c r="CV1868"/>
      <c r="CW1868"/>
      <c r="CX1868"/>
      <c r="CY1868"/>
      <c r="CZ1868"/>
      <c r="DF1868" s="90"/>
    </row>
    <row r="1869" spans="81:110" x14ac:dyDescent="0.25"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  <c r="CQ1869"/>
      <c r="CR1869"/>
      <c r="CS1869"/>
      <c r="CT1869"/>
      <c r="CU1869"/>
      <c r="CV1869"/>
      <c r="CW1869"/>
      <c r="CX1869"/>
      <c r="CY1869"/>
      <c r="CZ1869"/>
      <c r="DF1869" s="90"/>
    </row>
    <row r="1870" spans="81:110" x14ac:dyDescent="0.25"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  <c r="CQ1870"/>
      <c r="CR1870"/>
      <c r="CS1870"/>
      <c r="CT1870"/>
      <c r="CU1870"/>
      <c r="CV1870"/>
      <c r="CW1870"/>
      <c r="CX1870"/>
      <c r="CY1870"/>
      <c r="CZ1870"/>
      <c r="DF1870" s="90"/>
    </row>
    <row r="1871" spans="81:110" x14ac:dyDescent="0.25"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  <c r="CQ1871"/>
      <c r="CR1871"/>
      <c r="CS1871"/>
      <c r="CT1871"/>
      <c r="CU1871"/>
      <c r="CV1871"/>
      <c r="CW1871"/>
      <c r="CX1871"/>
      <c r="CY1871"/>
      <c r="CZ1871"/>
      <c r="DF1871" s="90"/>
    </row>
    <row r="1872" spans="81:110" x14ac:dyDescent="0.25"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  <c r="CQ1872"/>
      <c r="CR1872"/>
      <c r="CS1872"/>
      <c r="CT1872"/>
      <c r="CU1872"/>
      <c r="CV1872"/>
      <c r="CW1872"/>
      <c r="CX1872"/>
      <c r="CY1872"/>
      <c r="CZ1872"/>
      <c r="DF1872" s="90"/>
    </row>
    <row r="1873" spans="81:110" x14ac:dyDescent="0.25"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  <c r="CQ1873"/>
      <c r="CR1873"/>
      <c r="CS1873"/>
      <c r="CT1873"/>
      <c r="CU1873"/>
      <c r="CV1873"/>
      <c r="CW1873"/>
      <c r="CX1873"/>
      <c r="CY1873"/>
      <c r="CZ1873"/>
      <c r="DF1873" s="90"/>
    </row>
    <row r="1874" spans="81:110" x14ac:dyDescent="0.25"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  <c r="CQ1874"/>
      <c r="CR1874"/>
      <c r="CS1874"/>
      <c r="CT1874"/>
      <c r="CU1874"/>
      <c r="CV1874"/>
      <c r="CW1874"/>
      <c r="CX1874"/>
      <c r="CY1874"/>
      <c r="CZ1874"/>
      <c r="DF1874" s="90"/>
    </row>
    <row r="1875" spans="81:110" x14ac:dyDescent="0.25"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  <c r="CQ1875"/>
      <c r="CR1875"/>
      <c r="CS1875"/>
      <c r="CT1875"/>
      <c r="CU1875"/>
      <c r="CV1875"/>
      <c r="CW1875"/>
      <c r="CX1875"/>
      <c r="CY1875"/>
      <c r="CZ1875"/>
      <c r="DF1875" s="90"/>
    </row>
    <row r="1876" spans="81:110" x14ac:dyDescent="0.25"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  <c r="CQ1876"/>
      <c r="CR1876"/>
      <c r="CS1876"/>
      <c r="CT1876"/>
      <c r="CU1876"/>
      <c r="CV1876"/>
      <c r="CW1876"/>
      <c r="CX1876"/>
      <c r="CY1876"/>
      <c r="CZ1876"/>
      <c r="DF1876" s="90"/>
    </row>
    <row r="1877" spans="81:110" x14ac:dyDescent="0.25"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  <c r="CQ1877"/>
      <c r="CR1877"/>
      <c r="CS1877"/>
      <c r="CT1877"/>
      <c r="CU1877"/>
      <c r="CV1877"/>
      <c r="CW1877"/>
      <c r="CX1877"/>
      <c r="CY1877"/>
      <c r="CZ1877"/>
      <c r="DF1877" s="90"/>
    </row>
    <row r="1878" spans="81:110" x14ac:dyDescent="0.25"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  <c r="CQ1878"/>
      <c r="CR1878"/>
      <c r="CS1878"/>
      <c r="CT1878"/>
      <c r="CU1878"/>
      <c r="CV1878"/>
      <c r="CW1878"/>
      <c r="CX1878"/>
      <c r="CY1878"/>
      <c r="CZ1878"/>
      <c r="DF1878" s="90"/>
    </row>
    <row r="1879" spans="81:110" x14ac:dyDescent="0.25"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  <c r="CQ1879"/>
      <c r="CR1879"/>
      <c r="CS1879"/>
      <c r="CT1879"/>
      <c r="CU1879"/>
      <c r="CV1879"/>
      <c r="CW1879"/>
      <c r="CX1879"/>
      <c r="CY1879"/>
      <c r="CZ1879"/>
      <c r="DF1879" s="90"/>
    </row>
    <row r="1880" spans="81:110" x14ac:dyDescent="0.25"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  <c r="CQ1880"/>
      <c r="CR1880"/>
      <c r="CS1880"/>
      <c r="CT1880"/>
      <c r="CU1880"/>
      <c r="CV1880"/>
      <c r="CW1880"/>
      <c r="CX1880"/>
      <c r="CY1880"/>
      <c r="CZ1880"/>
      <c r="DF1880" s="90"/>
    </row>
    <row r="1881" spans="81:110" x14ac:dyDescent="0.25"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  <c r="CQ1881"/>
      <c r="CR1881"/>
      <c r="CS1881"/>
      <c r="CT1881"/>
      <c r="CU1881"/>
      <c r="CV1881"/>
      <c r="CW1881"/>
      <c r="CX1881"/>
      <c r="CY1881"/>
      <c r="CZ1881"/>
      <c r="DF1881" s="90"/>
    </row>
    <row r="1882" spans="81:110" x14ac:dyDescent="0.25"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  <c r="CQ1882"/>
      <c r="CR1882"/>
      <c r="CS1882"/>
      <c r="CT1882"/>
      <c r="CU1882"/>
      <c r="CV1882"/>
      <c r="CW1882"/>
      <c r="CX1882"/>
      <c r="CY1882"/>
      <c r="CZ1882"/>
      <c r="DF1882" s="90"/>
    </row>
    <row r="1883" spans="81:110" x14ac:dyDescent="0.25"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  <c r="CQ1883"/>
      <c r="CR1883"/>
      <c r="CS1883"/>
      <c r="CT1883"/>
      <c r="CU1883"/>
      <c r="CV1883"/>
      <c r="CW1883"/>
      <c r="CX1883"/>
      <c r="CY1883"/>
      <c r="CZ1883"/>
      <c r="DF1883" s="90"/>
    </row>
    <row r="1884" spans="81:110" x14ac:dyDescent="0.25"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  <c r="CQ1884"/>
      <c r="CR1884"/>
      <c r="CS1884"/>
      <c r="CT1884"/>
      <c r="CU1884"/>
      <c r="CV1884"/>
      <c r="CW1884"/>
      <c r="CX1884"/>
      <c r="CY1884"/>
      <c r="CZ1884"/>
      <c r="DF1884" s="90"/>
    </row>
    <row r="1885" spans="81:110" x14ac:dyDescent="0.25"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  <c r="CQ1885"/>
      <c r="CR1885"/>
      <c r="CS1885"/>
      <c r="CT1885"/>
      <c r="CU1885"/>
      <c r="CV1885"/>
      <c r="CW1885"/>
      <c r="CX1885"/>
      <c r="CY1885"/>
      <c r="CZ1885"/>
      <c r="DF1885" s="90"/>
    </row>
    <row r="1886" spans="81:110" x14ac:dyDescent="0.25"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  <c r="CQ1886"/>
      <c r="CR1886"/>
      <c r="CS1886"/>
      <c r="CT1886"/>
      <c r="CU1886"/>
      <c r="CV1886"/>
      <c r="CW1886"/>
      <c r="CX1886"/>
      <c r="CY1886"/>
      <c r="CZ1886"/>
      <c r="DF1886" s="90"/>
    </row>
    <row r="1887" spans="81:110" x14ac:dyDescent="0.25"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  <c r="CQ1887"/>
      <c r="CR1887"/>
      <c r="CS1887"/>
      <c r="CT1887"/>
      <c r="CU1887"/>
      <c r="CV1887"/>
      <c r="CW1887"/>
      <c r="CX1887"/>
      <c r="CY1887"/>
      <c r="CZ1887"/>
      <c r="DF1887" s="90"/>
    </row>
    <row r="1888" spans="81:110" x14ac:dyDescent="0.25"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  <c r="CQ1888"/>
      <c r="CR1888"/>
      <c r="CS1888"/>
      <c r="CT1888"/>
      <c r="CU1888"/>
      <c r="CV1888"/>
      <c r="CW1888"/>
      <c r="CX1888"/>
      <c r="CY1888"/>
      <c r="CZ1888"/>
      <c r="DF1888" s="90"/>
    </row>
    <row r="1889" spans="81:110" x14ac:dyDescent="0.25"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  <c r="CQ1889"/>
      <c r="CR1889"/>
      <c r="CS1889"/>
      <c r="CT1889"/>
      <c r="CU1889"/>
      <c r="CV1889"/>
      <c r="CW1889"/>
      <c r="CX1889"/>
      <c r="CY1889"/>
      <c r="CZ1889"/>
      <c r="DF1889" s="90"/>
    </row>
    <row r="1890" spans="81:110" x14ac:dyDescent="0.25"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  <c r="CQ1890"/>
      <c r="CR1890"/>
      <c r="CS1890"/>
      <c r="CT1890"/>
      <c r="CU1890"/>
      <c r="CV1890"/>
      <c r="CW1890"/>
      <c r="CX1890"/>
      <c r="CY1890"/>
      <c r="CZ1890"/>
      <c r="DF1890" s="90"/>
    </row>
    <row r="1891" spans="81:110" x14ac:dyDescent="0.25"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  <c r="CQ1891"/>
      <c r="CR1891"/>
      <c r="CS1891"/>
      <c r="CT1891"/>
      <c r="CU1891"/>
      <c r="CV1891"/>
      <c r="CW1891"/>
      <c r="CX1891"/>
      <c r="CY1891"/>
      <c r="CZ1891"/>
      <c r="DF1891" s="90"/>
    </row>
    <row r="1892" spans="81:110" x14ac:dyDescent="0.25"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  <c r="CQ1892"/>
      <c r="CR1892"/>
      <c r="CS1892"/>
      <c r="CT1892"/>
      <c r="CU1892"/>
      <c r="CV1892"/>
      <c r="CW1892"/>
      <c r="CX1892"/>
      <c r="CY1892"/>
      <c r="CZ1892"/>
      <c r="DF1892" s="90"/>
    </row>
    <row r="1893" spans="81:110" x14ac:dyDescent="0.25"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  <c r="CQ1893"/>
      <c r="CR1893"/>
      <c r="CS1893"/>
      <c r="CT1893"/>
      <c r="CU1893"/>
      <c r="CV1893"/>
      <c r="CW1893"/>
      <c r="CX1893"/>
      <c r="CY1893"/>
      <c r="CZ1893"/>
      <c r="DF1893" s="90"/>
    </row>
    <row r="1894" spans="81:110" x14ac:dyDescent="0.25"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  <c r="CQ1894"/>
      <c r="CR1894"/>
      <c r="CS1894"/>
      <c r="CT1894"/>
      <c r="CU1894"/>
      <c r="CV1894"/>
      <c r="CW1894"/>
      <c r="CX1894"/>
      <c r="CY1894"/>
      <c r="CZ1894"/>
      <c r="DF1894" s="90"/>
    </row>
    <row r="1895" spans="81:110" x14ac:dyDescent="0.25"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  <c r="CQ1895"/>
      <c r="CR1895"/>
      <c r="CS1895"/>
      <c r="CT1895"/>
      <c r="CU1895"/>
      <c r="CV1895"/>
      <c r="CW1895"/>
      <c r="CX1895"/>
      <c r="CY1895"/>
      <c r="CZ1895"/>
      <c r="DF1895" s="90"/>
    </row>
    <row r="1896" spans="81:110" x14ac:dyDescent="0.25"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  <c r="CQ1896"/>
      <c r="CR1896"/>
      <c r="CS1896"/>
      <c r="CT1896"/>
      <c r="CU1896"/>
      <c r="CV1896"/>
      <c r="CW1896"/>
      <c r="CX1896"/>
      <c r="CY1896"/>
      <c r="CZ1896"/>
      <c r="DF1896" s="90"/>
    </row>
    <row r="1897" spans="81:110" x14ac:dyDescent="0.25"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  <c r="CQ1897"/>
      <c r="CR1897"/>
      <c r="CS1897"/>
      <c r="CT1897"/>
      <c r="CU1897"/>
      <c r="CV1897"/>
      <c r="CW1897"/>
      <c r="CX1897"/>
      <c r="CY1897"/>
      <c r="CZ1897"/>
      <c r="DF1897" s="90"/>
    </row>
    <row r="1898" spans="81:110" x14ac:dyDescent="0.25"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  <c r="CQ1898"/>
      <c r="CR1898"/>
      <c r="CS1898"/>
      <c r="CT1898"/>
      <c r="CU1898"/>
      <c r="CV1898"/>
      <c r="CW1898"/>
      <c r="CX1898"/>
      <c r="CY1898"/>
      <c r="CZ1898"/>
      <c r="DF1898" s="90"/>
    </row>
    <row r="1899" spans="81:110" x14ac:dyDescent="0.25"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  <c r="CQ1899"/>
      <c r="CR1899"/>
      <c r="CS1899"/>
      <c r="CT1899"/>
      <c r="CU1899"/>
      <c r="CV1899"/>
      <c r="CW1899"/>
      <c r="CX1899"/>
      <c r="CY1899"/>
      <c r="CZ1899"/>
      <c r="DF1899" s="90"/>
    </row>
    <row r="1900" spans="81:110" x14ac:dyDescent="0.25"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  <c r="CQ1900"/>
      <c r="CR1900"/>
      <c r="CS1900"/>
      <c r="CT1900"/>
      <c r="CU1900"/>
      <c r="CV1900"/>
      <c r="CW1900"/>
      <c r="CX1900"/>
      <c r="CY1900"/>
      <c r="CZ1900"/>
      <c r="DF1900" s="90"/>
    </row>
    <row r="1901" spans="81:110" x14ac:dyDescent="0.25"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  <c r="CQ1901"/>
      <c r="CR1901"/>
      <c r="CS1901"/>
      <c r="CT1901"/>
      <c r="CU1901"/>
      <c r="CV1901"/>
      <c r="CW1901"/>
      <c r="CX1901"/>
      <c r="CY1901"/>
      <c r="CZ1901"/>
      <c r="DF1901" s="90"/>
    </row>
    <row r="1902" spans="81:110" x14ac:dyDescent="0.25"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  <c r="CQ1902"/>
      <c r="CR1902"/>
      <c r="CS1902"/>
      <c r="CT1902"/>
      <c r="CU1902"/>
      <c r="CV1902"/>
      <c r="CW1902"/>
      <c r="CX1902"/>
      <c r="CY1902"/>
      <c r="CZ1902"/>
      <c r="DF1902" s="90"/>
    </row>
    <row r="1903" spans="81:110" x14ac:dyDescent="0.25"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  <c r="CQ1903"/>
      <c r="CR1903"/>
      <c r="CS1903"/>
      <c r="CT1903"/>
      <c r="CU1903"/>
      <c r="CV1903"/>
      <c r="CW1903"/>
      <c r="CX1903"/>
      <c r="CY1903"/>
      <c r="CZ1903"/>
      <c r="DF1903" s="90"/>
    </row>
    <row r="1904" spans="81:110" x14ac:dyDescent="0.25"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  <c r="CQ1904"/>
      <c r="CR1904"/>
      <c r="CS1904"/>
      <c r="CT1904"/>
      <c r="CU1904"/>
      <c r="CV1904"/>
      <c r="CW1904"/>
      <c r="CX1904"/>
      <c r="CY1904"/>
      <c r="CZ1904"/>
      <c r="DF1904" s="90"/>
    </row>
    <row r="1905" spans="81:110" x14ac:dyDescent="0.25"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  <c r="CQ1905"/>
      <c r="CR1905"/>
      <c r="CS1905"/>
      <c r="CT1905"/>
      <c r="CU1905"/>
      <c r="CV1905"/>
      <c r="CW1905"/>
      <c r="CX1905"/>
      <c r="CY1905"/>
      <c r="CZ1905"/>
      <c r="DF1905" s="90"/>
    </row>
    <row r="1906" spans="81:110" x14ac:dyDescent="0.25"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  <c r="CQ1906"/>
      <c r="CR1906"/>
      <c r="CS1906"/>
      <c r="CT1906"/>
      <c r="CU1906"/>
      <c r="CV1906"/>
      <c r="CW1906"/>
      <c r="CX1906"/>
      <c r="CY1906"/>
      <c r="CZ1906"/>
      <c r="DF1906" s="90"/>
    </row>
    <row r="1907" spans="81:110" x14ac:dyDescent="0.25"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  <c r="CQ1907"/>
      <c r="CR1907"/>
      <c r="CS1907"/>
      <c r="CT1907"/>
      <c r="CU1907"/>
      <c r="CV1907"/>
      <c r="CW1907"/>
      <c r="CX1907"/>
      <c r="CY1907"/>
      <c r="CZ1907"/>
      <c r="DF1907" s="90"/>
    </row>
    <row r="1908" spans="81:110" x14ac:dyDescent="0.25"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  <c r="CQ1908"/>
      <c r="CR1908"/>
      <c r="CS1908"/>
      <c r="CT1908"/>
      <c r="CU1908"/>
      <c r="CV1908"/>
      <c r="CW1908"/>
      <c r="CX1908"/>
      <c r="CY1908"/>
      <c r="CZ1908"/>
      <c r="DF1908" s="90"/>
    </row>
    <row r="1909" spans="81:110" x14ac:dyDescent="0.25"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  <c r="CQ1909"/>
      <c r="CR1909"/>
      <c r="CS1909"/>
      <c r="CT1909"/>
      <c r="CU1909"/>
      <c r="CV1909"/>
      <c r="CW1909"/>
      <c r="CX1909"/>
      <c r="CY1909"/>
      <c r="CZ1909"/>
      <c r="DF1909" s="90"/>
    </row>
    <row r="1910" spans="81:110" x14ac:dyDescent="0.25"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  <c r="CQ1910"/>
      <c r="CR1910"/>
      <c r="CS1910"/>
      <c r="CT1910"/>
      <c r="CU1910"/>
      <c r="CV1910"/>
      <c r="CW1910"/>
      <c r="CX1910"/>
      <c r="CY1910"/>
      <c r="CZ1910"/>
      <c r="DF1910" s="90"/>
    </row>
    <row r="1911" spans="81:110" x14ac:dyDescent="0.25"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  <c r="CQ1911"/>
      <c r="CR1911"/>
      <c r="CS1911"/>
      <c r="CT1911"/>
      <c r="CU1911"/>
      <c r="CV1911"/>
      <c r="CW1911"/>
      <c r="CX1911"/>
      <c r="CY1911"/>
      <c r="CZ1911"/>
      <c r="DF1911" s="90"/>
    </row>
    <row r="1912" spans="81:110" x14ac:dyDescent="0.25"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  <c r="CQ1912"/>
      <c r="CR1912"/>
      <c r="CS1912"/>
      <c r="CT1912"/>
      <c r="CU1912"/>
      <c r="CV1912"/>
      <c r="CW1912"/>
      <c r="CX1912"/>
      <c r="CY1912"/>
      <c r="CZ1912"/>
      <c r="DF1912" s="90"/>
    </row>
    <row r="1913" spans="81:110" x14ac:dyDescent="0.25"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  <c r="CQ1913"/>
      <c r="CR1913"/>
      <c r="CS1913"/>
      <c r="CT1913"/>
      <c r="CU1913"/>
      <c r="CV1913"/>
      <c r="CW1913"/>
      <c r="CX1913"/>
      <c r="CY1913"/>
      <c r="CZ1913"/>
      <c r="DF1913" s="90"/>
    </row>
    <row r="1914" spans="81:110" x14ac:dyDescent="0.25"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  <c r="CQ1914"/>
      <c r="CR1914"/>
      <c r="CS1914"/>
      <c r="CT1914"/>
      <c r="CU1914"/>
      <c r="CV1914"/>
      <c r="CW1914"/>
      <c r="CX1914"/>
      <c r="CY1914"/>
      <c r="CZ1914"/>
      <c r="DF1914" s="90"/>
    </row>
    <row r="1915" spans="81:110" x14ac:dyDescent="0.25"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  <c r="CQ1915"/>
      <c r="CR1915"/>
      <c r="CS1915"/>
      <c r="CT1915"/>
      <c r="CU1915"/>
      <c r="CV1915"/>
      <c r="CW1915"/>
      <c r="CX1915"/>
      <c r="CY1915"/>
      <c r="CZ1915"/>
      <c r="DF1915" s="90"/>
    </row>
    <row r="1916" spans="81:110" x14ac:dyDescent="0.25"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  <c r="CQ1916"/>
      <c r="CR1916"/>
      <c r="CS1916"/>
      <c r="CT1916"/>
      <c r="CU1916"/>
      <c r="CV1916"/>
      <c r="CW1916"/>
      <c r="CX1916"/>
      <c r="CY1916"/>
      <c r="CZ1916"/>
      <c r="DF1916" s="90"/>
    </row>
    <row r="1917" spans="81:110" x14ac:dyDescent="0.25"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  <c r="CQ1917"/>
      <c r="CR1917"/>
      <c r="CS1917"/>
      <c r="CT1917"/>
      <c r="CU1917"/>
      <c r="CV1917"/>
      <c r="CW1917"/>
      <c r="CX1917"/>
      <c r="CY1917"/>
      <c r="CZ1917"/>
      <c r="DF1917" s="90"/>
    </row>
    <row r="1918" spans="81:110" x14ac:dyDescent="0.25"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  <c r="CQ1918"/>
      <c r="CR1918"/>
      <c r="CS1918"/>
      <c r="CT1918"/>
      <c r="CU1918"/>
      <c r="CV1918"/>
      <c r="CW1918"/>
      <c r="CX1918"/>
      <c r="CY1918"/>
      <c r="CZ1918"/>
      <c r="DF1918" s="90"/>
    </row>
    <row r="1919" spans="81:110" x14ac:dyDescent="0.25"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  <c r="CQ1919"/>
      <c r="CR1919"/>
      <c r="CS1919"/>
      <c r="CT1919"/>
      <c r="CU1919"/>
      <c r="CV1919"/>
      <c r="CW1919"/>
      <c r="CX1919"/>
      <c r="CY1919"/>
      <c r="CZ1919"/>
      <c r="DF1919" s="90"/>
    </row>
    <row r="1920" spans="81:110" x14ac:dyDescent="0.25"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  <c r="CQ1920"/>
      <c r="CR1920"/>
      <c r="CS1920"/>
      <c r="CT1920"/>
      <c r="CU1920"/>
      <c r="CV1920"/>
      <c r="CW1920"/>
      <c r="CX1920"/>
      <c r="CY1920"/>
      <c r="CZ1920"/>
      <c r="DF1920" s="90"/>
    </row>
    <row r="1921" spans="81:110" x14ac:dyDescent="0.25"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  <c r="CQ1921"/>
      <c r="CR1921"/>
      <c r="CS1921"/>
      <c r="CT1921"/>
      <c r="CU1921"/>
      <c r="CV1921"/>
      <c r="CW1921"/>
      <c r="CX1921"/>
      <c r="CY1921"/>
      <c r="CZ1921"/>
      <c r="DF1921" s="90"/>
    </row>
    <row r="1922" spans="81:110" x14ac:dyDescent="0.25"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  <c r="CQ1922"/>
      <c r="CR1922"/>
      <c r="CS1922"/>
      <c r="CT1922"/>
      <c r="CU1922"/>
      <c r="CV1922"/>
      <c r="CW1922"/>
      <c r="CX1922"/>
      <c r="CY1922"/>
      <c r="CZ1922"/>
      <c r="DF1922" s="90"/>
    </row>
    <row r="1923" spans="81:110" x14ac:dyDescent="0.25"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  <c r="CQ1923"/>
      <c r="CR1923"/>
      <c r="CS1923"/>
      <c r="CT1923"/>
      <c r="CU1923"/>
      <c r="CV1923"/>
      <c r="CW1923"/>
      <c r="CX1923"/>
      <c r="CY1923"/>
      <c r="CZ1923"/>
      <c r="DF1923" s="90"/>
    </row>
    <row r="1924" spans="81:110" x14ac:dyDescent="0.25"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  <c r="CQ1924"/>
      <c r="CR1924"/>
      <c r="CS1924"/>
      <c r="CT1924"/>
      <c r="CU1924"/>
      <c r="CV1924"/>
      <c r="CW1924"/>
      <c r="CX1924"/>
      <c r="CY1924"/>
      <c r="CZ1924"/>
      <c r="DF1924" s="90"/>
    </row>
    <row r="1925" spans="81:110" x14ac:dyDescent="0.25"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  <c r="CQ1925"/>
      <c r="CR1925"/>
      <c r="CS1925"/>
      <c r="CT1925"/>
      <c r="CU1925"/>
      <c r="CV1925"/>
      <c r="CW1925"/>
      <c r="CX1925"/>
      <c r="CY1925"/>
      <c r="CZ1925"/>
      <c r="DF1925" s="90"/>
    </row>
    <row r="1926" spans="81:110" x14ac:dyDescent="0.25"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  <c r="CQ1926"/>
      <c r="CR1926"/>
      <c r="CS1926"/>
      <c r="CT1926"/>
      <c r="CU1926"/>
      <c r="CV1926"/>
      <c r="CW1926"/>
      <c r="CX1926"/>
      <c r="CY1926"/>
      <c r="CZ1926"/>
      <c r="DF1926" s="90"/>
    </row>
    <row r="1927" spans="81:110" x14ac:dyDescent="0.25"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  <c r="CQ1927"/>
      <c r="CR1927"/>
      <c r="CS1927"/>
      <c r="CT1927"/>
      <c r="CU1927"/>
      <c r="CV1927"/>
      <c r="CW1927"/>
      <c r="CX1927"/>
      <c r="CY1927"/>
      <c r="CZ1927"/>
      <c r="DF1927" s="90"/>
    </row>
    <row r="1928" spans="81:110" x14ac:dyDescent="0.25"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  <c r="CQ1928"/>
      <c r="CR1928"/>
      <c r="CS1928"/>
      <c r="CT1928"/>
      <c r="CU1928"/>
      <c r="CV1928"/>
      <c r="CW1928"/>
      <c r="CX1928"/>
      <c r="CY1928"/>
      <c r="CZ1928"/>
      <c r="DF1928" s="90"/>
    </row>
    <row r="1929" spans="81:110" x14ac:dyDescent="0.25"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  <c r="CQ1929"/>
      <c r="CR1929"/>
      <c r="CS1929"/>
      <c r="CT1929"/>
      <c r="CU1929"/>
      <c r="CV1929"/>
      <c r="CW1929"/>
      <c r="CX1929"/>
      <c r="CY1929"/>
      <c r="CZ1929"/>
      <c r="DF1929" s="90"/>
    </row>
    <row r="1930" spans="81:110" x14ac:dyDescent="0.25"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  <c r="CQ1930"/>
      <c r="CR1930"/>
      <c r="CS1930"/>
      <c r="CT1930"/>
      <c r="CU1930"/>
      <c r="CV1930"/>
      <c r="CW1930"/>
      <c r="CX1930"/>
      <c r="CY1930"/>
      <c r="CZ1930"/>
      <c r="DF1930" s="90"/>
    </row>
    <row r="1931" spans="81:110" x14ac:dyDescent="0.25"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  <c r="CQ1931"/>
      <c r="CR1931"/>
      <c r="CS1931"/>
      <c r="CT1931"/>
      <c r="CU1931"/>
      <c r="CV1931"/>
      <c r="CW1931"/>
      <c r="CX1931"/>
      <c r="CY1931"/>
      <c r="CZ1931"/>
      <c r="DF1931" s="90"/>
    </row>
    <row r="1932" spans="81:110" x14ac:dyDescent="0.25"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  <c r="CQ1932"/>
      <c r="CR1932"/>
      <c r="CS1932"/>
      <c r="CT1932"/>
      <c r="CU1932"/>
      <c r="CV1932"/>
      <c r="CW1932"/>
      <c r="CX1932"/>
      <c r="CY1932"/>
      <c r="CZ1932"/>
      <c r="DF1932" s="90"/>
    </row>
    <row r="1933" spans="81:110" x14ac:dyDescent="0.25"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  <c r="CQ1933"/>
      <c r="CR1933"/>
      <c r="CS1933"/>
      <c r="CT1933"/>
      <c r="CU1933"/>
      <c r="CV1933"/>
      <c r="CW1933"/>
      <c r="CX1933"/>
      <c r="CY1933"/>
      <c r="CZ1933"/>
      <c r="DF1933" s="90"/>
    </row>
    <row r="1934" spans="81:110" x14ac:dyDescent="0.25"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  <c r="CQ1934"/>
      <c r="CR1934"/>
      <c r="CS1934"/>
      <c r="CT1934"/>
      <c r="CU1934"/>
      <c r="CV1934"/>
      <c r="CW1934"/>
      <c r="CX1934"/>
      <c r="CY1934"/>
      <c r="CZ1934"/>
      <c r="DF1934" s="90"/>
    </row>
    <row r="1935" spans="81:110" x14ac:dyDescent="0.25"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  <c r="CQ1935"/>
      <c r="CR1935"/>
      <c r="CS1935"/>
      <c r="CT1935"/>
      <c r="CU1935"/>
      <c r="CV1935"/>
      <c r="CW1935"/>
      <c r="CX1935"/>
      <c r="CY1935"/>
      <c r="CZ1935"/>
      <c r="DF1935" s="90"/>
    </row>
    <row r="1936" spans="81:110" x14ac:dyDescent="0.25"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  <c r="CQ1936"/>
      <c r="CR1936"/>
      <c r="CS1936"/>
      <c r="CT1936"/>
      <c r="CU1936"/>
      <c r="CV1936"/>
      <c r="CW1936"/>
      <c r="CX1936"/>
      <c r="CY1936"/>
      <c r="CZ1936"/>
      <c r="DF1936" s="90"/>
    </row>
    <row r="1937" spans="81:110" x14ac:dyDescent="0.25"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  <c r="CQ1937"/>
      <c r="CR1937"/>
      <c r="CS1937"/>
      <c r="CT1937"/>
      <c r="CU1937"/>
      <c r="CV1937"/>
      <c r="CW1937"/>
      <c r="CX1937"/>
      <c r="CY1937"/>
      <c r="CZ1937"/>
      <c r="DF1937" s="90"/>
    </row>
    <row r="1938" spans="81:110" x14ac:dyDescent="0.25"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  <c r="CQ1938"/>
      <c r="CR1938"/>
      <c r="CS1938"/>
      <c r="CT1938"/>
      <c r="CU1938"/>
      <c r="CV1938"/>
      <c r="CW1938"/>
      <c r="CX1938"/>
      <c r="CY1938"/>
      <c r="CZ1938"/>
      <c r="DF1938" s="90"/>
    </row>
    <row r="1939" spans="81:110" x14ac:dyDescent="0.25"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  <c r="CQ1939"/>
      <c r="CR1939"/>
      <c r="CS1939"/>
      <c r="CT1939"/>
      <c r="CU1939"/>
      <c r="CV1939"/>
      <c r="CW1939"/>
      <c r="CX1939"/>
      <c r="CY1939"/>
      <c r="CZ1939"/>
      <c r="DF1939" s="90"/>
    </row>
    <row r="1940" spans="81:110" x14ac:dyDescent="0.25"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  <c r="CQ1940"/>
      <c r="CR1940"/>
      <c r="CS1940"/>
      <c r="CT1940"/>
      <c r="CU1940"/>
      <c r="CV1940"/>
      <c r="CW1940"/>
      <c r="CX1940"/>
      <c r="CY1940"/>
      <c r="CZ1940"/>
      <c r="DF1940" s="90"/>
    </row>
    <row r="1941" spans="81:110" x14ac:dyDescent="0.25"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  <c r="CQ1941"/>
      <c r="CR1941"/>
      <c r="CS1941"/>
      <c r="CT1941"/>
      <c r="CU1941"/>
      <c r="CV1941"/>
      <c r="CW1941"/>
      <c r="CX1941"/>
      <c r="CY1941"/>
      <c r="CZ1941"/>
      <c r="DF1941" s="90"/>
    </row>
    <row r="1942" spans="81:110" x14ac:dyDescent="0.25"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  <c r="CQ1942"/>
      <c r="CR1942"/>
      <c r="CS1942"/>
      <c r="CT1942"/>
      <c r="CU1942"/>
      <c r="CV1942"/>
      <c r="CW1942"/>
      <c r="CX1942"/>
      <c r="CY1942"/>
      <c r="CZ1942"/>
      <c r="DF1942" s="90"/>
    </row>
    <row r="1943" spans="81:110" x14ac:dyDescent="0.25"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  <c r="CQ1943"/>
      <c r="CR1943"/>
      <c r="CS1943"/>
      <c r="CT1943"/>
      <c r="CU1943"/>
      <c r="CV1943"/>
      <c r="CW1943"/>
      <c r="CX1943"/>
      <c r="CY1943"/>
      <c r="CZ1943"/>
      <c r="DF1943" s="90"/>
    </row>
    <row r="1944" spans="81:110" x14ac:dyDescent="0.25"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  <c r="CQ1944"/>
      <c r="CR1944"/>
      <c r="CS1944"/>
      <c r="CT1944"/>
      <c r="CU1944"/>
      <c r="CV1944"/>
      <c r="CW1944"/>
      <c r="CX1944"/>
      <c r="CY1944"/>
      <c r="CZ1944"/>
      <c r="DF1944" s="90"/>
    </row>
    <row r="1945" spans="81:110" x14ac:dyDescent="0.25"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  <c r="CQ1945"/>
      <c r="CR1945"/>
      <c r="CS1945"/>
      <c r="CT1945"/>
      <c r="CU1945"/>
      <c r="CV1945"/>
      <c r="CW1945"/>
      <c r="CX1945"/>
      <c r="CY1945"/>
      <c r="CZ1945"/>
      <c r="DF1945" s="90"/>
    </row>
    <row r="1946" spans="81:110" x14ac:dyDescent="0.25"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  <c r="CQ1946"/>
      <c r="CR1946"/>
      <c r="CS1946"/>
      <c r="CT1946"/>
      <c r="CU1946"/>
      <c r="CV1946"/>
      <c r="CW1946"/>
      <c r="CX1946"/>
      <c r="CY1946"/>
      <c r="CZ1946"/>
      <c r="DF1946" s="90"/>
    </row>
    <row r="1947" spans="81:110" x14ac:dyDescent="0.25"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  <c r="CQ1947"/>
      <c r="CR1947"/>
      <c r="CS1947"/>
      <c r="CT1947"/>
      <c r="CU1947"/>
      <c r="CV1947"/>
      <c r="CW1947"/>
      <c r="CX1947"/>
      <c r="CY1947"/>
      <c r="CZ1947"/>
      <c r="DF1947" s="90"/>
    </row>
    <row r="1948" spans="81:110" x14ac:dyDescent="0.25"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  <c r="CQ1948"/>
      <c r="CR1948"/>
      <c r="CS1948"/>
      <c r="CT1948"/>
      <c r="CU1948"/>
      <c r="CV1948"/>
      <c r="CW1948"/>
      <c r="CX1948"/>
      <c r="CY1948"/>
      <c r="CZ1948"/>
      <c r="DF1948" s="90"/>
    </row>
    <row r="1949" spans="81:110" x14ac:dyDescent="0.25"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  <c r="CQ1949"/>
      <c r="CR1949"/>
      <c r="CS1949"/>
      <c r="CT1949"/>
      <c r="CU1949"/>
      <c r="CV1949"/>
      <c r="CW1949"/>
      <c r="CX1949"/>
      <c r="CY1949"/>
      <c r="CZ1949"/>
      <c r="DF1949" s="90"/>
    </row>
    <row r="1950" spans="81:110" x14ac:dyDescent="0.25"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  <c r="CQ1950"/>
      <c r="CR1950"/>
      <c r="CS1950"/>
      <c r="CT1950"/>
      <c r="CU1950"/>
      <c r="CV1950"/>
      <c r="CW1950"/>
      <c r="CX1950"/>
      <c r="CY1950"/>
      <c r="CZ1950"/>
      <c r="DF1950" s="90"/>
    </row>
    <row r="1951" spans="81:110" x14ac:dyDescent="0.25"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  <c r="CQ1951"/>
      <c r="CR1951"/>
      <c r="CS1951"/>
      <c r="CT1951"/>
      <c r="CU1951"/>
      <c r="CV1951"/>
      <c r="CW1951"/>
      <c r="CX1951"/>
      <c r="CY1951"/>
      <c r="CZ1951"/>
      <c r="DF1951" s="90"/>
    </row>
    <row r="1952" spans="81:110" x14ac:dyDescent="0.25"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  <c r="CQ1952"/>
      <c r="CR1952"/>
      <c r="CS1952"/>
      <c r="CT1952"/>
      <c r="CU1952"/>
      <c r="CV1952"/>
      <c r="CW1952"/>
      <c r="CX1952"/>
      <c r="CY1952"/>
      <c r="CZ1952"/>
      <c r="DF1952" s="90"/>
    </row>
    <row r="1953" spans="81:110" x14ac:dyDescent="0.25"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  <c r="CQ1953"/>
      <c r="CR1953"/>
      <c r="CS1953"/>
      <c r="CT1953"/>
      <c r="CU1953"/>
      <c r="CV1953"/>
      <c r="CW1953"/>
      <c r="CX1953"/>
      <c r="CY1953"/>
      <c r="CZ1953"/>
      <c r="DF1953" s="90"/>
    </row>
    <row r="1954" spans="81:110" x14ac:dyDescent="0.25"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  <c r="CQ1954"/>
      <c r="CR1954"/>
      <c r="CS1954"/>
      <c r="CT1954"/>
      <c r="CU1954"/>
      <c r="CV1954"/>
      <c r="CW1954"/>
      <c r="CX1954"/>
      <c r="CY1954"/>
      <c r="CZ1954"/>
      <c r="DF1954" s="90"/>
    </row>
    <row r="1955" spans="81:110" x14ac:dyDescent="0.25"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  <c r="CQ1955"/>
      <c r="CR1955"/>
      <c r="CS1955"/>
      <c r="CT1955"/>
      <c r="CU1955"/>
      <c r="CV1955"/>
      <c r="CW1955"/>
      <c r="CX1955"/>
      <c r="CY1955"/>
      <c r="CZ1955"/>
      <c r="DF1955" s="90"/>
    </row>
    <row r="1956" spans="81:110" x14ac:dyDescent="0.25"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  <c r="CQ1956"/>
      <c r="CR1956"/>
      <c r="CS1956"/>
      <c r="CT1956"/>
      <c r="CU1956"/>
      <c r="CV1956"/>
      <c r="CW1956"/>
      <c r="CX1956"/>
      <c r="CY1956"/>
      <c r="CZ1956"/>
      <c r="DF1956" s="90"/>
    </row>
    <row r="1957" spans="81:110" x14ac:dyDescent="0.25"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  <c r="CQ1957"/>
      <c r="CR1957"/>
      <c r="CS1957"/>
      <c r="CT1957"/>
      <c r="CU1957"/>
      <c r="CV1957"/>
      <c r="CW1957"/>
      <c r="CX1957"/>
      <c r="CY1957"/>
      <c r="CZ1957"/>
      <c r="DF1957" s="90"/>
    </row>
    <row r="1958" spans="81:110" x14ac:dyDescent="0.25"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  <c r="CQ1958"/>
      <c r="CR1958"/>
      <c r="CS1958"/>
      <c r="CT1958"/>
      <c r="CU1958"/>
      <c r="CV1958"/>
      <c r="CW1958"/>
      <c r="CX1958"/>
      <c r="CY1958"/>
      <c r="CZ1958"/>
      <c r="DF1958" s="90"/>
    </row>
    <row r="1959" spans="81:110" x14ac:dyDescent="0.25"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  <c r="CQ1959"/>
      <c r="CR1959"/>
      <c r="CS1959"/>
      <c r="CT1959"/>
      <c r="CU1959"/>
      <c r="CV1959"/>
      <c r="CW1959"/>
      <c r="CX1959"/>
      <c r="CY1959"/>
      <c r="CZ1959"/>
      <c r="DF1959" s="90"/>
    </row>
    <row r="1960" spans="81:110" x14ac:dyDescent="0.25"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  <c r="CQ1960"/>
      <c r="CR1960"/>
      <c r="CS1960"/>
      <c r="CT1960"/>
      <c r="CU1960"/>
      <c r="CV1960"/>
      <c r="CW1960"/>
      <c r="CX1960"/>
      <c r="CY1960"/>
      <c r="CZ1960"/>
      <c r="DF1960" s="90"/>
    </row>
    <row r="1961" spans="81:110" x14ac:dyDescent="0.25"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  <c r="CQ1961"/>
      <c r="CR1961"/>
      <c r="CS1961"/>
      <c r="CT1961"/>
      <c r="CU1961"/>
      <c r="CV1961"/>
      <c r="CW1961"/>
      <c r="CX1961"/>
      <c r="CY1961"/>
      <c r="CZ1961"/>
      <c r="DF1961" s="90"/>
    </row>
    <row r="1962" spans="81:110" x14ac:dyDescent="0.25"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  <c r="CQ1962"/>
      <c r="CR1962"/>
      <c r="CS1962"/>
      <c r="CT1962"/>
      <c r="CU1962"/>
      <c r="CV1962"/>
      <c r="CW1962"/>
      <c r="CX1962"/>
      <c r="CY1962"/>
      <c r="CZ1962"/>
      <c r="DF1962" s="90"/>
    </row>
    <row r="1963" spans="81:110" x14ac:dyDescent="0.25"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  <c r="CQ1963"/>
      <c r="CR1963"/>
      <c r="CS1963"/>
      <c r="CT1963"/>
      <c r="CU1963"/>
      <c r="CV1963"/>
      <c r="CW1963"/>
      <c r="CX1963"/>
      <c r="CY1963"/>
      <c r="CZ1963"/>
      <c r="DF1963" s="90"/>
    </row>
    <row r="1964" spans="81:110" x14ac:dyDescent="0.25"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  <c r="CQ1964"/>
      <c r="CR1964"/>
      <c r="CS1964"/>
      <c r="CT1964"/>
      <c r="CU1964"/>
      <c r="CV1964"/>
      <c r="CW1964"/>
      <c r="CX1964"/>
      <c r="CY1964"/>
      <c r="CZ1964"/>
      <c r="DF1964" s="90"/>
    </row>
    <row r="1965" spans="81:110" x14ac:dyDescent="0.25"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  <c r="CQ1965"/>
      <c r="CR1965"/>
      <c r="CS1965"/>
      <c r="CT1965"/>
      <c r="CU1965"/>
      <c r="CV1965"/>
      <c r="CW1965"/>
      <c r="CX1965"/>
      <c r="CY1965"/>
      <c r="CZ1965"/>
      <c r="DF1965" s="90"/>
    </row>
    <row r="1966" spans="81:110" x14ac:dyDescent="0.25"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  <c r="CQ1966"/>
      <c r="CR1966"/>
      <c r="CS1966"/>
      <c r="CT1966"/>
      <c r="CU1966"/>
      <c r="CV1966"/>
      <c r="CW1966"/>
      <c r="CX1966"/>
      <c r="CY1966"/>
      <c r="CZ1966"/>
      <c r="DF1966" s="90"/>
    </row>
    <row r="1967" spans="81:110" x14ac:dyDescent="0.25"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  <c r="CQ1967"/>
      <c r="CR1967"/>
      <c r="CS1967"/>
      <c r="CT1967"/>
      <c r="CU1967"/>
      <c r="CV1967"/>
      <c r="CW1967"/>
      <c r="CX1967"/>
      <c r="CY1967"/>
      <c r="CZ1967"/>
      <c r="DF1967" s="90"/>
    </row>
    <row r="1968" spans="81:110" x14ac:dyDescent="0.25"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  <c r="CQ1968"/>
      <c r="CR1968"/>
      <c r="CS1968"/>
      <c r="CT1968"/>
      <c r="CU1968"/>
      <c r="CV1968"/>
      <c r="CW1968"/>
      <c r="CX1968"/>
      <c r="CY1968"/>
      <c r="CZ1968"/>
      <c r="DF1968" s="90"/>
    </row>
    <row r="1969" spans="81:110" x14ac:dyDescent="0.25"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  <c r="CQ1969"/>
      <c r="CR1969"/>
      <c r="CS1969"/>
      <c r="CT1969"/>
      <c r="CU1969"/>
      <c r="CV1969"/>
      <c r="CW1969"/>
      <c r="CX1969"/>
      <c r="CY1969"/>
      <c r="CZ1969"/>
      <c r="DF1969" s="90"/>
    </row>
    <row r="1970" spans="81:110" x14ac:dyDescent="0.25"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  <c r="CQ1970"/>
      <c r="CR1970"/>
      <c r="CS1970"/>
      <c r="CT1970"/>
      <c r="CU1970"/>
      <c r="CV1970"/>
      <c r="CW1970"/>
      <c r="CX1970"/>
      <c r="CY1970"/>
      <c r="CZ1970"/>
      <c r="DF1970" s="90"/>
    </row>
    <row r="1971" spans="81:110" x14ac:dyDescent="0.25"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  <c r="CQ1971"/>
      <c r="CR1971"/>
      <c r="CS1971"/>
      <c r="CT1971"/>
      <c r="CU1971"/>
      <c r="CV1971"/>
      <c r="CW1971"/>
      <c r="CX1971"/>
      <c r="CY1971"/>
      <c r="CZ1971"/>
      <c r="DF1971" s="90"/>
    </row>
    <row r="1972" spans="81:110" x14ac:dyDescent="0.25"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  <c r="CQ1972"/>
      <c r="CR1972"/>
      <c r="CS1972"/>
      <c r="CT1972"/>
      <c r="CU1972"/>
      <c r="CV1972"/>
      <c r="CW1972"/>
      <c r="CX1972"/>
      <c r="CY1972"/>
      <c r="CZ1972"/>
      <c r="DF1972" s="90"/>
    </row>
    <row r="1973" spans="81:110" x14ac:dyDescent="0.25"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  <c r="CQ1973"/>
      <c r="CR1973"/>
      <c r="CS1973"/>
      <c r="CT1973"/>
      <c r="CU1973"/>
      <c r="CV1973"/>
      <c r="CW1973"/>
      <c r="CX1973"/>
      <c r="CY1973"/>
      <c r="CZ1973"/>
      <c r="DF1973" s="90"/>
    </row>
    <row r="1974" spans="81:110" x14ac:dyDescent="0.25"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  <c r="CQ1974"/>
      <c r="CR1974"/>
      <c r="CS1974"/>
      <c r="CT1974"/>
      <c r="CU1974"/>
      <c r="CV1974"/>
      <c r="CW1974"/>
      <c r="CX1974"/>
      <c r="CY1974"/>
      <c r="CZ1974"/>
      <c r="DF1974" s="90"/>
    </row>
    <row r="1975" spans="81:110" x14ac:dyDescent="0.25"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  <c r="CQ1975"/>
      <c r="CR1975"/>
      <c r="CS1975"/>
      <c r="CT1975"/>
      <c r="CU1975"/>
      <c r="CV1975"/>
      <c r="CW1975"/>
      <c r="CX1975"/>
      <c r="CY1975"/>
      <c r="CZ1975"/>
      <c r="DF1975" s="90"/>
    </row>
    <row r="1976" spans="81:110" x14ac:dyDescent="0.25"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  <c r="CQ1976"/>
      <c r="CR1976"/>
      <c r="CS1976"/>
      <c r="CT1976"/>
      <c r="CU1976"/>
      <c r="CV1976"/>
      <c r="CW1976"/>
      <c r="CX1976"/>
      <c r="CY1976"/>
      <c r="CZ1976"/>
      <c r="DF1976" s="90"/>
    </row>
    <row r="1977" spans="81:110" x14ac:dyDescent="0.25"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  <c r="CQ1977"/>
      <c r="CR1977"/>
      <c r="CS1977"/>
      <c r="CT1977"/>
      <c r="CU1977"/>
      <c r="CV1977"/>
      <c r="CW1977"/>
      <c r="CX1977"/>
      <c r="CY1977"/>
      <c r="CZ1977"/>
      <c r="DF1977" s="90"/>
    </row>
    <row r="1978" spans="81:110" x14ac:dyDescent="0.25"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  <c r="CQ1978"/>
      <c r="CR1978"/>
      <c r="CS1978"/>
      <c r="CT1978"/>
      <c r="CU1978"/>
      <c r="CV1978"/>
      <c r="CW1978"/>
      <c r="CX1978"/>
      <c r="CY1978"/>
      <c r="CZ1978"/>
      <c r="DF1978" s="90"/>
    </row>
    <row r="1979" spans="81:110" x14ac:dyDescent="0.25"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  <c r="CQ1979"/>
      <c r="CR1979"/>
      <c r="CS1979"/>
      <c r="CT1979"/>
      <c r="CU1979"/>
      <c r="CV1979"/>
      <c r="CW1979"/>
      <c r="CX1979"/>
      <c r="CY1979"/>
      <c r="CZ1979"/>
      <c r="DF1979" s="90"/>
    </row>
    <row r="1980" spans="81:110" x14ac:dyDescent="0.25"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  <c r="CQ1980"/>
      <c r="CR1980"/>
      <c r="CS1980"/>
      <c r="CT1980"/>
      <c r="CU1980"/>
      <c r="CV1980"/>
      <c r="CW1980"/>
      <c r="CX1980"/>
      <c r="CY1980"/>
      <c r="CZ1980"/>
      <c r="DF1980" s="90"/>
    </row>
    <row r="1981" spans="81:110" x14ac:dyDescent="0.25"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  <c r="CQ1981"/>
      <c r="CR1981"/>
      <c r="CS1981"/>
      <c r="CT1981"/>
      <c r="CU1981"/>
      <c r="CV1981"/>
      <c r="CW1981"/>
      <c r="CX1981"/>
      <c r="CY1981"/>
      <c r="CZ1981"/>
      <c r="DF1981" s="90"/>
    </row>
    <row r="1982" spans="81:110" x14ac:dyDescent="0.25"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  <c r="CQ1982"/>
      <c r="CR1982"/>
      <c r="CS1982"/>
      <c r="CT1982"/>
      <c r="CU1982"/>
      <c r="CV1982"/>
      <c r="CW1982"/>
      <c r="CX1982"/>
      <c r="CY1982"/>
      <c r="CZ1982"/>
      <c r="DF1982" s="90"/>
    </row>
    <row r="1983" spans="81:110" x14ac:dyDescent="0.25"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  <c r="CQ1983"/>
      <c r="CR1983"/>
      <c r="CS1983"/>
      <c r="CT1983"/>
      <c r="CU1983"/>
      <c r="CV1983"/>
      <c r="CW1983"/>
      <c r="CX1983"/>
      <c r="CY1983"/>
      <c r="CZ1983"/>
      <c r="DF1983" s="90"/>
    </row>
    <row r="1984" spans="81:110" x14ac:dyDescent="0.25"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  <c r="CQ1984"/>
      <c r="CR1984"/>
      <c r="CS1984"/>
      <c r="CT1984"/>
      <c r="CU1984"/>
      <c r="CV1984"/>
      <c r="CW1984"/>
      <c r="CX1984"/>
      <c r="CY1984"/>
      <c r="CZ1984"/>
      <c r="DF1984" s="90"/>
    </row>
    <row r="1985" spans="81:110" x14ac:dyDescent="0.25"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  <c r="CQ1985"/>
      <c r="CR1985"/>
      <c r="CS1985"/>
      <c r="CT1985"/>
      <c r="CU1985"/>
      <c r="CV1985"/>
      <c r="CW1985"/>
      <c r="CX1985"/>
      <c r="CY1985"/>
      <c r="CZ1985"/>
      <c r="DF1985" s="90"/>
    </row>
    <row r="1986" spans="81:110" x14ac:dyDescent="0.25"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  <c r="CQ1986"/>
      <c r="CR1986"/>
      <c r="CS1986"/>
      <c r="CT1986"/>
      <c r="CU1986"/>
      <c r="CV1986"/>
      <c r="CW1986"/>
      <c r="CX1986"/>
      <c r="CY1986"/>
      <c r="CZ1986"/>
      <c r="DF1986" s="90"/>
    </row>
    <row r="1987" spans="81:110" x14ac:dyDescent="0.25"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  <c r="CQ1987"/>
      <c r="CR1987"/>
      <c r="CS1987"/>
      <c r="CT1987"/>
      <c r="CU1987"/>
      <c r="CV1987"/>
      <c r="CW1987"/>
      <c r="CX1987"/>
      <c r="CY1987"/>
      <c r="CZ1987"/>
      <c r="DF1987" s="90"/>
    </row>
    <row r="1988" spans="81:110" x14ac:dyDescent="0.25"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  <c r="CQ1988"/>
      <c r="CR1988"/>
      <c r="CS1988"/>
      <c r="CT1988"/>
      <c r="CU1988"/>
      <c r="CV1988"/>
      <c r="CW1988"/>
      <c r="CX1988"/>
      <c r="CY1988"/>
      <c r="CZ1988"/>
      <c r="DF1988" s="90"/>
    </row>
    <row r="1989" spans="81:110" x14ac:dyDescent="0.25"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  <c r="CQ1989"/>
      <c r="CR1989"/>
      <c r="CS1989"/>
      <c r="CT1989"/>
      <c r="CU1989"/>
      <c r="CV1989"/>
      <c r="CW1989"/>
      <c r="CX1989"/>
      <c r="CY1989"/>
      <c r="CZ1989"/>
      <c r="DF1989" s="90"/>
    </row>
    <row r="1990" spans="81:110" x14ac:dyDescent="0.25"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  <c r="CQ1990"/>
      <c r="CR1990"/>
      <c r="CS1990"/>
      <c r="CT1990"/>
      <c r="CU1990"/>
      <c r="CV1990"/>
      <c r="CW1990"/>
      <c r="CX1990"/>
      <c r="CY1990"/>
      <c r="CZ1990"/>
      <c r="DF1990" s="90"/>
    </row>
    <row r="1991" spans="81:110" x14ac:dyDescent="0.25"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  <c r="CQ1991"/>
      <c r="CR1991"/>
      <c r="CS1991"/>
      <c r="CT1991"/>
      <c r="CU1991"/>
      <c r="CV1991"/>
      <c r="CW1991"/>
      <c r="CX1991"/>
      <c r="CY1991"/>
      <c r="CZ1991"/>
      <c r="DF1991" s="90"/>
    </row>
    <row r="1992" spans="81:110" x14ac:dyDescent="0.25"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  <c r="CQ1992"/>
      <c r="CR1992"/>
      <c r="CS1992"/>
      <c r="CT1992"/>
      <c r="CU1992"/>
      <c r="CV1992"/>
      <c r="CW1992"/>
      <c r="CX1992"/>
      <c r="CY1992"/>
      <c r="CZ1992"/>
      <c r="DF1992" s="90"/>
    </row>
    <row r="1993" spans="81:110" x14ac:dyDescent="0.25"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  <c r="CQ1993"/>
      <c r="CR1993"/>
      <c r="CS1993"/>
      <c r="CT1993"/>
      <c r="CU1993"/>
      <c r="CV1993"/>
      <c r="CW1993"/>
      <c r="CX1993"/>
      <c r="CY1993"/>
      <c r="CZ1993"/>
      <c r="DF1993" s="90"/>
    </row>
    <row r="1994" spans="81:110" x14ac:dyDescent="0.25"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  <c r="CQ1994"/>
      <c r="CR1994"/>
      <c r="CS1994"/>
      <c r="CT1994"/>
      <c r="CU1994"/>
      <c r="CV1994"/>
      <c r="CW1994"/>
      <c r="CX1994"/>
      <c r="CY1994"/>
      <c r="CZ1994"/>
      <c r="DF1994" s="90"/>
    </row>
    <row r="1995" spans="81:110" x14ac:dyDescent="0.25"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  <c r="CQ1995"/>
      <c r="CR1995"/>
      <c r="CS1995"/>
      <c r="CT1995"/>
      <c r="CU1995"/>
      <c r="CV1995"/>
      <c r="CW1995"/>
      <c r="CX1995"/>
      <c r="CY1995"/>
      <c r="CZ1995"/>
      <c r="DF1995" s="90"/>
    </row>
    <row r="1996" spans="81:110" x14ac:dyDescent="0.25"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  <c r="CQ1996"/>
      <c r="CR1996"/>
      <c r="CS1996"/>
      <c r="CT1996"/>
      <c r="CU1996"/>
      <c r="CV1996"/>
      <c r="CW1996"/>
      <c r="CX1996"/>
      <c r="CY1996"/>
      <c r="CZ1996"/>
      <c r="DF1996" s="90"/>
    </row>
    <row r="1997" spans="81:110" x14ac:dyDescent="0.25"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  <c r="CQ1997"/>
      <c r="CR1997"/>
      <c r="CS1997"/>
      <c r="CT1997"/>
      <c r="CU1997"/>
      <c r="CV1997"/>
      <c r="CW1997"/>
      <c r="CX1997"/>
      <c r="CY1997"/>
      <c r="CZ1997"/>
      <c r="DF1997" s="90"/>
    </row>
    <row r="1998" spans="81:110" x14ac:dyDescent="0.25"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  <c r="CQ1998"/>
      <c r="CR1998"/>
      <c r="CS1998"/>
      <c r="CT1998"/>
      <c r="CU1998"/>
      <c r="CV1998"/>
      <c r="CW1998"/>
      <c r="CX1998"/>
      <c r="CY1998"/>
      <c r="CZ1998"/>
      <c r="DF1998" s="90"/>
    </row>
    <row r="1999" spans="81:110" x14ac:dyDescent="0.25"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  <c r="CQ1999"/>
      <c r="CR1999"/>
      <c r="CS1999"/>
      <c r="CT1999"/>
      <c r="CU1999"/>
      <c r="CV1999"/>
      <c r="CW1999"/>
      <c r="CX1999"/>
      <c r="CY1999"/>
      <c r="CZ1999"/>
      <c r="DF1999" s="90"/>
    </row>
    <row r="2000" spans="81:110" x14ac:dyDescent="0.25"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  <c r="CQ2000"/>
      <c r="CR2000"/>
      <c r="CS2000"/>
      <c r="CT2000"/>
      <c r="CU2000"/>
      <c r="CV2000"/>
      <c r="CW2000"/>
      <c r="CX2000"/>
      <c r="CY2000"/>
      <c r="CZ2000"/>
      <c r="DF2000" s="90"/>
    </row>
    <row r="2001" spans="81:110" x14ac:dyDescent="0.25"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  <c r="CQ2001"/>
      <c r="CR2001"/>
      <c r="CS2001"/>
      <c r="CT2001"/>
      <c r="CU2001"/>
      <c r="CV2001"/>
      <c r="CW2001"/>
      <c r="CX2001"/>
      <c r="CY2001"/>
      <c r="CZ2001"/>
      <c r="DF2001" s="90"/>
    </row>
    <row r="2002" spans="81:110" x14ac:dyDescent="0.25"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  <c r="CQ2002"/>
      <c r="CR2002"/>
      <c r="CS2002"/>
      <c r="CT2002"/>
      <c r="CU2002"/>
      <c r="CV2002"/>
      <c r="CW2002"/>
      <c r="CX2002"/>
      <c r="CY2002"/>
      <c r="CZ2002"/>
      <c r="DF2002" s="90"/>
    </row>
    <row r="2003" spans="81:110" x14ac:dyDescent="0.25"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  <c r="CQ2003"/>
      <c r="CR2003"/>
      <c r="CS2003"/>
      <c r="CT2003"/>
      <c r="CU2003"/>
      <c r="CV2003"/>
      <c r="CW2003"/>
      <c r="CX2003"/>
      <c r="CY2003"/>
      <c r="CZ2003"/>
      <c r="DF2003" s="90"/>
    </row>
    <row r="2004" spans="81:110" x14ac:dyDescent="0.25"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  <c r="CQ2004"/>
      <c r="CR2004"/>
      <c r="CS2004"/>
      <c r="CT2004"/>
      <c r="CU2004"/>
      <c r="CV2004"/>
      <c r="CW2004"/>
      <c r="CX2004"/>
      <c r="CY2004"/>
      <c r="CZ2004"/>
      <c r="DF2004" s="90"/>
    </row>
    <row r="2005" spans="81:110" x14ac:dyDescent="0.25"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  <c r="CQ2005"/>
      <c r="CR2005"/>
      <c r="CS2005"/>
      <c r="CT2005"/>
      <c r="CU2005"/>
      <c r="CV2005"/>
      <c r="CW2005"/>
      <c r="CX2005"/>
      <c r="CY2005"/>
      <c r="CZ2005"/>
      <c r="DF2005" s="90"/>
    </row>
    <row r="2006" spans="81:110" x14ac:dyDescent="0.25"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  <c r="CQ2006"/>
      <c r="CR2006"/>
      <c r="CS2006"/>
      <c r="CT2006"/>
      <c r="CU2006"/>
      <c r="CV2006"/>
      <c r="CW2006"/>
      <c r="CX2006"/>
      <c r="CY2006"/>
      <c r="CZ2006"/>
      <c r="DF2006" s="90"/>
    </row>
    <row r="2007" spans="81:110" x14ac:dyDescent="0.25"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  <c r="CQ2007"/>
      <c r="CR2007"/>
      <c r="CS2007"/>
      <c r="CT2007"/>
      <c r="CU2007"/>
      <c r="CV2007"/>
      <c r="CW2007"/>
      <c r="CX2007"/>
      <c r="CY2007"/>
      <c r="CZ2007"/>
      <c r="DF2007" s="90"/>
    </row>
    <row r="2008" spans="81:110" x14ac:dyDescent="0.25"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  <c r="CQ2008"/>
      <c r="CR2008"/>
      <c r="CS2008"/>
      <c r="CT2008"/>
      <c r="CU2008"/>
      <c r="CV2008"/>
      <c r="CW2008"/>
      <c r="CX2008"/>
      <c r="CY2008"/>
      <c r="CZ2008"/>
      <c r="DF2008" s="90"/>
    </row>
    <row r="2009" spans="81:110" x14ac:dyDescent="0.25"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  <c r="CQ2009"/>
      <c r="CR2009"/>
      <c r="CS2009"/>
      <c r="CT2009"/>
      <c r="CU2009"/>
      <c r="CV2009"/>
      <c r="CW2009"/>
      <c r="CX2009"/>
      <c r="CY2009"/>
      <c r="CZ2009"/>
      <c r="DF2009" s="90"/>
    </row>
    <row r="2010" spans="81:110" x14ac:dyDescent="0.25"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  <c r="CQ2010"/>
      <c r="CR2010"/>
      <c r="CS2010"/>
      <c r="CT2010"/>
      <c r="CU2010"/>
      <c r="CV2010"/>
      <c r="CW2010"/>
      <c r="CX2010"/>
      <c r="CY2010"/>
      <c r="CZ2010"/>
      <c r="DF2010" s="90"/>
    </row>
    <row r="2011" spans="81:110" x14ac:dyDescent="0.25"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  <c r="CQ2011"/>
      <c r="CR2011"/>
      <c r="CS2011"/>
      <c r="CT2011"/>
      <c r="CU2011"/>
      <c r="CV2011"/>
      <c r="CW2011"/>
      <c r="CX2011"/>
      <c r="CY2011"/>
      <c r="CZ2011"/>
      <c r="DF2011" s="90"/>
    </row>
    <row r="2012" spans="81:110" x14ac:dyDescent="0.25"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  <c r="CQ2012"/>
      <c r="CR2012"/>
      <c r="CS2012"/>
      <c r="CT2012"/>
      <c r="CU2012"/>
      <c r="CV2012"/>
      <c r="CW2012"/>
      <c r="CX2012"/>
      <c r="CY2012"/>
      <c r="CZ2012"/>
      <c r="DF2012" s="90"/>
    </row>
    <row r="2013" spans="81:110" x14ac:dyDescent="0.25"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  <c r="CQ2013"/>
      <c r="CR2013"/>
      <c r="CS2013"/>
      <c r="CT2013"/>
      <c r="CU2013"/>
      <c r="CV2013"/>
      <c r="CW2013"/>
      <c r="CX2013"/>
      <c r="CY2013"/>
      <c r="CZ2013"/>
      <c r="DF2013" s="90"/>
    </row>
    <row r="2014" spans="81:110" x14ac:dyDescent="0.25"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  <c r="CQ2014"/>
      <c r="CR2014"/>
      <c r="CS2014"/>
      <c r="CT2014"/>
      <c r="CU2014"/>
      <c r="CV2014"/>
      <c r="CW2014"/>
      <c r="CX2014"/>
      <c r="CY2014"/>
      <c r="CZ2014"/>
      <c r="DF2014" s="90"/>
    </row>
    <row r="2015" spans="81:110" x14ac:dyDescent="0.25"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  <c r="CQ2015"/>
      <c r="CR2015"/>
      <c r="CS2015"/>
      <c r="CT2015"/>
      <c r="CU2015"/>
      <c r="CV2015"/>
      <c r="CW2015"/>
      <c r="CX2015"/>
      <c r="CY2015"/>
      <c r="CZ2015"/>
      <c r="DF2015" s="90"/>
    </row>
    <row r="2016" spans="81:110" x14ac:dyDescent="0.25"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  <c r="CQ2016"/>
      <c r="CR2016"/>
      <c r="CS2016"/>
      <c r="CT2016"/>
      <c r="CU2016"/>
      <c r="CV2016"/>
      <c r="CW2016"/>
      <c r="CX2016"/>
      <c r="CY2016"/>
      <c r="CZ2016"/>
      <c r="DF2016" s="90"/>
    </row>
    <row r="2017" spans="81:110" x14ac:dyDescent="0.25"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  <c r="CQ2017"/>
      <c r="CR2017"/>
      <c r="CS2017"/>
      <c r="CT2017"/>
      <c r="CU2017"/>
      <c r="CV2017"/>
      <c r="CW2017"/>
      <c r="CX2017"/>
      <c r="CY2017"/>
      <c r="CZ2017"/>
      <c r="DF2017" s="90"/>
    </row>
    <row r="2018" spans="81:110" x14ac:dyDescent="0.25"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  <c r="CQ2018"/>
      <c r="CR2018"/>
      <c r="CS2018"/>
      <c r="CT2018"/>
      <c r="CU2018"/>
      <c r="CV2018"/>
      <c r="CW2018"/>
      <c r="CX2018"/>
      <c r="CY2018"/>
      <c r="CZ2018"/>
      <c r="DF2018" s="90"/>
    </row>
    <row r="2019" spans="81:110" x14ac:dyDescent="0.25"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  <c r="CQ2019"/>
      <c r="CR2019"/>
      <c r="CS2019"/>
      <c r="CT2019"/>
      <c r="CU2019"/>
      <c r="CV2019"/>
      <c r="CW2019"/>
      <c r="CX2019"/>
      <c r="CY2019"/>
      <c r="CZ2019"/>
      <c r="DF2019" s="90"/>
    </row>
    <row r="2020" spans="81:110" x14ac:dyDescent="0.25"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  <c r="CQ2020"/>
      <c r="CR2020"/>
      <c r="CS2020"/>
      <c r="CT2020"/>
      <c r="CU2020"/>
      <c r="CV2020"/>
      <c r="CW2020"/>
      <c r="CX2020"/>
      <c r="CY2020"/>
      <c r="CZ2020"/>
      <c r="DF2020" s="90"/>
    </row>
    <row r="2021" spans="81:110" x14ac:dyDescent="0.25"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  <c r="CQ2021"/>
      <c r="CR2021"/>
      <c r="CS2021"/>
      <c r="CT2021"/>
      <c r="CU2021"/>
      <c r="CV2021"/>
      <c r="CW2021"/>
      <c r="CX2021"/>
      <c r="CY2021"/>
      <c r="CZ2021"/>
      <c r="DF2021" s="90"/>
    </row>
    <row r="2022" spans="81:110" x14ac:dyDescent="0.25"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  <c r="CQ2022"/>
      <c r="CR2022"/>
      <c r="CS2022"/>
      <c r="CT2022"/>
      <c r="CU2022"/>
      <c r="CV2022"/>
      <c r="CW2022"/>
      <c r="CX2022"/>
      <c r="CY2022"/>
      <c r="CZ2022"/>
      <c r="DF2022" s="90"/>
    </row>
    <row r="2023" spans="81:110" x14ac:dyDescent="0.25"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  <c r="CQ2023"/>
      <c r="CR2023"/>
      <c r="CS2023"/>
      <c r="CT2023"/>
      <c r="CU2023"/>
      <c r="CV2023"/>
      <c r="CW2023"/>
      <c r="CX2023"/>
      <c r="CY2023"/>
      <c r="CZ2023"/>
      <c r="DF2023" s="90"/>
    </row>
    <row r="2024" spans="81:110" x14ac:dyDescent="0.25"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  <c r="CQ2024"/>
      <c r="CR2024"/>
      <c r="CS2024"/>
      <c r="CT2024"/>
      <c r="CU2024"/>
      <c r="CV2024"/>
      <c r="CW2024"/>
      <c r="CX2024"/>
      <c r="CY2024"/>
      <c r="CZ2024"/>
      <c r="DF2024" s="90"/>
    </row>
    <row r="2025" spans="81:110" x14ac:dyDescent="0.25"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  <c r="CQ2025"/>
      <c r="CR2025"/>
      <c r="CS2025"/>
      <c r="CT2025"/>
      <c r="CU2025"/>
      <c r="CV2025"/>
      <c r="CW2025"/>
      <c r="CX2025"/>
      <c r="CY2025"/>
      <c r="CZ2025"/>
      <c r="DF2025" s="90"/>
    </row>
    <row r="2026" spans="81:110" x14ac:dyDescent="0.25"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  <c r="CQ2026"/>
      <c r="CR2026"/>
      <c r="CS2026"/>
      <c r="CT2026"/>
      <c r="CU2026"/>
      <c r="CV2026"/>
      <c r="CW2026"/>
      <c r="CX2026"/>
      <c r="CY2026"/>
      <c r="CZ2026"/>
      <c r="DF2026" s="90"/>
    </row>
    <row r="2027" spans="81:110" x14ac:dyDescent="0.25"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  <c r="CQ2027"/>
      <c r="CR2027"/>
      <c r="CS2027"/>
      <c r="CT2027"/>
      <c r="CU2027"/>
      <c r="CV2027"/>
      <c r="CW2027"/>
      <c r="CX2027"/>
      <c r="CY2027"/>
      <c r="CZ2027"/>
      <c r="DF2027" s="90"/>
    </row>
    <row r="2028" spans="81:110" x14ac:dyDescent="0.25"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  <c r="CQ2028"/>
      <c r="CR2028"/>
      <c r="CS2028"/>
      <c r="CT2028"/>
      <c r="CU2028"/>
      <c r="CV2028"/>
      <c r="CW2028"/>
      <c r="CX2028"/>
      <c r="CY2028"/>
      <c r="CZ2028"/>
      <c r="DF2028" s="90"/>
    </row>
    <row r="2029" spans="81:110" x14ac:dyDescent="0.25"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  <c r="CQ2029"/>
      <c r="CR2029"/>
      <c r="CS2029"/>
      <c r="CT2029"/>
      <c r="CU2029"/>
      <c r="CV2029"/>
      <c r="CW2029"/>
      <c r="CX2029"/>
      <c r="CY2029"/>
      <c r="CZ2029"/>
      <c r="DF2029" s="90"/>
    </row>
    <row r="2030" spans="81:110" x14ac:dyDescent="0.25"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  <c r="CQ2030"/>
      <c r="CR2030"/>
      <c r="CS2030"/>
      <c r="CT2030"/>
      <c r="CU2030"/>
      <c r="CV2030"/>
      <c r="CW2030"/>
      <c r="CX2030"/>
      <c r="CY2030"/>
      <c r="CZ2030"/>
      <c r="DF2030" s="90"/>
    </row>
    <row r="2031" spans="81:110" x14ac:dyDescent="0.25"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  <c r="CQ2031"/>
      <c r="CR2031"/>
      <c r="CS2031"/>
      <c r="CT2031"/>
      <c r="CU2031"/>
      <c r="CV2031"/>
      <c r="CW2031"/>
      <c r="CX2031"/>
      <c r="CY2031"/>
      <c r="CZ2031"/>
      <c r="DF2031" s="90"/>
    </row>
    <row r="2032" spans="81:110" x14ac:dyDescent="0.25"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  <c r="CQ2032"/>
      <c r="CR2032"/>
      <c r="CS2032"/>
      <c r="CT2032"/>
      <c r="CU2032"/>
      <c r="CV2032"/>
      <c r="CW2032"/>
      <c r="CX2032"/>
      <c r="CY2032"/>
      <c r="CZ2032"/>
      <c r="DF2032" s="90"/>
    </row>
    <row r="2033" spans="81:110" x14ac:dyDescent="0.25"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  <c r="CQ2033"/>
      <c r="CR2033"/>
      <c r="CS2033"/>
      <c r="CT2033"/>
      <c r="CU2033"/>
      <c r="CV2033"/>
      <c r="CW2033"/>
      <c r="CX2033"/>
      <c r="CY2033"/>
      <c r="CZ2033"/>
      <c r="DF2033" s="90"/>
    </row>
    <row r="2034" spans="81:110" x14ac:dyDescent="0.25"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  <c r="CQ2034"/>
      <c r="CR2034"/>
      <c r="CS2034"/>
      <c r="CT2034"/>
      <c r="CU2034"/>
      <c r="CV2034"/>
      <c r="CW2034"/>
      <c r="CX2034"/>
      <c r="CY2034"/>
      <c r="CZ2034"/>
      <c r="DF2034" s="90"/>
    </row>
    <row r="2035" spans="81:110" x14ac:dyDescent="0.25"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  <c r="CQ2035"/>
      <c r="CR2035"/>
      <c r="CS2035"/>
      <c r="CT2035"/>
      <c r="CU2035"/>
      <c r="CV2035"/>
      <c r="CW2035"/>
      <c r="CX2035"/>
      <c r="CY2035"/>
      <c r="CZ2035"/>
      <c r="DF2035" s="90"/>
    </row>
    <row r="2036" spans="81:110" x14ac:dyDescent="0.25"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  <c r="CQ2036"/>
      <c r="CR2036"/>
      <c r="CS2036"/>
      <c r="CT2036"/>
      <c r="CU2036"/>
      <c r="CV2036"/>
      <c r="CW2036"/>
      <c r="CX2036"/>
      <c r="CY2036"/>
      <c r="CZ2036"/>
      <c r="DF2036" s="90"/>
    </row>
    <row r="2037" spans="81:110" x14ac:dyDescent="0.25"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  <c r="CQ2037"/>
      <c r="CR2037"/>
      <c r="CS2037"/>
      <c r="CT2037"/>
      <c r="CU2037"/>
      <c r="CV2037"/>
      <c r="CW2037"/>
      <c r="CX2037"/>
      <c r="CY2037"/>
      <c r="CZ2037"/>
      <c r="DF2037" s="90"/>
    </row>
    <row r="2038" spans="81:110" x14ac:dyDescent="0.25"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  <c r="CQ2038"/>
      <c r="CR2038"/>
      <c r="CS2038"/>
      <c r="CT2038"/>
      <c r="CU2038"/>
      <c r="CV2038"/>
      <c r="CW2038"/>
      <c r="CX2038"/>
      <c r="CY2038"/>
      <c r="CZ2038"/>
      <c r="DF2038" s="90"/>
    </row>
    <row r="2039" spans="81:110" x14ac:dyDescent="0.25"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  <c r="CQ2039"/>
      <c r="CR2039"/>
      <c r="CS2039"/>
      <c r="CT2039"/>
      <c r="CU2039"/>
      <c r="CV2039"/>
      <c r="CW2039"/>
      <c r="CX2039"/>
      <c r="CY2039"/>
      <c r="CZ2039"/>
      <c r="DF2039" s="90"/>
    </row>
    <row r="2040" spans="81:110" x14ac:dyDescent="0.25"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  <c r="CQ2040"/>
      <c r="CR2040"/>
      <c r="CS2040"/>
      <c r="CT2040"/>
      <c r="CU2040"/>
      <c r="CV2040"/>
      <c r="CW2040"/>
      <c r="CX2040"/>
      <c r="CY2040"/>
      <c r="CZ2040"/>
      <c r="DF2040" s="90"/>
    </row>
    <row r="2041" spans="81:110" x14ac:dyDescent="0.25"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  <c r="CQ2041"/>
      <c r="CR2041"/>
      <c r="CS2041"/>
      <c r="CT2041"/>
      <c r="CU2041"/>
      <c r="CV2041"/>
      <c r="CW2041"/>
      <c r="CX2041"/>
      <c r="CY2041"/>
      <c r="CZ2041"/>
      <c r="DF2041" s="90"/>
    </row>
    <row r="2042" spans="81:110" x14ac:dyDescent="0.25"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  <c r="CQ2042"/>
      <c r="CR2042"/>
      <c r="CS2042"/>
      <c r="CT2042"/>
      <c r="CU2042"/>
      <c r="CV2042"/>
      <c r="CW2042"/>
      <c r="CX2042"/>
      <c r="CY2042"/>
      <c r="CZ2042"/>
      <c r="DF2042" s="90"/>
    </row>
    <row r="2043" spans="81:110" x14ac:dyDescent="0.25"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  <c r="CQ2043"/>
      <c r="CR2043"/>
      <c r="CS2043"/>
      <c r="CT2043"/>
      <c r="CU2043"/>
      <c r="CV2043"/>
      <c r="CW2043"/>
      <c r="CX2043"/>
      <c r="CY2043"/>
      <c r="CZ2043"/>
      <c r="DF2043" s="90"/>
    </row>
    <row r="2044" spans="81:110" x14ac:dyDescent="0.25"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  <c r="CQ2044"/>
      <c r="CR2044"/>
      <c r="CS2044"/>
      <c r="CT2044"/>
      <c r="CU2044"/>
      <c r="CV2044"/>
      <c r="CW2044"/>
      <c r="CX2044"/>
      <c r="CY2044"/>
      <c r="CZ2044"/>
      <c r="DF2044" s="90"/>
    </row>
    <row r="2045" spans="81:110" x14ac:dyDescent="0.25"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  <c r="CQ2045"/>
      <c r="CR2045"/>
      <c r="CS2045"/>
      <c r="CT2045"/>
      <c r="CU2045"/>
      <c r="CV2045"/>
      <c r="CW2045"/>
      <c r="CX2045"/>
      <c r="CY2045"/>
      <c r="CZ2045"/>
      <c r="DF2045" s="90"/>
    </row>
    <row r="2046" spans="81:110" x14ac:dyDescent="0.25"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  <c r="CQ2046"/>
      <c r="CR2046"/>
      <c r="CS2046"/>
      <c r="CT2046"/>
      <c r="CU2046"/>
      <c r="CV2046"/>
      <c r="CW2046"/>
      <c r="CX2046"/>
      <c r="CY2046"/>
      <c r="CZ2046"/>
      <c r="DF2046" s="90"/>
    </row>
    <row r="2047" spans="81:110" x14ac:dyDescent="0.25"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  <c r="CQ2047"/>
      <c r="CR2047"/>
      <c r="CS2047"/>
      <c r="CT2047"/>
      <c r="CU2047"/>
      <c r="CV2047"/>
      <c r="CW2047"/>
      <c r="CX2047"/>
      <c r="CY2047"/>
      <c r="CZ2047"/>
      <c r="DF2047" s="90"/>
    </row>
    <row r="2048" spans="81:110" x14ac:dyDescent="0.25"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  <c r="CQ2048"/>
      <c r="CR2048"/>
      <c r="CS2048"/>
      <c r="CT2048"/>
      <c r="CU2048"/>
      <c r="CV2048"/>
      <c r="CW2048"/>
      <c r="CX2048"/>
      <c r="CY2048"/>
      <c r="CZ2048"/>
      <c r="DF2048" s="90"/>
    </row>
    <row r="2049" spans="81:110" x14ac:dyDescent="0.25"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  <c r="CQ2049"/>
      <c r="CR2049"/>
      <c r="CS2049"/>
      <c r="CT2049"/>
      <c r="CU2049"/>
      <c r="CV2049"/>
      <c r="CW2049"/>
      <c r="CX2049"/>
      <c r="CY2049"/>
      <c r="CZ2049"/>
      <c r="DF2049" s="90"/>
    </row>
    <row r="2050" spans="81:110" x14ac:dyDescent="0.25"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  <c r="CQ2050"/>
      <c r="CR2050"/>
      <c r="CS2050"/>
      <c r="CT2050"/>
      <c r="CU2050"/>
      <c r="CV2050"/>
      <c r="CW2050"/>
      <c r="CX2050"/>
      <c r="CY2050"/>
      <c r="CZ2050"/>
      <c r="DF2050" s="90"/>
    </row>
    <row r="2051" spans="81:110" x14ac:dyDescent="0.25"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  <c r="CQ2051"/>
      <c r="CR2051"/>
      <c r="CS2051"/>
      <c r="CT2051"/>
      <c r="CU2051"/>
      <c r="CV2051"/>
      <c r="CW2051"/>
      <c r="CX2051"/>
      <c r="CY2051"/>
      <c r="CZ2051"/>
      <c r="DF2051" s="90"/>
    </row>
    <row r="2052" spans="81:110" x14ac:dyDescent="0.25"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  <c r="CQ2052"/>
      <c r="CR2052"/>
      <c r="CS2052"/>
      <c r="CT2052"/>
      <c r="CU2052"/>
      <c r="CV2052"/>
      <c r="CW2052"/>
      <c r="CX2052"/>
      <c r="CY2052"/>
      <c r="CZ2052"/>
      <c r="DF2052" s="90"/>
    </row>
    <row r="2053" spans="81:110" x14ac:dyDescent="0.25"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  <c r="CQ2053"/>
      <c r="CR2053"/>
      <c r="CS2053"/>
      <c r="CT2053"/>
      <c r="CU2053"/>
      <c r="CV2053"/>
      <c r="CW2053"/>
      <c r="CX2053"/>
      <c r="CY2053"/>
      <c r="CZ2053"/>
      <c r="DF2053" s="90"/>
    </row>
    <row r="2054" spans="81:110" x14ac:dyDescent="0.25"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  <c r="CQ2054"/>
      <c r="CR2054"/>
      <c r="CS2054"/>
      <c r="CT2054"/>
      <c r="CU2054"/>
      <c r="CV2054"/>
      <c r="CW2054"/>
      <c r="CX2054"/>
      <c r="CY2054"/>
      <c r="CZ2054"/>
      <c r="DF2054" s="90"/>
    </row>
    <row r="2055" spans="81:110" x14ac:dyDescent="0.25"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  <c r="CQ2055"/>
      <c r="CR2055"/>
      <c r="CS2055"/>
      <c r="CT2055"/>
      <c r="CU2055"/>
      <c r="CV2055"/>
      <c r="CW2055"/>
      <c r="CX2055"/>
      <c r="CY2055"/>
      <c r="CZ2055"/>
      <c r="DF2055" s="90"/>
    </row>
    <row r="2056" spans="81:110" x14ac:dyDescent="0.25"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  <c r="CQ2056"/>
      <c r="CR2056"/>
      <c r="CS2056"/>
      <c r="CT2056"/>
      <c r="CU2056"/>
      <c r="CV2056"/>
      <c r="CW2056"/>
      <c r="CX2056"/>
      <c r="CY2056"/>
      <c r="CZ2056"/>
      <c r="DF2056" s="90"/>
    </row>
    <row r="2057" spans="81:110" x14ac:dyDescent="0.25"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  <c r="CQ2057"/>
      <c r="CR2057"/>
      <c r="CS2057"/>
      <c r="CT2057"/>
      <c r="CU2057"/>
      <c r="CV2057"/>
      <c r="CW2057"/>
      <c r="CX2057"/>
      <c r="CY2057"/>
      <c r="CZ2057"/>
      <c r="DF2057" s="90"/>
    </row>
    <row r="2058" spans="81:110" x14ac:dyDescent="0.25"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  <c r="CQ2058"/>
      <c r="CR2058"/>
      <c r="CS2058"/>
      <c r="CT2058"/>
      <c r="CU2058"/>
      <c r="CV2058"/>
      <c r="CW2058"/>
      <c r="CX2058"/>
      <c r="CY2058"/>
      <c r="CZ2058"/>
      <c r="DF2058" s="90"/>
    </row>
    <row r="2059" spans="81:110" x14ac:dyDescent="0.25"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  <c r="CQ2059"/>
      <c r="CR2059"/>
      <c r="CS2059"/>
      <c r="CT2059"/>
      <c r="CU2059"/>
      <c r="CV2059"/>
      <c r="CW2059"/>
      <c r="CX2059"/>
      <c r="CY2059"/>
      <c r="CZ2059"/>
      <c r="DF2059" s="90"/>
    </row>
    <row r="2060" spans="81:110" x14ac:dyDescent="0.25"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  <c r="CQ2060"/>
      <c r="CR2060"/>
      <c r="CS2060"/>
      <c r="CT2060"/>
      <c r="CU2060"/>
      <c r="CV2060"/>
      <c r="CW2060"/>
      <c r="CX2060"/>
      <c r="CY2060"/>
      <c r="CZ2060"/>
      <c r="DF2060" s="90"/>
    </row>
    <row r="2061" spans="81:110" x14ac:dyDescent="0.25"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  <c r="CQ2061"/>
      <c r="CR2061"/>
      <c r="CS2061"/>
      <c r="CT2061"/>
      <c r="CU2061"/>
      <c r="CV2061"/>
      <c r="CW2061"/>
      <c r="CX2061"/>
      <c r="CY2061"/>
      <c r="CZ2061"/>
      <c r="DF2061" s="90"/>
    </row>
    <row r="2062" spans="81:110" x14ac:dyDescent="0.25"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  <c r="CQ2062"/>
      <c r="CR2062"/>
      <c r="CS2062"/>
      <c r="CT2062"/>
      <c r="CU2062"/>
      <c r="CV2062"/>
      <c r="CW2062"/>
      <c r="CX2062"/>
      <c r="CY2062"/>
      <c r="CZ2062"/>
      <c r="DF2062" s="90"/>
    </row>
    <row r="2063" spans="81:110" x14ac:dyDescent="0.25"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  <c r="CQ2063"/>
      <c r="CR2063"/>
      <c r="CS2063"/>
      <c r="CT2063"/>
      <c r="CU2063"/>
      <c r="CV2063"/>
      <c r="CW2063"/>
      <c r="CX2063"/>
      <c r="CY2063"/>
      <c r="CZ2063"/>
      <c r="DF2063" s="90"/>
    </row>
    <row r="2064" spans="81:110" x14ac:dyDescent="0.25"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  <c r="CQ2064"/>
      <c r="CR2064"/>
      <c r="CS2064"/>
      <c r="CT2064"/>
      <c r="CU2064"/>
      <c r="CV2064"/>
      <c r="CW2064"/>
      <c r="CX2064"/>
      <c r="CY2064"/>
      <c r="CZ2064"/>
      <c r="DF2064" s="90"/>
    </row>
    <row r="2065" spans="81:110" x14ac:dyDescent="0.25"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  <c r="CQ2065"/>
      <c r="CR2065"/>
      <c r="CS2065"/>
      <c r="CT2065"/>
      <c r="CU2065"/>
      <c r="CV2065"/>
      <c r="CW2065"/>
      <c r="CX2065"/>
      <c r="CY2065"/>
      <c r="CZ2065"/>
      <c r="DF2065" s="90"/>
    </row>
    <row r="2066" spans="81:110" x14ac:dyDescent="0.25"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  <c r="CQ2066"/>
      <c r="CR2066"/>
      <c r="CS2066"/>
      <c r="CT2066"/>
      <c r="CU2066"/>
      <c r="CV2066"/>
      <c r="CW2066"/>
      <c r="CX2066"/>
      <c r="CY2066"/>
      <c r="CZ2066"/>
      <c r="DF2066" s="90"/>
    </row>
    <row r="2067" spans="81:110" x14ac:dyDescent="0.25"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  <c r="CQ2067"/>
      <c r="CR2067"/>
      <c r="CS2067"/>
      <c r="CT2067"/>
      <c r="CU2067"/>
      <c r="CV2067"/>
      <c r="CW2067"/>
      <c r="CX2067"/>
      <c r="CY2067"/>
      <c r="CZ2067"/>
      <c r="DF2067" s="90"/>
    </row>
    <row r="2068" spans="81:110" x14ac:dyDescent="0.25"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  <c r="CQ2068"/>
      <c r="CR2068"/>
      <c r="CS2068"/>
      <c r="CT2068"/>
      <c r="CU2068"/>
      <c r="CV2068"/>
      <c r="CW2068"/>
      <c r="CX2068"/>
      <c r="CY2068"/>
      <c r="CZ2068"/>
      <c r="DF2068" s="90"/>
    </row>
    <row r="2069" spans="81:110" x14ac:dyDescent="0.25"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  <c r="CQ2069"/>
      <c r="CR2069"/>
      <c r="CS2069"/>
      <c r="CT2069"/>
      <c r="CU2069"/>
      <c r="CV2069"/>
      <c r="CW2069"/>
      <c r="CX2069"/>
      <c r="CY2069"/>
      <c r="CZ2069"/>
      <c r="DF2069" s="90"/>
    </row>
    <row r="2070" spans="81:110" x14ac:dyDescent="0.25"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  <c r="CQ2070"/>
      <c r="CR2070"/>
      <c r="CS2070"/>
      <c r="CT2070"/>
      <c r="CU2070"/>
      <c r="CV2070"/>
      <c r="CW2070"/>
      <c r="CX2070"/>
      <c r="CY2070"/>
      <c r="CZ2070"/>
      <c r="DF2070" s="90"/>
    </row>
    <row r="2071" spans="81:110" x14ac:dyDescent="0.25"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  <c r="CQ2071"/>
      <c r="CR2071"/>
      <c r="CS2071"/>
      <c r="CT2071"/>
      <c r="CU2071"/>
      <c r="CV2071"/>
      <c r="CW2071"/>
      <c r="CX2071"/>
      <c r="CY2071"/>
      <c r="CZ2071"/>
      <c r="DF2071" s="90"/>
    </row>
    <row r="2072" spans="81:110" x14ac:dyDescent="0.25"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  <c r="CQ2072"/>
      <c r="CR2072"/>
      <c r="CS2072"/>
      <c r="CT2072"/>
      <c r="CU2072"/>
      <c r="CV2072"/>
      <c r="CW2072"/>
      <c r="CX2072"/>
      <c r="CY2072"/>
      <c r="CZ2072"/>
      <c r="DF2072" s="90"/>
    </row>
    <row r="2073" spans="81:110" x14ac:dyDescent="0.25"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  <c r="CQ2073"/>
      <c r="CR2073"/>
      <c r="CS2073"/>
      <c r="CT2073"/>
      <c r="CU2073"/>
      <c r="CV2073"/>
      <c r="CW2073"/>
      <c r="CX2073"/>
      <c r="CY2073"/>
      <c r="CZ2073"/>
      <c r="DF2073" s="90"/>
    </row>
    <row r="2074" spans="81:110" x14ac:dyDescent="0.25"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  <c r="CQ2074"/>
      <c r="CR2074"/>
      <c r="CS2074"/>
      <c r="CT2074"/>
      <c r="CU2074"/>
      <c r="CV2074"/>
      <c r="CW2074"/>
      <c r="CX2074"/>
      <c r="CY2074"/>
      <c r="CZ2074"/>
      <c r="DF2074" s="90"/>
    </row>
    <row r="2075" spans="81:110" x14ac:dyDescent="0.25"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  <c r="CQ2075"/>
      <c r="CR2075"/>
      <c r="CS2075"/>
      <c r="CT2075"/>
      <c r="CU2075"/>
      <c r="CV2075"/>
      <c r="CW2075"/>
      <c r="CX2075"/>
      <c r="CY2075"/>
      <c r="CZ2075"/>
      <c r="DF2075" s="90"/>
    </row>
    <row r="2076" spans="81:110" x14ac:dyDescent="0.25"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  <c r="CQ2076"/>
      <c r="CR2076"/>
      <c r="CS2076"/>
      <c r="CT2076"/>
      <c r="CU2076"/>
      <c r="CV2076"/>
      <c r="CW2076"/>
      <c r="CX2076"/>
      <c r="CY2076"/>
      <c r="CZ2076"/>
      <c r="DF2076" s="90"/>
    </row>
    <row r="2077" spans="81:110" x14ac:dyDescent="0.25"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  <c r="CQ2077"/>
      <c r="CR2077"/>
      <c r="CS2077"/>
      <c r="CT2077"/>
      <c r="CU2077"/>
      <c r="CV2077"/>
      <c r="CW2077"/>
      <c r="CX2077"/>
      <c r="CY2077"/>
      <c r="CZ2077"/>
      <c r="DF2077" s="90"/>
    </row>
    <row r="2078" spans="81:110" x14ac:dyDescent="0.25"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  <c r="CQ2078"/>
      <c r="CR2078"/>
      <c r="CS2078"/>
      <c r="CT2078"/>
      <c r="CU2078"/>
      <c r="CV2078"/>
      <c r="CW2078"/>
      <c r="CX2078"/>
      <c r="CY2078"/>
      <c r="CZ2078"/>
      <c r="DF2078" s="90"/>
    </row>
    <row r="2079" spans="81:110" x14ac:dyDescent="0.25"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  <c r="CQ2079"/>
      <c r="CR2079"/>
      <c r="CS2079"/>
      <c r="CT2079"/>
      <c r="CU2079"/>
      <c r="CV2079"/>
      <c r="CW2079"/>
      <c r="CX2079"/>
      <c r="CY2079"/>
      <c r="CZ2079"/>
      <c r="DF2079" s="90"/>
    </row>
    <row r="2080" spans="81:110" x14ac:dyDescent="0.25"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  <c r="CQ2080"/>
      <c r="CR2080"/>
      <c r="CS2080"/>
      <c r="CT2080"/>
      <c r="CU2080"/>
      <c r="CV2080"/>
      <c r="CW2080"/>
      <c r="CX2080"/>
      <c r="CY2080"/>
      <c r="CZ2080"/>
      <c r="DF2080" s="90"/>
    </row>
    <row r="2081" spans="81:110" x14ac:dyDescent="0.25"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  <c r="CQ2081"/>
      <c r="CR2081"/>
      <c r="CS2081"/>
      <c r="CT2081"/>
      <c r="CU2081"/>
      <c r="CV2081"/>
      <c r="CW2081"/>
      <c r="CX2081"/>
      <c r="CY2081"/>
      <c r="CZ2081"/>
      <c r="DF2081" s="90"/>
    </row>
    <row r="2082" spans="81:110" x14ac:dyDescent="0.25"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  <c r="CQ2082"/>
      <c r="CR2082"/>
      <c r="CS2082"/>
      <c r="CT2082"/>
      <c r="CU2082"/>
      <c r="CV2082"/>
      <c r="CW2082"/>
      <c r="CX2082"/>
      <c r="CY2082"/>
      <c r="CZ2082"/>
      <c r="DF2082" s="90"/>
    </row>
    <row r="2083" spans="81:110" x14ac:dyDescent="0.25"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  <c r="CQ2083"/>
      <c r="CR2083"/>
      <c r="CS2083"/>
      <c r="CT2083"/>
      <c r="CU2083"/>
      <c r="CV2083"/>
      <c r="CW2083"/>
      <c r="CX2083"/>
      <c r="CY2083"/>
      <c r="CZ2083"/>
      <c r="DF2083" s="90"/>
    </row>
    <row r="2084" spans="81:110" x14ac:dyDescent="0.25"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  <c r="CQ2084"/>
      <c r="CR2084"/>
      <c r="CS2084"/>
      <c r="CT2084"/>
      <c r="CU2084"/>
      <c r="CV2084"/>
      <c r="CW2084"/>
      <c r="CX2084"/>
      <c r="CY2084"/>
      <c r="CZ2084"/>
      <c r="DF2084" s="90"/>
    </row>
    <row r="2085" spans="81:110" x14ac:dyDescent="0.25"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  <c r="CQ2085"/>
      <c r="CR2085"/>
      <c r="CS2085"/>
      <c r="CT2085"/>
      <c r="CU2085"/>
      <c r="CV2085"/>
      <c r="CW2085"/>
      <c r="CX2085"/>
      <c r="CY2085"/>
      <c r="CZ2085"/>
      <c r="DF2085" s="90"/>
    </row>
    <row r="2086" spans="81:110" x14ac:dyDescent="0.25"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  <c r="CQ2086"/>
      <c r="CR2086"/>
      <c r="CS2086"/>
      <c r="CT2086"/>
      <c r="CU2086"/>
      <c r="CV2086"/>
      <c r="CW2086"/>
      <c r="CX2086"/>
      <c r="CY2086"/>
      <c r="CZ2086"/>
      <c r="DF2086" s="90"/>
    </row>
    <row r="2087" spans="81:110" x14ac:dyDescent="0.25"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  <c r="CQ2087"/>
      <c r="CR2087"/>
      <c r="CS2087"/>
      <c r="CT2087"/>
      <c r="CU2087"/>
      <c r="CV2087"/>
      <c r="CW2087"/>
      <c r="CX2087"/>
      <c r="CY2087"/>
      <c r="CZ2087"/>
      <c r="DF2087" s="90"/>
    </row>
    <row r="2088" spans="81:110" x14ac:dyDescent="0.25"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  <c r="CQ2088"/>
      <c r="CR2088"/>
      <c r="CS2088"/>
      <c r="CT2088"/>
      <c r="CU2088"/>
      <c r="CV2088"/>
      <c r="CW2088"/>
      <c r="CX2088"/>
      <c r="CY2088"/>
      <c r="CZ2088"/>
      <c r="DF2088" s="90"/>
    </row>
    <row r="2089" spans="81:110" x14ac:dyDescent="0.25"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  <c r="CQ2089"/>
      <c r="CR2089"/>
      <c r="CS2089"/>
      <c r="CT2089"/>
      <c r="CU2089"/>
      <c r="CV2089"/>
      <c r="CW2089"/>
      <c r="CX2089"/>
      <c r="CY2089"/>
      <c r="CZ2089"/>
      <c r="DF2089" s="90"/>
    </row>
    <row r="2090" spans="81:110" x14ac:dyDescent="0.25"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  <c r="CQ2090"/>
      <c r="CR2090"/>
      <c r="CS2090"/>
      <c r="CT2090"/>
      <c r="CU2090"/>
      <c r="CV2090"/>
      <c r="CW2090"/>
      <c r="CX2090"/>
      <c r="CY2090"/>
      <c r="CZ2090"/>
      <c r="DF2090" s="90"/>
    </row>
    <row r="2091" spans="81:110" x14ac:dyDescent="0.25"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  <c r="CQ2091"/>
      <c r="CR2091"/>
      <c r="CS2091"/>
      <c r="CT2091"/>
      <c r="CU2091"/>
      <c r="CV2091"/>
      <c r="CW2091"/>
      <c r="CX2091"/>
      <c r="CY2091"/>
      <c r="CZ2091"/>
      <c r="DF2091" s="90"/>
    </row>
    <row r="2092" spans="81:110" x14ac:dyDescent="0.25"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  <c r="CQ2092"/>
      <c r="CR2092"/>
      <c r="CS2092"/>
      <c r="CT2092"/>
      <c r="CU2092"/>
      <c r="CV2092"/>
      <c r="CW2092"/>
      <c r="CX2092"/>
      <c r="CY2092"/>
      <c r="CZ2092"/>
      <c r="DF2092" s="90"/>
    </row>
    <row r="2093" spans="81:110" x14ac:dyDescent="0.25"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  <c r="CQ2093"/>
      <c r="CR2093"/>
      <c r="CS2093"/>
      <c r="CT2093"/>
      <c r="CU2093"/>
      <c r="CV2093"/>
      <c r="CW2093"/>
      <c r="CX2093"/>
      <c r="CY2093"/>
      <c r="CZ2093"/>
      <c r="DF2093" s="90"/>
    </row>
    <row r="2094" spans="81:110" x14ac:dyDescent="0.25"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  <c r="CQ2094"/>
      <c r="CR2094"/>
      <c r="CS2094"/>
      <c r="CT2094"/>
      <c r="CU2094"/>
      <c r="CV2094"/>
      <c r="CW2094"/>
      <c r="CX2094"/>
      <c r="CY2094"/>
      <c r="CZ2094"/>
      <c r="DF2094" s="90"/>
    </row>
    <row r="2095" spans="81:110" x14ac:dyDescent="0.25"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  <c r="CQ2095"/>
      <c r="CR2095"/>
      <c r="CS2095"/>
      <c r="CT2095"/>
      <c r="CU2095"/>
      <c r="CV2095"/>
      <c r="CW2095"/>
      <c r="CX2095"/>
      <c r="CY2095"/>
      <c r="CZ2095"/>
      <c r="DF2095" s="90"/>
    </row>
    <row r="2096" spans="81:110" x14ac:dyDescent="0.25"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  <c r="CQ2096"/>
      <c r="CR2096"/>
      <c r="CS2096"/>
      <c r="CT2096"/>
      <c r="CU2096"/>
      <c r="CV2096"/>
      <c r="CW2096"/>
      <c r="CX2096"/>
      <c r="CY2096"/>
      <c r="CZ2096"/>
      <c r="DF2096" s="90"/>
    </row>
    <row r="2097" spans="81:110" x14ac:dyDescent="0.25"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  <c r="CQ2097"/>
      <c r="CR2097"/>
      <c r="CS2097"/>
      <c r="CT2097"/>
      <c r="CU2097"/>
      <c r="CV2097"/>
      <c r="CW2097"/>
      <c r="CX2097"/>
      <c r="CY2097"/>
      <c r="CZ2097"/>
      <c r="DF2097" s="90"/>
    </row>
    <row r="2098" spans="81:110" x14ac:dyDescent="0.25"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  <c r="CQ2098"/>
      <c r="CR2098"/>
      <c r="CS2098"/>
      <c r="CT2098"/>
      <c r="CU2098"/>
      <c r="CV2098"/>
      <c r="CW2098"/>
      <c r="CX2098"/>
      <c r="CY2098"/>
      <c r="CZ2098"/>
      <c r="DF2098" s="90"/>
    </row>
    <row r="2099" spans="81:110" x14ac:dyDescent="0.25"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  <c r="CQ2099"/>
      <c r="CR2099"/>
      <c r="CS2099"/>
      <c r="CT2099"/>
      <c r="CU2099"/>
      <c r="CV2099"/>
      <c r="CW2099"/>
      <c r="CX2099"/>
      <c r="CY2099"/>
      <c r="CZ2099"/>
      <c r="DF2099" s="90"/>
    </row>
    <row r="2100" spans="81:110" x14ac:dyDescent="0.25"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  <c r="CQ2100"/>
      <c r="CR2100"/>
      <c r="CS2100"/>
      <c r="CT2100"/>
      <c r="CU2100"/>
      <c r="CV2100"/>
      <c r="CW2100"/>
      <c r="CX2100"/>
      <c r="CY2100"/>
      <c r="CZ2100"/>
      <c r="DF2100" s="90"/>
    </row>
    <row r="2101" spans="81:110" x14ac:dyDescent="0.25"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  <c r="CQ2101"/>
      <c r="CR2101"/>
      <c r="CS2101"/>
      <c r="CT2101"/>
      <c r="CU2101"/>
      <c r="CV2101"/>
      <c r="CW2101"/>
      <c r="CX2101"/>
      <c r="CY2101"/>
      <c r="CZ2101"/>
      <c r="DF2101" s="90"/>
    </row>
    <row r="2102" spans="81:110" x14ac:dyDescent="0.25"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  <c r="CQ2102"/>
      <c r="CR2102"/>
      <c r="CS2102"/>
      <c r="CT2102"/>
      <c r="CU2102"/>
      <c r="CV2102"/>
      <c r="CW2102"/>
      <c r="CX2102"/>
      <c r="CY2102"/>
      <c r="CZ2102"/>
      <c r="DF2102" s="90"/>
    </row>
    <row r="2103" spans="81:110" x14ac:dyDescent="0.25"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  <c r="CQ2103"/>
      <c r="CR2103"/>
      <c r="CS2103"/>
      <c r="CT2103"/>
      <c r="CU2103"/>
      <c r="CV2103"/>
      <c r="CW2103"/>
      <c r="CX2103"/>
      <c r="CY2103"/>
      <c r="CZ2103"/>
      <c r="DF2103" s="90"/>
    </row>
    <row r="2104" spans="81:110" x14ac:dyDescent="0.25"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  <c r="CQ2104"/>
      <c r="CR2104"/>
      <c r="CS2104"/>
      <c r="CT2104"/>
      <c r="CU2104"/>
      <c r="CV2104"/>
      <c r="CW2104"/>
      <c r="CX2104"/>
      <c r="CY2104"/>
      <c r="CZ2104"/>
      <c r="DF2104" s="90"/>
    </row>
    <row r="2105" spans="81:110" x14ac:dyDescent="0.25"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  <c r="CQ2105"/>
      <c r="CR2105"/>
      <c r="CS2105"/>
      <c r="CT2105"/>
      <c r="CU2105"/>
      <c r="CV2105"/>
      <c r="CW2105"/>
      <c r="CX2105"/>
      <c r="CY2105"/>
      <c r="CZ2105"/>
      <c r="DF2105" s="90"/>
    </row>
    <row r="2106" spans="81:110" x14ac:dyDescent="0.25"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  <c r="CQ2106"/>
      <c r="CR2106"/>
      <c r="CS2106"/>
      <c r="CT2106"/>
      <c r="CU2106"/>
      <c r="CV2106"/>
      <c r="CW2106"/>
      <c r="CX2106"/>
      <c r="CY2106"/>
      <c r="CZ2106"/>
      <c r="DF2106" s="90"/>
    </row>
    <row r="2107" spans="81:110" x14ac:dyDescent="0.25"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  <c r="CQ2107"/>
      <c r="CR2107"/>
      <c r="CS2107"/>
      <c r="CT2107"/>
      <c r="CU2107"/>
      <c r="CV2107"/>
      <c r="CW2107"/>
      <c r="CX2107"/>
      <c r="CY2107"/>
      <c r="CZ2107"/>
      <c r="DF2107" s="90"/>
    </row>
    <row r="2108" spans="81:110" x14ac:dyDescent="0.25"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  <c r="CQ2108"/>
      <c r="CR2108"/>
      <c r="CS2108"/>
      <c r="CT2108"/>
      <c r="CU2108"/>
      <c r="CV2108"/>
      <c r="CW2108"/>
      <c r="CX2108"/>
      <c r="CY2108"/>
      <c r="CZ2108"/>
      <c r="DF2108" s="90"/>
    </row>
    <row r="2109" spans="81:110" x14ac:dyDescent="0.25"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  <c r="CQ2109"/>
      <c r="CR2109"/>
      <c r="CS2109"/>
      <c r="CT2109"/>
      <c r="CU2109"/>
      <c r="CV2109"/>
      <c r="CW2109"/>
      <c r="CX2109"/>
      <c r="CY2109"/>
      <c r="CZ2109"/>
      <c r="DF2109" s="90"/>
    </row>
    <row r="2110" spans="81:110" x14ac:dyDescent="0.25"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  <c r="CQ2110"/>
      <c r="CR2110"/>
      <c r="CS2110"/>
      <c r="CT2110"/>
      <c r="CU2110"/>
      <c r="CV2110"/>
      <c r="CW2110"/>
      <c r="CX2110"/>
      <c r="CY2110"/>
      <c r="CZ2110"/>
      <c r="DF2110" s="90"/>
    </row>
    <row r="2111" spans="81:110" x14ac:dyDescent="0.25"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  <c r="CQ2111"/>
      <c r="CR2111"/>
      <c r="CS2111"/>
      <c r="CT2111"/>
      <c r="CU2111"/>
      <c r="CV2111"/>
      <c r="CW2111"/>
      <c r="CX2111"/>
      <c r="CY2111"/>
      <c r="CZ2111"/>
      <c r="DF2111" s="90"/>
    </row>
    <row r="2112" spans="81:110" x14ac:dyDescent="0.25"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  <c r="CQ2112"/>
      <c r="CR2112"/>
      <c r="CS2112"/>
      <c r="CT2112"/>
      <c r="CU2112"/>
      <c r="CV2112"/>
      <c r="CW2112"/>
      <c r="CX2112"/>
      <c r="CY2112"/>
      <c r="CZ2112"/>
      <c r="DF2112" s="90"/>
    </row>
    <row r="2113" spans="81:110" x14ac:dyDescent="0.25"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  <c r="CQ2113"/>
      <c r="CR2113"/>
      <c r="CS2113"/>
      <c r="CT2113"/>
      <c r="CU2113"/>
      <c r="CV2113"/>
      <c r="CW2113"/>
      <c r="CX2113"/>
      <c r="CY2113"/>
      <c r="CZ2113"/>
      <c r="DF2113" s="90"/>
    </row>
    <row r="2114" spans="81:110" x14ac:dyDescent="0.25"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  <c r="CQ2114"/>
      <c r="CR2114"/>
      <c r="CS2114"/>
      <c r="CT2114"/>
      <c r="CU2114"/>
      <c r="CV2114"/>
      <c r="CW2114"/>
      <c r="CX2114"/>
      <c r="CY2114"/>
      <c r="CZ2114"/>
      <c r="DF2114" s="90"/>
    </row>
    <row r="2115" spans="81:110" x14ac:dyDescent="0.25"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  <c r="CQ2115"/>
      <c r="CR2115"/>
      <c r="CS2115"/>
      <c r="CT2115"/>
      <c r="CU2115"/>
      <c r="CV2115"/>
      <c r="CW2115"/>
      <c r="CX2115"/>
      <c r="CY2115"/>
      <c r="CZ2115"/>
      <c r="DF2115" s="90"/>
    </row>
    <row r="2116" spans="81:110" x14ac:dyDescent="0.25"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  <c r="CQ2116"/>
      <c r="CR2116"/>
      <c r="CS2116"/>
      <c r="CT2116"/>
      <c r="CU2116"/>
      <c r="CV2116"/>
      <c r="CW2116"/>
      <c r="CX2116"/>
      <c r="CY2116"/>
      <c r="CZ2116"/>
      <c r="DF2116" s="90"/>
    </row>
    <row r="2117" spans="81:110" x14ac:dyDescent="0.25"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  <c r="CQ2117"/>
      <c r="CR2117"/>
      <c r="CS2117"/>
      <c r="CT2117"/>
      <c r="CU2117"/>
      <c r="CV2117"/>
      <c r="CW2117"/>
      <c r="CX2117"/>
      <c r="CY2117"/>
      <c r="CZ2117"/>
      <c r="DF2117" s="90"/>
    </row>
    <row r="2118" spans="81:110" x14ac:dyDescent="0.25"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  <c r="CQ2118"/>
      <c r="CR2118"/>
      <c r="CS2118"/>
      <c r="CT2118"/>
      <c r="CU2118"/>
      <c r="CV2118"/>
      <c r="CW2118"/>
      <c r="CX2118"/>
      <c r="CY2118"/>
      <c r="CZ2118"/>
      <c r="DF2118" s="90"/>
    </row>
    <row r="2119" spans="81:110" x14ac:dyDescent="0.25"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  <c r="CQ2119"/>
      <c r="CR2119"/>
      <c r="CS2119"/>
      <c r="CT2119"/>
      <c r="CU2119"/>
      <c r="CV2119"/>
      <c r="CW2119"/>
      <c r="CX2119"/>
      <c r="CY2119"/>
      <c r="CZ2119"/>
      <c r="DF2119" s="90"/>
    </row>
    <row r="2120" spans="81:110" x14ac:dyDescent="0.25"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  <c r="CQ2120"/>
      <c r="CR2120"/>
      <c r="CS2120"/>
      <c r="CT2120"/>
      <c r="CU2120"/>
      <c r="CV2120"/>
      <c r="CW2120"/>
      <c r="CX2120"/>
      <c r="CY2120"/>
      <c r="CZ2120"/>
      <c r="DF2120" s="90"/>
    </row>
    <row r="2121" spans="81:110" x14ac:dyDescent="0.25"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  <c r="CQ2121"/>
      <c r="CR2121"/>
      <c r="CS2121"/>
      <c r="CT2121"/>
      <c r="CU2121"/>
      <c r="CV2121"/>
      <c r="CW2121"/>
      <c r="CX2121"/>
      <c r="CY2121"/>
      <c r="CZ2121"/>
      <c r="DF2121" s="90"/>
    </row>
    <row r="2122" spans="81:110" x14ac:dyDescent="0.25"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  <c r="CQ2122"/>
      <c r="CR2122"/>
      <c r="CS2122"/>
      <c r="CT2122"/>
      <c r="CU2122"/>
      <c r="CV2122"/>
      <c r="CW2122"/>
      <c r="CX2122"/>
      <c r="CY2122"/>
      <c r="CZ2122"/>
      <c r="DF2122" s="90"/>
    </row>
    <row r="2123" spans="81:110" x14ac:dyDescent="0.25"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  <c r="CQ2123"/>
      <c r="CR2123"/>
      <c r="CS2123"/>
      <c r="CT2123"/>
      <c r="CU2123"/>
      <c r="CV2123"/>
      <c r="CW2123"/>
      <c r="CX2123"/>
      <c r="CY2123"/>
      <c r="CZ2123"/>
      <c r="DF2123" s="90"/>
    </row>
    <row r="2124" spans="81:110" x14ac:dyDescent="0.25"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  <c r="CQ2124"/>
      <c r="CR2124"/>
      <c r="CS2124"/>
      <c r="CT2124"/>
      <c r="CU2124"/>
      <c r="CV2124"/>
      <c r="CW2124"/>
      <c r="CX2124"/>
      <c r="CY2124"/>
      <c r="CZ2124"/>
      <c r="DF2124" s="90"/>
    </row>
    <row r="2125" spans="81:110" x14ac:dyDescent="0.25"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  <c r="CQ2125"/>
      <c r="CR2125"/>
      <c r="CS2125"/>
      <c r="CT2125"/>
      <c r="CU2125"/>
      <c r="CV2125"/>
      <c r="CW2125"/>
      <c r="CX2125"/>
      <c r="CY2125"/>
      <c r="CZ2125"/>
      <c r="DF2125" s="90"/>
    </row>
    <row r="2126" spans="81:110" x14ac:dyDescent="0.25"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  <c r="CQ2126"/>
      <c r="CR2126"/>
      <c r="CS2126"/>
      <c r="CT2126"/>
      <c r="CU2126"/>
      <c r="CV2126"/>
      <c r="CW2126"/>
      <c r="CX2126"/>
      <c r="CY2126"/>
      <c r="CZ2126"/>
      <c r="DF2126" s="90"/>
    </row>
    <row r="2127" spans="81:110" x14ac:dyDescent="0.25"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  <c r="CQ2127"/>
      <c r="CR2127"/>
      <c r="CS2127"/>
      <c r="CT2127"/>
      <c r="CU2127"/>
      <c r="CV2127"/>
      <c r="CW2127"/>
      <c r="CX2127"/>
      <c r="CY2127"/>
      <c r="CZ2127"/>
      <c r="DF2127" s="90"/>
    </row>
    <row r="2128" spans="81:110" x14ac:dyDescent="0.25"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  <c r="CQ2128"/>
      <c r="CR2128"/>
      <c r="CS2128"/>
      <c r="CT2128"/>
      <c r="CU2128"/>
      <c r="CV2128"/>
      <c r="CW2128"/>
      <c r="CX2128"/>
      <c r="CY2128"/>
      <c r="CZ2128"/>
      <c r="DF2128" s="90"/>
    </row>
    <row r="2129" spans="81:110" x14ac:dyDescent="0.25"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  <c r="CQ2129"/>
      <c r="CR2129"/>
      <c r="CS2129"/>
      <c r="CT2129"/>
      <c r="CU2129"/>
      <c r="CV2129"/>
      <c r="CW2129"/>
      <c r="CX2129"/>
      <c r="CY2129"/>
      <c r="CZ2129"/>
      <c r="DF2129" s="90"/>
    </row>
    <row r="2130" spans="81:110" x14ac:dyDescent="0.25"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  <c r="CQ2130"/>
      <c r="CR2130"/>
      <c r="CS2130"/>
      <c r="CT2130"/>
      <c r="CU2130"/>
      <c r="CV2130"/>
      <c r="CW2130"/>
      <c r="CX2130"/>
      <c r="CY2130"/>
      <c r="CZ2130"/>
      <c r="DF2130" s="90"/>
    </row>
    <row r="2131" spans="81:110" x14ac:dyDescent="0.25"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  <c r="CQ2131"/>
      <c r="CR2131"/>
      <c r="CS2131"/>
      <c r="CT2131"/>
      <c r="CU2131"/>
      <c r="CV2131"/>
      <c r="CW2131"/>
      <c r="CX2131"/>
      <c r="CY2131"/>
      <c r="CZ2131"/>
      <c r="DF2131" s="90"/>
    </row>
    <row r="2132" spans="81:110" x14ac:dyDescent="0.25"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  <c r="CQ2132"/>
      <c r="CR2132"/>
      <c r="CS2132"/>
      <c r="CT2132"/>
      <c r="CU2132"/>
      <c r="CV2132"/>
      <c r="CW2132"/>
      <c r="CX2132"/>
      <c r="CY2132"/>
      <c r="CZ2132"/>
      <c r="DF2132" s="90"/>
    </row>
    <row r="2133" spans="81:110" x14ac:dyDescent="0.25"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  <c r="CQ2133"/>
      <c r="CR2133"/>
      <c r="CS2133"/>
      <c r="CT2133"/>
      <c r="CU2133"/>
      <c r="CV2133"/>
      <c r="CW2133"/>
      <c r="CX2133"/>
      <c r="CY2133"/>
      <c r="CZ2133"/>
      <c r="DF2133" s="90"/>
    </row>
    <row r="2134" spans="81:110" x14ac:dyDescent="0.25"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  <c r="CQ2134"/>
      <c r="CR2134"/>
      <c r="CS2134"/>
      <c r="CT2134"/>
      <c r="CU2134"/>
      <c r="CV2134"/>
      <c r="CW2134"/>
      <c r="CX2134"/>
      <c r="CY2134"/>
      <c r="CZ2134"/>
      <c r="DF2134" s="90"/>
    </row>
    <row r="2135" spans="81:110" x14ac:dyDescent="0.25"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  <c r="CQ2135"/>
      <c r="CR2135"/>
      <c r="CS2135"/>
      <c r="CT2135"/>
      <c r="CU2135"/>
      <c r="CV2135"/>
      <c r="CW2135"/>
      <c r="CX2135"/>
      <c r="CY2135"/>
      <c r="CZ2135"/>
      <c r="DF2135" s="90"/>
    </row>
    <row r="2136" spans="81:110" x14ac:dyDescent="0.25"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  <c r="CQ2136"/>
      <c r="CR2136"/>
      <c r="CS2136"/>
      <c r="CT2136"/>
      <c r="CU2136"/>
      <c r="CV2136"/>
      <c r="CW2136"/>
      <c r="CX2136"/>
      <c r="CY2136"/>
      <c r="CZ2136"/>
      <c r="DF2136" s="90"/>
    </row>
    <row r="2137" spans="81:110" x14ac:dyDescent="0.25"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  <c r="CQ2137"/>
      <c r="CR2137"/>
      <c r="CS2137"/>
      <c r="CT2137"/>
      <c r="CU2137"/>
      <c r="CV2137"/>
      <c r="CW2137"/>
      <c r="CX2137"/>
      <c r="CY2137"/>
      <c r="CZ2137"/>
      <c r="DF2137" s="90"/>
    </row>
    <row r="2138" spans="81:110" x14ac:dyDescent="0.25"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  <c r="CQ2138"/>
      <c r="CR2138"/>
      <c r="CS2138"/>
      <c r="CT2138"/>
      <c r="CU2138"/>
      <c r="CV2138"/>
      <c r="CW2138"/>
      <c r="CX2138"/>
      <c r="CY2138"/>
      <c r="CZ2138"/>
      <c r="DF2138" s="90"/>
    </row>
    <row r="2139" spans="81:110" x14ac:dyDescent="0.25"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  <c r="CQ2139"/>
      <c r="CR2139"/>
      <c r="CS2139"/>
      <c r="CT2139"/>
      <c r="CU2139"/>
      <c r="CV2139"/>
      <c r="CW2139"/>
      <c r="CX2139"/>
      <c r="CY2139"/>
      <c r="CZ2139"/>
      <c r="DF2139" s="90"/>
    </row>
    <row r="2140" spans="81:110" x14ac:dyDescent="0.25"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  <c r="CQ2140"/>
      <c r="CR2140"/>
      <c r="CS2140"/>
      <c r="CT2140"/>
      <c r="CU2140"/>
      <c r="CV2140"/>
      <c r="CW2140"/>
      <c r="CX2140"/>
      <c r="CY2140"/>
      <c r="CZ2140"/>
      <c r="DF2140" s="90"/>
    </row>
    <row r="2141" spans="81:110" x14ac:dyDescent="0.25"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  <c r="CQ2141"/>
      <c r="CR2141"/>
      <c r="CS2141"/>
      <c r="CT2141"/>
      <c r="CU2141"/>
      <c r="CV2141"/>
      <c r="CW2141"/>
      <c r="CX2141"/>
      <c r="CY2141"/>
      <c r="CZ2141"/>
      <c r="DF2141" s="90"/>
    </row>
    <row r="2142" spans="81:110" x14ac:dyDescent="0.25"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  <c r="CQ2142"/>
      <c r="CR2142"/>
      <c r="CS2142"/>
      <c r="CT2142"/>
      <c r="CU2142"/>
      <c r="CV2142"/>
      <c r="CW2142"/>
      <c r="CX2142"/>
      <c r="CY2142"/>
      <c r="CZ2142"/>
      <c r="DF2142" s="90"/>
    </row>
    <row r="2143" spans="81:110" x14ac:dyDescent="0.25"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  <c r="CQ2143"/>
      <c r="CR2143"/>
      <c r="CS2143"/>
      <c r="CT2143"/>
      <c r="CU2143"/>
      <c r="CV2143"/>
      <c r="CW2143"/>
      <c r="CX2143"/>
      <c r="CY2143"/>
      <c r="CZ2143"/>
      <c r="DF2143" s="90"/>
    </row>
    <row r="2144" spans="81:110" x14ac:dyDescent="0.25"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  <c r="CQ2144"/>
      <c r="CR2144"/>
      <c r="CS2144"/>
      <c r="CT2144"/>
      <c r="CU2144"/>
      <c r="CV2144"/>
      <c r="CW2144"/>
      <c r="CX2144"/>
      <c r="CY2144"/>
      <c r="CZ2144"/>
      <c r="DF2144" s="90"/>
    </row>
    <row r="2145" spans="81:110" x14ac:dyDescent="0.25"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  <c r="CQ2145"/>
      <c r="CR2145"/>
      <c r="CS2145"/>
      <c r="CT2145"/>
      <c r="CU2145"/>
      <c r="CV2145"/>
      <c r="CW2145"/>
      <c r="CX2145"/>
      <c r="CY2145"/>
      <c r="CZ2145"/>
      <c r="DF2145" s="90"/>
    </row>
    <row r="2146" spans="81:110" x14ac:dyDescent="0.25"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  <c r="CQ2146"/>
      <c r="CR2146"/>
      <c r="CS2146"/>
      <c r="CT2146"/>
      <c r="CU2146"/>
      <c r="CV2146"/>
      <c r="CW2146"/>
      <c r="CX2146"/>
      <c r="CY2146"/>
      <c r="CZ2146"/>
      <c r="DF2146" s="90"/>
    </row>
    <row r="2147" spans="81:110" x14ac:dyDescent="0.25"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  <c r="CQ2147"/>
      <c r="CR2147"/>
      <c r="CS2147"/>
      <c r="CT2147"/>
      <c r="CU2147"/>
      <c r="CV2147"/>
      <c r="CW2147"/>
      <c r="CX2147"/>
      <c r="CY2147"/>
      <c r="CZ2147"/>
      <c r="DF2147" s="90"/>
    </row>
    <row r="2148" spans="81:110" x14ac:dyDescent="0.25"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  <c r="CQ2148"/>
      <c r="CR2148"/>
      <c r="CS2148"/>
      <c r="CT2148"/>
      <c r="CU2148"/>
      <c r="CV2148"/>
      <c r="CW2148"/>
      <c r="CX2148"/>
      <c r="CY2148"/>
      <c r="CZ2148"/>
      <c r="DF2148" s="90"/>
    </row>
    <row r="2149" spans="81:110" x14ac:dyDescent="0.25"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  <c r="CQ2149"/>
      <c r="CR2149"/>
      <c r="CS2149"/>
      <c r="CT2149"/>
      <c r="CU2149"/>
      <c r="CV2149"/>
      <c r="CW2149"/>
      <c r="CX2149"/>
      <c r="CY2149"/>
      <c r="CZ2149"/>
      <c r="DF2149" s="90"/>
    </row>
    <row r="2150" spans="81:110" x14ac:dyDescent="0.25"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  <c r="CQ2150"/>
      <c r="CR2150"/>
      <c r="CS2150"/>
      <c r="CT2150"/>
      <c r="CU2150"/>
      <c r="CV2150"/>
      <c r="CW2150"/>
      <c r="CX2150"/>
      <c r="CY2150"/>
      <c r="CZ2150"/>
      <c r="DF2150" s="90"/>
    </row>
    <row r="2151" spans="81:110" x14ac:dyDescent="0.25"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  <c r="CQ2151"/>
      <c r="CR2151"/>
      <c r="CS2151"/>
      <c r="CT2151"/>
      <c r="CU2151"/>
      <c r="CV2151"/>
      <c r="CW2151"/>
      <c r="CX2151"/>
      <c r="CY2151"/>
      <c r="CZ2151"/>
      <c r="DF2151" s="90"/>
    </row>
    <row r="2152" spans="81:110" x14ac:dyDescent="0.25"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  <c r="CQ2152"/>
      <c r="CR2152"/>
      <c r="CS2152"/>
      <c r="CT2152"/>
      <c r="CU2152"/>
      <c r="CV2152"/>
      <c r="CW2152"/>
      <c r="CX2152"/>
      <c r="CY2152"/>
      <c r="CZ2152"/>
      <c r="DF2152" s="90"/>
    </row>
    <row r="2153" spans="81:110" x14ac:dyDescent="0.25"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  <c r="CQ2153"/>
      <c r="CR2153"/>
      <c r="CS2153"/>
      <c r="CT2153"/>
      <c r="CU2153"/>
      <c r="CV2153"/>
      <c r="CW2153"/>
      <c r="CX2153"/>
      <c r="CY2153"/>
      <c r="CZ2153"/>
      <c r="DF2153" s="90"/>
    </row>
    <row r="2154" spans="81:110" x14ac:dyDescent="0.25"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  <c r="CQ2154"/>
      <c r="CR2154"/>
      <c r="CS2154"/>
      <c r="CT2154"/>
      <c r="CU2154"/>
      <c r="CV2154"/>
      <c r="CW2154"/>
      <c r="CX2154"/>
      <c r="CY2154"/>
      <c r="CZ2154"/>
      <c r="DF2154" s="90"/>
    </row>
    <row r="2155" spans="81:110" x14ac:dyDescent="0.25"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  <c r="CQ2155"/>
      <c r="CR2155"/>
      <c r="CS2155"/>
      <c r="CT2155"/>
      <c r="CU2155"/>
      <c r="CV2155"/>
      <c r="CW2155"/>
      <c r="CX2155"/>
      <c r="CY2155"/>
      <c r="CZ2155"/>
      <c r="DF2155" s="90"/>
    </row>
    <row r="2156" spans="81:110" x14ac:dyDescent="0.25"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  <c r="CQ2156"/>
      <c r="CR2156"/>
      <c r="CS2156"/>
      <c r="CT2156"/>
      <c r="CU2156"/>
      <c r="CV2156"/>
      <c r="CW2156"/>
      <c r="CX2156"/>
      <c r="CY2156"/>
      <c r="CZ2156"/>
      <c r="DF2156" s="90"/>
    </row>
    <row r="2157" spans="81:110" x14ac:dyDescent="0.25"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  <c r="CQ2157"/>
      <c r="CR2157"/>
      <c r="CS2157"/>
      <c r="CT2157"/>
      <c r="CU2157"/>
      <c r="CV2157"/>
      <c r="CW2157"/>
      <c r="CX2157"/>
      <c r="CY2157"/>
      <c r="CZ2157"/>
      <c r="DF2157" s="90"/>
    </row>
    <row r="2158" spans="81:110" x14ac:dyDescent="0.25"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  <c r="CQ2158"/>
      <c r="CR2158"/>
      <c r="CS2158"/>
      <c r="CT2158"/>
      <c r="CU2158"/>
      <c r="CV2158"/>
      <c r="CW2158"/>
      <c r="CX2158"/>
      <c r="CY2158"/>
      <c r="CZ2158"/>
      <c r="DF2158" s="90"/>
    </row>
    <row r="2159" spans="81:110" x14ac:dyDescent="0.25"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  <c r="CQ2159"/>
      <c r="CR2159"/>
      <c r="CS2159"/>
      <c r="CT2159"/>
      <c r="CU2159"/>
      <c r="CV2159"/>
      <c r="CW2159"/>
      <c r="CX2159"/>
      <c r="CY2159"/>
      <c r="CZ2159"/>
      <c r="DF2159" s="90"/>
    </row>
    <row r="2160" spans="81:110" x14ac:dyDescent="0.25"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  <c r="CQ2160"/>
      <c r="CR2160"/>
      <c r="CS2160"/>
      <c r="CT2160"/>
      <c r="CU2160"/>
      <c r="CV2160"/>
      <c r="CW2160"/>
      <c r="CX2160"/>
      <c r="CY2160"/>
      <c r="CZ2160"/>
      <c r="DF2160" s="90"/>
    </row>
    <row r="2161" spans="81:110" x14ac:dyDescent="0.25"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  <c r="CQ2161"/>
      <c r="CR2161"/>
      <c r="CS2161"/>
      <c r="CT2161"/>
      <c r="CU2161"/>
      <c r="CV2161"/>
      <c r="CW2161"/>
      <c r="CX2161"/>
      <c r="CY2161"/>
      <c r="CZ2161"/>
      <c r="DF2161" s="90"/>
    </row>
    <row r="2162" spans="81:110" x14ac:dyDescent="0.25"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  <c r="CQ2162"/>
      <c r="CR2162"/>
      <c r="CS2162"/>
      <c r="CT2162"/>
      <c r="CU2162"/>
      <c r="CV2162"/>
      <c r="CW2162"/>
      <c r="CX2162"/>
      <c r="CY2162"/>
      <c r="CZ2162"/>
      <c r="DF2162" s="90"/>
    </row>
    <row r="2163" spans="81:110" x14ac:dyDescent="0.25"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  <c r="CQ2163"/>
      <c r="CR2163"/>
      <c r="CS2163"/>
      <c r="CT2163"/>
      <c r="CU2163"/>
      <c r="CV2163"/>
      <c r="CW2163"/>
      <c r="CX2163"/>
      <c r="CY2163"/>
      <c r="CZ2163"/>
      <c r="DF2163" s="90"/>
    </row>
    <row r="2164" spans="81:110" x14ac:dyDescent="0.25"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  <c r="CQ2164"/>
      <c r="CR2164"/>
      <c r="CS2164"/>
      <c r="CT2164"/>
      <c r="CU2164"/>
      <c r="CV2164"/>
      <c r="CW2164"/>
      <c r="CX2164"/>
      <c r="CY2164"/>
      <c r="CZ2164"/>
      <c r="DF2164" s="90"/>
    </row>
    <row r="2165" spans="81:110" x14ac:dyDescent="0.25"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  <c r="CQ2165"/>
      <c r="CR2165"/>
      <c r="CS2165"/>
      <c r="CT2165"/>
      <c r="CU2165"/>
      <c r="CV2165"/>
      <c r="CW2165"/>
      <c r="CX2165"/>
      <c r="CY2165"/>
      <c r="CZ2165"/>
      <c r="DF2165" s="90"/>
    </row>
    <row r="2166" spans="81:110" x14ac:dyDescent="0.25"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  <c r="CQ2166"/>
      <c r="CR2166"/>
      <c r="CS2166"/>
      <c r="CT2166"/>
      <c r="CU2166"/>
      <c r="CV2166"/>
      <c r="CW2166"/>
      <c r="CX2166"/>
      <c r="CY2166"/>
      <c r="CZ2166"/>
      <c r="DF2166" s="90"/>
    </row>
    <row r="2167" spans="81:110" x14ac:dyDescent="0.25"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  <c r="CQ2167"/>
      <c r="CR2167"/>
      <c r="CS2167"/>
      <c r="CT2167"/>
      <c r="CU2167"/>
      <c r="CV2167"/>
      <c r="CW2167"/>
      <c r="CX2167"/>
      <c r="CY2167"/>
      <c r="CZ2167"/>
      <c r="DF2167" s="90"/>
    </row>
    <row r="2168" spans="81:110" x14ac:dyDescent="0.25"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  <c r="CQ2168"/>
      <c r="CR2168"/>
      <c r="CS2168"/>
      <c r="CT2168"/>
      <c r="CU2168"/>
      <c r="CV2168"/>
      <c r="CW2168"/>
      <c r="CX2168"/>
      <c r="CY2168"/>
      <c r="CZ2168"/>
      <c r="DF2168" s="90"/>
    </row>
    <row r="2169" spans="81:110" x14ac:dyDescent="0.25"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  <c r="CQ2169"/>
      <c r="CR2169"/>
      <c r="CS2169"/>
      <c r="CT2169"/>
      <c r="CU2169"/>
      <c r="CV2169"/>
      <c r="CW2169"/>
      <c r="CX2169"/>
      <c r="CY2169"/>
      <c r="CZ2169"/>
      <c r="DF2169" s="90"/>
    </row>
    <row r="2170" spans="81:110" x14ac:dyDescent="0.25"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  <c r="CQ2170"/>
      <c r="CR2170"/>
      <c r="CS2170"/>
      <c r="CT2170"/>
      <c r="CU2170"/>
      <c r="CV2170"/>
      <c r="CW2170"/>
      <c r="CX2170"/>
      <c r="CY2170"/>
      <c r="CZ2170"/>
      <c r="DF2170" s="90"/>
    </row>
    <row r="2171" spans="81:110" x14ac:dyDescent="0.25"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  <c r="CQ2171"/>
      <c r="CR2171"/>
      <c r="CS2171"/>
      <c r="CT2171"/>
      <c r="CU2171"/>
      <c r="CV2171"/>
      <c r="CW2171"/>
      <c r="CX2171"/>
      <c r="CY2171"/>
      <c r="CZ2171"/>
      <c r="DF2171" s="90"/>
    </row>
    <row r="2172" spans="81:110" x14ac:dyDescent="0.25"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  <c r="CQ2172"/>
      <c r="CR2172"/>
      <c r="CS2172"/>
      <c r="CT2172"/>
      <c r="CU2172"/>
      <c r="CV2172"/>
      <c r="CW2172"/>
      <c r="CX2172"/>
      <c r="CY2172"/>
      <c r="CZ2172"/>
      <c r="DF2172" s="90"/>
    </row>
    <row r="2173" spans="81:110" x14ac:dyDescent="0.25"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  <c r="CQ2173"/>
      <c r="CR2173"/>
      <c r="CS2173"/>
      <c r="CT2173"/>
      <c r="CU2173"/>
      <c r="CV2173"/>
      <c r="CW2173"/>
      <c r="CX2173"/>
      <c r="CY2173"/>
      <c r="CZ2173"/>
      <c r="DF2173" s="90"/>
    </row>
    <row r="2174" spans="81:110" x14ac:dyDescent="0.25"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  <c r="CQ2174"/>
      <c r="CR2174"/>
      <c r="CS2174"/>
      <c r="CT2174"/>
      <c r="CU2174"/>
      <c r="CV2174"/>
      <c r="CW2174"/>
      <c r="CX2174"/>
      <c r="CY2174"/>
      <c r="CZ2174"/>
      <c r="DF2174" s="90"/>
    </row>
    <row r="2175" spans="81:110" x14ac:dyDescent="0.25"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  <c r="CQ2175"/>
      <c r="CR2175"/>
      <c r="CS2175"/>
      <c r="CT2175"/>
      <c r="CU2175"/>
      <c r="CV2175"/>
      <c r="CW2175"/>
      <c r="CX2175"/>
      <c r="CY2175"/>
      <c r="CZ2175"/>
      <c r="DF2175" s="90"/>
    </row>
    <row r="2176" spans="81:110" x14ac:dyDescent="0.25"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  <c r="CQ2176"/>
      <c r="CR2176"/>
      <c r="CS2176"/>
      <c r="CT2176"/>
      <c r="CU2176"/>
      <c r="CV2176"/>
      <c r="CW2176"/>
      <c r="CX2176"/>
      <c r="CY2176"/>
      <c r="CZ2176"/>
      <c r="DF2176" s="90"/>
    </row>
    <row r="2177" spans="81:110" x14ac:dyDescent="0.25"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  <c r="CQ2177"/>
      <c r="CR2177"/>
      <c r="CS2177"/>
      <c r="CT2177"/>
      <c r="CU2177"/>
      <c r="CV2177"/>
      <c r="CW2177"/>
      <c r="CX2177"/>
      <c r="CY2177"/>
      <c r="CZ2177"/>
      <c r="DF2177" s="90"/>
    </row>
    <row r="2178" spans="81:110" x14ac:dyDescent="0.25"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  <c r="CQ2178"/>
      <c r="CR2178"/>
      <c r="CS2178"/>
      <c r="CT2178"/>
      <c r="CU2178"/>
      <c r="CV2178"/>
      <c r="CW2178"/>
      <c r="CX2178"/>
      <c r="CY2178"/>
      <c r="CZ2178"/>
      <c r="DF2178" s="90"/>
    </row>
    <row r="2179" spans="81:110" x14ac:dyDescent="0.25"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  <c r="CQ2179"/>
      <c r="CR2179"/>
      <c r="CS2179"/>
      <c r="CT2179"/>
      <c r="CU2179"/>
      <c r="CV2179"/>
      <c r="CW2179"/>
      <c r="CX2179"/>
      <c r="CY2179"/>
      <c r="CZ2179"/>
      <c r="DF2179" s="90"/>
    </row>
    <row r="2180" spans="81:110" x14ac:dyDescent="0.25"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  <c r="CQ2180"/>
      <c r="CR2180"/>
      <c r="CS2180"/>
      <c r="CT2180"/>
      <c r="CU2180"/>
      <c r="CV2180"/>
      <c r="CW2180"/>
      <c r="CX2180"/>
      <c r="CY2180"/>
      <c r="CZ2180"/>
      <c r="DF2180" s="90"/>
    </row>
    <row r="2181" spans="81:110" x14ac:dyDescent="0.25"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  <c r="CQ2181"/>
      <c r="CR2181"/>
      <c r="CS2181"/>
      <c r="CT2181"/>
      <c r="CU2181"/>
      <c r="CV2181"/>
      <c r="CW2181"/>
      <c r="CX2181"/>
      <c r="CY2181"/>
      <c r="CZ2181"/>
      <c r="DF2181" s="90"/>
    </row>
    <row r="2182" spans="81:110" x14ac:dyDescent="0.25"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  <c r="CQ2182"/>
      <c r="CR2182"/>
      <c r="CS2182"/>
      <c r="CT2182"/>
      <c r="CU2182"/>
      <c r="CV2182"/>
      <c r="CW2182"/>
      <c r="CX2182"/>
      <c r="CY2182"/>
      <c r="CZ2182"/>
      <c r="DF2182" s="90"/>
    </row>
    <row r="2183" spans="81:110" x14ac:dyDescent="0.25"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  <c r="CQ2183"/>
      <c r="CR2183"/>
      <c r="CS2183"/>
      <c r="CT2183"/>
      <c r="CU2183"/>
      <c r="CV2183"/>
      <c r="CW2183"/>
      <c r="CX2183"/>
      <c r="CY2183"/>
      <c r="CZ2183"/>
      <c r="DF2183" s="90"/>
    </row>
    <row r="2184" spans="81:110" x14ac:dyDescent="0.25"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  <c r="CQ2184"/>
      <c r="CR2184"/>
      <c r="CS2184"/>
      <c r="CT2184"/>
      <c r="CU2184"/>
      <c r="CV2184"/>
      <c r="CW2184"/>
      <c r="CX2184"/>
      <c r="CY2184"/>
      <c r="CZ2184"/>
      <c r="DF2184" s="90"/>
    </row>
    <row r="2185" spans="81:110" x14ac:dyDescent="0.25"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  <c r="CQ2185"/>
      <c r="CR2185"/>
      <c r="CS2185"/>
      <c r="CT2185"/>
      <c r="CU2185"/>
      <c r="CV2185"/>
      <c r="CW2185"/>
      <c r="CX2185"/>
      <c r="CY2185"/>
      <c r="CZ2185"/>
      <c r="DF2185" s="90"/>
    </row>
    <row r="2186" spans="81:110" x14ac:dyDescent="0.25"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  <c r="CQ2186"/>
      <c r="CR2186"/>
      <c r="CS2186"/>
      <c r="CT2186"/>
      <c r="CU2186"/>
      <c r="CV2186"/>
      <c r="CW2186"/>
      <c r="CX2186"/>
      <c r="CY2186"/>
      <c r="CZ2186"/>
      <c r="DF2186" s="90"/>
    </row>
    <row r="2187" spans="81:110" x14ac:dyDescent="0.25"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  <c r="CQ2187"/>
      <c r="CR2187"/>
      <c r="CS2187"/>
      <c r="CT2187"/>
      <c r="CU2187"/>
      <c r="CV2187"/>
      <c r="CW2187"/>
      <c r="CX2187"/>
      <c r="CY2187"/>
      <c r="CZ2187"/>
      <c r="DF2187" s="90"/>
    </row>
    <row r="2188" spans="81:110" x14ac:dyDescent="0.25"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  <c r="CQ2188"/>
      <c r="CR2188"/>
      <c r="CS2188"/>
      <c r="CT2188"/>
      <c r="CU2188"/>
      <c r="CV2188"/>
      <c r="CW2188"/>
      <c r="CX2188"/>
      <c r="CY2188"/>
      <c r="CZ2188"/>
      <c r="DF2188" s="90"/>
    </row>
    <row r="2189" spans="81:110" x14ac:dyDescent="0.25"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  <c r="CQ2189"/>
      <c r="CR2189"/>
      <c r="CS2189"/>
      <c r="CT2189"/>
      <c r="CU2189"/>
      <c r="CV2189"/>
      <c r="CW2189"/>
      <c r="CX2189"/>
      <c r="CY2189"/>
      <c r="CZ2189"/>
      <c r="DF2189" s="90"/>
    </row>
    <row r="2190" spans="81:110" x14ac:dyDescent="0.25"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  <c r="CQ2190"/>
      <c r="CR2190"/>
      <c r="CS2190"/>
      <c r="CT2190"/>
      <c r="CU2190"/>
      <c r="CV2190"/>
      <c r="CW2190"/>
      <c r="CX2190"/>
      <c r="CY2190"/>
      <c r="CZ2190"/>
      <c r="DF2190" s="90"/>
    </row>
    <row r="2191" spans="81:110" x14ac:dyDescent="0.25"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  <c r="CQ2191"/>
      <c r="CR2191"/>
      <c r="CS2191"/>
      <c r="CT2191"/>
      <c r="CU2191"/>
      <c r="CV2191"/>
      <c r="CW2191"/>
      <c r="CX2191"/>
      <c r="CY2191"/>
      <c r="CZ2191"/>
      <c r="DF2191" s="90"/>
    </row>
    <row r="2192" spans="81:110" x14ac:dyDescent="0.25"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  <c r="CQ2192"/>
      <c r="CR2192"/>
      <c r="CS2192"/>
      <c r="CT2192"/>
      <c r="CU2192"/>
      <c r="CV2192"/>
      <c r="CW2192"/>
      <c r="CX2192"/>
      <c r="CY2192"/>
      <c r="CZ2192"/>
      <c r="DF2192" s="90"/>
    </row>
    <row r="2193" spans="81:110" x14ac:dyDescent="0.25"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  <c r="CQ2193"/>
      <c r="CR2193"/>
      <c r="CS2193"/>
      <c r="CT2193"/>
      <c r="CU2193"/>
      <c r="CV2193"/>
      <c r="CW2193"/>
      <c r="CX2193"/>
      <c r="CY2193"/>
      <c r="CZ2193"/>
      <c r="DF2193" s="90"/>
    </row>
    <row r="2194" spans="81:110" x14ac:dyDescent="0.25"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  <c r="CQ2194"/>
      <c r="CR2194"/>
      <c r="CS2194"/>
      <c r="CT2194"/>
      <c r="CU2194"/>
      <c r="CV2194"/>
      <c r="CW2194"/>
      <c r="CX2194"/>
      <c r="CY2194"/>
      <c r="CZ2194"/>
      <c r="DF2194" s="90"/>
    </row>
    <row r="2195" spans="81:110" x14ac:dyDescent="0.25"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  <c r="CQ2195"/>
      <c r="CR2195"/>
      <c r="CS2195"/>
      <c r="CT2195"/>
      <c r="CU2195"/>
      <c r="CV2195"/>
      <c r="CW2195"/>
      <c r="CX2195"/>
      <c r="CY2195"/>
      <c r="CZ2195"/>
      <c r="DF2195" s="90"/>
    </row>
    <row r="2196" spans="81:110" x14ac:dyDescent="0.25"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  <c r="CQ2196"/>
      <c r="CR2196"/>
      <c r="CS2196"/>
      <c r="CT2196"/>
      <c r="CU2196"/>
      <c r="CV2196"/>
      <c r="CW2196"/>
      <c r="CX2196"/>
      <c r="CY2196"/>
      <c r="CZ2196"/>
      <c r="DF2196" s="90"/>
    </row>
    <row r="2197" spans="81:110" x14ac:dyDescent="0.25"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  <c r="CQ2197"/>
      <c r="CR2197"/>
      <c r="CS2197"/>
      <c r="CT2197"/>
      <c r="CU2197"/>
      <c r="CV2197"/>
      <c r="CW2197"/>
      <c r="CX2197"/>
      <c r="CY2197"/>
      <c r="CZ2197"/>
      <c r="DF2197" s="90"/>
    </row>
    <row r="2198" spans="81:110" x14ac:dyDescent="0.25"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  <c r="CQ2198"/>
      <c r="CR2198"/>
      <c r="CS2198"/>
      <c r="CT2198"/>
      <c r="CU2198"/>
      <c r="CV2198"/>
      <c r="CW2198"/>
      <c r="CX2198"/>
      <c r="CY2198"/>
      <c r="CZ2198"/>
      <c r="DF2198" s="90"/>
    </row>
    <row r="2199" spans="81:110" x14ac:dyDescent="0.25"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  <c r="CQ2199"/>
      <c r="CR2199"/>
      <c r="CS2199"/>
      <c r="CT2199"/>
      <c r="CU2199"/>
      <c r="CV2199"/>
      <c r="CW2199"/>
      <c r="CX2199"/>
      <c r="CY2199"/>
      <c r="CZ2199"/>
      <c r="DF2199" s="90"/>
    </row>
    <row r="2200" spans="81:110" x14ac:dyDescent="0.25"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  <c r="CQ2200"/>
      <c r="CR2200"/>
      <c r="CS2200"/>
      <c r="CT2200"/>
      <c r="CU2200"/>
      <c r="CV2200"/>
      <c r="CW2200"/>
      <c r="CX2200"/>
      <c r="CY2200"/>
      <c r="CZ2200"/>
      <c r="DF2200" s="90"/>
    </row>
    <row r="2201" spans="81:110" x14ac:dyDescent="0.25"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  <c r="CQ2201"/>
      <c r="CR2201"/>
      <c r="CS2201"/>
      <c r="CT2201"/>
      <c r="CU2201"/>
      <c r="CV2201"/>
      <c r="CW2201"/>
      <c r="CX2201"/>
      <c r="CY2201"/>
      <c r="CZ2201"/>
      <c r="DF2201" s="90"/>
    </row>
    <row r="2202" spans="81:110" x14ac:dyDescent="0.25"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  <c r="CQ2202"/>
      <c r="CR2202"/>
      <c r="CS2202"/>
      <c r="CT2202"/>
      <c r="CU2202"/>
      <c r="CV2202"/>
      <c r="CW2202"/>
      <c r="CX2202"/>
      <c r="CY2202"/>
      <c r="CZ2202"/>
      <c r="DF2202" s="90"/>
    </row>
    <row r="2203" spans="81:110" x14ac:dyDescent="0.25"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  <c r="CQ2203"/>
      <c r="CR2203"/>
      <c r="CS2203"/>
      <c r="CT2203"/>
      <c r="CU2203"/>
      <c r="CV2203"/>
      <c r="CW2203"/>
      <c r="CX2203"/>
      <c r="CY2203"/>
      <c r="CZ2203"/>
      <c r="DF2203" s="90"/>
    </row>
    <row r="2204" spans="81:110" x14ac:dyDescent="0.25"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  <c r="CQ2204"/>
      <c r="CR2204"/>
      <c r="CS2204"/>
      <c r="CT2204"/>
      <c r="CU2204"/>
      <c r="CV2204"/>
      <c r="CW2204"/>
      <c r="CX2204"/>
      <c r="CY2204"/>
      <c r="CZ2204"/>
      <c r="DF2204" s="90"/>
    </row>
    <row r="2205" spans="81:110" x14ac:dyDescent="0.25"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  <c r="CQ2205"/>
      <c r="CR2205"/>
      <c r="CS2205"/>
      <c r="CT2205"/>
      <c r="CU2205"/>
      <c r="CV2205"/>
      <c r="CW2205"/>
      <c r="CX2205"/>
      <c r="CY2205"/>
      <c r="CZ2205"/>
      <c r="DF2205" s="90"/>
    </row>
    <row r="2206" spans="81:110" x14ac:dyDescent="0.25"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  <c r="CQ2206"/>
      <c r="CR2206"/>
      <c r="CS2206"/>
      <c r="CT2206"/>
      <c r="CU2206"/>
      <c r="CV2206"/>
      <c r="CW2206"/>
      <c r="CX2206"/>
      <c r="CY2206"/>
      <c r="CZ2206"/>
      <c r="DF2206" s="90"/>
    </row>
    <row r="2207" spans="81:110" x14ac:dyDescent="0.25"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  <c r="CQ2207"/>
      <c r="CR2207"/>
      <c r="CS2207"/>
      <c r="CT2207"/>
      <c r="CU2207"/>
      <c r="CV2207"/>
      <c r="CW2207"/>
      <c r="CX2207"/>
      <c r="CY2207"/>
      <c r="CZ2207"/>
      <c r="DF2207" s="90"/>
    </row>
    <row r="2208" spans="81:110" x14ac:dyDescent="0.25"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  <c r="CQ2208"/>
      <c r="CR2208"/>
      <c r="CS2208"/>
      <c r="CT2208"/>
      <c r="CU2208"/>
      <c r="CV2208"/>
      <c r="CW2208"/>
      <c r="CX2208"/>
      <c r="CY2208"/>
      <c r="CZ2208"/>
      <c r="DF2208" s="90"/>
    </row>
    <row r="2209" spans="81:110" x14ac:dyDescent="0.25"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  <c r="CQ2209"/>
      <c r="CR2209"/>
      <c r="CS2209"/>
      <c r="CT2209"/>
      <c r="CU2209"/>
      <c r="CV2209"/>
      <c r="CW2209"/>
      <c r="CX2209"/>
      <c r="CY2209"/>
      <c r="CZ2209"/>
      <c r="DF2209" s="90"/>
    </row>
    <row r="2210" spans="81:110" x14ac:dyDescent="0.25"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  <c r="CQ2210"/>
      <c r="CR2210"/>
      <c r="CS2210"/>
      <c r="CT2210"/>
      <c r="CU2210"/>
      <c r="CV2210"/>
      <c r="CW2210"/>
      <c r="CX2210"/>
      <c r="CY2210"/>
      <c r="CZ2210"/>
      <c r="DF2210" s="90"/>
    </row>
    <row r="2211" spans="81:110" x14ac:dyDescent="0.25"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  <c r="CQ2211"/>
      <c r="CR2211"/>
      <c r="CS2211"/>
      <c r="CT2211"/>
      <c r="CU2211"/>
      <c r="CV2211"/>
      <c r="CW2211"/>
      <c r="CX2211"/>
      <c r="CY2211"/>
      <c r="CZ2211"/>
      <c r="DF2211" s="90"/>
    </row>
    <row r="2212" spans="81:110" x14ac:dyDescent="0.25"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  <c r="CQ2212"/>
      <c r="CR2212"/>
      <c r="CS2212"/>
      <c r="CT2212"/>
      <c r="CU2212"/>
      <c r="CV2212"/>
      <c r="CW2212"/>
      <c r="CX2212"/>
      <c r="CY2212"/>
      <c r="CZ2212"/>
      <c r="DF2212" s="90"/>
    </row>
    <row r="2213" spans="81:110" x14ac:dyDescent="0.25"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  <c r="CQ2213"/>
      <c r="CR2213"/>
      <c r="CS2213"/>
      <c r="CT2213"/>
      <c r="CU2213"/>
      <c r="CV2213"/>
      <c r="CW2213"/>
      <c r="CX2213"/>
      <c r="CY2213"/>
      <c r="CZ2213"/>
      <c r="DF2213" s="90"/>
    </row>
    <row r="2214" spans="81:110" x14ac:dyDescent="0.25"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  <c r="CQ2214"/>
      <c r="CR2214"/>
      <c r="CS2214"/>
      <c r="CT2214"/>
      <c r="CU2214"/>
      <c r="CV2214"/>
      <c r="CW2214"/>
      <c r="CX2214"/>
      <c r="CY2214"/>
      <c r="CZ2214"/>
      <c r="DF2214" s="90"/>
    </row>
    <row r="2215" spans="81:110" x14ac:dyDescent="0.25"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  <c r="CQ2215"/>
      <c r="CR2215"/>
      <c r="CS2215"/>
      <c r="CT2215"/>
      <c r="CU2215"/>
      <c r="CV2215"/>
      <c r="CW2215"/>
      <c r="CX2215"/>
      <c r="CY2215"/>
      <c r="CZ2215"/>
      <c r="DF2215" s="90"/>
    </row>
    <row r="2216" spans="81:110" x14ac:dyDescent="0.25"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  <c r="CQ2216"/>
      <c r="CR2216"/>
      <c r="CS2216"/>
      <c r="CT2216"/>
      <c r="CU2216"/>
      <c r="CV2216"/>
      <c r="CW2216"/>
      <c r="CX2216"/>
      <c r="CY2216"/>
      <c r="CZ2216"/>
      <c r="DF2216" s="90"/>
    </row>
    <row r="2217" spans="81:110" x14ac:dyDescent="0.25"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  <c r="CQ2217"/>
      <c r="CR2217"/>
      <c r="CS2217"/>
      <c r="CT2217"/>
      <c r="CU2217"/>
      <c r="CV2217"/>
      <c r="CW2217"/>
      <c r="CX2217"/>
      <c r="CY2217"/>
      <c r="CZ2217"/>
      <c r="DF2217" s="90"/>
    </row>
    <row r="2218" spans="81:110" x14ac:dyDescent="0.25"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  <c r="CQ2218"/>
      <c r="CR2218"/>
      <c r="CS2218"/>
      <c r="CT2218"/>
      <c r="CU2218"/>
      <c r="CV2218"/>
      <c r="CW2218"/>
      <c r="CX2218"/>
      <c r="CY2218"/>
      <c r="CZ2218"/>
      <c r="DF2218" s="90"/>
    </row>
    <row r="2219" spans="81:110" x14ac:dyDescent="0.25"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  <c r="CQ2219"/>
      <c r="CR2219"/>
      <c r="CS2219"/>
      <c r="CT2219"/>
      <c r="CU2219"/>
      <c r="CV2219"/>
      <c r="CW2219"/>
      <c r="CX2219"/>
      <c r="CY2219"/>
      <c r="CZ2219"/>
      <c r="DF2219" s="90"/>
    </row>
    <row r="2220" spans="81:110" x14ac:dyDescent="0.25"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  <c r="CQ2220"/>
      <c r="CR2220"/>
      <c r="CS2220"/>
      <c r="CT2220"/>
      <c r="CU2220"/>
      <c r="CV2220"/>
      <c r="CW2220"/>
      <c r="CX2220"/>
      <c r="CY2220"/>
      <c r="CZ2220"/>
      <c r="DF2220" s="90"/>
    </row>
    <row r="2221" spans="81:110" x14ac:dyDescent="0.25"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  <c r="CQ2221"/>
      <c r="CR2221"/>
      <c r="CS2221"/>
      <c r="CT2221"/>
      <c r="CU2221"/>
      <c r="CV2221"/>
      <c r="CW2221"/>
      <c r="CX2221"/>
      <c r="CY2221"/>
      <c r="CZ2221"/>
      <c r="DF2221" s="90"/>
    </row>
    <row r="2222" spans="81:110" x14ac:dyDescent="0.25"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  <c r="CQ2222"/>
      <c r="CR2222"/>
      <c r="CS2222"/>
      <c r="CT2222"/>
      <c r="CU2222"/>
      <c r="CV2222"/>
      <c r="CW2222"/>
      <c r="CX2222"/>
      <c r="CY2222"/>
      <c r="CZ2222"/>
      <c r="DF2222" s="90"/>
    </row>
    <row r="2223" spans="81:110" x14ac:dyDescent="0.25"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  <c r="CQ2223"/>
      <c r="CR2223"/>
      <c r="CS2223"/>
      <c r="CT2223"/>
      <c r="CU2223"/>
      <c r="CV2223"/>
      <c r="CW2223"/>
      <c r="CX2223"/>
      <c r="CY2223"/>
      <c r="CZ2223"/>
      <c r="DF2223" s="90"/>
    </row>
    <row r="2224" spans="81:110" x14ac:dyDescent="0.25"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  <c r="CQ2224"/>
      <c r="CR2224"/>
      <c r="CS2224"/>
      <c r="CT2224"/>
      <c r="CU2224"/>
      <c r="CV2224"/>
      <c r="CW2224"/>
      <c r="CX2224"/>
      <c r="CY2224"/>
      <c r="CZ2224"/>
      <c r="DF2224" s="90"/>
    </row>
    <row r="2225" spans="81:110" x14ac:dyDescent="0.25"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  <c r="CQ2225"/>
      <c r="CR2225"/>
      <c r="CS2225"/>
      <c r="CT2225"/>
      <c r="CU2225"/>
      <c r="CV2225"/>
      <c r="CW2225"/>
      <c r="CX2225"/>
      <c r="CY2225"/>
      <c r="CZ2225"/>
      <c r="DF2225" s="90"/>
    </row>
    <row r="2226" spans="81:110" x14ac:dyDescent="0.25"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  <c r="CQ2226"/>
      <c r="CR2226"/>
      <c r="CS2226"/>
      <c r="CT2226"/>
      <c r="CU2226"/>
      <c r="CV2226"/>
      <c r="CW2226"/>
      <c r="CX2226"/>
      <c r="CY2226"/>
      <c r="CZ2226"/>
      <c r="DF2226" s="90"/>
    </row>
    <row r="2227" spans="81:110" x14ac:dyDescent="0.25"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  <c r="CQ2227"/>
      <c r="CR2227"/>
      <c r="CS2227"/>
      <c r="CT2227"/>
      <c r="CU2227"/>
      <c r="CV2227"/>
      <c r="CW2227"/>
      <c r="CX2227"/>
      <c r="CY2227"/>
      <c r="CZ2227"/>
      <c r="DF2227" s="90"/>
    </row>
    <row r="2228" spans="81:110" x14ac:dyDescent="0.25"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  <c r="CQ2228"/>
      <c r="CR2228"/>
      <c r="CS2228"/>
      <c r="CT2228"/>
      <c r="CU2228"/>
      <c r="CV2228"/>
      <c r="CW2228"/>
      <c r="CX2228"/>
      <c r="CY2228"/>
      <c r="CZ2228"/>
      <c r="DF2228" s="90"/>
    </row>
    <row r="2229" spans="81:110" x14ac:dyDescent="0.25"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  <c r="CQ2229"/>
      <c r="CR2229"/>
      <c r="CS2229"/>
      <c r="CT2229"/>
      <c r="CU2229"/>
      <c r="CV2229"/>
      <c r="CW2229"/>
      <c r="CX2229"/>
      <c r="CY2229"/>
      <c r="CZ2229"/>
      <c r="DF2229" s="90"/>
    </row>
    <row r="2230" spans="81:110" x14ac:dyDescent="0.25"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  <c r="CQ2230"/>
      <c r="CR2230"/>
      <c r="CS2230"/>
      <c r="CT2230"/>
      <c r="CU2230"/>
      <c r="CV2230"/>
      <c r="CW2230"/>
      <c r="CX2230"/>
      <c r="CY2230"/>
      <c r="CZ2230"/>
      <c r="DF2230" s="90"/>
    </row>
    <row r="2231" spans="81:110" x14ac:dyDescent="0.25"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  <c r="CQ2231"/>
      <c r="CR2231"/>
      <c r="CS2231"/>
      <c r="CT2231"/>
      <c r="CU2231"/>
      <c r="CV2231"/>
      <c r="CW2231"/>
      <c r="CX2231"/>
      <c r="CY2231"/>
      <c r="CZ2231"/>
      <c r="DF2231" s="90"/>
    </row>
    <row r="2232" spans="81:110" x14ac:dyDescent="0.25"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  <c r="CQ2232"/>
      <c r="CR2232"/>
      <c r="CS2232"/>
      <c r="CT2232"/>
      <c r="CU2232"/>
      <c r="CV2232"/>
      <c r="CW2232"/>
      <c r="CX2232"/>
      <c r="CY2232"/>
      <c r="CZ2232"/>
      <c r="DF2232" s="90"/>
    </row>
    <row r="2233" spans="81:110" x14ac:dyDescent="0.25"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  <c r="CQ2233"/>
      <c r="CR2233"/>
      <c r="CS2233"/>
      <c r="CT2233"/>
      <c r="CU2233"/>
      <c r="CV2233"/>
      <c r="CW2233"/>
      <c r="CX2233"/>
      <c r="CY2233"/>
      <c r="CZ2233"/>
      <c r="DF2233" s="90"/>
    </row>
    <row r="2234" spans="81:110" x14ac:dyDescent="0.25"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  <c r="CQ2234"/>
      <c r="CR2234"/>
      <c r="CS2234"/>
      <c r="CT2234"/>
      <c r="CU2234"/>
      <c r="CV2234"/>
      <c r="CW2234"/>
      <c r="CX2234"/>
      <c r="CY2234"/>
      <c r="CZ2234"/>
      <c r="DF2234" s="90"/>
    </row>
    <row r="2235" spans="81:110" x14ac:dyDescent="0.25"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  <c r="CQ2235"/>
      <c r="CR2235"/>
      <c r="CS2235"/>
      <c r="CT2235"/>
      <c r="CU2235"/>
      <c r="CV2235"/>
      <c r="CW2235"/>
      <c r="CX2235"/>
      <c r="CY2235"/>
      <c r="CZ2235"/>
      <c r="DF2235" s="90"/>
    </row>
    <row r="2236" spans="81:110" x14ac:dyDescent="0.25"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  <c r="CQ2236"/>
      <c r="CR2236"/>
      <c r="CS2236"/>
      <c r="CT2236"/>
      <c r="CU2236"/>
      <c r="CV2236"/>
      <c r="CW2236"/>
      <c r="CX2236"/>
      <c r="CY2236"/>
      <c r="CZ2236"/>
      <c r="DF2236" s="90"/>
    </row>
    <row r="2237" spans="81:110" x14ac:dyDescent="0.25"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  <c r="CQ2237"/>
      <c r="CR2237"/>
      <c r="CS2237"/>
      <c r="CT2237"/>
      <c r="CU2237"/>
      <c r="CV2237"/>
      <c r="CW2237"/>
      <c r="CX2237"/>
      <c r="CY2237"/>
      <c r="CZ2237"/>
      <c r="DF2237" s="90"/>
    </row>
    <row r="2238" spans="81:110" x14ac:dyDescent="0.25"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  <c r="CQ2238"/>
      <c r="CR2238"/>
      <c r="CS2238"/>
      <c r="CT2238"/>
      <c r="CU2238"/>
      <c r="CV2238"/>
      <c r="CW2238"/>
      <c r="CX2238"/>
      <c r="CY2238"/>
      <c r="CZ2238"/>
      <c r="DF2238" s="90"/>
    </row>
    <row r="2239" spans="81:110" x14ac:dyDescent="0.25"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  <c r="CQ2239"/>
      <c r="CR2239"/>
      <c r="CS2239"/>
      <c r="CT2239"/>
      <c r="CU2239"/>
      <c r="CV2239"/>
      <c r="CW2239"/>
      <c r="CX2239"/>
      <c r="CY2239"/>
      <c r="CZ2239"/>
      <c r="DF2239" s="90"/>
    </row>
    <row r="2240" spans="81:110" x14ac:dyDescent="0.25"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  <c r="CQ2240"/>
      <c r="CR2240"/>
      <c r="CS2240"/>
      <c r="CT2240"/>
      <c r="CU2240"/>
      <c r="CV2240"/>
      <c r="CW2240"/>
      <c r="CX2240"/>
      <c r="CY2240"/>
      <c r="CZ2240"/>
      <c r="DF2240" s="90"/>
    </row>
    <row r="2241" spans="81:110" x14ac:dyDescent="0.25"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  <c r="CQ2241"/>
      <c r="CR2241"/>
      <c r="CS2241"/>
      <c r="CT2241"/>
      <c r="CU2241"/>
      <c r="CV2241"/>
      <c r="CW2241"/>
      <c r="CX2241"/>
      <c r="CY2241"/>
      <c r="CZ2241"/>
      <c r="DF2241" s="90"/>
    </row>
    <row r="2242" spans="81:110" x14ac:dyDescent="0.25"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  <c r="CQ2242"/>
      <c r="CR2242"/>
      <c r="CS2242"/>
      <c r="CT2242"/>
      <c r="CU2242"/>
      <c r="CV2242"/>
      <c r="CW2242"/>
      <c r="CX2242"/>
      <c r="CY2242"/>
      <c r="CZ2242"/>
      <c r="DF2242" s="90"/>
    </row>
    <row r="2243" spans="81:110" x14ac:dyDescent="0.25"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  <c r="CQ2243"/>
      <c r="CR2243"/>
      <c r="CS2243"/>
      <c r="CT2243"/>
      <c r="CU2243"/>
      <c r="CV2243"/>
      <c r="CW2243"/>
      <c r="CX2243"/>
      <c r="CY2243"/>
      <c r="CZ2243"/>
      <c r="DF2243" s="90"/>
    </row>
    <row r="2244" spans="81:110" x14ac:dyDescent="0.25"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  <c r="CQ2244"/>
      <c r="CR2244"/>
      <c r="CS2244"/>
      <c r="CT2244"/>
      <c r="CU2244"/>
      <c r="CV2244"/>
      <c r="CW2244"/>
      <c r="CX2244"/>
      <c r="CY2244"/>
      <c r="CZ2244"/>
      <c r="DF2244" s="90"/>
    </row>
    <row r="2245" spans="81:110" x14ac:dyDescent="0.25"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  <c r="CQ2245"/>
      <c r="CR2245"/>
      <c r="CS2245"/>
      <c r="CT2245"/>
      <c r="CU2245"/>
      <c r="CV2245"/>
      <c r="CW2245"/>
      <c r="CX2245"/>
      <c r="CY2245"/>
      <c r="CZ2245"/>
      <c r="DF2245" s="90"/>
    </row>
    <row r="2246" spans="81:110" x14ac:dyDescent="0.25"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  <c r="CQ2246"/>
      <c r="CR2246"/>
      <c r="CS2246"/>
      <c r="CT2246"/>
      <c r="CU2246"/>
      <c r="CV2246"/>
      <c r="CW2246"/>
      <c r="CX2246"/>
      <c r="CY2246"/>
      <c r="CZ2246"/>
      <c r="DF2246" s="90"/>
    </row>
    <row r="2247" spans="81:110" x14ac:dyDescent="0.25"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  <c r="CQ2247"/>
      <c r="CR2247"/>
      <c r="CS2247"/>
      <c r="CT2247"/>
      <c r="CU2247"/>
      <c r="CV2247"/>
      <c r="CW2247"/>
      <c r="CX2247"/>
      <c r="CY2247"/>
      <c r="CZ2247"/>
      <c r="DF2247" s="90"/>
    </row>
    <row r="2248" spans="81:110" x14ac:dyDescent="0.25"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  <c r="CQ2248"/>
      <c r="CR2248"/>
      <c r="CS2248"/>
      <c r="CT2248"/>
      <c r="CU2248"/>
      <c r="CV2248"/>
      <c r="CW2248"/>
      <c r="CX2248"/>
      <c r="CY2248"/>
      <c r="CZ2248"/>
      <c r="DF2248" s="90"/>
    </row>
    <row r="2249" spans="81:110" x14ac:dyDescent="0.25"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  <c r="CQ2249"/>
      <c r="CR2249"/>
      <c r="CS2249"/>
      <c r="CT2249"/>
      <c r="CU2249"/>
      <c r="CV2249"/>
      <c r="CW2249"/>
      <c r="CX2249"/>
      <c r="CY2249"/>
      <c r="CZ2249"/>
      <c r="DF2249" s="90"/>
    </row>
    <row r="2250" spans="81:110" x14ac:dyDescent="0.25"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  <c r="CQ2250"/>
      <c r="CR2250"/>
      <c r="CS2250"/>
      <c r="CT2250"/>
      <c r="CU2250"/>
      <c r="CV2250"/>
      <c r="CW2250"/>
      <c r="CX2250"/>
      <c r="CY2250"/>
      <c r="CZ2250"/>
      <c r="DF2250" s="90"/>
    </row>
    <row r="2251" spans="81:110" x14ac:dyDescent="0.25"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  <c r="CQ2251"/>
      <c r="CR2251"/>
      <c r="CS2251"/>
      <c r="CT2251"/>
      <c r="CU2251"/>
      <c r="CV2251"/>
      <c r="CW2251"/>
      <c r="CX2251"/>
      <c r="CY2251"/>
      <c r="CZ2251"/>
      <c r="DF2251" s="90"/>
    </row>
    <row r="2252" spans="81:110" x14ac:dyDescent="0.25"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  <c r="CQ2252"/>
      <c r="CR2252"/>
      <c r="CS2252"/>
      <c r="CT2252"/>
      <c r="CU2252"/>
      <c r="CV2252"/>
      <c r="CW2252"/>
      <c r="CX2252"/>
      <c r="CY2252"/>
      <c r="CZ2252"/>
      <c r="DF2252" s="90"/>
    </row>
    <row r="2253" spans="81:110" x14ac:dyDescent="0.25"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  <c r="CQ2253"/>
      <c r="CR2253"/>
      <c r="CS2253"/>
      <c r="CT2253"/>
      <c r="CU2253"/>
      <c r="CV2253"/>
      <c r="CW2253"/>
      <c r="CX2253"/>
      <c r="CY2253"/>
      <c r="CZ2253"/>
      <c r="DF2253" s="90"/>
    </row>
    <row r="2254" spans="81:110" x14ac:dyDescent="0.25"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  <c r="CQ2254"/>
      <c r="CR2254"/>
      <c r="CS2254"/>
      <c r="CT2254"/>
      <c r="CU2254"/>
      <c r="CV2254"/>
      <c r="CW2254"/>
      <c r="CX2254"/>
      <c r="CY2254"/>
      <c r="CZ2254"/>
      <c r="DF2254" s="90"/>
    </row>
    <row r="2255" spans="81:110" x14ac:dyDescent="0.25"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  <c r="CQ2255"/>
      <c r="CR2255"/>
      <c r="CS2255"/>
      <c r="CT2255"/>
      <c r="CU2255"/>
      <c r="CV2255"/>
      <c r="CW2255"/>
      <c r="CX2255"/>
      <c r="CY2255"/>
      <c r="CZ2255"/>
      <c r="DF2255" s="90"/>
    </row>
    <row r="2256" spans="81:110" x14ac:dyDescent="0.25"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  <c r="CQ2256"/>
      <c r="CR2256"/>
      <c r="CS2256"/>
      <c r="CT2256"/>
      <c r="CU2256"/>
      <c r="CV2256"/>
      <c r="CW2256"/>
      <c r="CX2256"/>
      <c r="CY2256"/>
      <c r="CZ2256"/>
      <c r="DF2256" s="90"/>
    </row>
    <row r="2257" spans="81:110" x14ac:dyDescent="0.25"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  <c r="CQ2257"/>
      <c r="CR2257"/>
      <c r="CS2257"/>
      <c r="CT2257"/>
      <c r="CU2257"/>
      <c r="CV2257"/>
      <c r="CW2257"/>
      <c r="CX2257"/>
      <c r="CY2257"/>
      <c r="CZ2257"/>
      <c r="DF2257" s="90"/>
    </row>
    <row r="2258" spans="81:110" x14ac:dyDescent="0.25"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  <c r="CQ2258"/>
      <c r="CR2258"/>
      <c r="CS2258"/>
      <c r="CT2258"/>
      <c r="CU2258"/>
      <c r="CV2258"/>
      <c r="CW2258"/>
      <c r="CX2258"/>
      <c r="CY2258"/>
      <c r="CZ2258"/>
      <c r="DF2258" s="90"/>
    </row>
    <row r="2259" spans="81:110" x14ac:dyDescent="0.25"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  <c r="CQ2259"/>
      <c r="CR2259"/>
      <c r="CS2259"/>
      <c r="CT2259"/>
      <c r="CU2259"/>
      <c r="CV2259"/>
      <c r="CW2259"/>
      <c r="CX2259"/>
      <c r="CY2259"/>
      <c r="CZ2259"/>
      <c r="DF2259" s="90"/>
    </row>
    <row r="2260" spans="81:110" x14ac:dyDescent="0.25"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  <c r="CQ2260"/>
      <c r="CR2260"/>
      <c r="CS2260"/>
      <c r="CT2260"/>
      <c r="CU2260"/>
      <c r="CV2260"/>
      <c r="CW2260"/>
      <c r="CX2260"/>
      <c r="CY2260"/>
      <c r="CZ2260"/>
      <c r="DF2260" s="90"/>
    </row>
    <row r="2261" spans="81:110" x14ac:dyDescent="0.25"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  <c r="CQ2261"/>
      <c r="CR2261"/>
      <c r="CS2261"/>
      <c r="CT2261"/>
      <c r="CU2261"/>
      <c r="CV2261"/>
      <c r="CW2261"/>
      <c r="CX2261"/>
      <c r="CY2261"/>
      <c r="CZ2261"/>
      <c r="DF2261" s="90"/>
    </row>
    <row r="2262" spans="81:110" x14ac:dyDescent="0.25"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  <c r="CQ2262"/>
      <c r="CR2262"/>
      <c r="CS2262"/>
      <c r="CT2262"/>
      <c r="CU2262"/>
      <c r="CV2262"/>
      <c r="CW2262"/>
      <c r="CX2262"/>
      <c r="CY2262"/>
      <c r="CZ2262"/>
      <c r="DF2262" s="90"/>
    </row>
    <row r="2263" spans="81:110" x14ac:dyDescent="0.25"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  <c r="CQ2263"/>
      <c r="CR2263"/>
      <c r="CS2263"/>
      <c r="CT2263"/>
      <c r="CU2263"/>
      <c r="CV2263"/>
      <c r="CW2263"/>
      <c r="CX2263"/>
      <c r="CY2263"/>
      <c r="CZ2263"/>
      <c r="DF2263" s="90"/>
    </row>
    <row r="2264" spans="81:110" x14ac:dyDescent="0.25"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  <c r="CQ2264"/>
      <c r="CR2264"/>
      <c r="CS2264"/>
      <c r="CT2264"/>
      <c r="CU2264"/>
      <c r="CV2264"/>
      <c r="CW2264"/>
      <c r="CX2264"/>
      <c r="CY2264"/>
      <c r="CZ2264"/>
      <c r="DF2264" s="90"/>
    </row>
    <row r="2265" spans="81:110" x14ac:dyDescent="0.25"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  <c r="CQ2265"/>
      <c r="CR2265"/>
      <c r="CS2265"/>
      <c r="CT2265"/>
      <c r="CU2265"/>
      <c r="CV2265"/>
      <c r="CW2265"/>
      <c r="CX2265"/>
      <c r="CY2265"/>
      <c r="CZ2265"/>
      <c r="DF2265" s="90"/>
    </row>
    <row r="2266" spans="81:110" x14ac:dyDescent="0.25"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  <c r="CQ2266"/>
      <c r="CR2266"/>
      <c r="CS2266"/>
      <c r="CT2266"/>
      <c r="CU2266"/>
      <c r="CV2266"/>
      <c r="CW2266"/>
      <c r="CX2266"/>
      <c r="CY2266"/>
      <c r="CZ2266"/>
      <c r="DF2266" s="90"/>
    </row>
    <row r="2267" spans="81:110" x14ac:dyDescent="0.25"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  <c r="CQ2267"/>
      <c r="CR2267"/>
      <c r="CS2267"/>
      <c r="CT2267"/>
      <c r="CU2267"/>
      <c r="CV2267"/>
      <c r="CW2267"/>
      <c r="CX2267"/>
      <c r="CY2267"/>
      <c r="CZ2267"/>
      <c r="DF2267" s="90"/>
    </row>
    <row r="2268" spans="81:110" x14ac:dyDescent="0.25"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  <c r="CQ2268"/>
      <c r="CR2268"/>
      <c r="CS2268"/>
      <c r="CT2268"/>
      <c r="CU2268"/>
      <c r="CV2268"/>
      <c r="CW2268"/>
      <c r="CX2268"/>
      <c r="CY2268"/>
      <c r="CZ2268"/>
      <c r="DF2268" s="90"/>
    </row>
    <row r="2269" spans="81:110" x14ac:dyDescent="0.25"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  <c r="CQ2269"/>
      <c r="CR2269"/>
      <c r="CS2269"/>
      <c r="CT2269"/>
      <c r="CU2269"/>
      <c r="CV2269"/>
      <c r="CW2269"/>
      <c r="CX2269"/>
      <c r="CY2269"/>
      <c r="CZ2269"/>
      <c r="DF2269" s="90"/>
    </row>
    <row r="2270" spans="81:110" x14ac:dyDescent="0.25"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  <c r="CQ2270"/>
      <c r="CR2270"/>
      <c r="CS2270"/>
      <c r="CT2270"/>
      <c r="CU2270"/>
      <c r="CV2270"/>
      <c r="CW2270"/>
      <c r="CX2270"/>
      <c r="CY2270"/>
      <c r="CZ2270"/>
      <c r="DF2270" s="90"/>
    </row>
    <row r="2271" spans="81:110" x14ac:dyDescent="0.25"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  <c r="CQ2271"/>
      <c r="CR2271"/>
      <c r="CS2271"/>
      <c r="CT2271"/>
      <c r="CU2271"/>
      <c r="CV2271"/>
      <c r="CW2271"/>
      <c r="CX2271"/>
      <c r="CY2271"/>
      <c r="CZ2271"/>
      <c r="DF2271" s="90"/>
    </row>
    <row r="2272" spans="81:110" x14ac:dyDescent="0.25"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  <c r="CQ2272"/>
      <c r="CR2272"/>
      <c r="CS2272"/>
      <c r="CT2272"/>
      <c r="CU2272"/>
      <c r="CV2272"/>
      <c r="CW2272"/>
      <c r="CX2272"/>
      <c r="CY2272"/>
      <c r="CZ2272"/>
      <c r="DF2272" s="90"/>
    </row>
    <row r="2273" spans="81:110" x14ac:dyDescent="0.25"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  <c r="CQ2273"/>
      <c r="CR2273"/>
      <c r="CS2273"/>
      <c r="CT2273"/>
      <c r="CU2273"/>
      <c r="CV2273"/>
      <c r="CW2273"/>
      <c r="CX2273"/>
      <c r="CY2273"/>
      <c r="CZ2273"/>
      <c r="DF2273" s="90"/>
    </row>
    <row r="2274" spans="81:110" x14ac:dyDescent="0.25"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  <c r="CQ2274"/>
      <c r="CR2274"/>
      <c r="CS2274"/>
      <c r="CT2274"/>
      <c r="CU2274"/>
      <c r="CV2274"/>
      <c r="CW2274"/>
      <c r="CX2274"/>
      <c r="CY2274"/>
      <c r="CZ2274"/>
      <c r="DF2274" s="90"/>
    </row>
    <row r="2275" spans="81:110" x14ac:dyDescent="0.25"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  <c r="CQ2275"/>
      <c r="CR2275"/>
      <c r="CS2275"/>
      <c r="CT2275"/>
      <c r="CU2275"/>
      <c r="CV2275"/>
      <c r="CW2275"/>
      <c r="CX2275"/>
      <c r="CY2275"/>
      <c r="CZ2275"/>
      <c r="DF2275" s="90"/>
    </row>
    <row r="2276" spans="81:110" x14ac:dyDescent="0.25"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  <c r="CQ2276"/>
      <c r="CR2276"/>
      <c r="CS2276"/>
      <c r="CT2276"/>
      <c r="CU2276"/>
      <c r="CV2276"/>
      <c r="CW2276"/>
      <c r="CX2276"/>
      <c r="CY2276"/>
      <c r="CZ2276"/>
      <c r="DF2276" s="90"/>
    </row>
    <row r="2277" spans="81:110" x14ac:dyDescent="0.25"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  <c r="CQ2277"/>
      <c r="CR2277"/>
      <c r="CS2277"/>
      <c r="CT2277"/>
      <c r="CU2277"/>
      <c r="CV2277"/>
      <c r="CW2277"/>
      <c r="CX2277"/>
      <c r="CY2277"/>
      <c r="CZ2277"/>
      <c r="DF2277" s="90"/>
    </row>
    <row r="2278" spans="81:110" x14ac:dyDescent="0.25"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  <c r="CQ2278"/>
      <c r="CR2278"/>
      <c r="CS2278"/>
      <c r="CT2278"/>
      <c r="CU2278"/>
      <c r="CV2278"/>
      <c r="CW2278"/>
      <c r="CX2278"/>
      <c r="CY2278"/>
      <c r="CZ2278"/>
      <c r="DF2278" s="90"/>
    </row>
    <row r="2279" spans="81:110" x14ac:dyDescent="0.25"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  <c r="CQ2279"/>
      <c r="CR2279"/>
      <c r="CS2279"/>
      <c r="CT2279"/>
      <c r="CU2279"/>
      <c r="CV2279"/>
      <c r="CW2279"/>
      <c r="CX2279"/>
      <c r="CY2279"/>
      <c r="CZ2279"/>
      <c r="DF2279" s="90"/>
    </row>
    <row r="2280" spans="81:110" x14ac:dyDescent="0.25"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  <c r="CQ2280"/>
      <c r="CR2280"/>
      <c r="CS2280"/>
      <c r="CT2280"/>
      <c r="CU2280"/>
      <c r="CV2280"/>
      <c r="CW2280"/>
      <c r="CX2280"/>
      <c r="CY2280"/>
      <c r="CZ2280"/>
      <c r="DF2280" s="90"/>
    </row>
    <row r="2281" spans="81:110" x14ac:dyDescent="0.25"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  <c r="CQ2281"/>
      <c r="CR2281"/>
      <c r="CS2281"/>
      <c r="CT2281"/>
      <c r="CU2281"/>
      <c r="CV2281"/>
      <c r="CW2281"/>
      <c r="CX2281"/>
      <c r="CY2281"/>
      <c r="CZ2281"/>
      <c r="DF2281" s="90"/>
    </row>
    <row r="2282" spans="81:110" x14ac:dyDescent="0.25"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  <c r="CQ2282"/>
      <c r="CR2282"/>
      <c r="CS2282"/>
      <c r="CT2282"/>
      <c r="CU2282"/>
      <c r="CV2282"/>
      <c r="CW2282"/>
      <c r="CX2282"/>
      <c r="CY2282"/>
      <c r="CZ2282"/>
      <c r="DF2282" s="90"/>
    </row>
    <row r="2283" spans="81:110" x14ac:dyDescent="0.25"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  <c r="CQ2283"/>
      <c r="CR2283"/>
      <c r="CS2283"/>
      <c r="CT2283"/>
      <c r="CU2283"/>
      <c r="CV2283"/>
      <c r="CW2283"/>
      <c r="CX2283"/>
      <c r="CY2283"/>
      <c r="CZ2283"/>
      <c r="DF2283" s="90"/>
    </row>
    <row r="2284" spans="81:110" x14ac:dyDescent="0.25"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  <c r="CQ2284"/>
      <c r="CR2284"/>
      <c r="CS2284"/>
      <c r="CT2284"/>
      <c r="CU2284"/>
      <c r="CV2284"/>
      <c r="CW2284"/>
      <c r="CX2284"/>
      <c r="CY2284"/>
      <c r="CZ2284"/>
      <c r="DF2284" s="90"/>
    </row>
    <row r="2285" spans="81:110" x14ac:dyDescent="0.25"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  <c r="CQ2285"/>
      <c r="CR2285"/>
      <c r="CS2285"/>
      <c r="CT2285"/>
      <c r="CU2285"/>
      <c r="CV2285"/>
      <c r="CW2285"/>
      <c r="CX2285"/>
      <c r="CY2285"/>
      <c r="CZ2285"/>
      <c r="DF2285" s="90"/>
    </row>
    <row r="2286" spans="81:110" x14ac:dyDescent="0.25"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  <c r="CQ2286"/>
      <c r="CR2286"/>
      <c r="CS2286"/>
      <c r="CT2286"/>
      <c r="CU2286"/>
      <c r="CV2286"/>
      <c r="CW2286"/>
      <c r="CX2286"/>
      <c r="CY2286"/>
      <c r="CZ2286"/>
      <c r="DF2286" s="90"/>
    </row>
    <row r="2287" spans="81:110" x14ac:dyDescent="0.25"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  <c r="CQ2287"/>
      <c r="CR2287"/>
      <c r="CS2287"/>
      <c r="CT2287"/>
      <c r="CU2287"/>
      <c r="CV2287"/>
      <c r="CW2287"/>
      <c r="CX2287"/>
      <c r="CY2287"/>
      <c r="CZ2287"/>
      <c r="DF2287" s="90"/>
    </row>
    <row r="2288" spans="81:110" x14ac:dyDescent="0.25"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  <c r="CQ2288"/>
      <c r="CR2288"/>
      <c r="CS2288"/>
      <c r="CT2288"/>
      <c r="CU2288"/>
      <c r="CV2288"/>
      <c r="CW2288"/>
      <c r="CX2288"/>
      <c r="CY2288"/>
      <c r="CZ2288"/>
      <c r="DF2288" s="90"/>
    </row>
    <row r="2289" spans="81:110" x14ac:dyDescent="0.25"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  <c r="CQ2289"/>
      <c r="CR2289"/>
      <c r="CS2289"/>
      <c r="CT2289"/>
      <c r="CU2289"/>
      <c r="CV2289"/>
      <c r="CW2289"/>
      <c r="CX2289"/>
      <c r="CY2289"/>
      <c r="CZ2289"/>
      <c r="DF2289" s="90"/>
    </row>
    <row r="2290" spans="81:110" x14ac:dyDescent="0.25"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  <c r="CQ2290"/>
      <c r="CR2290"/>
      <c r="CS2290"/>
      <c r="CT2290"/>
      <c r="CU2290"/>
      <c r="CV2290"/>
      <c r="CW2290"/>
      <c r="CX2290"/>
      <c r="CY2290"/>
      <c r="CZ2290"/>
      <c r="DF2290" s="90"/>
    </row>
    <row r="2291" spans="81:110" x14ac:dyDescent="0.25"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  <c r="CQ2291"/>
      <c r="CR2291"/>
      <c r="CS2291"/>
      <c r="CT2291"/>
      <c r="CU2291"/>
      <c r="CV2291"/>
      <c r="CW2291"/>
      <c r="CX2291"/>
      <c r="CY2291"/>
      <c r="CZ2291"/>
      <c r="DF2291" s="90"/>
    </row>
    <row r="2292" spans="81:110" x14ac:dyDescent="0.25"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  <c r="CQ2292"/>
      <c r="CR2292"/>
      <c r="CS2292"/>
      <c r="CT2292"/>
      <c r="CU2292"/>
      <c r="CV2292"/>
      <c r="CW2292"/>
      <c r="CX2292"/>
      <c r="CY2292"/>
      <c r="CZ2292"/>
      <c r="DF2292" s="90"/>
    </row>
    <row r="2293" spans="81:110" x14ac:dyDescent="0.25"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  <c r="CQ2293"/>
      <c r="CR2293"/>
      <c r="CS2293"/>
      <c r="CT2293"/>
      <c r="CU2293"/>
      <c r="CV2293"/>
      <c r="CW2293"/>
      <c r="CX2293"/>
      <c r="CY2293"/>
      <c r="CZ2293"/>
      <c r="DF2293" s="90"/>
    </row>
    <row r="2294" spans="81:110" x14ac:dyDescent="0.25"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  <c r="CQ2294"/>
      <c r="CR2294"/>
      <c r="CS2294"/>
      <c r="CT2294"/>
      <c r="CU2294"/>
      <c r="CV2294"/>
      <c r="CW2294"/>
      <c r="CX2294"/>
      <c r="CY2294"/>
      <c r="CZ2294"/>
      <c r="DF2294" s="90"/>
    </row>
    <row r="2295" spans="81:110" x14ac:dyDescent="0.25"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  <c r="CQ2295"/>
      <c r="CR2295"/>
      <c r="CS2295"/>
      <c r="CT2295"/>
      <c r="CU2295"/>
      <c r="CV2295"/>
      <c r="CW2295"/>
      <c r="CX2295"/>
      <c r="CY2295"/>
      <c r="CZ2295"/>
      <c r="DF2295" s="90"/>
    </row>
    <row r="2296" spans="81:110" x14ac:dyDescent="0.25"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  <c r="CQ2296"/>
      <c r="CR2296"/>
      <c r="CS2296"/>
      <c r="CT2296"/>
      <c r="CU2296"/>
      <c r="CV2296"/>
      <c r="CW2296"/>
      <c r="CX2296"/>
      <c r="CY2296"/>
      <c r="CZ2296"/>
      <c r="DF2296" s="90"/>
    </row>
    <row r="2297" spans="81:110" x14ac:dyDescent="0.25"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  <c r="CQ2297"/>
      <c r="CR2297"/>
      <c r="CS2297"/>
      <c r="CT2297"/>
      <c r="CU2297"/>
      <c r="CV2297"/>
      <c r="CW2297"/>
      <c r="CX2297"/>
      <c r="CY2297"/>
      <c r="CZ2297"/>
      <c r="DF2297" s="90"/>
    </row>
    <row r="2298" spans="81:110" x14ac:dyDescent="0.25"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  <c r="CQ2298"/>
      <c r="CR2298"/>
      <c r="CS2298"/>
      <c r="CT2298"/>
      <c r="CU2298"/>
      <c r="CV2298"/>
      <c r="CW2298"/>
      <c r="CX2298"/>
      <c r="CY2298"/>
      <c r="CZ2298"/>
      <c r="DF2298" s="90"/>
    </row>
    <row r="2299" spans="81:110" x14ac:dyDescent="0.25"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  <c r="CQ2299"/>
      <c r="CR2299"/>
      <c r="CS2299"/>
      <c r="CT2299"/>
      <c r="CU2299"/>
      <c r="CV2299"/>
      <c r="CW2299"/>
      <c r="CX2299"/>
      <c r="CY2299"/>
      <c r="CZ2299"/>
      <c r="DF2299" s="90"/>
    </row>
    <row r="2300" spans="81:110" x14ac:dyDescent="0.25"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  <c r="CQ2300"/>
      <c r="CR2300"/>
      <c r="CS2300"/>
      <c r="CT2300"/>
      <c r="CU2300"/>
      <c r="CV2300"/>
      <c r="CW2300"/>
      <c r="CX2300"/>
      <c r="CY2300"/>
      <c r="CZ2300"/>
      <c r="DF2300" s="90"/>
    </row>
    <row r="2301" spans="81:110" x14ac:dyDescent="0.25"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  <c r="CQ2301"/>
      <c r="CR2301"/>
      <c r="CS2301"/>
      <c r="CT2301"/>
      <c r="CU2301"/>
      <c r="CV2301"/>
      <c r="CW2301"/>
      <c r="CX2301"/>
      <c r="CY2301"/>
      <c r="CZ2301"/>
      <c r="DF2301" s="90"/>
    </row>
    <row r="2302" spans="81:110" x14ac:dyDescent="0.25"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  <c r="CQ2302"/>
      <c r="CR2302"/>
      <c r="CS2302"/>
      <c r="CT2302"/>
      <c r="CU2302"/>
      <c r="CV2302"/>
      <c r="CW2302"/>
      <c r="CX2302"/>
      <c r="CY2302"/>
      <c r="CZ2302"/>
      <c r="DF2302" s="90"/>
    </row>
    <row r="2303" spans="81:110" x14ac:dyDescent="0.25"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  <c r="CQ2303"/>
      <c r="CR2303"/>
      <c r="CS2303"/>
      <c r="CT2303"/>
      <c r="CU2303"/>
      <c r="CV2303"/>
      <c r="CW2303"/>
      <c r="CX2303"/>
      <c r="CY2303"/>
      <c r="CZ2303"/>
      <c r="DF2303" s="90"/>
    </row>
    <row r="2304" spans="81:110" x14ac:dyDescent="0.25"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  <c r="CQ2304"/>
      <c r="CR2304"/>
      <c r="CS2304"/>
      <c r="CT2304"/>
      <c r="CU2304"/>
      <c r="CV2304"/>
      <c r="CW2304"/>
      <c r="CX2304"/>
      <c r="CY2304"/>
      <c r="CZ2304"/>
      <c r="DF2304" s="90"/>
    </row>
    <row r="2305" spans="81:110" x14ac:dyDescent="0.25"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  <c r="CQ2305"/>
      <c r="CR2305"/>
      <c r="CS2305"/>
      <c r="CT2305"/>
      <c r="CU2305"/>
      <c r="CV2305"/>
      <c r="CW2305"/>
      <c r="CX2305"/>
      <c r="CY2305"/>
      <c r="CZ2305"/>
      <c r="DF2305" s="90"/>
    </row>
    <row r="2306" spans="81:110" x14ac:dyDescent="0.25"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  <c r="CQ2306"/>
      <c r="CR2306"/>
      <c r="CS2306"/>
      <c r="CT2306"/>
      <c r="CU2306"/>
      <c r="CV2306"/>
      <c r="CW2306"/>
      <c r="CX2306"/>
      <c r="CY2306"/>
      <c r="CZ2306"/>
      <c r="DF2306" s="90"/>
    </row>
    <row r="2307" spans="81:110" x14ac:dyDescent="0.25"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  <c r="CQ2307"/>
      <c r="CR2307"/>
      <c r="CS2307"/>
      <c r="CT2307"/>
      <c r="CU2307"/>
      <c r="CV2307"/>
      <c r="CW2307"/>
      <c r="CX2307"/>
      <c r="CY2307"/>
      <c r="CZ2307"/>
      <c r="DF2307" s="90"/>
    </row>
    <row r="2308" spans="81:110" x14ac:dyDescent="0.25"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  <c r="CQ2308"/>
      <c r="CR2308"/>
      <c r="CS2308"/>
      <c r="CT2308"/>
      <c r="CU2308"/>
      <c r="CV2308"/>
      <c r="CW2308"/>
      <c r="CX2308"/>
      <c r="CY2308"/>
      <c r="CZ2308"/>
      <c r="DF2308" s="90"/>
    </row>
    <row r="2309" spans="81:110" x14ac:dyDescent="0.25"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  <c r="CQ2309"/>
      <c r="CR2309"/>
      <c r="CS2309"/>
      <c r="CT2309"/>
      <c r="CU2309"/>
      <c r="CV2309"/>
      <c r="CW2309"/>
      <c r="CX2309"/>
      <c r="CY2309"/>
      <c r="CZ2309"/>
      <c r="DF2309" s="90"/>
    </row>
    <row r="2310" spans="81:110" x14ac:dyDescent="0.25"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  <c r="CQ2310"/>
      <c r="CR2310"/>
      <c r="CS2310"/>
      <c r="CT2310"/>
      <c r="CU2310"/>
      <c r="CV2310"/>
      <c r="CW2310"/>
      <c r="CX2310"/>
      <c r="CY2310"/>
      <c r="CZ2310"/>
      <c r="DF2310" s="90"/>
    </row>
    <row r="2311" spans="81:110" x14ac:dyDescent="0.25"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  <c r="CQ2311"/>
      <c r="CR2311"/>
      <c r="CS2311"/>
      <c r="CT2311"/>
      <c r="CU2311"/>
      <c r="CV2311"/>
      <c r="CW2311"/>
      <c r="CX2311"/>
      <c r="CY2311"/>
      <c r="CZ2311"/>
      <c r="DF2311" s="90"/>
    </row>
    <row r="2312" spans="81:110" x14ac:dyDescent="0.25"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  <c r="CQ2312"/>
      <c r="CR2312"/>
      <c r="CS2312"/>
      <c r="CT2312"/>
      <c r="CU2312"/>
      <c r="CV2312"/>
      <c r="CW2312"/>
      <c r="CX2312"/>
      <c r="CY2312"/>
      <c r="CZ2312"/>
      <c r="DF2312" s="90"/>
    </row>
    <row r="2313" spans="81:110" x14ac:dyDescent="0.25"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  <c r="CQ2313"/>
      <c r="CR2313"/>
      <c r="CS2313"/>
      <c r="CT2313"/>
      <c r="CU2313"/>
      <c r="CV2313"/>
      <c r="CW2313"/>
      <c r="CX2313"/>
      <c r="CY2313"/>
      <c r="CZ2313"/>
      <c r="DF2313" s="90"/>
    </row>
    <row r="2314" spans="81:110" x14ac:dyDescent="0.25"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  <c r="CQ2314"/>
      <c r="CR2314"/>
      <c r="CS2314"/>
      <c r="CT2314"/>
      <c r="CU2314"/>
      <c r="CV2314"/>
      <c r="CW2314"/>
      <c r="CX2314"/>
      <c r="CY2314"/>
      <c r="CZ2314"/>
      <c r="DF2314" s="90"/>
    </row>
    <row r="2315" spans="81:110" x14ac:dyDescent="0.25"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  <c r="CQ2315"/>
      <c r="CR2315"/>
      <c r="CS2315"/>
      <c r="CT2315"/>
      <c r="CU2315"/>
      <c r="CV2315"/>
      <c r="CW2315"/>
      <c r="CX2315"/>
      <c r="CY2315"/>
      <c r="CZ2315"/>
      <c r="DF2315" s="90"/>
    </row>
    <row r="2316" spans="81:110" x14ac:dyDescent="0.25"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  <c r="CQ2316"/>
      <c r="CR2316"/>
      <c r="CS2316"/>
      <c r="CT2316"/>
      <c r="CU2316"/>
      <c r="CV2316"/>
      <c r="CW2316"/>
      <c r="CX2316"/>
      <c r="CY2316"/>
      <c r="CZ2316"/>
      <c r="DF2316" s="90"/>
    </row>
    <row r="2317" spans="81:110" x14ac:dyDescent="0.25"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  <c r="CQ2317"/>
      <c r="CR2317"/>
      <c r="CS2317"/>
      <c r="CT2317"/>
      <c r="CU2317"/>
      <c r="CV2317"/>
      <c r="CW2317"/>
      <c r="CX2317"/>
      <c r="CY2317"/>
      <c r="CZ2317"/>
      <c r="DF2317" s="90"/>
    </row>
    <row r="2318" spans="81:110" x14ac:dyDescent="0.25"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  <c r="CQ2318"/>
      <c r="CR2318"/>
      <c r="CS2318"/>
      <c r="CT2318"/>
      <c r="CU2318"/>
      <c r="CV2318"/>
      <c r="CW2318"/>
      <c r="CX2318"/>
      <c r="CY2318"/>
      <c r="CZ2318"/>
      <c r="DF2318" s="90"/>
    </row>
    <row r="2319" spans="81:110" x14ac:dyDescent="0.25"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  <c r="CQ2319"/>
      <c r="CR2319"/>
      <c r="CS2319"/>
      <c r="CT2319"/>
      <c r="CU2319"/>
      <c r="CV2319"/>
      <c r="CW2319"/>
      <c r="CX2319"/>
      <c r="CY2319"/>
      <c r="CZ2319"/>
      <c r="DF2319" s="90"/>
    </row>
    <row r="2320" spans="81:110" x14ac:dyDescent="0.25"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  <c r="CQ2320"/>
      <c r="CR2320"/>
      <c r="CS2320"/>
      <c r="CT2320"/>
      <c r="CU2320"/>
      <c r="CV2320"/>
      <c r="CW2320"/>
      <c r="CX2320"/>
      <c r="CY2320"/>
      <c r="CZ2320"/>
      <c r="DF2320" s="90"/>
    </row>
    <row r="2321" spans="81:110" x14ac:dyDescent="0.25"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  <c r="CQ2321"/>
      <c r="CR2321"/>
      <c r="CS2321"/>
      <c r="CT2321"/>
      <c r="CU2321"/>
      <c r="CV2321"/>
      <c r="CW2321"/>
      <c r="CX2321"/>
      <c r="CY2321"/>
      <c r="CZ2321"/>
      <c r="DF2321" s="90"/>
    </row>
    <row r="2322" spans="81:110" x14ac:dyDescent="0.25"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  <c r="CQ2322"/>
      <c r="CR2322"/>
      <c r="CS2322"/>
      <c r="CT2322"/>
      <c r="CU2322"/>
      <c r="CV2322"/>
      <c r="CW2322"/>
      <c r="CX2322"/>
      <c r="CY2322"/>
      <c r="CZ2322"/>
      <c r="DF2322" s="90"/>
    </row>
    <row r="2323" spans="81:110" x14ac:dyDescent="0.25"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  <c r="CQ2323"/>
      <c r="CR2323"/>
      <c r="CS2323"/>
      <c r="CT2323"/>
      <c r="CU2323"/>
      <c r="CV2323"/>
      <c r="CW2323"/>
      <c r="CX2323"/>
      <c r="CY2323"/>
      <c r="CZ2323"/>
      <c r="DF2323" s="90"/>
    </row>
    <row r="2324" spans="81:110" x14ac:dyDescent="0.25"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  <c r="CQ2324"/>
      <c r="CR2324"/>
      <c r="CS2324"/>
      <c r="CT2324"/>
      <c r="CU2324"/>
      <c r="CV2324"/>
      <c r="CW2324"/>
      <c r="CX2324"/>
      <c r="CY2324"/>
      <c r="CZ2324"/>
      <c r="DF2324" s="90"/>
    </row>
    <row r="2325" spans="81:110" x14ac:dyDescent="0.25"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  <c r="CQ2325"/>
      <c r="CR2325"/>
      <c r="CS2325"/>
      <c r="CT2325"/>
      <c r="CU2325"/>
      <c r="CV2325"/>
      <c r="CW2325"/>
      <c r="CX2325"/>
      <c r="CY2325"/>
      <c r="CZ2325"/>
      <c r="DF2325" s="90"/>
    </row>
    <row r="2326" spans="81:110" x14ac:dyDescent="0.25"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  <c r="CQ2326"/>
      <c r="CR2326"/>
      <c r="CS2326"/>
      <c r="CT2326"/>
      <c r="CU2326"/>
      <c r="CV2326"/>
      <c r="CW2326"/>
      <c r="CX2326"/>
      <c r="CY2326"/>
      <c r="CZ2326"/>
      <c r="DF2326" s="90"/>
    </row>
    <row r="2327" spans="81:110" x14ac:dyDescent="0.25"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  <c r="CQ2327"/>
      <c r="CR2327"/>
      <c r="CS2327"/>
      <c r="CT2327"/>
      <c r="CU2327"/>
      <c r="CV2327"/>
      <c r="CW2327"/>
      <c r="CX2327"/>
      <c r="CY2327"/>
      <c r="CZ2327"/>
      <c r="DF2327" s="90"/>
    </row>
    <row r="2328" spans="81:110" x14ac:dyDescent="0.25"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  <c r="CQ2328"/>
      <c r="CR2328"/>
      <c r="CS2328"/>
      <c r="CT2328"/>
      <c r="CU2328"/>
      <c r="CV2328"/>
      <c r="CW2328"/>
      <c r="CX2328"/>
      <c r="CY2328"/>
      <c r="CZ2328"/>
      <c r="DF2328" s="90"/>
    </row>
    <row r="2329" spans="81:110" x14ac:dyDescent="0.25"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  <c r="CQ2329"/>
      <c r="CR2329"/>
      <c r="CS2329"/>
      <c r="CT2329"/>
      <c r="CU2329"/>
      <c r="CV2329"/>
      <c r="CW2329"/>
      <c r="CX2329"/>
      <c r="CY2329"/>
      <c r="CZ2329"/>
      <c r="DF2329" s="90"/>
    </row>
    <row r="2330" spans="81:110" x14ac:dyDescent="0.25"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  <c r="CQ2330"/>
      <c r="CR2330"/>
      <c r="CS2330"/>
      <c r="CT2330"/>
      <c r="CU2330"/>
      <c r="CV2330"/>
      <c r="CW2330"/>
      <c r="CX2330"/>
      <c r="CY2330"/>
      <c r="CZ2330"/>
      <c r="DF2330" s="90"/>
    </row>
    <row r="2331" spans="81:110" x14ac:dyDescent="0.25"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  <c r="CQ2331"/>
      <c r="CR2331"/>
      <c r="CS2331"/>
      <c r="CT2331"/>
      <c r="CU2331"/>
      <c r="CV2331"/>
      <c r="CW2331"/>
      <c r="CX2331"/>
      <c r="CY2331"/>
      <c r="CZ2331"/>
      <c r="DF2331" s="90"/>
    </row>
    <row r="2332" spans="81:110" x14ac:dyDescent="0.25"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  <c r="CQ2332"/>
      <c r="CR2332"/>
      <c r="CS2332"/>
      <c r="CT2332"/>
      <c r="CU2332"/>
      <c r="CV2332"/>
      <c r="CW2332"/>
      <c r="CX2332"/>
      <c r="CY2332"/>
      <c r="CZ2332"/>
      <c r="DF2332" s="90"/>
    </row>
    <row r="2333" spans="81:110" x14ac:dyDescent="0.25"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  <c r="CQ2333"/>
      <c r="CR2333"/>
      <c r="CS2333"/>
      <c r="CT2333"/>
      <c r="CU2333"/>
      <c r="CV2333"/>
      <c r="CW2333"/>
      <c r="CX2333"/>
      <c r="CY2333"/>
      <c r="CZ2333"/>
      <c r="DF2333" s="90"/>
    </row>
    <row r="2334" spans="81:110" x14ac:dyDescent="0.25"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  <c r="CQ2334"/>
      <c r="CR2334"/>
      <c r="CS2334"/>
      <c r="CT2334"/>
      <c r="CU2334"/>
      <c r="CV2334"/>
      <c r="CW2334"/>
      <c r="CX2334"/>
      <c r="CY2334"/>
      <c r="CZ2334"/>
      <c r="DF2334" s="90"/>
    </row>
    <row r="2335" spans="81:110" x14ac:dyDescent="0.25"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  <c r="CQ2335"/>
      <c r="CR2335"/>
      <c r="CS2335"/>
      <c r="CT2335"/>
      <c r="CU2335"/>
      <c r="CV2335"/>
      <c r="CW2335"/>
      <c r="CX2335"/>
      <c r="CY2335"/>
      <c r="CZ2335"/>
      <c r="DF2335" s="90"/>
    </row>
    <row r="2336" spans="81:110" x14ac:dyDescent="0.25"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  <c r="CQ2336"/>
      <c r="CR2336"/>
      <c r="CS2336"/>
      <c r="CT2336"/>
      <c r="CU2336"/>
      <c r="CV2336"/>
      <c r="CW2336"/>
      <c r="CX2336"/>
      <c r="CY2336"/>
      <c r="CZ2336"/>
      <c r="DF2336" s="90"/>
    </row>
    <row r="2337" spans="81:110" x14ac:dyDescent="0.25"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  <c r="CQ2337"/>
      <c r="CR2337"/>
      <c r="CS2337"/>
      <c r="CT2337"/>
      <c r="CU2337"/>
      <c r="CV2337"/>
      <c r="CW2337"/>
      <c r="CX2337"/>
      <c r="CY2337"/>
      <c r="CZ2337"/>
      <c r="DF2337" s="90"/>
    </row>
    <row r="2338" spans="81:110" x14ac:dyDescent="0.25"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  <c r="CQ2338"/>
      <c r="CR2338"/>
      <c r="CS2338"/>
      <c r="CT2338"/>
      <c r="CU2338"/>
      <c r="CV2338"/>
      <c r="CW2338"/>
      <c r="CX2338"/>
      <c r="CY2338"/>
      <c r="CZ2338"/>
      <c r="DF2338" s="90"/>
    </row>
    <row r="2339" spans="81:110" x14ac:dyDescent="0.25"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  <c r="CQ2339"/>
      <c r="CR2339"/>
      <c r="CS2339"/>
      <c r="CT2339"/>
      <c r="CU2339"/>
      <c r="CV2339"/>
      <c r="CW2339"/>
      <c r="CX2339"/>
      <c r="CY2339"/>
      <c r="CZ2339"/>
      <c r="DF2339" s="90"/>
    </row>
    <row r="2340" spans="81:110" x14ac:dyDescent="0.25"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  <c r="CQ2340"/>
      <c r="CR2340"/>
      <c r="CS2340"/>
      <c r="CT2340"/>
      <c r="CU2340"/>
      <c r="CV2340"/>
      <c r="CW2340"/>
      <c r="CX2340"/>
      <c r="CY2340"/>
      <c r="CZ2340"/>
      <c r="DF2340" s="90"/>
    </row>
    <row r="2341" spans="81:110" x14ac:dyDescent="0.25"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  <c r="CQ2341"/>
      <c r="CR2341"/>
      <c r="CS2341"/>
      <c r="CT2341"/>
      <c r="CU2341"/>
      <c r="CV2341"/>
      <c r="CW2341"/>
      <c r="CX2341"/>
      <c r="CY2341"/>
      <c r="CZ2341"/>
      <c r="DF2341" s="90"/>
    </row>
    <row r="2342" spans="81:110" x14ac:dyDescent="0.25"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  <c r="CQ2342"/>
      <c r="CR2342"/>
      <c r="CS2342"/>
      <c r="CT2342"/>
      <c r="CU2342"/>
      <c r="CV2342"/>
      <c r="CW2342"/>
      <c r="CX2342"/>
      <c r="CY2342"/>
      <c r="CZ2342"/>
      <c r="DF2342" s="90"/>
    </row>
    <row r="2343" spans="81:110" x14ac:dyDescent="0.25"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  <c r="CQ2343"/>
      <c r="CR2343"/>
      <c r="CS2343"/>
      <c r="CT2343"/>
      <c r="CU2343"/>
      <c r="CV2343"/>
      <c r="CW2343"/>
      <c r="CX2343"/>
      <c r="CY2343"/>
      <c r="CZ2343"/>
      <c r="DF2343" s="90"/>
    </row>
    <row r="2344" spans="81:110" x14ac:dyDescent="0.25"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  <c r="CQ2344"/>
      <c r="CR2344"/>
      <c r="CS2344"/>
      <c r="CT2344"/>
      <c r="CU2344"/>
      <c r="CV2344"/>
      <c r="CW2344"/>
      <c r="CX2344"/>
      <c r="CY2344"/>
      <c r="CZ2344"/>
      <c r="DF2344" s="90"/>
    </row>
    <row r="2345" spans="81:110" x14ac:dyDescent="0.25"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  <c r="CQ2345"/>
      <c r="CR2345"/>
      <c r="CS2345"/>
      <c r="CT2345"/>
      <c r="CU2345"/>
      <c r="CV2345"/>
      <c r="CW2345"/>
      <c r="CX2345"/>
      <c r="CY2345"/>
      <c r="CZ2345"/>
      <c r="DF2345" s="90"/>
    </row>
    <row r="2346" spans="81:110" x14ac:dyDescent="0.25"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  <c r="CQ2346"/>
      <c r="CR2346"/>
      <c r="CS2346"/>
      <c r="CT2346"/>
      <c r="CU2346"/>
      <c r="CV2346"/>
      <c r="CW2346"/>
      <c r="CX2346"/>
      <c r="CY2346"/>
      <c r="CZ2346"/>
      <c r="DF2346" s="90"/>
    </row>
    <row r="2347" spans="81:110" x14ac:dyDescent="0.25"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  <c r="CQ2347"/>
      <c r="CR2347"/>
      <c r="CS2347"/>
      <c r="CT2347"/>
      <c r="CU2347"/>
      <c r="CV2347"/>
      <c r="CW2347"/>
      <c r="CX2347"/>
      <c r="CY2347"/>
      <c r="CZ2347"/>
      <c r="DF2347" s="90"/>
    </row>
    <row r="2348" spans="81:110" x14ac:dyDescent="0.25"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  <c r="CQ2348"/>
      <c r="CR2348"/>
      <c r="CS2348"/>
      <c r="CT2348"/>
      <c r="CU2348"/>
      <c r="CV2348"/>
      <c r="CW2348"/>
      <c r="CX2348"/>
      <c r="CY2348"/>
      <c r="CZ2348"/>
      <c r="DF2348" s="90"/>
    </row>
    <row r="2349" spans="81:110" x14ac:dyDescent="0.25"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  <c r="CQ2349"/>
      <c r="CR2349"/>
      <c r="CS2349"/>
      <c r="CT2349"/>
      <c r="CU2349"/>
      <c r="CV2349"/>
      <c r="CW2349"/>
      <c r="CX2349"/>
      <c r="CY2349"/>
      <c r="CZ2349"/>
      <c r="DF2349" s="90"/>
    </row>
    <row r="2350" spans="81:110" x14ac:dyDescent="0.25"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  <c r="CQ2350"/>
      <c r="CR2350"/>
      <c r="CS2350"/>
      <c r="CT2350"/>
      <c r="CU2350"/>
      <c r="CV2350"/>
      <c r="CW2350"/>
      <c r="CX2350"/>
      <c r="CY2350"/>
      <c r="CZ2350"/>
      <c r="DF2350" s="90"/>
    </row>
    <row r="2351" spans="81:110" x14ac:dyDescent="0.25"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  <c r="CQ2351"/>
      <c r="CR2351"/>
      <c r="CS2351"/>
      <c r="CT2351"/>
      <c r="CU2351"/>
      <c r="CV2351"/>
      <c r="CW2351"/>
      <c r="CX2351"/>
      <c r="CY2351"/>
      <c r="CZ2351"/>
      <c r="DF2351" s="90"/>
    </row>
    <row r="2352" spans="81:110" x14ac:dyDescent="0.25"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  <c r="CQ2352"/>
      <c r="CR2352"/>
      <c r="CS2352"/>
      <c r="CT2352"/>
      <c r="CU2352"/>
      <c r="CV2352"/>
      <c r="CW2352"/>
      <c r="CX2352"/>
      <c r="CY2352"/>
      <c r="CZ2352"/>
      <c r="DF2352" s="90"/>
    </row>
    <row r="2353" spans="81:110" x14ac:dyDescent="0.25"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  <c r="CQ2353"/>
      <c r="CR2353"/>
      <c r="CS2353"/>
      <c r="CT2353"/>
      <c r="CU2353"/>
      <c r="CV2353"/>
      <c r="CW2353"/>
      <c r="CX2353"/>
      <c r="CY2353"/>
      <c r="CZ2353"/>
      <c r="DF2353" s="90"/>
    </row>
    <row r="2354" spans="81:110" x14ac:dyDescent="0.25"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  <c r="CQ2354"/>
      <c r="CR2354"/>
      <c r="CS2354"/>
      <c r="CT2354"/>
      <c r="CU2354"/>
      <c r="CV2354"/>
      <c r="CW2354"/>
      <c r="CX2354"/>
      <c r="CY2354"/>
      <c r="CZ2354"/>
      <c r="DF2354" s="90"/>
    </row>
    <row r="2355" spans="81:110" x14ac:dyDescent="0.25"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  <c r="CQ2355"/>
      <c r="CR2355"/>
      <c r="CS2355"/>
      <c r="CT2355"/>
      <c r="CU2355"/>
      <c r="CV2355"/>
      <c r="CW2355"/>
      <c r="CX2355"/>
      <c r="CY2355"/>
      <c r="CZ2355"/>
      <c r="DF2355" s="90"/>
    </row>
    <row r="2356" spans="81:110" x14ac:dyDescent="0.25"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  <c r="CQ2356"/>
      <c r="CR2356"/>
      <c r="CS2356"/>
      <c r="CT2356"/>
      <c r="CU2356"/>
      <c r="CV2356"/>
      <c r="CW2356"/>
      <c r="CX2356"/>
      <c r="CY2356"/>
      <c r="CZ2356"/>
      <c r="DF2356" s="90"/>
    </row>
    <row r="2357" spans="81:110" x14ac:dyDescent="0.25"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  <c r="CQ2357"/>
      <c r="CR2357"/>
      <c r="CS2357"/>
      <c r="CT2357"/>
      <c r="CU2357"/>
      <c r="CV2357"/>
      <c r="CW2357"/>
      <c r="CX2357"/>
      <c r="CY2357"/>
      <c r="CZ2357"/>
      <c r="DF2357" s="90"/>
    </row>
    <row r="2358" spans="81:110" x14ac:dyDescent="0.25"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  <c r="CQ2358"/>
      <c r="CR2358"/>
      <c r="CS2358"/>
      <c r="CT2358"/>
      <c r="CU2358"/>
      <c r="CV2358"/>
      <c r="CW2358"/>
      <c r="CX2358"/>
      <c r="CY2358"/>
      <c r="CZ2358"/>
      <c r="DF2358" s="90"/>
    </row>
    <row r="2359" spans="81:110" x14ac:dyDescent="0.25"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  <c r="CQ2359"/>
      <c r="CR2359"/>
      <c r="CS2359"/>
      <c r="CT2359"/>
      <c r="CU2359"/>
      <c r="CV2359"/>
      <c r="CW2359"/>
      <c r="CX2359"/>
      <c r="CY2359"/>
      <c r="CZ2359"/>
      <c r="DF2359" s="90"/>
    </row>
    <row r="2360" spans="81:110" x14ac:dyDescent="0.25"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  <c r="CQ2360"/>
      <c r="CR2360"/>
      <c r="CS2360"/>
      <c r="CT2360"/>
      <c r="CU2360"/>
      <c r="CV2360"/>
      <c r="CW2360"/>
      <c r="CX2360"/>
      <c r="CY2360"/>
      <c r="CZ2360"/>
      <c r="DF2360" s="90"/>
    </row>
    <row r="2361" spans="81:110" x14ac:dyDescent="0.25"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  <c r="CQ2361"/>
      <c r="CR2361"/>
      <c r="CS2361"/>
      <c r="CT2361"/>
      <c r="CU2361"/>
      <c r="CV2361"/>
      <c r="CW2361"/>
      <c r="CX2361"/>
      <c r="CY2361"/>
      <c r="CZ2361"/>
      <c r="DF2361" s="90"/>
    </row>
    <row r="2362" spans="81:110" x14ac:dyDescent="0.25"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  <c r="CQ2362"/>
      <c r="CR2362"/>
      <c r="CS2362"/>
      <c r="CT2362"/>
      <c r="CU2362"/>
      <c r="CV2362"/>
      <c r="CW2362"/>
      <c r="CX2362"/>
      <c r="CY2362"/>
      <c r="CZ2362"/>
      <c r="DF2362" s="90"/>
    </row>
    <row r="2363" spans="81:110" x14ac:dyDescent="0.25"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  <c r="CQ2363"/>
      <c r="CR2363"/>
      <c r="CS2363"/>
      <c r="CT2363"/>
      <c r="CU2363"/>
      <c r="CV2363"/>
      <c r="CW2363"/>
      <c r="CX2363"/>
      <c r="CY2363"/>
      <c r="CZ2363"/>
      <c r="DF2363" s="90"/>
    </row>
    <row r="2364" spans="81:110" x14ac:dyDescent="0.25"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  <c r="CQ2364"/>
      <c r="CR2364"/>
      <c r="CS2364"/>
      <c r="CT2364"/>
      <c r="CU2364"/>
      <c r="CV2364"/>
      <c r="CW2364"/>
      <c r="CX2364"/>
      <c r="CY2364"/>
      <c r="CZ2364"/>
      <c r="DF2364" s="90"/>
    </row>
    <row r="2365" spans="81:110" x14ac:dyDescent="0.25"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  <c r="CQ2365"/>
      <c r="CR2365"/>
      <c r="CS2365"/>
      <c r="CT2365"/>
      <c r="CU2365"/>
      <c r="CV2365"/>
      <c r="CW2365"/>
      <c r="CX2365"/>
      <c r="CY2365"/>
      <c r="CZ2365"/>
      <c r="DF2365" s="90"/>
    </row>
    <row r="2366" spans="81:110" x14ac:dyDescent="0.25"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  <c r="CQ2366"/>
      <c r="CR2366"/>
      <c r="CS2366"/>
      <c r="CT2366"/>
      <c r="CU2366"/>
      <c r="CV2366"/>
      <c r="CW2366"/>
      <c r="CX2366"/>
      <c r="CY2366"/>
      <c r="CZ2366"/>
      <c r="DF2366" s="90"/>
    </row>
    <row r="2367" spans="81:110" x14ac:dyDescent="0.25"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  <c r="CQ2367"/>
      <c r="CR2367"/>
      <c r="CS2367"/>
      <c r="CT2367"/>
      <c r="CU2367"/>
      <c r="CV2367"/>
      <c r="CW2367"/>
      <c r="CX2367"/>
      <c r="CY2367"/>
      <c r="CZ2367"/>
      <c r="DF2367" s="90"/>
    </row>
    <row r="2368" spans="81:110" x14ac:dyDescent="0.25"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  <c r="CQ2368"/>
      <c r="CR2368"/>
      <c r="CS2368"/>
      <c r="CT2368"/>
      <c r="CU2368"/>
      <c r="CV2368"/>
      <c r="CW2368"/>
      <c r="CX2368"/>
      <c r="CY2368"/>
      <c r="CZ2368"/>
      <c r="DF2368" s="90"/>
    </row>
    <row r="2369" spans="81:110" x14ac:dyDescent="0.25"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  <c r="CQ2369"/>
      <c r="CR2369"/>
      <c r="CS2369"/>
      <c r="CT2369"/>
      <c r="CU2369"/>
      <c r="CV2369"/>
      <c r="CW2369"/>
      <c r="CX2369"/>
      <c r="CY2369"/>
      <c r="CZ2369"/>
      <c r="DF2369" s="90"/>
    </row>
    <row r="2370" spans="81:110" x14ac:dyDescent="0.25"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  <c r="CQ2370"/>
      <c r="CR2370"/>
      <c r="CS2370"/>
      <c r="CT2370"/>
      <c r="CU2370"/>
      <c r="CV2370"/>
      <c r="CW2370"/>
      <c r="CX2370"/>
      <c r="CY2370"/>
      <c r="CZ2370"/>
      <c r="DF2370" s="90"/>
    </row>
    <row r="2371" spans="81:110" x14ac:dyDescent="0.25"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  <c r="CQ2371"/>
      <c r="CR2371"/>
      <c r="CS2371"/>
      <c r="CT2371"/>
      <c r="CU2371"/>
      <c r="CV2371"/>
      <c r="CW2371"/>
      <c r="CX2371"/>
      <c r="CY2371"/>
      <c r="CZ2371"/>
      <c r="DF2371" s="90"/>
    </row>
    <row r="2372" spans="81:110" x14ac:dyDescent="0.25"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  <c r="CQ2372"/>
      <c r="CR2372"/>
      <c r="CS2372"/>
      <c r="CT2372"/>
      <c r="CU2372"/>
      <c r="CV2372"/>
      <c r="CW2372"/>
      <c r="CX2372"/>
      <c r="CY2372"/>
      <c r="CZ2372"/>
      <c r="DF2372" s="90"/>
    </row>
    <row r="2373" spans="81:110" x14ac:dyDescent="0.25"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  <c r="CQ2373"/>
      <c r="CR2373"/>
      <c r="CS2373"/>
      <c r="CT2373"/>
      <c r="CU2373"/>
      <c r="CV2373"/>
      <c r="CW2373"/>
      <c r="CX2373"/>
      <c r="CY2373"/>
      <c r="CZ2373"/>
      <c r="DF2373" s="90"/>
    </row>
    <row r="2374" spans="81:110" x14ac:dyDescent="0.25"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  <c r="CQ2374"/>
      <c r="CR2374"/>
      <c r="CS2374"/>
      <c r="CT2374"/>
      <c r="CU2374"/>
      <c r="CV2374"/>
      <c r="CW2374"/>
      <c r="CX2374"/>
      <c r="CY2374"/>
      <c r="CZ2374"/>
      <c r="DF2374" s="90"/>
    </row>
    <row r="2375" spans="81:110" x14ac:dyDescent="0.25"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  <c r="CQ2375"/>
      <c r="CR2375"/>
      <c r="CS2375"/>
      <c r="CT2375"/>
      <c r="CU2375"/>
      <c r="CV2375"/>
      <c r="CW2375"/>
      <c r="CX2375"/>
      <c r="CY2375"/>
      <c r="CZ2375"/>
      <c r="DF2375" s="90"/>
    </row>
    <row r="2376" spans="81:110" x14ac:dyDescent="0.25"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  <c r="CQ2376"/>
      <c r="CR2376"/>
      <c r="CS2376"/>
      <c r="CT2376"/>
      <c r="CU2376"/>
      <c r="CV2376"/>
      <c r="CW2376"/>
      <c r="CX2376"/>
      <c r="CY2376"/>
      <c r="CZ2376"/>
      <c r="DF2376" s="90"/>
    </row>
    <row r="2377" spans="81:110" x14ac:dyDescent="0.25"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  <c r="CQ2377"/>
      <c r="CR2377"/>
      <c r="CS2377"/>
      <c r="CT2377"/>
      <c r="CU2377"/>
      <c r="CV2377"/>
      <c r="CW2377"/>
      <c r="CX2377"/>
      <c r="CY2377"/>
      <c r="CZ2377"/>
      <c r="DF2377" s="90"/>
    </row>
    <row r="2378" spans="81:110" x14ac:dyDescent="0.25"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  <c r="CQ2378"/>
      <c r="CR2378"/>
      <c r="CS2378"/>
      <c r="CT2378"/>
      <c r="CU2378"/>
      <c r="CV2378"/>
      <c r="CW2378"/>
      <c r="CX2378"/>
      <c r="CY2378"/>
      <c r="CZ2378"/>
      <c r="DF2378" s="90"/>
    </row>
    <row r="2379" spans="81:110" x14ac:dyDescent="0.25"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  <c r="CQ2379"/>
      <c r="CR2379"/>
      <c r="CS2379"/>
      <c r="CT2379"/>
      <c r="CU2379"/>
      <c r="CV2379"/>
      <c r="CW2379"/>
      <c r="CX2379"/>
      <c r="CY2379"/>
      <c r="CZ2379"/>
      <c r="DF2379" s="90"/>
    </row>
    <row r="2380" spans="81:110" x14ac:dyDescent="0.25"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  <c r="CQ2380"/>
      <c r="CR2380"/>
      <c r="CS2380"/>
      <c r="CT2380"/>
      <c r="CU2380"/>
      <c r="CV2380"/>
      <c r="CW2380"/>
      <c r="CX2380"/>
      <c r="CY2380"/>
      <c r="CZ2380"/>
      <c r="DF2380" s="90"/>
    </row>
    <row r="2381" spans="81:110" x14ac:dyDescent="0.25"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  <c r="CQ2381"/>
      <c r="CR2381"/>
      <c r="CS2381"/>
      <c r="CT2381"/>
      <c r="CU2381"/>
      <c r="CV2381"/>
      <c r="CW2381"/>
      <c r="CX2381"/>
      <c r="CY2381"/>
      <c r="CZ2381"/>
      <c r="DF2381" s="90"/>
    </row>
    <row r="2382" spans="81:110" x14ac:dyDescent="0.25"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  <c r="CQ2382"/>
      <c r="CR2382"/>
      <c r="CS2382"/>
      <c r="CT2382"/>
      <c r="CU2382"/>
      <c r="CV2382"/>
      <c r="CW2382"/>
      <c r="CX2382"/>
      <c r="CY2382"/>
      <c r="CZ2382"/>
      <c r="DF2382" s="90"/>
    </row>
    <row r="2383" spans="81:110" x14ac:dyDescent="0.25"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  <c r="CQ2383"/>
      <c r="CR2383"/>
      <c r="CS2383"/>
      <c r="CT2383"/>
      <c r="CU2383"/>
      <c r="CV2383"/>
      <c r="CW2383"/>
      <c r="CX2383"/>
      <c r="CY2383"/>
      <c r="CZ2383"/>
      <c r="DF2383" s="90"/>
    </row>
    <row r="2384" spans="81:110" x14ac:dyDescent="0.25"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  <c r="CQ2384"/>
      <c r="CR2384"/>
      <c r="CS2384"/>
      <c r="CT2384"/>
      <c r="CU2384"/>
      <c r="CV2384"/>
      <c r="CW2384"/>
      <c r="CX2384"/>
      <c r="CY2384"/>
      <c r="CZ2384"/>
      <c r="DF2384" s="90"/>
    </row>
    <row r="2385" spans="81:110" x14ac:dyDescent="0.25"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  <c r="CQ2385"/>
      <c r="CR2385"/>
      <c r="CS2385"/>
      <c r="CT2385"/>
      <c r="CU2385"/>
      <c r="CV2385"/>
      <c r="CW2385"/>
      <c r="CX2385"/>
      <c r="CY2385"/>
      <c r="CZ2385"/>
      <c r="DF2385" s="90"/>
    </row>
    <row r="2386" spans="81:110" x14ac:dyDescent="0.25"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  <c r="CQ2386"/>
      <c r="CR2386"/>
      <c r="CS2386"/>
      <c r="CT2386"/>
      <c r="CU2386"/>
      <c r="CV2386"/>
      <c r="CW2386"/>
      <c r="CX2386"/>
      <c r="CY2386"/>
      <c r="CZ2386"/>
      <c r="DF2386" s="90"/>
    </row>
    <row r="2387" spans="81:110" x14ac:dyDescent="0.25"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  <c r="CQ2387"/>
      <c r="CR2387"/>
      <c r="CS2387"/>
      <c r="CT2387"/>
      <c r="CU2387"/>
      <c r="CV2387"/>
      <c r="CW2387"/>
      <c r="CX2387"/>
      <c r="CY2387"/>
      <c r="CZ2387"/>
      <c r="DF2387" s="90"/>
    </row>
    <row r="2388" spans="81:110" x14ac:dyDescent="0.25"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  <c r="CQ2388"/>
      <c r="CR2388"/>
      <c r="CS2388"/>
      <c r="CT2388"/>
      <c r="CU2388"/>
      <c r="CV2388"/>
      <c r="CW2388"/>
      <c r="CX2388"/>
      <c r="CY2388"/>
      <c r="CZ2388"/>
      <c r="DF2388" s="90"/>
    </row>
    <row r="2389" spans="81:110" x14ac:dyDescent="0.25"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  <c r="CQ2389"/>
      <c r="CR2389"/>
      <c r="CS2389"/>
      <c r="CT2389"/>
      <c r="CU2389"/>
      <c r="CV2389"/>
      <c r="CW2389"/>
      <c r="CX2389"/>
      <c r="CY2389"/>
      <c r="CZ2389"/>
      <c r="DF2389" s="90"/>
    </row>
    <row r="2390" spans="81:110" x14ac:dyDescent="0.25"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  <c r="CQ2390"/>
      <c r="CR2390"/>
      <c r="CS2390"/>
      <c r="CT2390"/>
      <c r="CU2390"/>
      <c r="CV2390"/>
      <c r="CW2390"/>
      <c r="CX2390"/>
      <c r="CY2390"/>
      <c r="CZ2390"/>
      <c r="DF2390" s="90"/>
    </row>
    <row r="2391" spans="81:110" x14ac:dyDescent="0.25"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  <c r="CQ2391"/>
      <c r="CR2391"/>
      <c r="CS2391"/>
      <c r="CT2391"/>
      <c r="CU2391"/>
      <c r="CV2391"/>
      <c r="CW2391"/>
      <c r="CX2391"/>
      <c r="CY2391"/>
      <c r="CZ2391"/>
      <c r="DF2391" s="90"/>
    </row>
    <row r="2392" spans="81:110" x14ac:dyDescent="0.25"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  <c r="CQ2392"/>
      <c r="CR2392"/>
      <c r="CS2392"/>
      <c r="CT2392"/>
      <c r="CU2392"/>
      <c r="CV2392"/>
      <c r="CW2392"/>
      <c r="CX2392"/>
      <c r="CY2392"/>
      <c r="CZ2392"/>
      <c r="DF2392" s="90"/>
    </row>
    <row r="2393" spans="81:110" x14ac:dyDescent="0.25"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  <c r="CQ2393"/>
      <c r="CR2393"/>
      <c r="CS2393"/>
      <c r="CT2393"/>
      <c r="CU2393"/>
      <c r="CV2393"/>
      <c r="CW2393"/>
      <c r="CX2393"/>
      <c r="CY2393"/>
      <c r="CZ2393"/>
      <c r="DF2393" s="90"/>
    </row>
    <row r="2394" spans="81:110" x14ac:dyDescent="0.25"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  <c r="CQ2394"/>
      <c r="CR2394"/>
      <c r="CS2394"/>
      <c r="CT2394"/>
      <c r="CU2394"/>
      <c r="CV2394"/>
      <c r="CW2394"/>
      <c r="CX2394"/>
      <c r="CY2394"/>
      <c r="CZ2394"/>
      <c r="DF2394" s="90"/>
    </row>
    <row r="2395" spans="81:110" x14ac:dyDescent="0.25"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  <c r="CQ2395"/>
      <c r="CR2395"/>
      <c r="CS2395"/>
      <c r="CT2395"/>
      <c r="CU2395"/>
      <c r="CV2395"/>
      <c r="CW2395"/>
      <c r="CX2395"/>
      <c r="CY2395"/>
      <c r="CZ2395"/>
      <c r="DF2395" s="90"/>
    </row>
    <row r="2396" spans="81:110" x14ac:dyDescent="0.25"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  <c r="CQ2396"/>
      <c r="CR2396"/>
      <c r="CS2396"/>
      <c r="CT2396"/>
      <c r="CU2396"/>
      <c r="CV2396"/>
      <c r="CW2396"/>
      <c r="CX2396"/>
      <c r="CY2396"/>
      <c r="CZ2396"/>
      <c r="DF2396" s="90"/>
    </row>
    <row r="2397" spans="81:110" x14ac:dyDescent="0.25"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  <c r="CQ2397"/>
      <c r="CR2397"/>
      <c r="CS2397"/>
      <c r="CT2397"/>
      <c r="CU2397"/>
      <c r="CV2397"/>
      <c r="CW2397"/>
      <c r="CX2397"/>
      <c r="CY2397"/>
      <c r="CZ2397"/>
      <c r="DF2397" s="90"/>
    </row>
    <row r="2398" spans="81:110" x14ac:dyDescent="0.25"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  <c r="CQ2398"/>
      <c r="CR2398"/>
      <c r="CS2398"/>
      <c r="CT2398"/>
      <c r="CU2398"/>
      <c r="CV2398"/>
      <c r="CW2398"/>
      <c r="CX2398"/>
      <c r="CY2398"/>
      <c r="CZ2398"/>
      <c r="DF2398" s="90"/>
    </row>
    <row r="2399" spans="81:110" x14ac:dyDescent="0.25"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  <c r="CQ2399"/>
      <c r="CR2399"/>
      <c r="CS2399"/>
      <c r="CT2399"/>
      <c r="CU2399"/>
      <c r="CV2399"/>
      <c r="CW2399"/>
      <c r="CX2399"/>
      <c r="CY2399"/>
      <c r="CZ2399"/>
      <c r="DF2399" s="90"/>
    </row>
    <row r="2400" spans="81:110" x14ac:dyDescent="0.25"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  <c r="CQ2400"/>
      <c r="CR2400"/>
      <c r="CS2400"/>
      <c r="CT2400"/>
      <c r="CU2400"/>
      <c r="CV2400"/>
      <c r="CW2400"/>
      <c r="CX2400"/>
      <c r="CY2400"/>
      <c r="CZ2400"/>
      <c r="DF2400" s="90"/>
    </row>
    <row r="2401" spans="81:110" x14ac:dyDescent="0.25"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  <c r="CQ2401"/>
      <c r="CR2401"/>
      <c r="CS2401"/>
      <c r="CT2401"/>
      <c r="CU2401"/>
      <c r="CV2401"/>
      <c r="CW2401"/>
      <c r="CX2401"/>
      <c r="CY2401"/>
      <c r="CZ2401"/>
      <c r="DF2401" s="90"/>
    </row>
    <row r="2402" spans="81:110" x14ac:dyDescent="0.25"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  <c r="CQ2402"/>
      <c r="CR2402"/>
      <c r="CS2402"/>
      <c r="CT2402"/>
      <c r="CU2402"/>
      <c r="CV2402"/>
      <c r="CW2402"/>
      <c r="CX2402"/>
      <c r="CY2402"/>
      <c r="CZ2402"/>
      <c r="DF2402" s="90"/>
    </row>
    <row r="2403" spans="81:110" x14ac:dyDescent="0.25"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  <c r="CQ2403"/>
      <c r="CR2403"/>
      <c r="CS2403"/>
      <c r="CT2403"/>
      <c r="CU2403"/>
      <c r="CV2403"/>
      <c r="CW2403"/>
      <c r="CX2403"/>
      <c r="CY2403"/>
      <c r="CZ2403"/>
      <c r="DF2403" s="90"/>
    </row>
    <row r="2404" spans="81:110" x14ac:dyDescent="0.25"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  <c r="CQ2404"/>
      <c r="CR2404"/>
      <c r="CS2404"/>
      <c r="CT2404"/>
      <c r="CU2404"/>
      <c r="CV2404"/>
      <c r="CW2404"/>
      <c r="CX2404"/>
      <c r="CY2404"/>
      <c r="CZ2404"/>
      <c r="DF2404" s="90"/>
    </row>
    <row r="2405" spans="81:110" x14ac:dyDescent="0.25"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  <c r="CQ2405"/>
      <c r="CR2405"/>
      <c r="CS2405"/>
      <c r="CT2405"/>
      <c r="CU2405"/>
      <c r="CV2405"/>
      <c r="CW2405"/>
      <c r="CX2405"/>
      <c r="CY2405"/>
      <c r="CZ2405"/>
      <c r="DF2405" s="90"/>
    </row>
    <row r="2406" spans="81:110" x14ac:dyDescent="0.25"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  <c r="CQ2406"/>
      <c r="CR2406"/>
      <c r="CS2406"/>
      <c r="CT2406"/>
      <c r="CU2406"/>
      <c r="CV2406"/>
      <c r="CW2406"/>
      <c r="CX2406"/>
      <c r="CY2406"/>
      <c r="CZ2406"/>
      <c r="DF2406" s="90"/>
    </row>
    <row r="2407" spans="81:110" x14ac:dyDescent="0.25"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  <c r="CQ2407"/>
      <c r="CR2407"/>
      <c r="CS2407"/>
      <c r="CT2407"/>
      <c r="CU2407"/>
      <c r="CV2407"/>
      <c r="CW2407"/>
      <c r="CX2407"/>
      <c r="CY2407"/>
      <c r="CZ2407"/>
      <c r="DF2407" s="90"/>
    </row>
    <row r="2408" spans="81:110" x14ac:dyDescent="0.25"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  <c r="CQ2408"/>
      <c r="CR2408"/>
      <c r="CS2408"/>
      <c r="CT2408"/>
      <c r="CU2408"/>
      <c r="CV2408"/>
      <c r="CW2408"/>
      <c r="CX2408"/>
      <c r="CY2408"/>
      <c r="CZ2408"/>
      <c r="DF2408" s="90"/>
    </row>
    <row r="2409" spans="81:110" x14ac:dyDescent="0.25"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  <c r="CQ2409"/>
      <c r="CR2409"/>
      <c r="CS2409"/>
      <c r="CT2409"/>
      <c r="CU2409"/>
      <c r="CV2409"/>
      <c r="CW2409"/>
      <c r="CX2409"/>
      <c r="CY2409"/>
      <c r="CZ2409"/>
      <c r="DF2409" s="90"/>
    </row>
    <row r="2410" spans="81:110" x14ac:dyDescent="0.25"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  <c r="CQ2410"/>
      <c r="CR2410"/>
      <c r="CS2410"/>
      <c r="CT2410"/>
      <c r="CU2410"/>
      <c r="CV2410"/>
      <c r="CW2410"/>
      <c r="CX2410"/>
      <c r="CY2410"/>
      <c r="CZ2410"/>
      <c r="DF2410" s="90"/>
    </row>
    <row r="2411" spans="81:110" x14ac:dyDescent="0.25"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  <c r="CQ2411"/>
      <c r="CR2411"/>
      <c r="CS2411"/>
      <c r="CT2411"/>
      <c r="CU2411"/>
      <c r="CV2411"/>
      <c r="CW2411"/>
      <c r="CX2411"/>
      <c r="CY2411"/>
      <c r="CZ2411"/>
      <c r="DF2411" s="90"/>
    </row>
    <row r="2412" spans="81:110" x14ac:dyDescent="0.25"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  <c r="CQ2412"/>
      <c r="CR2412"/>
      <c r="CS2412"/>
      <c r="CT2412"/>
      <c r="CU2412"/>
      <c r="CV2412"/>
      <c r="CW2412"/>
      <c r="CX2412"/>
      <c r="CY2412"/>
      <c r="CZ2412"/>
      <c r="DF2412" s="90"/>
    </row>
    <row r="2413" spans="81:110" x14ac:dyDescent="0.25"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  <c r="CQ2413"/>
      <c r="CR2413"/>
      <c r="CS2413"/>
      <c r="CT2413"/>
      <c r="CU2413"/>
      <c r="CV2413"/>
      <c r="CW2413"/>
      <c r="CX2413"/>
      <c r="CY2413"/>
      <c r="CZ2413"/>
      <c r="DF2413" s="90"/>
    </row>
    <row r="2414" spans="81:110" x14ac:dyDescent="0.25"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  <c r="CQ2414"/>
      <c r="CR2414"/>
      <c r="CS2414"/>
      <c r="CT2414"/>
      <c r="CU2414"/>
      <c r="CV2414"/>
      <c r="CW2414"/>
      <c r="CX2414"/>
      <c r="CY2414"/>
      <c r="CZ2414"/>
      <c r="DF2414" s="90"/>
    </row>
    <row r="2415" spans="81:110" x14ac:dyDescent="0.25"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  <c r="CQ2415"/>
      <c r="CR2415"/>
      <c r="CS2415"/>
      <c r="CT2415"/>
      <c r="CU2415"/>
      <c r="CV2415"/>
      <c r="CW2415"/>
      <c r="CX2415"/>
      <c r="CY2415"/>
      <c r="CZ2415"/>
      <c r="DF2415" s="90"/>
    </row>
    <row r="2416" spans="81:110" x14ac:dyDescent="0.25"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  <c r="CQ2416"/>
      <c r="CR2416"/>
      <c r="CS2416"/>
      <c r="CT2416"/>
      <c r="CU2416"/>
      <c r="CV2416"/>
      <c r="CW2416"/>
      <c r="CX2416"/>
      <c r="CY2416"/>
      <c r="CZ2416"/>
      <c r="DF2416" s="90"/>
    </row>
    <row r="2417" spans="81:110" x14ac:dyDescent="0.25"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  <c r="CQ2417"/>
      <c r="CR2417"/>
      <c r="CS2417"/>
      <c r="CT2417"/>
      <c r="CU2417"/>
      <c r="CV2417"/>
      <c r="CW2417"/>
      <c r="CX2417"/>
      <c r="CY2417"/>
      <c r="CZ2417"/>
      <c r="DF2417" s="90"/>
    </row>
    <row r="2418" spans="81:110" x14ac:dyDescent="0.25"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  <c r="CQ2418"/>
      <c r="CR2418"/>
      <c r="CS2418"/>
      <c r="CT2418"/>
      <c r="CU2418"/>
      <c r="CV2418"/>
      <c r="CW2418"/>
      <c r="CX2418"/>
      <c r="CY2418"/>
      <c r="CZ2418"/>
      <c r="DF2418" s="90"/>
    </row>
    <row r="2419" spans="81:110" x14ac:dyDescent="0.25"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  <c r="CQ2419"/>
      <c r="CR2419"/>
      <c r="CS2419"/>
      <c r="CT2419"/>
      <c r="CU2419"/>
      <c r="CV2419"/>
      <c r="CW2419"/>
      <c r="CX2419"/>
      <c r="CY2419"/>
      <c r="CZ2419"/>
      <c r="DF2419" s="90"/>
    </row>
    <row r="2420" spans="81:110" x14ac:dyDescent="0.25"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  <c r="CQ2420"/>
      <c r="CR2420"/>
      <c r="CS2420"/>
      <c r="CT2420"/>
      <c r="CU2420"/>
      <c r="CV2420"/>
      <c r="CW2420"/>
      <c r="CX2420"/>
      <c r="CY2420"/>
      <c r="CZ2420"/>
      <c r="DF2420" s="90"/>
    </row>
    <row r="2421" spans="81:110" x14ac:dyDescent="0.25"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  <c r="CQ2421"/>
      <c r="CR2421"/>
      <c r="CS2421"/>
      <c r="CT2421"/>
      <c r="CU2421"/>
      <c r="CV2421"/>
      <c r="CW2421"/>
      <c r="CX2421"/>
      <c r="CY2421"/>
      <c r="CZ2421"/>
      <c r="DF2421" s="90"/>
    </row>
    <row r="2422" spans="81:110" x14ac:dyDescent="0.25"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  <c r="CQ2422"/>
      <c r="CR2422"/>
      <c r="CS2422"/>
      <c r="CT2422"/>
      <c r="CU2422"/>
      <c r="CV2422"/>
      <c r="CW2422"/>
      <c r="CX2422"/>
      <c r="CY2422"/>
      <c r="CZ2422"/>
      <c r="DF2422" s="90"/>
    </row>
    <row r="2423" spans="81:110" x14ac:dyDescent="0.25"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  <c r="CQ2423"/>
      <c r="CR2423"/>
      <c r="CS2423"/>
      <c r="CT2423"/>
      <c r="CU2423"/>
      <c r="CV2423"/>
      <c r="CW2423"/>
      <c r="CX2423"/>
      <c r="CY2423"/>
      <c r="CZ2423"/>
      <c r="DF2423" s="90"/>
    </row>
    <row r="2424" spans="81:110" x14ac:dyDescent="0.25"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  <c r="CQ2424"/>
      <c r="CR2424"/>
      <c r="CS2424"/>
      <c r="CT2424"/>
      <c r="CU2424"/>
      <c r="CV2424"/>
      <c r="CW2424"/>
      <c r="CX2424"/>
      <c r="CY2424"/>
      <c r="CZ2424"/>
      <c r="DF2424" s="90"/>
    </row>
    <row r="2425" spans="81:110" x14ac:dyDescent="0.25"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  <c r="CQ2425"/>
      <c r="CR2425"/>
      <c r="CS2425"/>
      <c r="CT2425"/>
      <c r="CU2425"/>
      <c r="CV2425"/>
      <c r="CW2425"/>
      <c r="CX2425"/>
      <c r="CY2425"/>
      <c r="CZ2425"/>
      <c r="DF2425" s="90"/>
    </row>
    <row r="2426" spans="81:110" x14ac:dyDescent="0.25"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  <c r="CQ2426"/>
      <c r="CR2426"/>
      <c r="CS2426"/>
      <c r="CT2426"/>
      <c r="CU2426"/>
      <c r="CV2426"/>
      <c r="CW2426"/>
      <c r="CX2426"/>
      <c r="CY2426"/>
      <c r="CZ2426"/>
      <c r="DF2426" s="90"/>
    </row>
    <row r="2427" spans="81:110" x14ac:dyDescent="0.25"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  <c r="CQ2427"/>
      <c r="CR2427"/>
      <c r="CS2427"/>
      <c r="CT2427"/>
      <c r="CU2427"/>
      <c r="CV2427"/>
      <c r="CW2427"/>
      <c r="CX2427"/>
      <c r="CY2427"/>
      <c r="CZ2427"/>
      <c r="DF2427" s="90"/>
    </row>
    <row r="2428" spans="81:110" x14ac:dyDescent="0.25"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  <c r="CQ2428"/>
      <c r="CR2428"/>
      <c r="CS2428"/>
      <c r="CT2428"/>
      <c r="CU2428"/>
      <c r="CV2428"/>
      <c r="CW2428"/>
      <c r="CX2428"/>
      <c r="CY2428"/>
      <c r="CZ2428"/>
      <c r="DF2428" s="90"/>
    </row>
    <row r="2429" spans="81:110" x14ac:dyDescent="0.25"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  <c r="CQ2429"/>
      <c r="CR2429"/>
      <c r="CS2429"/>
      <c r="CT2429"/>
      <c r="CU2429"/>
      <c r="CV2429"/>
      <c r="CW2429"/>
      <c r="CX2429"/>
      <c r="CY2429"/>
      <c r="CZ2429"/>
      <c r="DF2429" s="90"/>
    </row>
    <row r="2430" spans="81:110" x14ac:dyDescent="0.25"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  <c r="CQ2430"/>
      <c r="CR2430"/>
      <c r="CS2430"/>
      <c r="CT2430"/>
      <c r="CU2430"/>
      <c r="CV2430"/>
      <c r="CW2430"/>
      <c r="CX2430"/>
      <c r="CY2430"/>
      <c r="CZ2430"/>
      <c r="DF2430" s="90"/>
    </row>
    <row r="2431" spans="81:110" x14ac:dyDescent="0.25"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  <c r="CQ2431"/>
      <c r="CR2431"/>
      <c r="CS2431"/>
      <c r="CT2431"/>
      <c r="CU2431"/>
      <c r="CV2431"/>
      <c r="CW2431"/>
      <c r="CX2431"/>
      <c r="CY2431"/>
      <c r="CZ2431"/>
      <c r="DF2431" s="90"/>
    </row>
    <row r="2432" spans="81:110" x14ac:dyDescent="0.25"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  <c r="CQ2432"/>
      <c r="CR2432"/>
      <c r="CS2432"/>
      <c r="CT2432"/>
      <c r="CU2432"/>
      <c r="CV2432"/>
      <c r="CW2432"/>
      <c r="CX2432"/>
      <c r="CY2432"/>
      <c r="CZ2432"/>
      <c r="DF2432" s="90"/>
    </row>
    <row r="2433" spans="81:110" x14ac:dyDescent="0.25"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  <c r="CQ2433"/>
      <c r="CR2433"/>
      <c r="CS2433"/>
      <c r="CT2433"/>
      <c r="CU2433"/>
      <c r="CV2433"/>
      <c r="CW2433"/>
      <c r="CX2433"/>
      <c r="CY2433"/>
      <c r="CZ2433"/>
      <c r="DF2433" s="90"/>
    </row>
    <row r="2434" spans="81:110" x14ac:dyDescent="0.25"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  <c r="CQ2434"/>
      <c r="CR2434"/>
      <c r="CS2434"/>
      <c r="CT2434"/>
      <c r="CU2434"/>
      <c r="CV2434"/>
      <c r="CW2434"/>
      <c r="CX2434"/>
      <c r="CY2434"/>
      <c r="CZ2434"/>
      <c r="DF2434" s="90"/>
    </row>
    <row r="2435" spans="81:110" x14ac:dyDescent="0.25"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  <c r="CQ2435"/>
      <c r="CR2435"/>
      <c r="CS2435"/>
      <c r="CT2435"/>
      <c r="CU2435"/>
      <c r="CV2435"/>
      <c r="CW2435"/>
      <c r="CX2435"/>
      <c r="CY2435"/>
      <c r="CZ2435"/>
      <c r="DF2435" s="90"/>
    </row>
    <row r="2436" spans="81:110" x14ac:dyDescent="0.25"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  <c r="CQ2436"/>
      <c r="CR2436"/>
      <c r="CS2436"/>
      <c r="CT2436"/>
      <c r="CU2436"/>
      <c r="CV2436"/>
      <c r="CW2436"/>
      <c r="CX2436"/>
      <c r="CY2436"/>
      <c r="CZ2436"/>
      <c r="DF2436" s="90"/>
    </row>
    <row r="2437" spans="81:110" x14ac:dyDescent="0.25"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  <c r="CQ2437"/>
      <c r="CR2437"/>
      <c r="CS2437"/>
      <c r="CT2437"/>
      <c r="CU2437"/>
      <c r="CV2437"/>
      <c r="CW2437"/>
      <c r="CX2437"/>
      <c r="CY2437"/>
      <c r="CZ2437"/>
      <c r="DF2437" s="90"/>
    </row>
    <row r="2438" spans="81:110" x14ac:dyDescent="0.25"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  <c r="CQ2438"/>
      <c r="CR2438"/>
      <c r="CS2438"/>
      <c r="CT2438"/>
      <c r="CU2438"/>
      <c r="CV2438"/>
      <c r="CW2438"/>
      <c r="CX2438"/>
      <c r="CY2438"/>
      <c r="CZ2438"/>
      <c r="DF2438" s="90"/>
    </row>
    <row r="2439" spans="81:110" x14ac:dyDescent="0.25"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  <c r="CQ2439"/>
      <c r="CR2439"/>
      <c r="CS2439"/>
      <c r="CT2439"/>
      <c r="CU2439"/>
      <c r="CV2439"/>
      <c r="CW2439"/>
      <c r="CX2439"/>
      <c r="CY2439"/>
      <c r="CZ2439"/>
      <c r="DF2439" s="90"/>
    </row>
    <row r="2440" spans="81:110" x14ac:dyDescent="0.25"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  <c r="CQ2440"/>
      <c r="CR2440"/>
      <c r="CS2440"/>
      <c r="CT2440"/>
      <c r="CU2440"/>
      <c r="CV2440"/>
      <c r="CW2440"/>
      <c r="CX2440"/>
      <c r="CY2440"/>
      <c r="CZ2440"/>
      <c r="DF2440" s="90"/>
    </row>
    <row r="2441" spans="81:110" x14ac:dyDescent="0.25"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  <c r="CQ2441"/>
      <c r="CR2441"/>
      <c r="CS2441"/>
      <c r="CT2441"/>
      <c r="CU2441"/>
      <c r="CV2441"/>
      <c r="CW2441"/>
      <c r="CX2441"/>
      <c r="CY2441"/>
      <c r="CZ2441"/>
      <c r="DF2441" s="90"/>
    </row>
    <row r="2442" spans="81:110" x14ac:dyDescent="0.25"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  <c r="CQ2442"/>
      <c r="CR2442"/>
      <c r="CS2442"/>
      <c r="CT2442"/>
      <c r="CU2442"/>
      <c r="CV2442"/>
      <c r="CW2442"/>
      <c r="CX2442"/>
      <c r="CY2442"/>
      <c r="CZ2442"/>
      <c r="DF2442" s="90"/>
    </row>
    <row r="2443" spans="81:110" x14ac:dyDescent="0.25"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  <c r="CQ2443"/>
      <c r="CR2443"/>
      <c r="CS2443"/>
      <c r="CT2443"/>
      <c r="CU2443"/>
      <c r="CV2443"/>
      <c r="CW2443"/>
      <c r="CX2443"/>
      <c r="CY2443"/>
      <c r="CZ2443"/>
      <c r="DF2443" s="90"/>
    </row>
    <row r="2444" spans="81:110" x14ac:dyDescent="0.25"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  <c r="CQ2444"/>
      <c r="CR2444"/>
      <c r="CS2444"/>
      <c r="CT2444"/>
      <c r="CU2444"/>
      <c r="CV2444"/>
      <c r="CW2444"/>
      <c r="CX2444"/>
      <c r="CY2444"/>
      <c r="CZ2444"/>
      <c r="DF2444" s="90"/>
    </row>
    <row r="2445" spans="81:110" x14ac:dyDescent="0.25"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  <c r="CQ2445"/>
      <c r="CR2445"/>
      <c r="CS2445"/>
      <c r="CT2445"/>
      <c r="CU2445"/>
      <c r="CV2445"/>
      <c r="CW2445"/>
      <c r="CX2445"/>
      <c r="CY2445"/>
      <c r="CZ2445"/>
      <c r="DF2445" s="90"/>
    </row>
    <row r="2446" spans="81:110" x14ac:dyDescent="0.25"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  <c r="CQ2446"/>
      <c r="CR2446"/>
      <c r="CS2446"/>
      <c r="CT2446"/>
      <c r="CU2446"/>
      <c r="CV2446"/>
      <c r="CW2446"/>
      <c r="CX2446"/>
      <c r="CY2446"/>
      <c r="CZ2446"/>
      <c r="DF2446" s="90"/>
    </row>
    <row r="2447" spans="81:110" x14ac:dyDescent="0.25"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  <c r="CQ2447"/>
      <c r="CR2447"/>
      <c r="CS2447"/>
      <c r="CT2447"/>
      <c r="CU2447"/>
      <c r="CV2447"/>
      <c r="CW2447"/>
      <c r="CX2447"/>
      <c r="CY2447"/>
      <c r="CZ2447"/>
      <c r="DF2447" s="90"/>
    </row>
    <row r="2448" spans="81:110" x14ac:dyDescent="0.25"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  <c r="CQ2448"/>
      <c r="CR2448"/>
      <c r="CS2448"/>
      <c r="CT2448"/>
      <c r="CU2448"/>
      <c r="CV2448"/>
      <c r="CW2448"/>
      <c r="CX2448"/>
      <c r="CY2448"/>
      <c r="CZ2448"/>
      <c r="DF2448" s="90"/>
    </row>
    <row r="2449" spans="81:110" x14ac:dyDescent="0.25"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  <c r="CQ2449"/>
      <c r="CR2449"/>
      <c r="CS2449"/>
      <c r="CT2449"/>
      <c r="CU2449"/>
      <c r="CV2449"/>
      <c r="CW2449"/>
      <c r="CX2449"/>
      <c r="CY2449"/>
      <c r="CZ2449"/>
      <c r="DF2449" s="90"/>
    </row>
    <row r="2450" spans="81:110" x14ac:dyDescent="0.25"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  <c r="CQ2450"/>
      <c r="CR2450"/>
      <c r="CS2450"/>
      <c r="CT2450"/>
      <c r="CU2450"/>
      <c r="CV2450"/>
      <c r="CW2450"/>
      <c r="CX2450"/>
      <c r="CY2450"/>
      <c r="CZ2450"/>
      <c r="DF2450" s="90"/>
    </row>
    <row r="2451" spans="81:110" x14ac:dyDescent="0.25"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  <c r="CQ2451"/>
      <c r="CR2451"/>
      <c r="CS2451"/>
      <c r="CT2451"/>
      <c r="CU2451"/>
      <c r="CV2451"/>
      <c r="CW2451"/>
      <c r="CX2451"/>
      <c r="CY2451"/>
      <c r="CZ2451"/>
      <c r="DF2451" s="90"/>
    </row>
    <row r="2452" spans="81:110" x14ac:dyDescent="0.25"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  <c r="CQ2452"/>
      <c r="CR2452"/>
      <c r="CS2452"/>
      <c r="CT2452"/>
      <c r="CU2452"/>
      <c r="CV2452"/>
      <c r="CW2452"/>
      <c r="CX2452"/>
      <c r="CY2452"/>
      <c r="CZ2452"/>
      <c r="DF2452" s="90"/>
    </row>
    <row r="2453" spans="81:110" x14ac:dyDescent="0.25"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  <c r="CQ2453"/>
      <c r="CR2453"/>
      <c r="CS2453"/>
      <c r="CT2453"/>
      <c r="CU2453"/>
      <c r="CV2453"/>
      <c r="CW2453"/>
      <c r="CX2453"/>
      <c r="CY2453"/>
      <c r="CZ2453"/>
      <c r="DF2453" s="90"/>
    </row>
    <row r="2454" spans="81:110" x14ac:dyDescent="0.25"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  <c r="CQ2454"/>
      <c r="CR2454"/>
      <c r="CS2454"/>
      <c r="CT2454"/>
      <c r="CU2454"/>
      <c r="CV2454"/>
      <c r="CW2454"/>
      <c r="CX2454"/>
      <c r="CY2454"/>
      <c r="CZ2454"/>
      <c r="DF2454" s="90"/>
    </row>
    <row r="2455" spans="81:110" x14ac:dyDescent="0.25"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  <c r="CQ2455"/>
      <c r="CR2455"/>
      <c r="CS2455"/>
      <c r="CT2455"/>
      <c r="CU2455"/>
      <c r="CV2455"/>
      <c r="CW2455"/>
      <c r="CX2455"/>
      <c r="CY2455"/>
      <c r="CZ2455"/>
      <c r="DF2455" s="90"/>
    </row>
    <row r="2456" spans="81:110" x14ac:dyDescent="0.25"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  <c r="CQ2456"/>
      <c r="CR2456"/>
      <c r="CS2456"/>
      <c r="CT2456"/>
      <c r="CU2456"/>
      <c r="CV2456"/>
      <c r="CW2456"/>
      <c r="CX2456"/>
      <c r="CY2456"/>
      <c r="CZ2456"/>
      <c r="DF2456" s="90"/>
    </row>
    <row r="2457" spans="81:110" x14ac:dyDescent="0.25"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  <c r="CQ2457"/>
      <c r="CR2457"/>
      <c r="CS2457"/>
      <c r="CT2457"/>
      <c r="CU2457"/>
      <c r="CV2457"/>
      <c r="CW2457"/>
      <c r="CX2457"/>
      <c r="CY2457"/>
      <c r="CZ2457"/>
      <c r="DF2457" s="90"/>
    </row>
    <row r="2458" spans="81:110" x14ac:dyDescent="0.25"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  <c r="CQ2458"/>
      <c r="CR2458"/>
      <c r="CS2458"/>
      <c r="CT2458"/>
      <c r="CU2458"/>
      <c r="CV2458"/>
      <c r="CW2458"/>
      <c r="CX2458"/>
      <c r="CY2458"/>
      <c r="CZ2458"/>
      <c r="DF2458" s="90"/>
    </row>
    <row r="2459" spans="81:110" x14ac:dyDescent="0.25"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  <c r="CQ2459"/>
      <c r="CR2459"/>
      <c r="CS2459"/>
      <c r="CT2459"/>
      <c r="CU2459"/>
      <c r="CV2459"/>
      <c r="CW2459"/>
      <c r="CX2459"/>
      <c r="CY2459"/>
      <c r="CZ2459"/>
      <c r="DF2459" s="90"/>
    </row>
    <row r="2460" spans="81:110" x14ac:dyDescent="0.25"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  <c r="CQ2460"/>
      <c r="CR2460"/>
      <c r="CS2460"/>
      <c r="CT2460"/>
      <c r="CU2460"/>
      <c r="CV2460"/>
      <c r="CW2460"/>
      <c r="CX2460"/>
      <c r="CY2460"/>
      <c r="CZ2460"/>
      <c r="DF2460" s="90"/>
    </row>
    <row r="2461" spans="81:110" x14ac:dyDescent="0.25"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  <c r="CQ2461"/>
      <c r="CR2461"/>
      <c r="CS2461"/>
      <c r="CT2461"/>
      <c r="CU2461"/>
      <c r="CV2461"/>
      <c r="CW2461"/>
      <c r="CX2461"/>
      <c r="CY2461"/>
      <c r="CZ2461"/>
      <c r="DF2461" s="90"/>
    </row>
    <row r="2462" spans="81:110" x14ac:dyDescent="0.25"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  <c r="CQ2462"/>
      <c r="CR2462"/>
      <c r="CS2462"/>
      <c r="CT2462"/>
      <c r="CU2462"/>
      <c r="CV2462"/>
      <c r="CW2462"/>
      <c r="CX2462"/>
      <c r="CY2462"/>
      <c r="CZ2462"/>
      <c r="DF2462" s="90"/>
    </row>
    <row r="2463" spans="81:110" x14ac:dyDescent="0.25"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  <c r="CQ2463"/>
      <c r="CR2463"/>
      <c r="CS2463"/>
      <c r="CT2463"/>
      <c r="CU2463"/>
      <c r="CV2463"/>
      <c r="CW2463"/>
      <c r="CX2463"/>
      <c r="CY2463"/>
      <c r="CZ2463"/>
      <c r="DF2463" s="90"/>
    </row>
    <row r="2464" spans="81:110" x14ac:dyDescent="0.25"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  <c r="CQ2464"/>
      <c r="CR2464"/>
      <c r="CS2464"/>
      <c r="CT2464"/>
      <c r="CU2464"/>
      <c r="CV2464"/>
      <c r="CW2464"/>
      <c r="CX2464"/>
      <c r="CY2464"/>
      <c r="CZ2464"/>
      <c r="DF2464" s="90"/>
    </row>
    <row r="2465" spans="81:110" x14ac:dyDescent="0.25"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  <c r="CQ2465"/>
      <c r="CR2465"/>
      <c r="CS2465"/>
      <c r="CT2465"/>
      <c r="CU2465"/>
      <c r="CV2465"/>
      <c r="CW2465"/>
      <c r="CX2465"/>
      <c r="CY2465"/>
      <c r="CZ2465"/>
      <c r="DF2465" s="90"/>
    </row>
    <row r="2466" spans="81:110" x14ac:dyDescent="0.25"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  <c r="CQ2466"/>
      <c r="CR2466"/>
      <c r="CS2466"/>
      <c r="CT2466"/>
      <c r="CU2466"/>
      <c r="CV2466"/>
      <c r="CW2466"/>
      <c r="CX2466"/>
      <c r="CY2466"/>
      <c r="CZ2466"/>
      <c r="DF2466" s="90"/>
    </row>
    <row r="2467" spans="81:110" x14ac:dyDescent="0.25"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  <c r="CQ2467"/>
      <c r="CR2467"/>
      <c r="CS2467"/>
      <c r="CT2467"/>
      <c r="CU2467"/>
      <c r="CV2467"/>
      <c r="CW2467"/>
      <c r="CX2467"/>
      <c r="CY2467"/>
      <c r="CZ2467"/>
      <c r="DF2467" s="90"/>
    </row>
    <row r="2468" spans="81:110" x14ac:dyDescent="0.25"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  <c r="CQ2468"/>
      <c r="CR2468"/>
      <c r="CS2468"/>
      <c r="CT2468"/>
      <c r="CU2468"/>
      <c r="CV2468"/>
      <c r="CW2468"/>
      <c r="CX2468"/>
      <c r="CY2468"/>
      <c r="CZ2468"/>
      <c r="DF2468" s="90"/>
    </row>
    <row r="2469" spans="81:110" x14ac:dyDescent="0.25"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  <c r="CQ2469"/>
      <c r="CR2469"/>
      <c r="CS2469"/>
      <c r="CT2469"/>
      <c r="CU2469"/>
      <c r="CV2469"/>
      <c r="CW2469"/>
      <c r="CX2469"/>
      <c r="CY2469"/>
      <c r="CZ2469"/>
      <c r="DF2469" s="90"/>
    </row>
    <row r="2470" spans="81:110" x14ac:dyDescent="0.25"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  <c r="CQ2470"/>
      <c r="CR2470"/>
      <c r="CS2470"/>
      <c r="CT2470"/>
      <c r="CU2470"/>
      <c r="CV2470"/>
      <c r="CW2470"/>
      <c r="CX2470"/>
      <c r="CY2470"/>
      <c r="CZ2470"/>
      <c r="DF2470" s="90"/>
    </row>
    <row r="2471" spans="81:110" x14ac:dyDescent="0.25"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  <c r="CQ2471"/>
      <c r="CR2471"/>
      <c r="CS2471"/>
      <c r="CT2471"/>
      <c r="CU2471"/>
      <c r="CV2471"/>
      <c r="CW2471"/>
      <c r="CX2471"/>
      <c r="CY2471"/>
      <c r="CZ2471"/>
      <c r="DF2471" s="90"/>
    </row>
    <row r="2472" spans="81:110" x14ac:dyDescent="0.25"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  <c r="CQ2472"/>
      <c r="CR2472"/>
      <c r="CS2472"/>
      <c r="CT2472"/>
      <c r="CU2472"/>
      <c r="CV2472"/>
      <c r="CW2472"/>
      <c r="CX2472"/>
      <c r="CY2472"/>
      <c r="CZ2472"/>
      <c r="DF2472" s="90"/>
    </row>
    <row r="2473" spans="81:110" x14ac:dyDescent="0.25"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  <c r="CQ2473"/>
      <c r="CR2473"/>
      <c r="CS2473"/>
      <c r="CT2473"/>
      <c r="CU2473"/>
      <c r="CV2473"/>
      <c r="CW2473"/>
      <c r="CX2473"/>
      <c r="CY2473"/>
      <c r="CZ2473"/>
      <c r="DF2473" s="90"/>
    </row>
    <row r="2474" spans="81:110" x14ac:dyDescent="0.25"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  <c r="CQ2474"/>
      <c r="CR2474"/>
      <c r="CS2474"/>
      <c r="CT2474"/>
      <c r="CU2474"/>
      <c r="CV2474"/>
      <c r="CW2474"/>
      <c r="CX2474"/>
      <c r="CY2474"/>
      <c r="CZ2474"/>
      <c r="DF2474" s="90"/>
    </row>
    <row r="2475" spans="81:110" x14ac:dyDescent="0.25"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  <c r="CQ2475"/>
      <c r="CR2475"/>
      <c r="CS2475"/>
      <c r="CT2475"/>
      <c r="CU2475"/>
      <c r="CV2475"/>
      <c r="CW2475"/>
      <c r="CX2475"/>
      <c r="CY2475"/>
      <c r="CZ2475"/>
      <c r="DF2475" s="90"/>
    </row>
    <row r="2476" spans="81:110" x14ac:dyDescent="0.25"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  <c r="CQ2476"/>
      <c r="CR2476"/>
      <c r="CS2476"/>
      <c r="CT2476"/>
      <c r="CU2476"/>
      <c r="CV2476"/>
      <c r="CW2476"/>
      <c r="CX2476"/>
      <c r="CY2476"/>
      <c r="CZ2476"/>
      <c r="DF2476" s="90"/>
    </row>
    <row r="2477" spans="81:110" x14ac:dyDescent="0.25"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  <c r="CQ2477"/>
      <c r="CR2477"/>
      <c r="CS2477"/>
      <c r="CT2477"/>
      <c r="CU2477"/>
      <c r="CV2477"/>
      <c r="CW2477"/>
      <c r="CX2477"/>
      <c r="CY2477"/>
      <c r="CZ2477"/>
      <c r="DF2477" s="90"/>
    </row>
    <row r="2478" spans="81:110" x14ac:dyDescent="0.25"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  <c r="CQ2478"/>
      <c r="CR2478"/>
      <c r="CS2478"/>
      <c r="CT2478"/>
      <c r="CU2478"/>
      <c r="CV2478"/>
      <c r="CW2478"/>
      <c r="CX2478"/>
      <c r="CY2478"/>
      <c r="CZ2478"/>
      <c r="DF2478" s="90"/>
    </row>
    <row r="2479" spans="81:110" x14ac:dyDescent="0.25"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  <c r="CQ2479"/>
      <c r="CR2479"/>
      <c r="CS2479"/>
      <c r="CT2479"/>
      <c r="CU2479"/>
      <c r="CV2479"/>
      <c r="CW2479"/>
      <c r="CX2479"/>
      <c r="CY2479"/>
      <c r="CZ2479"/>
      <c r="DF2479" s="90"/>
    </row>
    <row r="2480" spans="81:110" x14ac:dyDescent="0.25"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  <c r="CQ2480"/>
      <c r="CR2480"/>
      <c r="CS2480"/>
      <c r="CT2480"/>
      <c r="CU2480"/>
      <c r="CV2480"/>
      <c r="CW2480"/>
      <c r="CX2480"/>
      <c r="CY2480"/>
      <c r="CZ2480"/>
      <c r="DF2480" s="90"/>
    </row>
    <row r="2481" spans="81:110" x14ac:dyDescent="0.25"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  <c r="CQ2481"/>
      <c r="CR2481"/>
      <c r="CS2481"/>
      <c r="CT2481"/>
      <c r="CU2481"/>
      <c r="CV2481"/>
      <c r="CW2481"/>
      <c r="CX2481"/>
      <c r="CY2481"/>
      <c r="CZ2481"/>
      <c r="DF2481" s="90"/>
    </row>
    <row r="2482" spans="81:110" x14ac:dyDescent="0.25"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  <c r="CQ2482"/>
      <c r="CR2482"/>
      <c r="CS2482"/>
      <c r="CT2482"/>
      <c r="CU2482"/>
      <c r="CV2482"/>
      <c r="CW2482"/>
      <c r="CX2482"/>
      <c r="CY2482"/>
      <c r="CZ2482"/>
      <c r="DF2482" s="90"/>
    </row>
    <row r="2483" spans="81:110" x14ac:dyDescent="0.25"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  <c r="CQ2483"/>
      <c r="CR2483"/>
      <c r="CS2483"/>
      <c r="CT2483"/>
      <c r="CU2483"/>
      <c r="CV2483"/>
      <c r="CW2483"/>
      <c r="CX2483"/>
      <c r="CY2483"/>
      <c r="CZ2483"/>
      <c r="DF2483" s="90"/>
    </row>
    <row r="2484" spans="81:110" x14ac:dyDescent="0.25"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  <c r="CQ2484"/>
      <c r="CR2484"/>
      <c r="CS2484"/>
      <c r="CT2484"/>
      <c r="CU2484"/>
      <c r="CV2484"/>
      <c r="CW2484"/>
      <c r="CX2484"/>
      <c r="CY2484"/>
      <c r="CZ2484"/>
      <c r="DF2484" s="90"/>
    </row>
    <row r="2485" spans="81:110" x14ac:dyDescent="0.25"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  <c r="CQ2485"/>
      <c r="CR2485"/>
      <c r="CS2485"/>
      <c r="CT2485"/>
      <c r="CU2485"/>
      <c r="CV2485"/>
      <c r="CW2485"/>
      <c r="CX2485"/>
      <c r="CY2485"/>
      <c r="CZ2485"/>
      <c r="DF2485" s="90"/>
    </row>
    <row r="2486" spans="81:110" x14ac:dyDescent="0.25"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  <c r="CQ2486"/>
      <c r="CR2486"/>
      <c r="CS2486"/>
      <c r="CT2486"/>
      <c r="CU2486"/>
      <c r="CV2486"/>
      <c r="CW2486"/>
      <c r="CX2486"/>
      <c r="CY2486"/>
      <c r="CZ2486"/>
      <c r="DF2486" s="90"/>
    </row>
    <row r="2487" spans="81:110" x14ac:dyDescent="0.25"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  <c r="CQ2487"/>
      <c r="CR2487"/>
      <c r="CS2487"/>
      <c r="CT2487"/>
      <c r="CU2487"/>
      <c r="CV2487"/>
      <c r="CW2487"/>
      <c r="CX2487"/>
      <c r="CY2487"/>
      <c r="CZ2487"/>
      <c r="DF2487" s="90"/>
    </row>
    <row r="2488" spans="81:110" x14ac:dyDescent="0.25"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  <c r="CQ2488"/>
      <c r="CR2488"/>
      <c r="CS2488"/>
      <c r="CT2488"/>
      <c r="CU2488"/>
      <c r="CV2488"/>
      <c r="CW2488"/>
      <c r="CX2488"/>
      <c r="CY2488"/>
      <c r="CZ2488"/>
      <c r="DF2488" s="90"/>
    </row>
    <row r="2489" spans="81:110" x14ac:dyDescent="0.25"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  <c r="CQ2489"/>
      <c r="CR2489"/>
      <c r="CS2489"/>
      <c r="CT2489"/>
      <c r="CU2489"/>
      <c r="CV2489"/>
      <c r="CW2489"/>
      <c r="CX2489"/>
      <c r="CY2489"/>
      <c r="CZ2489"/>
      <c r="DF2489" s="90"/>
    </row>
    <row r="2490" spans="81:110" x14ac:dyDescent="0.25"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  <c r="CQ2490"/>
      <c r="CR2490"/>
      <c r="CS2490"/>
      <c r="CT2490"/>
      <c r="CU2490"/>
      <c r="CV2490"/>
      <c r="CW2490"/>
      <c r="CX2490"/>
      <c r="CY2490"/>
      <c r="CZ2490"/>
      <c r="DF2490" s="90"/>
    </row>
    <row r="2491" spans="81:110" x14ac:dyDescent="0.25"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  <c r="CQ2491"/>
      <c r="CR2491"/>
      <c r="CS2491"/>
      <c r="CT2491"/>
      <c r="CU2491"/>
      <c r="CV2491"/>
      <c r="CW2491"/>
      <c r="CX2491"/>
      <c r="CY2491"/>
      <c r="CZ2491"/>
      <c r="DF2491" s="90"/>
    </row>
    <row r="2492" spans="81:110" x14ac:dyDescent="0.25"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  <c r="CQ2492"/>
      <c r="CR2492"/>
      <c r="CS2492"/>
      <c r="CT2492"/>
      <c r="CU2492"/>
      <c r="CV2492"/>
      <c r="CW2492"/>
      <c r="CX2492"/>
      <c r="CY2492"/>
      <c r="CZ2492"/>
      <c r="DF2492" s="90"/>
    </row>
    <row r="2493" spans="81:110" x14ac:dyDescent="0.25"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  <c r="CQ2493"/>
      <c r="CR2493"/>
      <c r="CS2493"/>
      <c r="CT2493"/>
      <c r="CU2493"/>
      <c r="CV2493"/>
      <c r="CW2493"/>
      <c r="CX2493"/>
      <c r="CY2493"/>
      <c r="CZ2493"/>
      <c r="DF2493" s="90"/>
    </row>
    <row r="2494" spans="81:110" x14ac:dyDescent="0.25"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  <c r="CQ2494"/>
      <c r="CR2494"/>
      <c r="CS2494"/>
      <c r="CT2494"/>
      <c r="CU2494"/>
      <c r="CV2494"/>
      <c r="CW2494"/>
      <c r="CX2494"/>
      <c r="CY2494"/>
      <c r="CZ2494"/>
      <c r="DF2494" s="90"/>
    </row>
    <row r="2495" spans="81:110" x14ac:dyDescent="0.25"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  <c r="CQ2495"/>
      <c r="CR2495"/>
      <c r="CS2495"/>
      <c r="CT2495"/>
      <c r="CU2495"/>
      <c r="CV2495"/>
      <c r="CW2495"/>
      <c r="CX2495"/>
      <c r="CY2495"/>
      <c r="CZ2495"/>
      <c r="DF2495" s="90"/>
    </row>
    <row r="2496" spans="81:110" x14ac:dyDescent="0.25"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  <c r="CQ2496"/>
      <c r="CR2496"/>
      <c r="CS2496"/>
      <c r="CT2496"/>
      <c r="CU2496"/>
      <c r="CV2496"/>
      <c r="CW2496"/>
      <c r="CX2496"/>
      <c r="CY2496"/>
      <c r="CZ2496"/>
      <c r="DF2496" s="90"/>
    </row>
    <row r="2497" spans="81:110" x14ac:dyDescent="0.25"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  <c r="CQ2497"/>
      <c r="CR2497"/>
      <c r="CS2497"/>
      <c r="CT2497"/>
      <c r="CU2497"/>
      <c r="CV2497"/>
      <c r="CW2497"/>
      <c r="CX2497"/>
      <c r="CY2497"/>
      <c r="CZ2497"/>
      <c r="DF2497" s="90"/>
    </row>
    <row r="2498" spans="81:110" x14ac:dyDescent="0.25"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  <c r="CQ2498"/>
      <c r="CR2498"/>
      <c r="CS2498"/>
      <c r="CT2498"/>
      <c r="CU2498"/>
      <c r="CV2498"/>
      <c r="CW2498"/>
      <c r="CX2498"/>
      <c r="CY2498"/>
      <c r="CZ2498"/>
      <c r="DF2498" s="90"/>
    </row>
    <row r="2499" spans="81:110" x14ac:dyDescent="0.25"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  <c r="CQ2499"/>
      <c r="CR2499"/>
      <c r="CS2499"/>
      <c r="CT2499"/>
      <c r="CU2499"/>
      <c r="CV2499"/>
      <c r="CW2499"/>
      <c r="CX2499"/>
      <c r="CY2499"/>
      <c r="CZ2499"/>
      <c r="DF2499" s="90"/>
    </row>
    <row r="2500" spans="81:110" x14ac:dyDescent="0.25"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  <c r="CQ2500"/>
      <c r="CR2500"/>
      <c r="CS2500"/>
      <c r="CT2500"/>
      <c r="CU2500"/>
      <c r="CV2500"/>
      <c r="CW2500"/>
      <c r="CX2500"/>
      <c r="CY2500"/>
      <c r="CZ2500"/>
      <c r="DF2500" s="90"/>
    </row>
    <row r="2501" spans="81:110" x14ac:dyDescent="0.25"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  <c r="CQ2501"/>
      <c r="CR2501"/>
      <c r="CS2501"/>
      <c r="CT2501"/>
      <c r="CU2501"/>
      <c r="CV2501"/>
      <c r="CW2501"/>
      <c r="CX2501"/>
      <c r="CY2501"/>
      <c r="CZ2501"/>
      <c r="DF2501" s="90"/>
    </row>
    <row r="2502" spans="81:110" x14ac:dyDescent="0.25"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  <c r="CQ2502"/>
      <c r="CR2502"/>
      <c r="CS2502"/>
      <c r="CT2502"/>
      <c r="CU2502"/>
      <c r="CV2502"/>
      <c r="CW2502"/>
      <c r="CX2502"/>
      <c r="CY2502"/>
      <c r="CZ2502"/>
      <c r="DF2502" s="90"/>
    </row>
    <row r="2503" spans="81:110" x14ac:dyDescent="0.25"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  <c r="CQ2503"/>
      <c r="CR2503"/>
      <c r="CS2503"/>
      <c r="CT2503"/>
      <c r="CU2503"/>
      <c r="CV2503"/>
      <c r="CW2503"/>
      <c r="CX2503"/>
      <c r="CY2503"/>
      <c r="CZ2503"/>
      <c r="DF2503" s="90"/>
    </row>
    <row r="2504" spans="81:110" x14ac:dyDescent="0.25"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  <c r="CQ2504"/>
      <c r="CR2504"/>
      <c r="CS2504"/>
      <c r="CT2504"/>
      <c r="CU2504"/>
      <c r="CV2504"/>
      <c r="CW2504"/>
      <c r="CX2504"/>
      <c r="CY2504"/>
      <c r="CZ2504"/>
      <c r="DF2504" s="90"/>
    </row>
    <row r="2505" spans="81:110" x14ac:dyDescent="0.25"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  <c r="CQ2505"/>
      <c r="CR2505"/>
      <c r="CS2505"/>
      <c r="CT2505"/>
      <c r="CU2505"/>
      <c r="CV2505"/>
      <c r="CW2505"/>
      <c r="CX2505"/>
      <c r="CY2505"/>
      <c r="CZ2505"/>
      <c r="DF2505" s="90"/>
    </row>
    <row r="2506" spans="81:110" x14ac:dyDescent="0.25"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  <c r="CQ2506"/>
      <c r="CR2506"/>
      <c r="CS2506"/>
      <c r="CT2506"/>
      <c r="CU2506"/>
      <c r="CV2506"/>
      <c r="CW2506"/>
      <c r="CX2506"/>
      <c r="CY2506"/>
      <c r="CZ2506"/>
      <c r="DF2506" s="90"/>
    </row>
    <row r="2507" spans="81:110" x14ac:dyDescent="0.25"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  <c r="CQ2507"/>
      <c r="CR2507"/>
      <c r="CS2507"/>
      <c r="CT2507"/>
      <c r="CU2507"/>
      <c r="CV2507"/>
      <c r="CW2507"/>
      <c r="CX2507"/>
      <c r="CY2507"/>
      <c r="CZ2507"/>
      <c r="DF2507" s="90"/>
    </row>
    <row r="2508" spans="81:110" x14ac:dyDescent="0.25"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  <c r="CQ2508"/>
      <c r="CR2508"/>
      <c r="CS2508"/>
      <c r="CT2508"/>
      <c r="CU2508"/>
      <c r="CV2508"/>
      <c r="CW2508"/>
      <c r="CX2508"/>
      <c r="CY2508"/>
      <c r="CZ2508"/>
      <c r="DF2508" s="90"/>
    </row>
    <row r="2509" spans="81:110" x14ac:dyDescent="0.25"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  <c r="CQ2509"/>
      <c r="CR2509"/>
      <c r="CS2509"/>
      <c r="CT2509"/>
      <c r="CU2509"/>
      <c r="CV2509"/>
      <c r="CW2509"/>
      <c r="CX2509"/>
      <c r="CY2509"/>
      <c r="CZ2509"/>
      <c r="DF2509" s="90"/>
    </row>
    <row r="2510" spans="81:110" x14ac:dyDescent="0.25"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  <c r="CQ2510"/>
      <c r="CR2510"/>
      <c r="CS2510"/>
      <c r="CT2510"/>
      <c r="CU2510"/>
      <c r="CV2510"/>
      <c r="CW2510"/>
      <c r="CX2510"/>
      <c r="CY2510"/>
      <c r="CZ2510"/>
      <c r="DF2510" s="90"/>
    </row>
    <row r="2511" spans="81:110" x14ac:dyDescent="0.25"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  <c r="CQ2511"/>
      <c r="CR2511"/>
      <c r="CS2511"/>
      <c r="CT2511"/>
      <c r="CU2511"/>
      <c r="CV2511"/>
      <c r="CW2511"/>
      <c r="CX2511"/>
      <c r="CY2511"/>
      <c r="CZ2511"/>
      <c r="DF2511" s="90"/>
    </row>
    <row r="2512" spans="81:110" x14ac:dyDescent="0.25"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  <c r="CQ2512"/>
      <c r="CR2512"/>
      <c r="CS2512"/>
      <c r="CT2512"/>
      <c r="CU2512"/>
      <c r="CV2512"/>
      <c r="CW2512"/>
      <c r="CX2512"/>
      <c r="CY2512"/>
      <c r="CZ2512"/>
      <c r="DF2512" s="90"/>
    </row>
    <row r="2513" spans="81:110" x14ac:dyDescent="0.25"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  <c r="CQ2513"/>
      <c r="CR2513"/>
      <c r="CS2513"/>
      <c r="CT2513"/>
      <c r="CU2513"/>
      <c r="CV2513"/>
      <c r="CW2513"/>
      <c r="CX2513"/>
      <c r="CY2513"/>
      <c r="CZ2513"/>
      <c r="DF2513" s="90"/>
    </row>
    <row r="2514" spans="81:110" x14ac:dyDescent="0.25"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  <c r="CQ2514"/>
      <c r="CR2514"/>
      <c r="CS2514"/>
      <c r="CT2514"/>
      <c r="CU2514"/>
      <c r="CV2514"/>
      <c r="CW2514"/>
      <c r="CX2514"/>
      <c r="CY2514"/>
      <c r="CZ2514"/>
      <c r="DF2514" s="90"/>
    </row>
    <row r="2515" spans="81:110" x14ac:dyDescent="0.25"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  <c r="CQ2515"/>
      <c r="CR2515"/>
      <c r="CS2515"/>
      <c r="CT2515"/>
      <c r="CU2515"/>
      <c r="CV2515"/>
      <c r="CW2515"/>
      <c r="CX2515"/>
      <c r="CY2515"/>
      <c r="CZ2515"/>
      <c r="DF2515" s="90"/>
    </row>
    <row r="2516" spans="81:110" x14ac:dyDescent="0.25"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  <c r="CQ2516"/>
      <c r="CR2516"/>
      <c r="CS2516"/>
      <c r="CT2516"/>
      <c r="CU2516"/>
      <c r="CV2516"/>
      <c r="CW2516"/>
      <c r="CX2516"/>
      <c r="CY2516"/>
      <c r="CZ2516"/>
      <c r="DF2516" s="90"/>
    </row>
    <row r="2517" spans="81:110" x14ac:dyDescent="0.25"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  <c r="CQ2517"/>
      <c r="CR2517"/>
      <c r="CS2517"/>
      <c r="CT2517"/>
      <c r="CU2517"/>
      <c r="CV2517"/>
      <c r="CW2517"/>
      <c r="CX2517"/>
      <c r="CY2517"/>
      <c r="CZ2517"/>
      <c r="DF2517" s="90"/>
    </row>
    <row r="2518" spans="81:110" x14ac:dyDescent="0.25"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  <c r="CQ2518"/>
      <c r="CR2518"/>
      <c r="CS2518"/>
      <c r="CT2518"/>
      <c r="CU2518"/>
      <c r="CV2518"/>
      <c r="CW2518"/>
      <c r="CX2518"/>
      <c r="CY2518"/>
      <c r="CZ2518"/>
      <c r="DF2518" s="90"/>
    </row>
    <row r="2519" spans="81:110" x14ac:dyDescent="0.25"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  <c r="CQ2519"/>
      <c r="CR2519"/>
      <c r="CS2519"/>
      <c r="CT2519"/>
      <c r="CU2519"/>
      <c r="CV2519"/>
      <c r="CW2519"/>
      <c r="CX2519"/>
      <c r="CY2519"/>
      <c r="CZ2519"/>
      <c r="DF2519" s="90"/>
    </row>
    <row r="2520" spans="81:110" x14ac:dyDescent="0.25"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  <c r="CQ2520"/>
      <c r="CR2520"/>
      <c r="CS2520"/>
      <c r="CT2520"/>
      <c r="CU2520"/>
      <c r="CV2520"/>
      <c r="CW2520"/>
      <c r="CX2520"/>
      <c r="CY2520"/>
      <c r="CZ2520"/>
      <c r="DF2520" s="90"/>
    </row>
    <row r="2521" spans="81:110" x14ac:dyDescent="0.25"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  <c r="CQ2521"/>
      <c r="CR2521"/>
      <c r="CS2521"/>
      <c r="CT2521"/>
      <c r="CU2521"/>
      <c r="CV2521"/>
      <c r="CW2521"/>
      <c r="CX2521"/>
      <c r="CY2521"/>
      <c r="CZ2521"/>
      <c r="DF2521" s="90"/>
    </row>
    <row r="2522" spans="81:110" x14ac:dyDescent="0.25"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  <c r="CQ2522"/>
      <c r="CR2522"/>
      <c r="CS2522"/>
      <c r="CT2522"/>
      <c r="CU2522"/>
      <c r="CV2522"/>
      <c r="CW2522"/>
      <c r="CX2522"/>
      <c r="CY2522"/>
      <c r="CZ2522"/>
      <c r="DF2522" s="90"/>
    </row>
    <row r="2523" spans="81:110" x14ac:dyDescent="0.25"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  <c r="CQ2523"/>
      <c r="CR2523"/>
      <c r="CS2523"/>
      <c r="CT2523"/>
      <c r="CU2523"/>
      <c r="CV2523"/>
      <c r="CW2523"/>
      <c r="CX2523"/>
      <c r="CY2523"/>
      <c r="CZ2523"/>
      <c r="DF2523" s="90"/>
    </row>
    <row r="2524" spans="81:110" x14ac:dyDescent="0.25"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  <c r="CQ2524"/>
      <c r="CR2524"/>
      <c r="CS2524"/>
      <c r="CT2524"/>
      <c r="CU2524"/>
      <c r="CV2524"/>
      <c r="CW2524"/>
      <c r="CX2524"/>
      <c r="CY2524"/>
      <c r="CZ2524"/>
      <c r="DF2524" s="90"/>
    </row>
    <row r="2525" spans="81:110" x14ac:dyDescent="0.25"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  <c r="CQ2525"/>
      <c r="CR2525"/>
      <c r="CS2525"/>
      <c r="CT2525"/>
      <c r="CU2525"/>
      <c r="CV2525"/>
      <c r="CW2525"/>
      <c r="CX2525"/>
      <c r="CY2525"/>
      <c r="CZ2525"/>
      <c r="DF2525" s="90"/>
    </row>
    <row r="2526" spans="81:110" x14ac:dyDescent="0.25"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  <c r="CQ2526"/>
      <c r="CR2526"/>
      <c r="CS2526"/>
      <c r="CT2526"/>
      <c r="CU2526"/>
      <c r="CV2526"/>
      <c r="CW2526"/>
      <c r="CX2526"/>
      <c r="CY2526"/>
      <c r="CZ2526"/>
      <c r="DF2526" s="90"/>
    </row>
    <row r="2527" spans="81:110" x14ac:dyDescent="0.25"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  <c r="CQ2527"/>
      <c r="CR2527"/>
      <c r="CS2527"/>
      <c r="CT2527"/>
      <c r="CU2527"/>
      <c r="CV2527"/>
      <c r="CW2527"/>
      <c r="CX2527"/>
      <c r="CY2527"/>
      <c r="CZ2527"/>
      <c r="DF2527" s="90"/>
    </row>
    <row r="2528" spans="81:110" x14ac:dyDescent="0.25"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  <c r="CQ2528"/>
      <c r="CR2528"/>
      <c r="CS2528"/>
      <c r="CT2528"/>
      <c r="CU2528"/>
      <c r="CV2528"/>
      <c r="CW2528"/>
      <c r="CX2528"/>
      <c r="CY2528"/>
      <c r="CZ2528"/>
      <c r="DF2528" s="90"/>
    </row>
    <row r="2529" spans="81:110" x14ac:dyDescent="0.25"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  <c r="CQ2529"/>
      <c r="CR2529"/>
      <c r="CS2529"/>
      <c r="CT2529"/>
      <c r="CU2529"/>
      <c r="CV2529"/>
      <c r="CW2529"/>
      <c r="CX2529"/>
      <c r="CY2529"/>
      <c r="CZ2529"/>
      <c r="DF2529" s="90"/>
    </row>
    <row r="2530" spans="81:110" x14ac:dyDescent="0.25"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  <c r="CQ2530"/>
      <c r="CR2530"/>
      <c r="CS2530"/>
      <c r="CT2530"/>
      <c r="CU2530"/>
      <c r="CV2530"/>
      <c r="CW2530"/>
      <c r="CX2530"/>
      <c r="CY2530"/>
      <c r="CZ2530"/>
      <c r="DF2530" s="90"/>
    </row>
    <row r="2531" spans="81:110" x14ac:dyDescent="0.25"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  <c r="CQ2531"/>
      <c r="CR2531"/>
      <c r="CS2531"/>
      <c r="CT2531"/>
      <c r="CU2531"/>
      <c r="CV2531"/>
      <c r="CW2531"/>
      <c r="CX2531"/>
      <c r="CY2531"/>
      <c r="CZ2531"/>
      <c r="DF2531" s="90"/>
    </row>
    <row r="2532" spans="81:110" x14ac:dyDescent="0.25"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  <c r="CQ2532"/>
      <c r="CR2532"/>
      <c r="CS2532"/>
      <c r="CT2532"/>
      <c r="CU2532"/>
      <c r="CV2532"/>
      <c r="CW2532"/>
      <c r="CX2532"/>
      <c r="CY2532"/>
      <c r="CZ2532"/>
      <c r="DF2532" s="90"/>
    </row>
    <row r="2533" spans="81:110" x14ac:dyDescent="0.25"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  <c r="CQ2533"/>
      <c r="CR2533"/>
      <c r="CS2533"/>
      <c r="CT2533"/>
      <c r="CU2533"/>
      <c r="CV2533"/>
      <c r="CW2533"/>
      <c r="CX2533"/>
      <c r="CY2533"/>
      <c r="CZ2533"/>
      <c r="DF2533" s="90"/>
    </row>
    <row r="2534" spans="81:110" x14ac:dyDescent="0.25"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  <c r="CQ2534"/>
      <c r="CR2534"/>
      <c r="CS2534"/>
      <c r="CT2534"/>
      <c r="CU2534"/>
      <c r="CV2534"/>
      <c r="CW2534"/>
      <c r="CX2534"/>
      <c r="CY2534"/>
      <c r="CZ2534"/>
      <c r="DF2534" s="90"/>
    </row>
    <row r="2535" spans="81:110" x14ac:dyDescent="0.25"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  <c r="CQ2535"/>
      <c r="CR2535"/>
      <c r="CS2535"/>
      <c r="CT2535"/>
      <c r="CU2535"/>
      <c r="CV2535"/>
      <c r="CW2535"/>
      <c r="CX2535"/>
      <c r="CY2535"/>
      <c r="CZ2535"/>
      <c r="DF2535" s="90"/>
    </row>
    <row r="2536" spans="81:110" x14ac:dyDescent="0.25"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  <c r="CQ2536"/>
      <c r="CR2536"/>
      <c r="CS2536"/>
      <c r="CT2536"/>
      <c r="CU2536"/>
      <c r="CV2536"/>
      <c r="CW2536"/>
      <c r="CX2536"/>
      <c r="CY2536"/>
      <c r="CZ2536"/>
      <c r="DF2536" s="90"/>
    </row>
    <row r="2537" spans="81:110" x14ac:dyDescent="0.25"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  <c r="CQ2537"/>
      <c r="CR2537"/>
      <c r="CS2537"/>
      <c r="CT2537"/>
      <c r="CU2537"/>
      <c r="CV2537"/>
      <c r="CW2537"/>
      <c r="CX2537"/>
      <c r="CY2537"/>
      <c r="CZ2537"/>
      <c r="DF2537" s="90"/>
    </row>
    <row r="2538" spans="81:110" x14ac:dyDescent="0.25"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  <c r="CQ2538"/>
      <c r="CR2538"/>
      <c r="CS2538"/>
      <c r="CT2538"/>
      <c r="CU2538"/>
      <c r="CV2538"/>
      <c r="CW2538"/>
      <c r="CX2538"/>
      <c r="CY2538"/>
      <c r="CZ2538"/>
      <c r="DF2538" s="90"/>
    </row>
    <row r="2539" spans="81:110" x14ac:dyDescent="0.25"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  <c r="CQ2539"/>
      <c r="CR2539"/>
      <c r="CS2539"/>
      <c r="CT2539"/>
      <c r="CU2539"/>
      <c r="CV2539"/>
      <c r="CW2539"/>
      <c r="CX2539"/>
      <c r="CY2539"/>
      <c r="CZ2539"/>
      <c r="DF2539" s="90"/>
    </row>
    <row r="2540" spans="81:110" x14ac:dyDescent="0.25"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  <c r="CQ2540"/>
      <c r="CR2540"/>
      <c r="CS2540"/>
      <c r="CT2540"/>
      <c r="CU2540"/>
      <c r="CV2540"/>
      <c r="CW2540"/>
      <c r="CX2540"/>
      <c r="CY2540"/>
      <c r="CZ2540"/>
      <c r="DF2540" s="90"/>
    </row>
    <row r="2541" spans="81:110" x14ac:dyDescent="0.25"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  <c r="CQ2541"/>
      <c r="CR2541"/>
      <c r="CS2541"/>
      <c r="CT2541"/>
      <c r="CU2541"/>
      <c r="CV2541"/>
      <c r="CW2541"/>
      <c r="CX2541"/>
      <c r="CY2541"/>
      <c r="CZ2541"/>
      <c r="DF2541" s="90"/>
    </row>
    <row r="2542" spans="81:110" x14ac:dyDescent="0.25"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  <c r="CQ2542"/>
      <c r="CR2542"/>
      <c r="CS2542"/>
      <c r="CT2542"/>
      <c r="CU2542"/>
      <c r="CV2542"/>
      <c r="CW2542"/>
      <c r="CX2542"/>
      <c r="CY2542"/>
      <c r="CZ2542"/>
      <c r="DF2542" s="90"/>
    </row>
    <row r="2543" spans="81:110" x14ac:dyDescent="0.25"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  <c r="CQ2543"/>
      <c r="CR2543"/>
      <c r="CS2543"/>
      <c r="CT2543"/>
      <c r="CU2543"/>
      <c r="CV2543"/>
      <c r="CW2543"/>
      <c r="CX2543"/>
      <c r="CY2543"/>
      <c r="CZ2543"/>
      <c r="DF2543" s="90"/>
    </row>
    <row r="2544" spans="81:110" x14ac:dyDescent="0.25"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  <c r="CQ2544"/>
      <c r="CR2544"/>
      <c r="CS2544"/>
      <c r="CT2544"/>
      <c r="CU2544"/>
      <c r="CV2544"/>
      <c r="CW2544"/>
      <c r="CX2544"/>
      <c r="CY2544"/>
      <c r="CZ2544"/>
      <c r="DF2544" s="90"/>
    </row>
    <row r="2545" spans="81:110" x14ac:dyDescent="0.25"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  <c r="CQ2545"/>
      <c r="CR2545"/>
      <c r="CS2545"/>
      <c r="CT2545"/>
      <c r="CU2545"/>
      <c r="CV2545"/>
      <c r="CW2545"/>
      <c r="CX2545"/>
      <c r="CY2545"/>
      <c r="CZ2545"/>
      <c r="DF2545" s="90"/>
    </row>
    <row r="2546" spans="81:110" x14ac:dyDescent="0.25"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  <c r="CQ2546"/>
      <c r="CR2546"/>
      <c r="CS2546"/>
      <c r="CT2546"/>
      <c r="CU2546"/>
      <c r="CV2546"/>
      <c r="CW2546"/>
      <c r="CX2546"/>
      <c r="CY2546"/>
      <c r="CZ2546"/>
      <c r="DF2546" s="90"/>
    </row>
    <row r="2547" spans="81:110" x14ac:dyDescent="0.25"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  <c r="CQ2547"/>
      <c r="CR2547"/>
      <c r="CS2547"/>
      <c r="CT2547"/>
      <c r="CU2547"/>
      <c r="CV2547"/>
      <c r="CW2547"/>
      <c r="CX2547"/>
      <c r="CY2547"/>
      <c r="CZ2547"/>
      <c r="DF2547" s="90"/>
    </row>
    <row r="2548" spans="81:110" x14ac:dyDescent="0.25"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  <c r="CQ2548"/>
      <c r="CR2548"/>
      <c r="CS2548"/>
      <c r="CT2548"/>
      <c r="CU2548"/>
      <c r="CV2548"/>
      <c r="CW2548"/>
      <c r="CX2548"/>
      <c r="CY2548"/>
      <c r="CZ2548"/>
      <c r="DF2548" s="90"/>
    </row>
    <row r="2549" spans="81:110" x14ac:dyDescent="0.25"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  <c r="CQ2549"/>
      <c r="CR2549"/>
      <c r="CS2549"/>
      <c r="CT2549"/>
      <c r="CU2549"/>
      <c r="CV2549"/>
      <c r="CW2549"/>
      <c r="CX2549"/>
      <c r="CY2549"/>
      <c r="CZ2549"/>
      <c r="DF2549" s="90"/>
    </row>
    <row r="2550" spans="81:110" x14ac:dyDescent="0.25"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  <c r="CQ2550"/>
      <c r="CR2550"/>
      <c r="CS2550"/>
      <c r="CT2550"/>
      <c r="CU2550"/>
      <c r="CV2550"/>
      <c r="CW2550"/>
      <c r="CX2550"/>
      <c r="CY2550"/>
      <c r="CZ2550"/>
      <c r="DF2550" s="90"/>
    </row>
    <row r="2551" spans="81:110" x14ac:dyDescent="0.25"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  <c r="CQ2551"/>
      <c r="CR2551"/>
      <c r="CS2551"/>
      <c r="CT2551"/>
      <c r="CU2551"/>
      <c r="CV2551"/>
      <c r="CW2551"/>
      <c r="CX2551"/>
      <c r="CY2551"/>
      <c r="CZ2551"/>
      <c r="DF2551" s="90"/>
    </row>
    <row r="2552" spans="81:110" x14ac:dyDescent="0.25"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  <c r="CQ2552"/>
      <c r="CR2552"/>
      <c r="CS2552"/>
      <c r="CT2552"/>
      <c r="CU2552"/>
      <c r="CV2552"/>
      <c r="CW2552"/>
      <c r="CX2552"/>
      <c r="CY2552"/>
      <c r="CZ2552"/>
      <c r="DF2552" s="90"/>
    </row>
    <row r="2553" spans="81:110" x14ac:dyDescent="0.25"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  <c r="CQ2553"/>
      <c r="CR2553"/>
      <c r="CS2553"/>
      <c r="CT2553"/>
      <c r="CU2553"/>
      <c r="CV2553"/>
      <c r="CW2553"/>
      <c r="CX2553"/>
      <c r="CY2553"/>
      <c r="CZ2553"/>
      <c r="DF2553" s="90"/>
    </row>
    <row r="2554" spans="81:110" x14ac:dyDescent="0.25"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  <c r="CQ2554"/>
      <c r="CR2554"/>
      <c r="CS2554"/>
      <c r="CT2554"/>
      <c r="CU2554"/>
      <c r="CV2554"/>
      <c r="CW2554"/>
      <c r="CX2554"/>
      <c r="CY2554"/>
      <c r="CZ2554"/>
      <c r="DF2554" s="90"/>
    </row>
    <row r="2555" spans="81:110" x14ac:dyDescent="0.25"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  <c r="CQ2555"/>
      <c r="CR2555"/>
      <c r="CS2555"/>
      <c r="CT2555"/>
      <c r="CU2555"/>
      <c r="CV2555"/>
      <c r="CW2555"/>
      <c r="CX2555"/>
      <c r="CY2555"/>
      <c r="CZ2555"/>
      <c r="DF2555" s="90"/>
    </row>
    <row r="2556" spans="81:110" x14ac:dyDescent="0.25"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  <c r="CQ2556"/>
      <c r="CR2556"/>
      <c r="CS2556"/>
      <c r="CT2556"/>
      <c r="CU2556"/>
      <c r="CV2556"/>
      <c r="CW2556"/>
      <c r="CX2556"/>
      <c r="CY2556"/>
      <c r="CZ2556"/>
      <c r="DF2556" s="90"/>
    </row>
    <row r="2557" spans="81:110" x14ac:dyDescent="0.25"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  <c r="CQ2557"/>
      <c r="CR2557"/>
      <c r="CS2557"/>
      <c r="CT2557"/>
      <c r="CU2557"/>
      <c r="CV2557"/>
      <c r="CW2557"/>
      <c r="CX2557"/>
      <c r="CY2557"/>
      <c r="CZ2557"/>
      <c r="DF2557" s="90"/>
    </row>
    <row r="2558" spans="81:110" x14ac:dyDescent="0.25"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  <c r="CQ2558"/>
      <c r="CR2558"/>
      <c r="CS2558"/>
      <c r="CT2558"/>
      <c r="CU2558"/>
      <c r="CV2558"/>
      <c r="CW2558"/>
      <c r="CX2558"/>
      <c r="CY2558"/>
      <c r="CZ2558"/>
      <c r="DF2558" s="90"/>
    </row>
    <row r="2559" spans="81:110" x14ac:dyDescent="0.25"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  <c r="CQ2559"/>
      <c r="CR2559"/>
      <c r="CS2559"/>
      <c r="CT2559"/>
      <c r="CU2559"/>
      <c r="CV2559"/>
      <c r="CW2559"/>
      <c r="CX2559"/>
      <c r="CY2559"/>
      <c r="CZ2559"/>
      <c r="DF2559" s="90"/>
    </row>
    <row r="2560" spans="81:110" x14ac:dyDescent="0.25"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  <c r="CQ2560"/>
      <c r="CR2560"/>
      <c r="CS2560"/>
      <c r="CT2560"/>
      <c r="CU2560"/>
      <c r="CV2560"/>
      <c r="CW2560"/>
      <c r="CX2560"/>
      <c r="CY2560"/>
      <c r="CZ2560"/>
      <c r="DF2560" s="90"/>
    </row>
    <row r="2561" spans="81:110" x14ac:dyDescent="0.25"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  <c r="CQ2561"/>
      <c r="CR2561"/>
      <c r="CS2561"/>
      <c r="CT2561"/>
      <c r="CU2561"/>
      <c r="CV2561"/>
      <c r="CW2561"/>
      <c r="CX2561"/>
      <c r="CY2561"/>
      <c r="CZ2561"/>
      <c r="DF2561" s="90"/>
    </row>
    <row r="2562" spans="81:110" x14ac:dyDescent="0.25"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  <c r="CQ2562"/>
      <c r="CR2562"/>
      <c r="CS2562"/>
      <c r="CT2562"/>
      <c r="CU2562"/>
      <c r="CV2562"/>
      <c r="CW2562"/>
      <c r="CX2562"/>
      <c r="CY2562"/>
      <c r="CZ2562"/>
      <c r="DF2562" s="90"/>
    </row>
    <row r="2563" spans="81:110" x14ac:dyDescent="0.25"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  <c r="CQ2563"/>
      <c r="CR2563"/>
      <c r="CS2563"/>
      <c r="CT2563"/>
      <c r="CU2563"/>
      <c r="CV2563"/>
      <c r="CW2563"/>
      <c r="CX2563"/>
      <c r="CY2563"/>
      <c r="CZ2563"/>
      <c r="DF2563" s="90"/>
    </row>
    <row r="2564" spans="81:110" x14ac:dyDescent="0.25"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  <c r="CQ2564"/>
      <c r="CR2564"/>
      <c r="CS2564"/>
      <c r="CT2564"/>
      <c r="CU2564"/>
      <c r="CV2564"/>
      <c r="CW2564"/>
      <c r="CX2564"/>
      <c r="CY2564"/>
      <c r="CZ2564"/>
      <c r="DF2564" s="90"/>
    </row>
    <row r="2565" spans="81:110" x14ac:dyDescent="0.25"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  <c r="CQ2565"/>
      <c r="CR2565"/>
      <c r="CS2565"/>
      <c r="CT2565"/>
      <c r="CU2565"/>
      <c r="CV2565"/>
      <c r="CW2565"/>
      <c r="CX2565"/>
      <c r="CY2565"/>
      <c r="CZ2565"/>
      <c r="DF2565" s="90"/>
    </row>
    <row r="2566" spans="81:110" x14ac:dyDescent="0.25"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  <c r="CQ2566"/>
      <c r="CR2566"/>
      <c r="CS2566"/>
      <c r="CT2566"/>
      <c r="CU2566"/>
      <c r="CV2566"/>
      <c r="CW2566"/>
      <c r="CX2566"/>
      <c r="CY2566"/>
      <c r="CZ2566"/>
      <c r="DF2566" s="90"/>
    </row>
    <row r="2567" spans="81:110" x14ac:dyDescent="0.25"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  <c r="CQ2567"/>
      <c r="CR2567"/>
      <c r="CS2567"/>
      <c r="CT2567"/>
      <c r="CU2567"/>
      <c r="CV2567"/>
      <c r="CW2567"/>
      <c r="CX2567"/>
      <c r="CY2567"/>
      <c r="CZ2567"/>
      <c r="DF2567" s="90"/>
    </row>
    <row r="2568" spans="81:110" x14ac:dyDescent="0.25"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  <c r="CQ2568"/>
      <c r="CR2568"/>
      <c r="CS2568"/>
      <c r="CT2568"/>
      <c r="CU2568"/>
      <c r="CV2568"/>
      <c r="CW2568"/>
      <c r="CX2568"/>
      <c r="CY2568"/>
      <c r="CZ2568"/>
      <c r="DF2568" s="90"/>
    </row>
    <row r="2569" spans="81:110" x14ac:dyDescent="0.25"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  <c r="CQ2569"/>
      <c r="CR2569"/>
      <c r="CS2569"/>
      <c r="CT2569"/>
      <c r="CU2569"/>
      <c r="CV2569"/>
      <c r="CW2569"/>
      <c r="CX2569"/>
      <c r="CY2569"/>
      <c r="CZ2569"/>
      <c r="DF2569" s="90"/>
    </row>
    <row r="2570" spans="81:110" x14ac:dyDescent="0.25"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  <c r="CQ2570"/>
      <c r="CR2570"/>
      <c r="CS2570"/>
      <c r="CT2570"/>
      <c r="CU2570"/>
      <c r="CV2570"/>
      <c r="CW2570"/>
      <c r="CX2570"/>
      <c r="CY2570"/>
      <c r="CZ2570"/>
      <c r="DF2570" s="90"/>
    </row>
    <row r="2571" spans="81:110" x14ac:dyDescent="0.25"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  <c r="CQ2571"/>
      <c r="CR2571"/>
      <c r="CS2571"/>
      <c r="CT2571"/>
      <c r="CU2571"/>
      <c r="CV2571"/>
      <c r="CW2571"/>
      <c r="CX2571"/>
      <c r="CY2571"/>
      <c r="CZ2571"/>
      <c r="DF2571" s="90"/>
    </row>
    <row r="2572" spans="81:110" x14ac:dyDescent="0.25"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  <c r="CQ2572"/>
      <c r="CR2572"/>
      <c r="CS2572"/>
      <c r="CT2572"/>
      <c r="CU2572"/>
      <c r="CV2572"/>
      <c r="CW2572"/>
      <c r="CX2572"/>
      <c r="CY2572"/>
      <c r="CZ2572"/>
      <c r="DF2572" s="90"/>
    </row>
    <row r="2573" spans="81:110" x14ac:dyDescent="0.25"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  <c r="CQ2573"/>
      <c r="CR2573"/>
      <c r="CS2573"/>
      <c r="CT2573"/>
      <c r="CU2573"/>
      <c r="CV2573"/>
      <c r="CW2573"/>
      <c r="CX2573"/>
      <c r="CY2573"/>
      <c r="CZ2573"/>
      <c r="DF2573" s="90"/>
    </row>
    <row r="2574" spans="81:110" x14ac:dyDescent="0.25"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  <c r="CQ2574"/>
      <c r="CR2574"/>
      <c r="CS2574"/>
      <c r="CT2574"/>
      <c r="CU2574"/>
      <c r="CV2574"/>
      <c r="CW2574"/>
      <c r="CX2574"/>
      <c r="CY2574"/>
      <c r="CZ2574"/>
      <c r="DF2574" s="90"/>
    </row>
    <row r="2575" spans="81:110" x14ac:dyDescent="0.25"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  <c r="CQ2575"/>
      <c r="CR2575"/>
      <c r="CS2575"/>
      <c r="CT2575"/>
      <c r="CU2575"/>
      <c r="CV2575"/>
      <c r="CW2575"/>
      <c r="CX2575"/>
      <c r="CY2575"/>
      <c r="CZ2575"/>
      <c r="DF2575" s="90"/>
    </row>
    <row r="2576" spans="81:110" x14ac:dyDescent="0.25"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  <c r="CQ2576"/>
      <c r="CR2576"/>
      <c r="CS2576"/>
      <c r="CT2576"/>
      <c r="CU2576"/>
      <c r="CV2576"/>
      <c r="CW2576"/>
      <c r="CX2576"/>
      <c r="CY2576"/>
      <c r="CZ2576"/>
      <c r="DF2576" s="90"/>
    </row>
    <row r="2577" spans="81:110" x14ac:dyDescent="0.25"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  <c r="CQ2577"/>
      <c r="CR2577"/>
      <c r="CS2577"/>
      <c r="CT2577"/>
      <c r="CU2577"/>
      <c r="CV2577"/>
      <c r="CW2577"/>
      <c r="CX2577"/>
      <c r="CY2577"/>
      <c r="CZ2577"/>
      <c r="DF2577" s="90"/>
    </row>
    <row r="2578" spans="81:110" x14ac:dyDescent="0.25"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  <c r="CQ2578"/>
      <c r="CR2578"/>
      <c r="CS2578"/>
      <c r="CT2578"/>
      <c r="CU2578"/>
      <c r="CV2578"/>
      <c r="CW2578"/>
      <c r="CX2578"/>
      <c r="CY2578"/>
      <c r="CZ2578"/>
      <c r="DF2578" s="90"/>
    </row>
    <row r="2579" spans="81:110" x14ac:dyDescent="0.25"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  <c r="CQ2579"/>
      <c r="CR2579"/>
      <c r="CS2579"/>
      <c r="CT2579"/>
      <c r="CU2579"/>
      <c r="CV2579"/>
      <c r="CW2579"/>
      <c r="CX2579"/>
      <c r="CY2579"/>
      <c r="CZ2579"/>
      <c r="DF2579" s="90"/>
    </row>
    <row r="2580" spans="81:110" x14ac:dyDescent="0.25"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  <c r="CQ2580"/>
      <c r="CR2580"/>
      <c r="CS2580"/>
      <c r="CT2580"/>
      <c r="CU2580"/>
      <c r="CV2580"/>
      <c r="CW2580"/>
      <c r="CX2580"/>
      <c r="CY2580"/>
      <c r="CZ2580"/>
      <c r="DF2580" s="90"/>
    </row>
    <row r="2581" spans="81:110" x14ac:dyDescent="0.25"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  <c r="CQ2581"/>
      <c r="CR2581"/>
      <c r="CS2581"/>
      <c r="CT2581"/>
      <c r="CU2581"/>
      <c r="CV2581"/>
      <c r="CW2581"/>
      <c r="CX2581"/>
      <c r="CY2581"/>
      <c r="CZ2581"/>
      <c r="DF2581" s="90"/>
    </row>
    <row r="2582" spans="81:110" x14ac:dyDescent="0.25"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  <c r="CQ2582"/>
      <c r="CR2582"/>
      <c r="CS2582"/>
      <c r="CT2582"/>
      <c r="CU2582"/>
      <c r="CV2582"/>
      <c r="CW2582"/>
      <c r="CX2582"/>
      <c r="CY2582"/>
      <c r="CZ2582"/>
      <c r="DF2582" s="90"/>
    </row>
    <row r="2583" spans="81:110" x14ac:dyDescent="0.25"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  <c r="CQ2583"/>
      <c r="CR2583"/>
      <c r="CS2583"/>
      <c r="CT2583"/>
      <c r="CU2583"/>
      <c r="CV2583"/>
      <c r="CW2583"/>
      <c r="CX2583"/>
      <c r="CY2583"/>
      <c r="CZ2583"/>
      <c r="DF2583" s="90"/>
    </row>
    <row r="2584" spans="81:110" x14ac:dyDescent="0.25"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  <c r="CQ2584"/>
      <c r="CR2584"/>
      <c r="CS2584"/>
      <c r="CT2584"/>
      <c r="CU2584"/>
      <c r="CV2584"/>
      <c r="CW2584"/>
      <c r="CX2584"/>
      <c r="CY2584"/>
      <c r="CZ2584"/>
      <c r="DF2584" s="90"/>
    </row>
    <row r="2585" spans="81:110" x14ac:dyDescent="0.25"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  <c r="CQ2585"/>
      <c r="CR2585"/>
      <c r="CS2585"/>
      <c r="CT2585"/>
      <c r="CU2585"/>
      <c r="CV2585"/>
      <c r="CW2585"/>
      <c r="CX2585"/>
      <c r="CY2585"/>
      <c r="CZ2585"/>
      <c r="DF2585" s="90"/>
    </row>
    <row r="2586" spans="81:110" x14ac:dyDescent="0.25"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  <c r="CQ2586"/>
      <c r="CR2586"/>
      <c r="CS2586"/>
      <c r="CT2586"/>
      <c r="CU2586"/>
      <c r="CV2586"/>
      <c r="CW2586"/>
      <c r="CX2586"/>
      <c r="CY2586"/>
      <c r="CZ2586"/>
      <c r="DF2586" s="90"/>
    </row>
    <row r="2587" spans="81:110" x14ac:dyDescent="0.25"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  <c r="CQ2587"/>
      <c r="CR2587"/>
      <c r="CS2587"/>
      <c r="CT2587"/>
      <c r="CU2587"/>
      <c r="CV2587"/>
      <c r="CW2587"/>
      <c r="CX2587"/>
      <c r="CY2587"/>
      <c r="CZ2587"/>
      <c r="DF2587" s="90"/>
    </row>
    <row r="2588" spans="81:110" x14ac:dyDescent="0.25"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  <c r="CQ2588"/>
      <c r="CR2588"/>
      <c r="CS2588"/>
      <c r="CT2588"/>
      <c r="CU2588"/>
      <c r="CV2588"/>
      <c r="CW2588"/>
      <c r="CX2588"/>
      <c r="CY2588"/>
      <c r="CZ2588"/>
      <c r="DF2588" s="90"/>
    </row>
    <row r="2589" spans="81:110" x14ac:dyDescent="0.25"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  <c r="CQ2589"/>
      <c r="CR2589"/>
      <c r="CS2589"/>
      <c r="CT2589"/>
      <c r="CU2589"/>
      <c r="CV2589"/>
      <c r="CW2589"/>
      <c r="CX2589"/>
      <c r="CY2589"/>
      <c r="CZ2589"/>
      <c r="DF2589" s="90"/>
    </row>
    <row r="2590" spans="81:110" x14ac:dyDescent="0.25"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  <c r="CQ2590"/>
      <c r="CR2590"/>
      <c r="CS2590"/>
      <c r="CT2590"/>
      <c r="CU2590"/>
      <c r="CV2590"/>
      <c r="CW2590"/>
      <c r="CX2590"/>
      <c r="CY2590"/>
      <c r="CZ2590"/>
      <c r="DF2590" s="90"/>
    </row>
    <row r="2591" spans="81:110" x14ac:dyDescent="0.25"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  <c r="CQ2591"/>
      <c r="CR2591"/>
      <c r="CS2591"/>
      <c r="CT2591"/>
      <c r="CU2591"/>
      <c r="CV2591"/>
      <c r="CW2591"/>
      <c r="CX2591"/>
      <c r="CY2591"/>
      <c r="CZ2591"/>
      <c r="DF2591" s="90"/>
    </row>
    <row r="2592" spans="81:110" x14ac:dyDescent="0.25"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  <c r="CQ2592"/>
      <c r="CR2592"/>
      <c r="CS2592"/>
      <c r="CT2592"/>
      <c r="CU2592"/>
      <c r="CV2592"/>
      <c r="CW2592"/>
      <c r="CX2592"/>
      <c r="CY2592"/>
      <c r="CZ2592"/>
      <c r="DF2592" s="90"/>
    </row>
    <row r="2593" spans="81:110" x14ac:dyDescent="0.25"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  <c r="CQ2593"/>
      <c r="CR2593"/>
      <c r="CS2593"/>
      <c r="CT2593"/>
      <c r="CU2593"/>
      <c r="CV2593"/>
      <c r="CW2593"/>
      <c r="CX2593"/>
      <c r="CY2593"/>
      <c r="CZ2593"/>
      <c r="DF2593" s="90"/>
    </row>
    <row r="2594" spans="81:110" x14ac:dyDescent="0.25"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  <c r="CQ2594"/>
      <c r="CR2594"/>
      <c r="CS2594"/>
      <c r="CT2594"/>
      <c r="CU2594"/>
      <c r="CV2594"/>
      <c r="CW2594"/>
      <c r="CX2594"/>
      <c r="CY2594"/>
      <c r="CZ2594"/>
      <c r="DF2594" s="90"/>
    </row>
    <row r="2595" spans="81:110" x14ac:dyDescent="0.25"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  <c r="CQ2595"/>
      <c r="CR2595"/>
      <c r="CS2595"/>
      <c r="CT2595"/>
      <c r="CU2595"/>
      <c r="CV2595"/>
      <c r="CW2595"/>
      <c r="CX2595"/>
      <c r="CY2595"/>
      <c r="CZ2595"/>
      <c r="DF2595" s="90"/>
    </row>
    <row r="2596" spans="81:110" x14ac:dyDescent="0.25"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  <c r="CQ2596"/>
      <c r="CR2596"/>
      <c r="CS2596"/>
      <c r="CT2596"/>
      <c r="CU2596"/>
      <c r="CV2596"/>
      <c r="CW2596"/>
      <c r="CX2596"/>
      <c r="CY2596"/>
      <c r="CZ2596"/>
      <c r="DF2596" s="90"/>
    </row>
    <row r="2597" spans="81:110" x14ac:dyDescent="0.25"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  <c r="CQ2597"/>
      <c r="CR2597"/>
      <c r="CS2597"/>
      <c r="CT2597"/>
      <c r="CU2597"/>
      <c r="CV2597"/>
      <c r="CW2597"/>
      <c r="CX2597"/>
      <c r="CY2597"/>
      <c r="CZ2597"/>
      <c r="DF2597" s="90"/>
    </row>
    <row r="2598" spans="81:110" x14ac:dyDescent="0.25"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  <c r="CQ2598"/>
      <c r="CR2598"/>
      <c r="CS2598"/>
      <c r="CT2598"/>
      <c r="CU2598"/>
      <c r="CV2598"/>
      <c r="CW2598"/>
      <c r="CX2598"/>
      <c r="CY2598"/>
      <c r="CZ2598"/>
      <c r="DF2598" s="90"/>
    </row>
    <row r="2599" spans="81:110" x14ac:dyDescent="0.25"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  <c r="CQ2599"/>
      <c r="CR2599"/>
      <c r="CS2599"/>
      <c r="CT2599"/>
      <c r="CU2599"/>
      <c r="CV2599"/>
      <c r="CW2599"/>
      <c r="CX2599"/>
      <c r="CY2599"/>
      <c r="CZ2599"/>
      <c r="DF2599" s="90"/>
    </row>
    <row r="2600" spans="81:110" x14ac:dyDescent="0.25"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  <c r="CQ2600"/>
      <c r="CR2600"/>
      <c r="CS2600"/>
      <c r="CT2600"/>
      <c r="CU2600"/>
      <c r="CV2600"/>
      <c r="CW2600"/>
      <c r="CX2600"/>
      <c r="CY2600"/>
      <c r="CZ2600"/>
      <c r="DF2600" s="90"/>
    </row>
    <row r="2601" spans="81:110" x14ac:dyDescent="0.25"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  <c r="CQ2601"/>
      <c r="CR2601"/>
      <c r="CS2601"/>
      <c r="CT2601"/>
      <c r="CU2601"/>
      <c r="CV2601"/>
      <c r="CW2601"/>
      <c r="CX2601"/>
      <c r="CY2601"/>
      <c r="CZ2601"/>
      <c r="DF2601" s="90"/>
    </row>
    <row r="2602" spans="81:110" x14ac:dyDescent="0.25"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  <c r="CQ2602"/>
      <c r="CR2602"/>
      <c r="CS2602"/>
      <c r="CT2602"/>
      <c r="CU2602"/>
      <c r="CV2602"/>
      <c r="CW2602"/>
      <c r="CX2602"/>
      <c r="CY2602"/>
      <c r="CZ2602"/>
      <c r="DF2602" s="90"/>
    </row>
    <row r="2603" spans="81:110" x14ac:dyDescent="0.25"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  <c r="CQ2603"/>
      <c r="CR2603"/>
      <c r="CS2603"/>
      <c r="CT2603"/>
      <c r="CU2603"/>
      <c r="CV2603"/>
      <c r="CW2603"/>
      <c r="CX2603"/>
      <c r="CY2603"/>
      <c r="CZ2603"/>
      <c r="DF2603" s="90"/>
    </row>
    <row r="2604" spans="81:110" x14ac:dyDescent="0.25"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  <c r="CQ2604"/>
      <c r="CR2604"/>
      <c r="CS2604"/>
      <c r="CT2604"/>
      <c r="CU2604"/>
      <c r="CV2604"/>
      <c r="CW2604"/>
      <c r="CX2604"/>
      <c r="CY2604"/>
      <c r="CZ2604"/>
      <c r="DF2604" s="90"/>
    </row>
    <row r="2605" spans="81:110" x14ac:dyDescent="0.25"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  <c r="CQ2605"/>
      <c r="CR2605"/>
      <c r="CS2605"/>
      <c r="CT2605"/>
      <c r="CU2605"/>
      <c r="CV2605"/>
      <c r="CW2605"/>
      <c r="CX2605"/>
      <c r="CY2605"/>
      <c r="CZ2605"/>
      <c r="DF2605" s="90"/>
    </row>
    <row r="2606" spans="81:110" x14ac:dyDescent="0.25"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  <c r="CQ2606"/>
      <c r="CR2606"/>
      <c r="CS2606"/>
      <c r="CT2606"/>
      <c r="CU2606"/>
      <c r="CV2606"/>
      <c r="CW2606"/>
      <c r="CX2606"/>
      <c r="CY2606"/>
      <c r="CZ2606"/>
      <c r="DF2606" s="90"/>
    </row>
    <row r="2607" spans="81:110" x14ac:dyDescent="0.25"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  <c r="CQ2607"/>
      <c r="CR2607"/>
      <c r="CS2607"/>
      <c r="CT2607"/>
      <c r="CU2607"/>
      <c r="CV2607"/>
      <c r="CW2607"/>
      <c r="CX2607"/>
      <c r="CY2607"/>
      <c r="CZ2607"/>
      <c r="DF2607" s="90"/>
    </row>
    <row r="2608" spans="81:110" x14ac:dyDescent="0.25"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  <c r="CQ2608"/>
      <c r="CR2608"/>
      <c r="CS2608"/>
      <c r="CT2608"/>
      <c r="CU2608"/>
      <c r="CV2608"/>
      <c r="CW2608"/>
      <c r="CX2608"/>
      <c r="CY2608"/>
      <c r="CZ2608"/>
      <c r="DF2608" s="90"/>
    </row>
    <row r="2609" spans="81:110" x14ac:dyDescent="0.25"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  <c r="CQ2609"/>
      <c r="CR2609"/>
      <c r="CS2609"/>
      <c r="CT2609"/>
      <c r="CU2609"/>
      <c r="CV2609"/>
      <c r="CW2609"/>
      <c r="CX2609"/>
      <c r="CY2609"/>
      <c r="CZ2609"/>
      <c r="DF2609" s="90"/>
    </row>
    <row r="2610" spans="81:110" x14ac:dyDescent="0.25"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  <c r="CQ2610"/>
      <c r="CR2610"/>
      <c r="CS2610"/>
      <c r="CT2610"/>
      <c r="CU2610"/>
      <c r="CV2610"/>
      <c r="CW2610"/>
      <c r="CX2610"/>
      <c r="CY2610"/>
      <c r="CZ2610"/>
      <c r="DF2610" s="90"/>
    </row>
    <row r="2611" spans="81:110" x14ac:dyDescent="0.25"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  <c r="CQ2611"/>
      <c r="CR2611"/>
      <c r="CS2611"/>
      <c r="CT2611"/>
      <c r="CU2611"/>
      <c r="CV2611"/>
      <c r="CW2611"/>
      <c r="CX2611"/>
      <c r="CY2611"/>
      <c r="CZ2611"/>
      <c r="DF2611" s="90"/>
    </row>
    <row r="2612" spans="81:110" x14ac:dyDescent="0.25"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  <c r="CQ2612"/>
      <c r="CR2612"/>
      <c r="CS2612"/>
      <c r="CT2612"/>
      <c r="CU2612"/>
      <c r="CV2612"/>
      <c r="CW2612"/>
      <c r="CX2612"/>
      <c r="CY2612"/>
      <c r="CZ2612"/>
      <c r="DF2612" s="90"/>
    </row>
    <row r="2613" spans="81:110" x14ac:dyDescent="0.25"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  <c r="CQ2613"/>
      <c r="CR2613"/>
      <c r="CS2613"/>
      <c r="CT2613"/>
      <c r="CU2613"/>
      <c r="CV2613"/>
      <c r="CW2613"/>
      <c r="CX2613"/>
      <c r="CY2613"/>
      <c r="CZ2613"/>
      <c r="DF2613" s="90"/>
    </row>
    <row r="2614" spans="81:110" x14ac:dyDescent="0.25"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  <c r="CQ2614"/>
      <c r="CR2614"/>
      <c r="CS2614"/>
      <c r="CT2614"/>
      <c r="CU2614"/>
      <c r="CV2614"/>
      <c r="CW2614"/>
      <c r="CX2614"/>
      <c r="CY2614"/>
      <c r="CZ2614"/>
      <c r="DF2614" s="90"/>
    </row>
    <row r="2615" spans="81:110" x14ac:dyDescent="0.25"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  <c r="CQ2615"/>
      <c r="CR2615"/>
      <c r="CS2615"/>
      <c r="CT2615"/>
      <c r="CU2615"/>
      <c r="CV2615"/>
      <c r="CW2615"/>
      <c r="CX2615"/>
      <c r="CY2615"/>
      <c r="CZ2615"/>
      <c r="DF2615" s="90"/>
    </row>
    <row r="2616" spans="81:110" x14ac:dyDescent="0.25"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  <c r="CQ2616"/>
      <c r="CR2616"/>
      <c r="CS2616"/>
      <c r="CT2616"/>
      <c r="CU2616"/>
      <c r="CV2616"/>
      <c r="CW2616"/>
      <c r="CX2616"/>
      <c r="CY2616"/>
      <c r="CZ2616"/>
      <c r="DF2616" s="90"/>
    </row>
    <row r="2617" spans="81:110" x14ac:dyDescent="0.25"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  <c r="CQ2617"/>
      <c r="CR2617"/>
      <c r="CS2617"/>
      <c r="CT2617"/>
      <c r="CU2617"/>
      <c r="CV2617"/>
      <c r="CW2617"/>
      <c r="CX2617"/>
      <c r="CY2617"/>
      <c r="CZ2617"/>
      <c r="DF2617" s="90"/>
    </row>
    <row r="2618" spans="81:110" x14ac:dyDescent="0.25"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  <c r="CQ2618"/>
      <c r="CR2618"/>
      <c r="CS2618"/>
      <c r="CT2618"/>
      <c r="CU2618"/>
      <c r="CV2618"/>
      <c r="CW2618"/>
      <c r="CX2618"/>
      <c r="CY2618"/>
      <c r="CZ2618"/>
      <c r="DF2618" s="90"/>
    </row>
    <row r="2619" spans="81:110" x14ac:dyDescent="0.25"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  <c r="CQ2619"/>
      <c r="CR2619"/>
      <c r="CS2619"/>
      <c r="CT2619"/>
      <c r="CU2619"/>
      <c r="CV2619"/>
      <c r="CW2619"/>
      <c r="CX2619"/>
      <c r="CY2619"/>
      <c r="CZ2619"/>
      <c r="DF2619" s="90"/>
    </row>
    <row r="2620" spans="81:110" x14ac:dyDescent="0.25"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  <c r="CQ2620"/>
      <c r="CR2620"/>
      <c r="CS2620"/>
      <c r="CT2620"/>
      <c r="CU2620"/>
      <c r="CV2620"/>
      <c r="CW2620"/>
      <c r="CX2620"/>
      <c r="CY2620"/>
      <c r="CZ2620"/>
      <c r="DF2620" s="90"/>
    </row>
    <row r="2621" spans="81:110" x14ac:dyDescent="0.25"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  <c r="CQ2621"/>
      <c r="CR2621"/>
      <c r="CS2621"/>
      <c r="CT2621"/>
      <c r="CU2621"/>
      <c r="CV2621"/>
      <c r="CW2621"/>
      <c r="CX2621"/>
      <c r="CY2621"/>
      <c r="CZ2621"/>
      <c r="DF2621" s="90"/>
    </row>
    <row r="2622" spans="81:110" x14ac:dyDescent="0.25"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  <c r="CQ2622"/>
      <c r="CR2622"/>
      <c r="CS2622"/>
      <c r="CT2622"/>
      <c r="CU2622"/>
      <c r="CV2622"/>
      <c r="CW2622"/>
      <c r="CX2622"/>
      <c r="CY2622"/>
      <c r="CZ2622"/>
      <c r="DF2622" s="90"/>
    </row>
    <row r="2623" spans="81:110" x14ac:dyDescent="0.25"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  <c r="CQ2623"/>
      <c r="CR2623"/>
      <c r="CS2623"/>
      <c r="CT2623"/>
      <c r="CU2623"/>
      <c r="CV2623"/>
      <c r="CW2623"/>
      <c r="CX2623"/>
      <c r="CY2623"/>
      <c r="CZ2623"/>
      <c r="DF2623" s="90"/>
    </row>
    <row r="2624" spans="81:110" x14ac:dyDescent="0.25"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  <c r="CQ2624"/>
      <c r="CR2624"/>
      <c r="CS2624"/>
      <c r="CT2624"/>
      <c r="CU2624"/>
      <c r="CV2624"/>
      <c r="CW2624"/>
      <c r="CX2624"/>
      <c r="CY2624"/>
      <c r="CZ2624"/>
      <c r="DF2624" s="90"/>
    </row>
    <row r="2625" spans="81:110" x14ac:dyDescent="0.25"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  <c r="CQ2625"/>
      <c r="CR2625"/>
      <c r="CS2625"/>
      <c r="CT2625"/>
      <c r="CU2625"/>
      <c r="CV2625"/>
      <c r="CW2625"/>
      <c r="CX2625"/>
      <c r="CY2625"/>
      <c r="CZ2625"/>
      <c r="DF2625" s="90"/>
    </row>
    <row r="2626" spans="81:110" x14ac:dyDescent="0.25"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  <c r="CQ2626"/>
      <c r="CR2626"/>
      <c r="CS2626"/>
      <c r="CT2626"/>
      <c r="CU2626"/>
      <c r="CV2626"/>
      <c r="CW2626"/>
      <c r="CX2626"/>
      <c r="CY2626"/>
      <c r="CZ2626"/>
      <c r="DF2626" s="90"/>
    </row>
    <row r="2627" spans="81:110" x14ac:dyDescent="0.25"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  <c r="CQ2627"/>
      <c r="CR2627"/>
      <c r="CS2627"/>
      <c r="CT2627"/>
      <c r="CU2627"/>
      <c r="CV2627"/>
      <c r="CW2627"/>
      <c r="CX2627"/>
      <c r="CY2627"/>
      <c r="CZ2627"/>
      <c r="DF2627" s="90"/>
    </row>
    <row r="2628" spans="81:110" x14ac:dyDescent="0.25"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  <c r="CQ2628"/>
      <c r="CR2628"/>
      <c r="CS2628"/>
      <c r="CT2628"/>
      <c r="CU2628"/>
      <c r="CV2628"/>
      <c r="CW2628"/>
      <c r="CX2628"/>
      <c r="CY2628"/>
      <c r="CZ2628"/>
      <c r="DF2628" s="90"/>
    </row>
    <row r="2629" spans="81:110" x14ac:dyDescent="0.25"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  <c r="CQ2629"/>
      <c r="CR2629"/>
      <c r="CS2629"/>
      <c r="CT2629"/>
      <c r="CU2629"/>
      <c r="CV2629"/>
      <c r="CW2629"/>
      <c r="CX2629"/>
      <c r="CY2629"/>
      <c r="CZ2629"/>
      <c r="DF2629" s="90"/>
    </row>
    <row r="2630" spans="81:110" x14ac:dyDescent="0.25"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  <c r="CQ2630"/>
      <c r="CR2630"/>
      <c r="CS2630"/>
      <c r="CT2630"/>
      <c r="CU2630"/>
      <c r="CV2630"/>
      <c r="CW2630"/>
      <c r="CX2630"/>
      <c r="CY2630"/>
      <c r="CZ2630"/>
      <c r="DF2630" s="90"/>
    </row>
    <row r="2631" spans="81:110" x14ac:dyDescent="0.25"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  <c r="CQ2631"/>
      <c r="CR2631"/>
      <c r="CS2631"/>
      <c r="CT2631"/>
      <c r="CU2631"/>
      <c r="CV2631"/>
      <c r="CW2631"/>
      <c r="CX2631"/>
      <c r="CY2631"/>
      <c r="CZ2631"/>
      <c r="DF2631" s="90"/>
    </row>
    <row r="2632" spans="81:110" x14ac:dyDescent="0.25"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  <c r="CQ2632"/>
      <c r="CR2632"/>
      <c r="CS2632"/>
      <c r="CT2632"/>
      <c r="CU2632"/>
      <c r="CV2632"/>
      <c r="CW2632"/>
      <c r="CX2632"/>
      <c r="CY2632"/>
      <c r="CZ2632"/>
      <c r="DF2632" s="90"/>
    </row>
    <row r="2633" spans="81:110" x14ac:dyDescent="0.25"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  <c r="CQ2633"/>
      <c r="CR2633"/>
      <c r="CS2633"/>
      <c r="CT2633"/>
      <c r="CU2633"/>
      <c r="CV2633"/>
      <c r="CW2633"/>
      <c r="CX2633"/>
      <c r="CY2633"/>
      <c r="CZ2633"/>
      <c r="DF2633" s="90"/>
    </row>
    <row r="2634" spans="81:110" x14ac:dyDescent="0.25"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  <c r="CQ2634"/>
      <c r="CR2634"/>
      <c r="CS2634"/>
      <c r="CT2634"/>
      <c r="CU2634"/>
      <c r="CV2634"/>
      <c r="CW2634"/>
      <c r="CX2634"/>
      <c r="CY2634"/>
      <c r="CZ2634"/>
      <c r="DF2634" s="90"/>
    </row>
    <row r="2635" spans="81:110" x14ac:dyDescent="0.25"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  <c r="CQ2635"/>
      <c r="CR2635"/>
      <c r="CS2635"/>
      <c r="CT2635"/>
      <c r="CU2635"/>
      <c r="CV2635"/>
      <c r="CW2635"/>
      <c r="CX2635"/>
      <c r="CY2635"/>
      <c r="CZ2635"/>
      <c r="DF2635" s="90"/>
    </row>
    <row r="2636" spans="81:110" x14ac:dyDescent="0.25"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  <c r="CQ2636"/>
      <c r="CR2636"/>
      <c r="CS2636"/>
      <c r="CT2636"/>
      <c r="CU2636"/>
      <c r="CV2636"/>
      <c r="CW2636"/>
      <c r="CX2636"/>
      <c r="CY2636"/>
      <c r="CZ2636"/>
      <c r="DF2636" s="90"/>
    </row>
    <row r="2637" spans="81:110" x14ac:dyDescent="0.25"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  <c r="CQ2637"/>
      <c r="CR2637"/>
      <c r="CS2637"/>
      <c r="CT2637"/>
      <c r="CU2637"/>
      <c r="CV2637"/>
      <c r="CW2637"/>
      <c r="CX2637"/>
      <c r="CY2637"/>
      <c r="CZ2637"/>
      <c r="DF2637" s="90"/>
    </row>
    <row r="2638" spans="81:110" x14ac:dyDescent="0.25"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  <c r="CQ2638"/>
      <c r="CR2638"/>
      <c r="CS2638"/>
      <c r="CT2638"/>
      <c r="CU2638"/>
      <c r="CV2638"/>
      <c r="CW2638"/>
      <c r="CX2638"/>
      <c r="CY2638"/>
      <c r="CZ2638"/>
      <c r="DF2638" s="90"/>
    </row>
    <row r="2639" spans="81:110" x14ac:dyDescent="0.25"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  <c r="CQ2639"/>
      <c r="CR2639"/>
      <c r="CS2639"/>
      <c r="CT2639"/>
      <c r="CU2639"/>
      <c r="CV2639"/>
      <c r="CW2639"/>
      <c r="CX2639"/>
      <c r="CY2639"/>
      <c r="CZ2639"/>
      <c r="DF2639" s="90"/>
    </row>
    <row r="2640" spans="81:110" x14ac:dyDescent="0.25"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  <c r="CQ2640"/>
      <c r="CR2640"/>
      <c r="CS2640"/>
      <c r="CT2640"/>
      <c r="CU2640"/>
      <c r="CV2640"/>
      <c r="CW2640"/>
      <c r="CX2640"/>
      <c r="CY2640"/>
      <c r="CZ2640"/>
      <c r="DF2640" s="90"/>
    </row>
    <row r="2641" spans="81:110" x14ac:dyDescent="0.25"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  <c r="CQ2641"/>
      <c r="CR2641"/>
      <c r="CS2641"/>
      <c r="CT2641"/>
      <c r="CU2641"/>
      <c r="CV2641"/>
      <c r="CW2641"/>
      <c r="CX2641"/>
      <c r="CY2641"/>
      <c r="CZ2641"/>
      <c r="DF2641" s="90"/>
    </row>
    <row r="2642" spans="81:110" x14ac:dyDescent="0.25"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  <c r="CQ2642"/>
      <c r="CR2642"/>
      <c r="CS2642"/>
      <c r="CT2642"/>
      <c r="CU2642"/>
      <c r="CV2642"/>
      <c r="CW2642"/>
      <c r="CX2642"/>
      <c r="CY2642"/>
      <c r="CZ2642"/>
      <c r="DF2642" s="90"/>
    </row>
    <row r="2643" spans="81:110" x14ac:dyDescent="0.25"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  <c r="CQ2643"/>
      <c r="CR2643"/>
      <c r="CS2643"/>
      <c r="CT2643"/>
      <c r="CU2643"/>
      <c r="CV2643"/>
      <c r="CW2643"/>
      <c r="CX2643"/>
      <c r="CY2643"/>
      <c r="CZ2643"/>
      <c r="DF2643" s="90"/>
    </row>
    <row r="2644" spans="81:110" x14ac:dyDescent="0.25"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  <c r="CQ2644"/>
      <c r="CR2644"/>
      <c r="CS2644"/>
      <c r="CT2644"/>
      <c r="CU2644"/>
      <c r="CV2644"/>
      <c r="CW2644"/>
      <c r="CX2644"/>
      <c r="CY2644"/>
      <c r="CZ2644"/>
      <c r="DF2644" s="90"/>
    </row>
    <row r="2645" spans="81:110" x14ac:dyDescent="0.25"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  <c r="CQ2645"/>
      <c r="CR2645"/>
      <c r="CS2645"/>
      <c r="CT2645"/>
      <c r="CU2645"/>
      <c r="CV2645"/>
      <c r="CW2645"/>
      <c r="CX2645"/>
      <c r="CY2645"/>
      <c r="CZ2645"/>
      <c r="DF2645" s="90"/>
    </row>
    <row r="2646" spans="81:110" x14ac:dyDescent="0.25"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  <c r="CQ2646"/>
      <c r="CR2646"/>
      <c r="CS2646"/>
      <c r="CT2646"/>
      <c r="CU2646"/>
      <c r="CV2646"/>
      <c r="CW2646"/>
      <c r="CX2646"/>
      <c r="CY2646"/>
      <c r="CZ2646"/>
      <c r="DF2646" s="90"/>
    </row>
    <row r="2647" spans="81:110" x14ac:dyDescent="0.25"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  <c r="CQ2647"/>
      <c r="CR2647"/>
      <c r="CS2647"/>
      <c r="CT2647"/>
      <c r="CU2647"/>
      <c r="CV2647"/>
      <c r="CW2647"/>
      <c r="CX2647"/>
      <c r="CY2647"/>
      <c r="CZ2647"/>
      <c r="DF2647" s="90"/>
    </row>
    <row r="2648" spans="81:110" x14ac:dyDescent="0.25"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  <c r="CQ2648"/>
      <c r="CR2648"/>
      <c r="CS2648"/>
      <c r="CT2648"/>
      <c r="CU2648"/>
      <c r="CV2648"/>
      <c r="CW2648"/>
      <c r="CX2648"/>
      <c r="CY2648"/>
      <c r="CZ2648"/>
      <c r="DF2648" s="90"/>
    </row>
    <row r="2649" spans="81:110" x14ac:dyDescent="0.25"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  <c r="CQ2649"/>
      <c r="CR2649"/>
      <c r="CS2649"/>
      <c r="CT2649"/>
      <c r="CU2649"/>
      <c r="CV2649"/>
      <c r="CW2649"/>
      <c r="CX2649"/>
      <c r="CY2649"/>
      <c r="CZ2649"/>
      <c r="DF2649" s="90"/>
    </row>
    <row r="2650" spans="81:110" x14ac:dyDescent="0.25"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  <c r="CQ2650"/>
      <c r="CR2650"/>
      <c r="CS2650"/>
      <c r="CT2650"/>
      <c r="CU2650"/>
      <c r="CV2650"/>
      <c r="CW2650"/>
      <c r="CX2650"/>
      <c r="CY2650"/>
      <c r="CZ2650"/>
      <c r="DF2650" s="90"/>
    </row>
    <row r="2651" spans="81:110" x14ac:dyDescent="0.25"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  <c r="CQ2651"/>
      <c r="CR2651"/>
      <c r="CS2651"/>
      <c r="CT2651"/>
      <c r="CU2651"/>
      <c r="CV2651"/>
      <c r="CW2651"/>
      <c r="CX2651"/>
      <c r="CY2651"/>
      <c r="CZ2651"/>
      <c r="DF2651" s="90"/>
    </row>
    <row r="2652" spans="81:110" x14ac:dyDescent="0.25"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  <c r="CQ2652"/>
      <c r="CR2652"/>
      <c r="CS2652"/>
      <c r="CT2652"/>
      <c r="CU2652"/>
      <c r="CV2652"/>
      <c r="CW2652"/>
      <c r="CX2652"/>
      <c r="CY2652"/>
      <c r="CZ2652"/>
      <c r="DF2652" s="90"/>
    </row>
    <row r="2653" spans="81:110" x14ac:dyDescent="0.25"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  <c r="CQ2653"/>
      <c r="CR2653"/>
      <c r="CS2653"/>
      <c r="CT2653"/>
      <c r="CU2653"/>
      <c r="CV2653"/>
      <c r="CW2653"/>
      <c r="CX2653"/>
      <c r="CY2653"/>
      <c r="CZ2653"/>
      <c r="DF2653" s="90"/>
    </row>
    <row r="2654" spans="81:110" x14ac:dyDescent="0.25"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  <c r="CQ2654"/>
      <c r="CR2654"/>
      <c r="CS2654"/>
      <c r="CT2654"/>
      <c r="CU2654"/>
      <c r="CV2654"/>
      <c r="CW2654"/>
      <c r="CX2654"/>
      <c r="CY2654"/>
      <c r="CZ2654"/>
      <c r="DF2654" s="90"/>
    </row>
    <row r="2655" spans="81:110" x14ac:dyDescent="0.25"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  <c r="CQ2655"/>
      <c r="CR2655"/>
      <c r="CS2655"/>
      <c r="CT2655"/>
      <c r="CU2655"/>
      <c r="CV2655"/>
      <c r="CW2655"/>
      <c r="CX2655"/>
      <c r="CY2655"/>
      <c r="CZ2655"/>
      <c r="DF2655" s="90"/>
    </row>
    <row r="2656" spans="81:110" x14ac:dyDescent="0.25"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  <c r="CQ2656"/>
      <c r="CR2656"/>
      <c r="CS2656"/>
      <c r="CT2656"/>
      <c r="CU2656"/>
      <c r="CV2656"/>
      <c r="CW2656"/>
      <c r="CX2656"/>
      <c r="CY2656"/>
      <c r="CZ2656"/>
      <c r="DF2656" s="90"/>
    </row>
    <row r="2657" spans="81:110" x14ac:dyDescent="0.25"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  <c r="CQ2657"/>
      <c r="CR2657"/>
      <c r="CS2657"/>
      <c r="CT2657"/>
      <c r="CU2657"/>
      <c r="CV2657"/>
      <c r="CW2657"/>
      <c r="CX2657"/>
      <c r="CY2657"/>
      <c r="CZ2657"/>
      <c r="DF2657" s="90"/>
    </row>
    <row r="2658" spans="81:110" x14ac:dyDescent="0.25"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  <c r="CQ2658"/>
      <c r="CR2658"/>
      <c r="CS2658"/>
      <c r="CT2658"/>
      <c r="CU2658"/>
      <c r="CV2658"/>
      <c r="CW2658"/>
      <c r="CX2658"/>
      <c r="CY2658"/>
      <c r="CZ2658"/>
      <c r="DF2658" s="90"/>
    </row>
    <row r="2659" spans="81:110" x14ac:dyDescent="0.25"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  <c r="CQ2659"/>
      <c r="CR2659"/>
      <c r="CS2659"/>
      <c r="CT2659"/>
      <c r="CU2659"/>
      <c r="CV2659"/>
      <c r="CW2659"/>
      <c r="CX2659"/>
      <c r="CY2659"/>
      <c r="CZ2659"/>
      <c r="DF2659" s="90"/>
    </row>
    <row r="2660" spans="81:110" x14ac:dyDescent="0.25"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  <c r="CQ2660"/>
      <c r="CR2660"/>
      <c r="CS2660"/>
      <c r="CT2660"/>
      <c r="CU2660"/>
      <c r="CV2660"/>
      <c r="CW2660"/>
      <c r="CX2660"/>
      <c r="CY2660"/>
      <c r="CZ2660"/>
      <c r="DF2660" s="90"/>
    </row>
    <row r="2661" spans="81:110" x14ac:dyDescent="0.25"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  <c r="CQ2661"/>
      <c r="CR2661"/>
      <c r="CS2661"/>
      <c r="CT2661"/>
      <c r="CU2661"/>
      <c r="CV2661"/>
      <c r="CW2661"/>
      <c r="CX2661"/>
      <c r="CY2661"/>
      <c r="CZ2661"/>
      <c r="DF2661" s="90"/>
    </row>
    <row r="2662" spans="81:110" x14ac:dyDescent="0.25"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  <c r="CQ2662"/>
      <c r="CR2662"/>
      <c r="CS2662"/>
      <c r="CT2662"/>
      <c r="CU2662"/>
      <c r="CV2662"/>
      <c r="CW2662"/>
      <c r="CX2662"/>
      <c r="CY2662"/>
      <c r="CZ2662"/>
      <c r="DF2662" s="90"/>
    </row>
    <row r="2663" spans="81:110" x14ac:dyDescent="0.25"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  <c r="CQ2663"/>
      <c r="CR2663"/>
      <c r="CS2663"/>
      <c r="CT2663"/>
      <c r="CU2663"/>
      <c r="CV2663"/>
      <c r="CW2663"/>
      <c r="CX2663"/>
      <c r="CY2663"/>
      <c r="CZ2663"/>
      <c r="DF2663" s="90"/>
    </row>
    <row r="2664" spans="81:110" x14ac:dyDescent="0.25"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  <c r="CQ2664"/>
      <c r="CR2664"/>
      <c r="CS2664"/>
      <c r="CT2664"/>
      <c r="CU2664"/>
      <c r="CV2664"/>
      <c r="CW2664"/>
      <c r="CX2664"/>
      <c r="CY2664"/>
      <c r="CZ2664"/>
      <c r="DF2664" s="90"/>
    </row>
    <row r="2665" spans="81:110" x14ac:dyDescent="0.25"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  <c r="CQ2665"/>
      <c r="CR2665"/>
      <c r="CS2665"/>
      <c r="CT2665"/>
      <c r="CU2665"/>
      <c r="CV2665"/>
      <c r="CW2665"/>
      <c r="CX2665"/>
      <c r="CY2665"/>
      <c r="CZ2665"/>
      <c r="DF2665" s="90"/>
    </row>
    <row r="2666" spans="81:110" x14ac:dyDescent="0.25"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  <c r="CQ2666"/>
      <c r="CR2666"/>
      <c r="CS2666"/>
      <c r="CT2666"/>
      <c r="CU2666"/>
      <c r="CV2666"/>
      <c r="CW2666"/>
      <c r="CX2666"/>
      <c r="CY2666"/>
      <c r="CZ2666"/>
      <c r="DF2666" s="90"/>
    </row>
    <row r="2667" spans="81:110" x14ac:dyDescent="0.25"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  <c r="CQ2667"/>
      <c r="CR2667"/>
      <c r="CS2667"/>
      <c r="CT2667"/>
      <c r="CU2667"/>
      <c r="CV2667"/>
      <c r="CW2667"/>
      <c r="CX2667"/>
      <c r="CY2667"/>
      <c r="CZ2667"/>
      <c r="DF2667" s="90"/>
    </row>
    <row r="2668" spans="81:110" x14ac:dyDescent="0.25"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  <c r="CQ2668"/>
      <c r="CR2668"/>
      <c r="CS2668"/>
      <c r="CT2668"/>
      <c r="CU2668"/>
      <c r="CV2668"/>
      <c r="CW2668"/>
      <c r="CX2668"/>
      <c r="CY2668"/>
      <c r="CZ2668"/>
      <c r="DF2668" s="90"/>
    </row>
    <row r="2669" spans="81:110" x14ac:dyDescent="0.25"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  <c r="CQ2669"/>
      <c r="CR2669"/>
      <c r="CS2669"/>
      <c r="CT2669"/>
      <c r="CU2669"/>
      <c r="CV2669"/>
      <c r="CW2669"/>
      <c r="CX2669"/>
      <c r="CY2669"/>
      <c r="CZ2669"/>
      <c r="DF2669" s="90"/>
    </row>
    <row r="2670" spans="81:110" x14ac:dyDescent="0.25"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  <c r="CQ2670"/>
      <c r="CR2670"/>
      <c r="CS2670"/>
      <c r="CT2670"/>
      <c r="CU2670"/>
      <c r="CV2670"/>
      <c r="CW2670"/>
      <c r="CX2670"/>
      <c r="CY2670"/>
      <c r="CZ2670"/>
      <c r="DF2670" s="90"/>
    </row>
    <row r="2671" spans="81:110" x14ac:dyDescent="0.25"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  <c r="CQ2671"/>
      <c r="CR2671"/>
      <c r="CS2671"/>
      <c r="CT2671"/>
      <c r="CU2671"/>
      <c r="CV2671"/>
      <c r="CW2671"/>
      <c r="CX2671"/>
      <c r="CY2671"/>
      <c r="CZ2671"/>
      <c r="DF2671" s="90"/>
    </row>
    <row r="2672" spans="81:110" x14ac:dyDescent="0.25"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  <c r="CQ2672"/>
      <c r="CR2672"/>
      <c r="CS2672"/>
      <c r="CT2672"/>
      <c r="CU2672"/>
      <c r="CV2672"/>
      <c r="CW2672"/>
      <c r="CX2672"/>
      <c r="CY2672"/>
      <c r="CZ2672"/>
      <c r="DF2672" s="90"/>
    </row>
    <row r="2673" spans="81:110" x14ac:dyDescent="0.25"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  <c r="CQ2673"/>
      <c r="CR2673"/>
      <c r="CS2673"/>
      <c r="CT2673"/>
      <c r="CU2673"/>
      <c r="CV2673"/>
      <c r="CW2673"/>
      <c r="CX2673"/>
      <c r="CY2673"/>
      <c r="CZ2673"/>
      <c r="DF2673" s="90"/>
    </row>
    <row r="2674" spans="81:110" x14ac:dyDescent="0.25"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  <c r="CQ2674"/>
      <c r="CR2674"/>
      <c r="CS2674"/>
      <c r="CT2674"/>
      <c r="CU2674"/>
      <c r="CV2674"/>
      <c r="CW2674"/>
      <c r="CX2674"/>
      <c r="CY2674"/>
      <c r="CZ2674"/>
      <c r="DF2674" s="90"/>
    </row>
    <row r="2675" spans="81:110" x14ac:dyDescent="0.25"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  <c r="CQ2675"/>
      <c r="CR2675"/>
      <c r="CS2675"/>
      <c r="CT2675"/>
      <c r="CU2675"/>
      <c r="CV2675"/>
      <c r="CW2675"/>
      <c r="CX2675"/>
      <c r="CY2675"/>
      <c r="CZ2675"/>
      <c r="DF2675" s="90"/>
    </row>
    <row r="2676" spans="81:110" x14ac:dyDescent="0.25"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  <c r="CQ2676"/>
      <c r="CR2676"/>
      <c r="CS2676"/>
      <c r="CT2676"/>
      <c r="CU2676"/>
      <c r="CV2676"/>
      <c r="CW2676"/>
      <c r="CX2676"/>
      <c r="CY2676"/>
      <c r="CZ2676"/>
      <c r="DF2676" s="90"/>
    </row>
    <row r="2677" spans="81:110" x14ac:dyDescent="0.25"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  <c r="CQ2677"/>
      <c r="CR2677"/>
      <c r="CS2677"/>
      <c r="CT2677"/>
      <c r="CU2677"/>
      <c r="CV2677"/>
      <c r="CW2677"/>
      <c r="CX2677"/>
      <c r="CY2677"/>
      <c r="CZ2677"/>
      <c r="DF2677" s="90"/>
    </row>
    <row r="2678" spans="81:110" x14ac:dyDescent="0.25"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  <c r="CQ2678"/>
      <c r="CR2678"/>
      <c r="CS2678"/>
      <c r="CT2678"/>
      <c r="CU2678"/>
      <c r="CV2678"/>
      <c r="CW2678"/>
      <c r="CX2678"/>
      <c r="CY2678"/>
      <c r="CZ2678"/>
      <c r="DF2678" s="90"/>
    </row>
    <row r="2679" spans="81:110" x14ac:dyDescent="0.25"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  <c r="CQ2679"/>
      <c r="CR2679"/>
      <c r="CS2679"/>
      <c r="CT2679"/>
      <c r="CU2679"/>
      <c r="CV2679"/>
      <c r="CW2679"/>
      <c r="CX2679"/>
      <c r="CY2679"/>
      <c r="CZ2679"/>
      <c r="DF2679" s="90"/>
    </row>
    <row r="2680" spans="81:110" x14ac:dyDescent="0.25"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  <c r="CQ2680"/>
      <c r="CR2680"/>
      <c r="CS2680"/>
      <c r="CT2680"/>
      <c r="CU2680"/>
      <c r="CV2680"/>
      <c r="CW2680"/>
      <c r="CX2680"/>
      <c r="CY2680"/>
      <c r="CZ2680"/>
      <c r="DF2680" s="90"/>
    </row>
    <row r="2681" spans="81:110" x14ac:dyDescent="0.25"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  <c r="CQ2681"/>
      <c r="CR2681"/>
      <c r="CS2681"/>
      <c r="CT2681"/>
      <c r="CU2681"/>
      <c r="CV2681"/>
      <c r="CW2681"/>
      <c r="CX2681"/>
      <c r="CY2681"/>
      <c r="CZ2681"/>
      <c r="DF2681" s="90"/>
    </row>
    <row r="2682" spans="81:110" x14ac:dyDescent="0.25"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  <c r="CQ2682"/>
      <c r="CR2682"/>
      <c r="CS2682"/>
      <c r="CT2682"/>
      <c r="CU2682"/>
      <c r="CV2682"/>
      <c r="CW2682"/>
      <c r="CX2682"/>
      <c r="CY2682"/>
      <c r="CZ2682"/>
      <c r="DF2682" s="90"/>
    </row>
    <row r="2683" spans="81:110" x14ac:dyDescent="0.25"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  <c r="CQ2683"/>
      <c r="CR2683"/>
      <c r="CS2683"/>
      <c r="CT2683"/>
      <c r="CU2683"/>
      <c r="CV2683"/>
      <c r="CW2683"/>
      <c r="CX2683"/>
      <c r="CY2683"/>
      <c r="CZ2683"/>
      <c r="DF2683" s="90"/>
    </row>
    <row r="2684" spans="81:110" x14ac:dyDescent="0.25"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  <c r="CQ2684"/>
      <c r="CR2684"/>
      <c r="CS2684"/>
      <c r="CT2684"/>
      <c r="CU2684"/>
      <c r="CV2684"/>
      <c r="CW2684"/>
      <c r="CX2684"/>
      <c r="CY2684"/>
      <c r="CZ2684"/>
      <c r="DF2684" s="90"/>
    </row>
    <row r="2685" spans="81:110" x14ac:dyDescent="0.25"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  <c r="CQ2685"/>
      <c r="CR2685"/>
      <c r="CS2685"/>
      <c r="CT2685"/>
      <c r="CU2685"/>
      <c r="CV2685"/>
      <c r="CW2685"/>
      <c r="CX2685"/>
      <c r="CY2685"/>
      <c r="CZ2685"/>
      <c r="DF2685" s="90"/>
    </row>
    <row r="2686" spans="81:110" x14ac:dyDescent="0.25"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  <c r="CQ2686"/>
      <c r="CR2686"/>
      <c r="CS2686"/>
      <c r="CT2686"/>
      <c r="CU2686"/>
      <c r="CV2686"/>
      <c r="CW2686"/>
      <c r="CX2686"/>
      <c r="CY2686"/>
      <c r="CZ2686"/>
      <c r="DF2686" s="90"/>
    </row>
    <row r="2687" spans="81:110" x14ac:dyDescent="0.25"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  <c r="CQ2687"/>
      <c r="CR2687"/>
      <c r="CS2687"/>
      <c r="CT2687"/>
      <c r="CU2687"/>
      <c r="CV2687"/>
      <c r="CW2687"/>
      <c r="CX2687"/>
      <c r="CY2687"/>
      <c r="CZ2687"/>
      <c r="DF2687" s="90"/>
    </row>
    <row r="2688" spans="81:110" x14ac:dyDescent="0.25"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  <c r="CQ2688"/>
      <c r="CR2688"/>
      <c r="CS2688"/>
      <c r="CT2688"/>
      <c r="CU2688"/>
      <c r="CV2688"/>
      <c r="CW2688"/>
      <c r="CX2688"/>
      <c r="CY2688"/>
      <c r="CZ2688"/>
      <c r="DF2688" s="90"/>
    </row>
    <row r="2689" spans="81:110" x14ac:dyDescent="0.25"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  <c r="CQ2689"/>
      <c r="CR2689"/>
      <c r="CS2689"/>
      <c r="CT2689"/>
      <c r="CU2689"/>
      <c r="CV2689"/>
      <c r="CW2689"/>
      <c r="CX2689"/>
      <c r="CY2689"/>
      <c r="CZ2689"/>
      <c r="DF2689" s="90"/>
    </row>
    <row r="2690" spans="81:110" x14ac:dyDescent="0.25"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  <c r="CQ2690"/>
      <c r="CR2690"/>
      <c r="CS2690"/>
      <c r="CT2690"/>
      <c r="CU2690"/>
      <c r="CV2690"/>
      <c r="CW2690"/>
      <c r="CX2690"/>
      <c r="CY2690"/>
      <c r="CZ2690"/>
      <c r="DF2690" s="90"/>
    </row>
    <row r="2691" spans="81:110" x14ac:dyDescent="0.25"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  <c r="CQ2691"/>
      <c r="CR2691"/>
      <c r="CS2691"/>
      <c r="CT2691"/>
      <c r="CU2691"/>
      <c r="CV2691"/>
      <c r="CW2691"/>
      <c r="CX2691"/>
      <c r="CY2691"/>
      <c r="CZ2691"/>
      <c r="DF2691" s="90"/>
    </row>
    <row r="2692" spans="81:110" x14ac:dyDescent="0.25"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  <c r="CQ2692"/>
      <c r="CR2692"/>
      <c r="CS2692"/>
      <c r="CT2692"/>
      <c r="CU2692"/>
      <c r="CV2692"/>
      <c r="CW2692"/>
      <c r="CX2692"/>
      <c r="CY2692"/>
      <c r="CZ2692"/>
      <c r="DF2692" s="90"/>
    </row>
    <row r="2693" spans="81:110" x14ac:dyDescent="0.25"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  <c r="CQ2693"/>
      <c r="CR2693"/>
      <c r="CS2693"/>
      <c r="CT2693"/>
      <c r="CU2693"/>
      <c r="CV2693"/>
      <c r="CW2693"/>
      <c r="CX2693"/>
      <c r="CY2693"/>
      <c r="CZ2693"/>
      <c r="DF2693" s="90"/>
    </row>
    <row r="2694" spans="81:110" x14ac:dyDescent="0.25"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  <c r="CQ2694"/>
      <c r="CR2694"/>
      <c r="CS2694"/>
      <c r="CT2694"/>
      <c r="CU2694"/>
      <c r="CV2694"/>
      <c r="CW2694"/>
      <c r="CX2694"/>
      <c r="CY2694"/>
      <c r="CZ2694"/>
      <c r="DF2694" s="90"/>
    </row>
    <row r="2695" spans="81:110" x14ac:dyDescent="0.25"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  <c r="CQ2695"/>
      <c r="CR2695"/>
      <c r="CS2695"/>
      <c r="CT2695"/>
      <c r="CU2695"/>
      <c r="CV2695"/>
      <c r="CW2695"/>
      <c r="CX2695"/>
      <c r="CY2695"/>
      <c r="CZ2695"/>
      <c r="DF2695" s="90"/>
    </row>
    <row r="2696" spans="81:110" x14ac:dyDescent="0.25"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  <c r="CQ2696"/>
      <c r="CR2696"/>
      <c r="CS2696"/>
      <c r="CT2696"/>
      <c r="CU2696"/>
      <c r="CV2696"/>
      <c r="CW2696"/>
      <c r="CX2696"/>
      <c r="CY2696"/>
      <c r="CZ2696"/>
      <c r="DF2696" s="90"/>
    </row>
    <row r="2697" spans="81:110" x14ac:dyDescent="0.25"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  <c r="CQ2697"/>
      <c r="CR2697"/>
      <c r="CS2697"/>
      <c r="CT2697"/>
      <c r="CU2697"/>
      <c r="CV2697"/>
      <c r="CW2697"/>
      <c r="CX2697"/>
      <c r="CY2697"/>
      <c r="CZ2697"/>
      <c r="DF2697" s="90"/>
    </row>
    <row r="2698" spans="81:110" x14ac:dyDescent="0.25"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  <c r="CQ2698"/>
      <c r="CR2698"/>
      <c r="CS2698"/>
      <c r="CT2698"/>
      <c r="CU2698"/>
      <c r="CV2698"/>
      <c r="CW2698"/>
      <c r="CX2698"/>
      <c r="CY2698"/>
      <c r="CZ2698"/>
      <c r="DF2698" s="90"/>
    </row>
    <row r="2699" spans="81:110" x14ac:dyDescent="0.25"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  <c r="CQ2699"/>
      <c r="CR2699"/>
      <c r="CS2699"/>
      <c r="CT2699"/>
      <c r="CU2699"/>
      <c r="CV2699"/>
      <c r="CW2699"/>
      <c r="CX2699"/>
      <c r="CY2699"/>
      <c r="CZ2699"/>
      <c r="DF2699" s="90"/>
    </row>
    <row r="2700" spans="81:110" x14ac:dyDescent="0.25"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  <c r="CQ2700"/>
      <c r="CR2700"/>
      <c r="CS2700"/>
      <c r="CT2700"/>
      <c r="CU2700"/>
      <c r="CV2700"/>
      <c r="CW2700"/>
      <c r="CX2700"/>
      <c r="CY2700"/>
      <c r="CZ2700"/>
      <c r="DF2700" s="90"/>
    </row>
    <row r="2701" spans="81:110" x14ac:dyDescent="0.25"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  <c r="CQ2701"/>
      <c r="CR2701"/>
      <c r="CS2701"/>
      <c r="CT2701"/>
      <c r="CU2701"/>
      <c r="CV2701"/>
      <c r="CW2701"/>
      <c r="CX2701"/>
      <c r="CY2701"/>
      <c r="CZ2701"/>
      <c r="DF2701" s="90"/>
    </row>
    <row r="2702" spans="81:110" x14ac:dyDescent="0.25"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  <c r="CQ2702"/>
      <c r="CR2702"/>
      <c r="CS2702"/>
      <c r="CT2702"/>
      <c r="CU2702"/>
      <c r="CV2702"/>
      <c r="CW2702"/>
      <c r="CX2702"/>
      <c r="CY2702"/>
      <c r="CZ2702"/>
      <c r="DF2702" s="90"/>
    </row>
    <row r="2703" spans="81:110" x14ac:dyDescent="0.25"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  <c r="CQ2703"/>
      <c r="CR2703"/>
      <c r="CS2703"/>
      <c r="CT2703"/>
      <c r="CU2703"/>
      <c r="CV2703"/>
      <c r="CW2703"/>
      <c r="CX2703"/>
      <c r="CY2703"/>
      <c r="CZ2703"/>
      <c r="DF2703" s="90"/>
    </row>
    <row r="2704" spans="81:110" x14ac:dyDescent="0.25"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  <c r="CQ2704"/>
      <c r="CR2704"/>
      <c r="CS2704"/>
      <c r="CT2704"/>
      <c r="CU2704"/>
      <c r="CV2704"/>
      <c r="CW2704"/>
      <c r="CX2704"/>
      <c r="CY2704"/>
      <c r="CZ2704"/>
      <c r="DF2704" s="90"/>
    </row>
    <row r="2705" spans="81:110" x14ac:dyDescent="0.25"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  <c r="CQ2705"/>
      <c r="CR2705"/>
      <c r="CS2705"/>
      <c r="CT2705"/>
      <c r="CU2705"/>
      <c r="CV2705"/>
      <c r="CW2705"/>
      <c r="CX2705"/>
      <c r="CY2705"/>
      <c r="CZ2705"/>
      <c r="DF2705" s="90"/>
    </row>
    <row r="2706" spans="81:110" x14ac:dyDescent="0.25"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  <c r="CQ2706"/>
      <c r="CR2706"/>
      <c r="CS2706"/>
      <c r="CT2706"/>
      <c r="CU2706"/>
      <c r="CV2706"/>
      <c r="CW2706"/>
      <c r="CX2706"/>
      <c r="CY2706"/>
      <c r="CZ2706"/>
      <c r="DF2706" s="90"/>
    </row>
    <row r="2707" spans="81:110" x14ac:dyDescent="0.25"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  <c r="CQ2707"/>
      <c r="CR2707"/>
      <c r="CS2707"/>
      <c r="CT2707"/>
      <c r="CU2707"/>
      <c r="CV2707"/>
      <c r="CW2707"/>
      <c r="CX2707"/>
      <c r="CY2707"/>
      <c r="CZ2707"/>
      <c r="DF2707" s="90"/>
    </row>
    <row r="2708" spans="81:110" x14ac:dyDescent="0.25"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  <c r="CQ2708"/>
      <c r="CR2708"/>
      <c r="CS2708"/>
      <c r="CT2708"/>
      <c r="CU2708"/>
      <c r="CV2708"/>
      <c r="CW2708"/>
      <c r="CX2708"/>
      <c r="CY2708"/>
      <c r="CZ2708"/>
      <c r="DF2708" s="90"/>
    </row>
    <row r="2709" spans="81:110" x14ac:dyDescent="0.25"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  <c r="CQ2709"/>
      <c r="CR2709"/>
      <c r="CS2709"/>
      <c r="CT2709"/>
      <c r="CU2709"/>
      <c r="CV2709"/>
      <c r="CW2709"/>
      <c r="CX2709"/>
      <c r="CY2709"/>
      <c r="CZ2709"/>
      <c r="DF2709" s="90"/>
    </row>
    <row r="2710" spans="81:110" x14ac:dyDescent="0.25"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  <c r="CQ2710"/>
      <c r="CR2710"/>
      <c r="CS2710"/>
      <c r="CT2710"/>
      <c r="CU2710"/>
      <c r="CV2710"/>
      <c r="CW2710"/>
      <c r="CX2710"/>
      <c r="CY2710"/>
      <c r="CZ2710"/>
      <c r="DF2710" s="90"/>
    </row>
    <row r="2711" spans="81:110" x14ac:dyDescent="0.25"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  <c r="CQ2711"/>
      <c r="CR2711"/>
      <c r="CS2711"/>
      <c r="CT2711"/>
      <c r="CU2711"/>
      <c r="CV2711"/>
      <c r="CW2711"/>
      <c r="CX2711"/>
      <c r="CY2711"/>
      <c r="CZ2711"/>
      <c r="DF2711" s="90"/>
    </row>
    <row r="2712" spans="81:110" x14ac:dyDescent="0.25"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  <c r="CQ2712"/>
      <c r="CR2712"/>
      <c r="CS2712"/>
      <c r="CT2712"/>
      <c r="CU2712"/>
      <c r="CV2712"/>
      <c r="CW2712"/>
      <c r="CX2712"/>
      <c r="CY2712"/>
      <c r="CZ2712"/>
      <c r="DF2712" s="90"/>
    </row>
    <row r="2713" spans="81:110" x14ac:dyDescent="0.25"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  <c r="CQ2713"/>
      <c r="CR2713"/>
      <c r="CS2713"/>
      <c r="CT2713"/>
      <c r="CU2713"/>
      <c r="CV2713"/>
      <c r="CW2713"/>
      <c r="CX2713"/>
      <c r="CY2713"/>
      <c r="CZ2713"/>
      <c r="DF2713" s="90"/>
    </row>
    <row r="2714" spans="81:110" x14ac:dyDescent="0.25"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  <c r="CQ2714"/>
      <c r="CR2714"/>
      <c r="CS2714"/>
      <c r="CT2714"/>
      <c r="CU2714"/>
      <c r="CV2714"/>
      <c r="CW2714"/>
      <c r="CX2714"/>
      <c r="CY2714"/>
      <c r="CZ2714"/>
      <c r="DF2714" s="90"/>
    </row>
    <row r="2715" spans="81:110" x14ac:dyDescent="0.25"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  <c r="CQ2715"/>
      <c r="CR2715"/>
      <c r="CS2715"/>
      <c r="CT2715"/>
      <c r="CU2715"/>
      <c r="CV2715"/>
      <c r="CW2715"/>
      <c r="CX2715"/>
      <c r="CY2715"/>
      <c r="CZ2715"/>
      <c r="DF2715" s="90"/>
    </row>
    <row r="2716" spans="81:110" x14ac:dyDescent="0.25"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  <c r="CQ2716"/>
      <c r="CR2716"/>
      <c r="CS2716"/>
      <c r="CT2716"/>
      <c r="CU2716"/>
      <c r="CV2716"/>
      <c r="CW2716"/>
      <c r="CX2716"/>
      <c r="CY2716"/>
      <c r="CZ2716"/>
      <c r="DF2716" s="90"/>
    </row>
    <row r="2717" spans="81:110" x14ac:dyDescent="0.25"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  <c r="CQ2717"/>
      <c r="CR2717"/>
      <c r="CS2717"/>
      <c r="CT2717"/>
      <c r="CU2717"/>
      <c r="CV2717"/>
      <c r="CW2717"/>
      <c r="CX2717"/>
      <c r="CY2717"/>
      <c r="CZ2717"/>
      <c r="DF2717" s="90"/>
    </row>
    <row r="2718" spans="81:110" x14ac:dyDescent="0.25"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  <c r="CQ2718"/>
      <c r="CR2718"/>
      <c r="CS2718"/>
      <c r="CT2718"/>
      <c r="CU2718"/>
      <c r="CV2718"/>
      <c r="CW2718"/>
      <c r="CX2718"/>
      <c r="CY2718"/>
      <c r="CZ2718"/>
      <c r="DF2718" s="90"/>
    </row>
    <row r="2719" spans="81:110" x14ac:dyDescent="0.25"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  <c r="CQ2719"/>
      <c r="CR2719"/>
      <c r="CS2719"/>
      <c r="CT2719"/>
      <c r="CU2719"/>
      <c r="CV2719"/>
      <c r="CW2719"/>
      <c r="CX2719"/>
      <c r="CY2719"/>
      <c r="CZ2719"/>
      <c r="DF2719" s="90"/>
    </row>
    <row r="2720" spans="81:110" x14ac:dyDescent="0.25"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  <c r="CQ2720"/>
      <c r="CR2720"/>
      <c r="CS2720"/>
      <c r="CT2720"/>
      <c r="CU2720"/>
      <c r="CV2720"/>
      <c r="CW2720"/>
      <c r="CX2720"/>
      <c r="CY2720"/>
      <c r="CZ2720"/>
      <c r="DF2720" s="90"/>
    </row>
    <row r="2721" spans="81:110" x14ac:dyDescent="0.25"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  <c r="CQ2721"/>
      <c r="CR2721"/>
      <c r="CS2721"/>
      <c r="CT2721"/>
      <c r="CU2721"/>
      <c r="CV2721"/>
      <c r="CW2721"/>
      <c r="CX2721"/>
      <c r="CY2721"/>
      <c r="CZ2721"/>
      <c r="DF2721" s="90"/>
    </row>
    <row r="2722" spans="81:110" x14ac:dyDescent="0.25"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  <c r="CQ2722"/>
      <c r="CR2722"/>
      <c r="CS2722"/>
      <c r="CT2722"/>
      <c r="CU2722"/>
      <c r="CV2722"/>
      <c r="CW2722"/>
      <c r="CX2722"/>
      <c r="CY2722"/>
      <c r="CZ2722"/>
      <c r="DF2722" s="90"/>
    </row>
    <row r="2723" spans="81:110" x14ac:dyDescent="0.25"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  <c r="CQ2723"/>
      <c r="CR2723"/>
      <c r="CS2723"/>
      <c r="CT2723"/>
      <c r="CU2723"/>
      <c r="CV2723"/>
      <c r="CW2723"/>
      <c r="CX2723"/>
      <c r="CY2723"/>
      <c r="CZ2723"/>
      <c r="DF2723" s="90"/>
    </row>
    <row r="2724" spans="81:110" x14ac:dyDescent="0.25"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  <c r="CQ2724"/>
      <c r="CR2724"/>
      <c r="CS2724"/>
      <c r="CT2724"/>
      <c r="CU2724"/>
      <c r="CV2724"/>
      <c r="CW2724"/>
      <c r="CX2724"/>
      <c r="CY2724"/>
      <c r="CZ2724"/>
      <c r="DF2724" s="90"/>
    </row>
    <row r="2725" spans="81:110" x14ac:dyDescent="0.25"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  <c r="CQ2725"/>
      <c r="CR2725"/>
      <c r="CS2725"/>
      <c r="CT2725"/>
      <c r="CU2725"/>
      <c r="CV2725"/>
      <c r="CW2725"/>
      <c r="CX2725"/>
      <c r="CY2725"/>
      <c r="CZ2725"/>
      <c r="DF2725" s="90"/>
    </row>
    <row r="2726" spans="81:110" x14ac:dyDescent="0.25"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  <c r="CQ2726"/>
      <c r="CR2726"/>
      <c r="CS2726"/>
      <c r="CT2726"/>
      <c r="CU2726"/>
      <c r="CV2726"/>
      <c r="CW2726"/>
      <c r="CX2726"/>
      <c r="CY2726"/>
      <c r="CZ2726"/>
      <c r="DF2726" s="90"/>
    </row>
    <row r="2727" spans="81:110" x14ac:dyDescent="0.25"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  <c r="CQ2727"/>
      <c r="CR2727"/>
      <c r="CS2727"/>
      <c r="CT2727"/>
      <c r="CU2727"/>
      <c r="CV2727"/>
      <c r="CW2727"/>
      <c r="CX2727"/>
      <c r="CY2727"/>
      <c r="CZ2727"/>
      <c r="DF2727" s="90"/>
    </row>
    <row r="2728" spans="81:110" x14ac:dyDescent="0.25"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  <c r="CQ2728"/>
      <c r="CR2728"/>
      <c r="CS2728"/>
      <c r="CT2728"/>
      <c r="CU2728"/>
      <c r="CV2728"/>
      <c r="CW2728"/>
      <c r="CX2728"/>
      <c r="CY2728"/>
      <c r="CZ2728"/>
      <c r="DF2728" s="90"/>
    </row>
    <row r="2729" spans="81:110" x14ac:dyDescent="0.25"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  <c r="CQ2729"/>
      <c r="CR2729"/>
      <c r="CS2729"/>
      <c r="CT2729"/>
      <c r="CU2729"/>
      <c r="CV2729"/>
      <c r="CW2729"/>
      <c r="CX2729"/>
      <c r="CY2729"/>
      <c r="CZ2729"/>
      <c r="DF2729" s="90"/>
    </row>
    <row r="2730" spans="81:110" x14ac:dyDescent="0.25"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  <c r="CQ2730"/>
      <c r="CR2730"/>
      <c r="CS2730"/>
      <c r="CT2730"/>
      <c r="CU2730"/>
      <c r="CV2730"/>
      <c r="CW2730"/>
      <c r="CX2730"/>
      <c r="CY2730"/>
      <c r="CZ2730"/>
      <c r="DF2730" s="90"/>
    </row>
    <row r="2731" spans="81:110" x14ac:dyDescent="0.25"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  <c r="CQ2731"/>
      <c r="CR2731"/>
      <c r="CS2731"/>
      <c r="CT2731"/>
      <c r="CU2731"/>
      <c r="CV2731"/>
      <c r="CW2731"/>
      <c r="CX2731"/>
      <c r="CY2731"/>
      <c r="CZ2731"/>
      <c r="DF2731" s="90"/>
    </row>
    <row r="2732" spans="81:110" x14ac:dyDescent="0.25"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  <c r="CQ2732"/>
      <c r="CR2732"/>
      <c r="CS2732"/>
      <c r="CT2732"/>
      <c r="CU2732"/>
      <c r="CV2732"/>
      <c r="CW2732"/>
      <c r="CX2732"/>
      <c r="CY2732"/>
      <c r="CZ2732"/>
      <c r="DF2732" s="90"/>
    </row>
    <row r="2733" spans="81:110" x14ac:dyDescent="0.25"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  <c r="CQ2733"/>
      <c r="CR2733"/>
      <c r="CS2733"/>
      <c r="CT2733"/>
      <c r="CU2733"/>
      <c r="CV2733"/>
      <c r="CW2733"/>
      <c r="CX2733"/>
      <c r="CY2733"/>
      <c r="CZ2733"/>
      <c r="DF2733" s="90"/>
    </row>
    <row r="2734" spans="81:110" x14ac:dyDescent="0.25"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  <c r="CQ2734"/>
      <c r="CR2734"/>
      <c r="CS2734"/>
      <c r="CT2734"/>
      <c r="CU2734"/>
      <c r="CV2734"/>
      <c r="CW2734"/>
      <c r="CX2734"/>
      <c r="CY2734"/>
      <c r="CZ2734"/>
      <c r="DF2734" s="90"/>
    </row>
    <row r="2735" spans="81:110" x14ac:dyDescent="0.25"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  <c r="CQ2735"/>
      <c r="CR2735"/>
      <c r="CS2735"/>
      <c r="CT2735"/>
      <c r="CU2735"/>
      <c r="CV2735"/>
      <c r="CW2735"/>
      <c r="CX2735"/>
      <c r="CY2735"/>
      <c r="CZ2735"/>
      <c r="DF2735" s="90"/>
    </row>
    <row r="2736" spans="81:110" x14ac:dyDescent="0.25"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  <c r="CQ2736"/>
      <c r="CR2736"/>
      <c r="CS2736"/>
      <c r="CT2736"/>
      <c r="CU2736"/>
      <c r="CV2736"/>
      <c r="CW2736"/>
      <c r="CX2736"/>
      <c r="CY2736"/>
      <c r="CZ2736"/>
      <c r="DF2736" s="90"/>
    </row>
    <row r="2737" spans="81:110" x14ac:dyDescent="0.25"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  <c r="CQ2737"/>
      <c r="CR2737"/>
      <c r="CS2737"/>
      <c r="CT2737"/>
      <c r="CU2737"/>
      <c r="CV2737"/>
      <c r="CW2737"/>
      <c r="CX2737"/>
      <c r="CY2737"/>
      <c r="CZ2737"/>
      <c r="DF2737" s="90"/>
    </row>
    <row r="2738" spans="81:110" x14ac:dyDescent="0.25"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  <c r="CQ2738"/>
      <c r="CR2738"/>
      <c r="CS2738"/>
      <c r="CT2738"/>
      <c r="CU2738"/>
      <c r="CV2738"/>
      <c r="CW2738"/>
      <c r="CX2738"/>
      <c r="CY2738"/>
      <c r="CZ2738"/>
      <c r="DF2738" s="90"/>
    </row>
    <row r="2739" spans="81:110" x14ac:dyDescent="0.25"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  <c r="CQ2739"/>
      <c r="CR2739"/>
      <c r="CS2739"/>
      <c r="CT2739"/>
      <c r="CU2739"/>
      <c r="CV2739"/>
      <c r="CW2739"/>
      <c r="CX2739"/>
      <c r="CY2739"/>
      <c r="CZ2739"/>
      <c r="DF2739" s="90"/>
    </row>
    <row r="2740" spans="81:110" x14ac:dyDescent="0.25"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  <c r="CQ2740"/>
      <c r="CR2740"/>
      <c r="CS2740"/>
      <c r="CT2740"/>
      <c r="CU2740"/>
      <c r="CV2740"/>
      <c r="CW2740"/>
      <c r="CX2740"/>
      <c r="CY2740"/>
      <c r="CZ2740"/>
      <c r="DF2740" s="90"/>
    </row>
    <row r="2741" spans="81:110" x14ac:dyDescent="0.25"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  <c r="CQ2741"/>
      <c r="CR2741"/>
      <c r="CS2741"/>
      <c r="CT2741"/>
      <c r="CU2741"/>
      <c r="CV2741"/>
      <c r="CW2741"/>
      <c r="CX2741"/>
      <c r="CY2741"/>
      <c r="CZ2741"/>
      <c r="DF2741" s="90"/>
    </row>
    <row r="2742" spans="81:110" x14ac:dyDescent="0.25"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  <c r="CQ2742"/>
      <c r="CR2742"/>
      <c r="CS2742"/>
      <c r="CT2742"/>
      <c r="CU2742"/>
      <c r="CV2742"/>
      <c r="CW2742"/>
      <c r="CX2742"/>
      <c r="CY2742"/>
      <c r="CZ2742"/>
      <c r="DF2742" s="90"/>
    </row>
    <row r="2743" spans="81:110" x14ac:dyDescent="0.25"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  <c r="CQ2743"/>
      <c r="CR2743"/>
      <c r="CS2743"/>
      <c r="CT2743"/>
      <c r="CU2743"/>
      <c r="CV2743"/>
      <c r="CW2743"/>
      <c r="CX2743"/>
      <c r="CY2743"/>
      <c r="CZ2743"/>
      <c r="DF2743" s="90"/>
    </row>
    <row r="2744" spans="81:110" x14ac:dyDescent="0.25"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  <c r="CQ2744"/>
      <c r="CR2744"/>
      <c r="CS2744"/>
      <c r="CT2744"/>
      <c r="CU2744"/>
      <c r="CV2744"/>
      <c r="CW2744"/>
      <c r="CX2744"/>
      <c r="CY2744"/>
      <c r="CZ2744"/>
      <c r="DF2744" s="90"/>
    </row>
    <row r="2745" spans="81:110" x14ac:dyDescent="0.25"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  <c r="CQ2745"/>
      <c r="CR2745"/>
      <c r="CS2745"/>
      <c r="CT2745"/>
      <c r="CU2745"/>
      <c r="CV2745"/>
      <c r="CW2745"/>
      <c r="CX2745"/>
      <c r="CY2745"/>
      <c r="CZ2745"/>
      <c r="DF2745" s="90"/>
    </row>
    <row r="2746" spans="81:110" x14ac:dyDescent="0.25"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  <c r="CQ2746"/>
      <c r="CR2746"/>
      <c r="CS2746"/>
      <c r="CT2746"/>
      <c r="CU2746"/>
      <c r="CV2746"/>
      <c r="CW2746"/>
      <c r="CX2746"/>
      <c r="CY2746"/>
      <c r="CZ2746"/>
      <c r="DF2746" s="90"/>
    </row>
    <row r="2747" spans="81:110" x14ac:dyDescent="0.25"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  <c r="CQ2747"/>
      <c r="CR2747"/>
      <c r="CS2747"/>
      <c r="CT2747"/>
      <c r="CU2747"/>
      <c r="CV2747"/>
      <c r="CW2747"/>
      <c r="CX2747"/>
      <c r="CY2747"/>
      <c r="CZ2747"/>
      <c r="DF2747" s="90"/>
    </row>
    <row r="2748" spans="81:110" x14ac:dyDescent="0.25"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  <c r="CQ2748"/>
      <c r="CR2748"/>
      <c r="CS2748"/>
      <c r="CT2748"/>
      <c r="CU2748"/>
      <c r="CV2748"/>
      <c r="CW2748"/>
      <c r="CX2748"/>
      <c r="CY2748"/>
      <c r="CZ2748"/>
      <c r="DF2748" s="90"/>
    </row>
    <row r="2749" spans="81:110" x14ac:dyDescent="0.25"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  <c r="CQ2749"/>
      <c r="CR2749"/>
      <c r="CS2749"/>
      <c r="CT2749"/>
      <c r="CU2749"/>
      <c r="CV2749"/>
      <c r="CW2749"/>
      <c r="CX2749"/>
      <c r="CY2749"/>
      <c r="CZ2749"/>
      <c r="DF2749" s="90"/>
    </row>
    <row r="2750" spans="81:110" x14ac:dyDescent="0.25"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  <c r="CQ2750"/>
      <c r="CR2750"/>
      <c r="CS2750"/>
      <c r="CT2750"/>
      <c r="CU2750"/>
      <c r="CV2750"/>
      <c r="CW2750"/>
      <c r="CX2750"/>
      <c r="CY2750"/>
      <c r="CZ2750"/>
      <c r="DF2750" s="90"/>
    </row>
    <row r="2751" spans="81:110" x14ac:dyDescent="0.25"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  <c r="CQ2751"/>
      <c r="CR2751"/>
      <c r="CS2751"/>
      <c r="CT2751"/>
      <c r="CU2751"/>
      <c r="CV2751"/>
      <c r="CW2751"/>
      <c r="CX2751"/>
      <c r="CY2751"/>
      <c r="CZ2751"/>
      <c r="DF2751" s="90"/>
    </row>
    <row r="2752" spans="81:110" x14ac:dyDescent="0.25"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  <c r="CQ2752"/>
      <c r="CR2752"/>
      <c r="CS2752"/>
      <c r="CT2752"/>
      <c r="CU2752"/>
      <c r="CV2752"/>
      <c r="CW2752"/>
      <c r="CX2752"/>
      <c r="CY2752"/>
      <c r="CZ2752"/>
      <c r="DF2752" s="90"/>
    </row>
    <row r="2753" spans="81:110" x14ac:dyDescent="0.25"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  <c r="CQ2753"/>
      <c r="CR2753"/>
      <c r="CS2753"/>
      <c r="CT2753"/>
      <c r="CU2753"/>
      <c r="CV2753"/>
      <c r="CW2753"/>
      <c r="CX2753"/>
      <c r="CY2753"/>
      <c r="CZ2753"/>
      <c r="DF2753" s="90"/>
    </row>
    <row r="2754" spans="81:110" x14ac:dyDescent="0.25"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  <c r="CQ2754"/>
      <c r="CR2754"/>
      <c r="CS2754"/>
      <c r="CT2754"/>
      <c r="CU2754"/>
      <c r="CV2754"/>
      <c r="CW2754"/>
      <c r="CX2754"/>
      <c r="CY2754"/>
      <c r="CZ2754"/>
      <c r="DF2754" s="90"/>
    </row>
    <row r="2755" spans="81:110" x14ac:dyDescent="0.25"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  <c r="CQ2755"/>
      <c r="CR2755"/>
      <c r="CS2755"/>
      <c r="CT2755"/>
      <c r="CU2755"/>
      <c r="CV2755"/>
      <c r="CW2755"/>
      <c r="CX2755"/>
      <c r="CY2755"/>
      <c r="CZ2755"/>
      <c r="DF2755" s="90"/>
    </row>
    <row r="2756" spans="81:110" x14ac:dyDescent="0.25"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  <c r="CQ2756"/>
      <c r="CR2756"/>
      <c r="CS2756"/>
      <c r="CT2756"/>
      <c r="CU2756"/>
      <c r="CV2756"/>
      <c r="CW2756"/>
      <c r="CX2756"/>
      <c r="CY2756"/>
      <c r="CZ2756"/>
      <c r="DF2756" s="90"/>
    </row>
    <row r="2757" spans="81:110" x14ac:dyDescent="0.25"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  <c r="CQ2757"/>
      <c r="CR2757"/>
      <c r="CS2757"/>
      <c r="CT2757"/>
      <c r="CU2757"/>
      <c r="CV2757"/>
      <c r="CW2757"/>
      <c r="CX2757"/>
      <c r="CY2757"/>
      <c r="CZ2757"/>
      <c r="DF2757" s="90"/>
    </row>
    <row r="2758" spans="81:110" x14ac:dyDescent="0.25"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  <c r="CQ2758"/>
      <c r="CR2758"/>
      <c r="CS2758"/>
      <c r="CT2758"/>
      <c r="CU2758"/>
      <c r="CV2758"/>
      <c r="CW2758"/>
      <c r="CX2758"/>
      <c r="CY2758"/>
      <c r="CZ2758"/>
      <c r="DF2758" s="90"/>
    </row>
    <row r="2759" spans="81:110" x14ac:dyDescent="0.25"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  <c r="CQ2759"/>
      <c r="CR2759"/>
      <c r="CS2759"/>
      <c r="CT2759"/>
      <c r="CU2759"/>
      <c r="CV2759"/>
      <c r="CW2759"/>
      <c r="CX2759"/>
      <c r="CY2759"/>
      <c r="CZ2759"/>
      <c r="DF2759" s="90"/>
    </row>
    <row r="2760" spans="81:110" x14ac:dyDescent="0.25"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  <c r="CQ2760"/>
      <c r="CR2760"/>
      <c r="CS2760"/>
      <c r="CT2760"/>
      <c r="CU2760"/>
      <c r="CV2760"/>
      <c r="CW2760"/>
      <c r="CX2760"/>
      <c r="CY2760"/>
      <c r="CZ2760"/>
      <c r="DF2760" s="90"/>
    </row>
    <row r="2761" spans="81:110" x14ac:dyDescent="0.25"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  <c r="CQ2761"/>
      <c r="CR2761"/>
      <c r="CS2761"/>
      <c r="CT2761"/>
      <c r="CU2761"/>
      <c r="CV2761"/>
      <c r="CW2761"/>
      <c r="CX2761"/>
      <c r="CY2761"/>
      <c r="CZ2761"/>
      <c r="DF2761" s="90"/>
    </row>
    <row r="2762" spans="81:110" x14ac:dyDescent="0.25"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  <c r="CQ2762"/>
      <c r="CR2762"/>
      <c r="CS2762"/>
      <c r="CT2762"/>
      <c r="CU2762"/>
      <c r="CV2762"/>
      <c r="CW2762"/>
      <c r="CX2762"/>
      <c r="CY2762"/>
      <c r="CZ2762"/>
      <c r="DF2762" s="90"/>
    </row>
    <row r="2763" spans="81:110" x14ac:dyDescent="0.25"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  <c r="CQ2763"/>
      <c r="CR2763"/>
      <c r="CS2763"/>
      <c r="CT2763"/>
      <c r="CU2763"/>
      <c r="CV2763"/>
      <c r="CW2763"/>
      <c r="CX2763"/>
      <c r="CY2763"/>
      <c r="CZ2763"/>
      <c r="DF2763" s="90"/>
    </row>
    <row r="2764" spans="81:110" x14ac:dyDescent="0.25"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  <c r="CQ2764"/>
      <c r="CR2764"/>
      <c r="CS2764"/>
      <c r="CT2764"/>
      <c r="CU2764"/>
      <c r="CV2764"/>
      <c r="CW2764"/>
      <c r="CX2764"/>
      <c r="CY2764"/>
      <c r="CZ2764"/>
      <c r="DF2764" s="90"/>
    </row>
    <row r="2765" spans="81:110" x14ac:dyDescent="0.25"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  <c r="CQ2765"/>
      <c r="CR2765"/>
      <c r="CS2765"/>
      <c r="CT2765"/>
      <c r="CU2765"/>
      <c r="CV2765"/>
      <c r="CW2765"/>
      <c r="CX2765"/>
      <c r="CY2765"/>
      <c r="CZ2765"/>
      <c r="DF2765" s="90"/>
    </row>
    <row r="2766" spans="81:110" x14ac:dyDescent="0.25"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  <c r="CQ2766"/>
      <c r="CR2766"/>
      <c r="CS2766"/>
      <c r="CT2766"/>
      <c r="CU2766"/>
      <c r="CV2766"/>
      <c r="CW2766"/>
      <c r="CX2766"/>
      <c r="CY2766"/>
      <c r="CZ2766"/>
      <c r="DF2766" s="90"/>
    </row>
    <row r="2767" spans="81:110" x14ac:dyDescent="0.25"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  <c r="CQ2767"/>
      <c r="CR2767"/>
      <c r="CS2767"/>
      <c r="CT2767"/>
      <c r="CU2767"/>
      <c r="CV2767"/>
      <c r="CW2767"/>
      <c r="CX2767"/>
      <c r="CY2767"/>
      <c r="CZ2767"/>
      <c r="DF2767" s="90"/>
    </row>
    <row r="2768" spans="81:110" x14ac:dyDescent="0.25"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  <c r="CQ2768"/>
      <c r="CR2768"/>
      <c r="CS2768"/>
      <c r="CT2768"/>
      <c r="CU2768"/>
      <c r="CV2768"/>
      <c r="CW2768"/>
      <c r="CX2768"/>
      <c r="CY2768"/>
      <c r="CZ2768"/>
      <c r="DF2768" s="90"/>
    </row>
    <row r="2769" spans="81:110" x14ac:dyDescent="0.25"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  <c r="CQ2769"/>
      <c r="CR2769"/>
      <c r="CS2769"/>
      <c r="CT2769"/>
      <c r="CU2769"/>
      <c r="CV2769"/>
      <c r="CW2769"/>
      <c r="CX2769"/>
      <c r="CY2769"/>
      <c r="CZ2769"/>
      <c r="DF2769" s="90"/>
    </row>
    <row r="2770" spans="81:110" x14ac:dyDescent="0.25"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  <c r="CQ2770"/>
      <c r="CR2770"/>
      <c r="CS2770"/>
      <c r="CT2770"/>
      <c r="CU2770"/>
      <c r="CV2770"/>
      <c r="CW2770"/>
      <c r="CX2770"/>
      <c r="CY2770"/>
      <c r="CZ2770"/>
      <c r="DF2770" s="90"/>
    </row>
    <row r="2771" spans="81:110" x14ac:dyDescent="0.25"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  <c r="CQ2771"/>
      <c r="CR2771"/>
      <c r="CS2771"/>
      <c r="CT2771"/>
      <c r="CU2771"/>
      <c r="CV2771"/>
      <c r="CW2771"/>
      <c r="CX2771"/>
      <c r="CY2771"/>
      <c r="CZ2771"/>
      <c r="DF2771" s="90"/>
    </row>
    <row r="2772" spans="81:110" x14ac:dyDescent="0.25"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  <c r="CQ2772"/>
      <c r="CR2772"/>
      <c r="CS2772"/>
      <c r="CT2772"/>
      <c r="CU2772"/>
      <c r="CV2772"/>
      <c r="CW2772"/>
      <c r="CX2772"/>
      <c r="CY2772"/>
      <c r="CZ2772"/>
      <c r="DF2772" s="90"/>
    </row>
    <row r="2773" spans="81:110" x14ac:dyDescent="0.25"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  <c r="CQ2773"/>
      <c r="CR2773"/>
      <c r="CS2773"/>
      <c r="CT2773"/>
      <c r="CU2773"/>
      <c r="CV2773"/>
      <c r="CW2773"/>
      <c r="CX2773"/>
      <c r="CY2773"/>
      <c r="CZ2773"/>
      <c r="DF2773" s="90"/>
    </row>
    <row r="2774" spans="81:110" x14ac:dyDescent="0.25"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  <c r="CQ2774"/>
      <c r="CR2774"/>
      <c r="CS2774"/>
      <c r="CT2774"/>
      <c r="CU2774"/>
      <c r="CV2774"/>
      <c r="CW2774"/>
      <c r="CX2774"/>
      <c r="CY2774"/>
      <c r="CZ2774"/>
      <c r="DF2774" s="90"/>
    </row>
    <row r="2775" spans="81:110" x14ac:dyDescent="0.25"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  <c r="CQ2775"/>
      <c r="CR2775"/>
      <c r="CS2775"/>
      <c r="CT2775"/>
      <c r="CU2775"/>
      <c r="CV2775"/>
      <c r="CW2775"/>
      <c r="CX2775"/>
      <c r="CY2775"/>
      <c r="CZ2775"/>
      <c r="DF2775" s="90"/>
    </row>
    <row r="2776" spans="81:110" x14ac:dyDescent="0.25"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  <c r="CQ2776"/>
      <c r="CR2776"/>
      <c r="CS2776"/>
      <c r="CT2776"/>
      <c r="CU2776"/>
      <c r="CV2776"/>
      <c r="CW2776"/>
      <c r="CX2776"/>
      <c r="CY2776"/>
      <c r="CZ2776"/>
      <c r="DF2776" s="90"/>
    </row>
    <row r="2777" spans="81:110" x14ac:dyDescent="0.25"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  <c r="CQ2777"/>
      <c r="CR2777"/>
      <c r="CS2777"/>
      <c r="CT2777"/>
      <c r="CU2777"/>
      <c r="CV2777"/>
      <c r="CW2777"/>
      <c r="CX2777"/>
      <c r="CY2777"/>
      <c r="CZ2777"/>
      <c r="DF2777" s="90"/>
    </row>
    <row r="2778" spans="81:110" x14ac:dyDescent="0.25"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  <c r="CQ2778"/>
      <c r="CR2778"/>
      <c r="CS2778"/>
      <c r="CT2778"/>
      <c r="CU2778"/>
      <c r="CV2778"/>
      <c r="CW2778"/>
      <c r="CX2778"/>
      <c r="CY2778"/>
      <c r="CZ2778"/>
      <c r="DF2778" s="90"/>
    </row>
    <row r="2779" spans="81:110" x14ac:dyDescent="0.25"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  <c r="CQ2779"/>
      <c r="CR2779"/>
      <c r="CS2779"/>
      <c r="CT2779"/>
      <c r="CU2779"/>
      <c r="CV2779"/>
      <c r="CW2779"/>
      <c r="CX2779"/>
      <c r="CY2779"/>
      <c r="CZ2779"/>
      <c r="DF2779" s="90"/>
    </row>
    <row r="2780" spans="81:110" x14ac:dyDescent="0.25"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  <c r="CQ2780"/>
      <c r="CR2780"/>
      <c r="CS2780"/>
      <c r="CT2780"/>
      <c r="CU2780"/>
      <c r="CV2780"/>
      <c r="CW2780"/>
      <c r="CX2780"/>
      <c r="CY2780"/>
      <c r="CZ2780"/>
      <c r="DF2780" s="90"/>
    </row>
    <row r="2781" spans="81:110" x14ac:dyDescent="0.25"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  <c r="CQ2781"/>
      <c r="CR2781"/>
      <c r="CS2781"/>
      <c r="CT2781"/>
      <c r="CU2781"/>
      <c r="CV2781"/>
      <c r="CW2781"/>
      <c r="CX2781"/>
      <c r="CY2781"/>
      <c r="CZ2781"/>
      <c r="DF2781" s="90"/>
    </row>
    <row r="2782" spans="81:110" x14ac:dyDescent="0.25"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  <c r="CQ2782"/>
      <c r="CR2782"/>
      <c r="CS2782"/>
      <c r="CT2782"/>
      <c r="CU2782"/>
      <c r="CV2782"/>
      <c r="CW2782"/>
      <c r="CX2782"/>
      <c r="CY2782"/>
      <c r="CZ2782"/>
      <c r="DF2782" s="90"/>
    </row>
    <row r="2783" spans="81:110" x14ac:dyDescent="0.25"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  <c r="CQ2783"/>
      <c r="CR2783"/>
      <c r="CS2783"/>
      <c r="CT2783"/>
      <c r="CU2783"/>
      <c r="CV2783"/>
      <c r="CW2783"/>
      <c r="CX2783"/>
      <c r="CY2783"/>
      <c r="CZ2783"/>
      <c r="DF2783" s="90"/>
    </row>
    <row r="2784" spans="81:110" x14ac:dyDescent="0.25"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  <c r="CQ2784"/>
      <c r="CR2784"/>
      <c r="CS2784"/>
      <c r="CT2784"/>
      <c r="CU2784"/>
      <c r="CV2784"/>
      <c r="CW2784"/>
      <c r="CX2784"/>
      <c r="CY2784"/>
      <c r="CZ2784"/>
      <c r="DF2784" s="90"/>
    </row>
    <row r="2785" spans="81:110" x14ac:dyDescent="0.25"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  <c r="CQ2785"/>
      <c r="CR2785"/>
      <c r="CS2785"/>
      <c r="CT2785"/>
      <c r="CU2785"/>
      <c r="CV2785"/>
      <c r="CW2785"/>
      <c r="CX2785"/>
      <c r="CY2785"/>
      <c r="CZ2785"/>
      <c r="DF2785" s="90"/>
    </row>
    <row r="2786" spans="81:110" x14ac:dyDescent="0.25"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  <c r="CQ2786"/>
      <c r="CR2786"/>
      <c r="CS2786"/>
      <c r="CT2786"/>
      <c r="CU2786"/>
      <c r="CV2786"/>
      <c r="CW2786"/>
      <c r="CX2786"/>
      <c r="CY2786"/>
      <c r="CZ2786"/>
      <c r="DF2786" s="90"/>
    </row>
    <row r="2787" spans="81:110" x14ac:dyDescent="0.25"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  <c r="CQ2787"/>
      <c r="CR2787"/>
      <c r="CS2787"/>
      <c r="CT2787"/>
      <c r="CU2787"/>
      <c r="CV2787"/>
      <c r="CW2787"/>
      <c r="CX2787"/>
      <c r="CY2787"/>
      <c r="CZ2787"/>
      <c r="DF2787" s="90"/>
    </row>
    <row r="2788" spans="81:110" x14ac:dyDescent="0.25"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  <c r="CQ2788"/>
      <c r="CR2788"/>
      <c r="CS2788"/>
      <c r="CT2788"/>
      <c r="CU2788"/>
      <c r="CV2788"/>
      <c r="CW2788"/>
      <c r="CX2788"/>
      <c r="CY2788"/>
      <c r="CZ2788"/>
      <c r="DF2788" s="90"/>
    </row>
    <row r="2789" spans="81:110" x14ac:dyDescent="0.25"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  <c r="CQ2789"/>
      <c r="CR2789"/>
      <c r="CS2789"/>
      <c r="CT2789"/>
      <c r="CU2789"/>
      <c r="CV2789"/>
      <c r="CW2789"/>
      <c r="CX2789"/>
      <c r="CY2789"/>
      <c r="CZ2789"/>
      <c r="DF2789" s="90"/>
    </row>
    <row r="2790" spans="81:110" x14ac:dyDescent="0.25"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  <c r="CQ2790"/>
      <c r="CR2790"/>
      <c r="CS2790"/>
      <c r="CT2790"/>
      <c r="CU2790"/>
      <c r="CV2790"/>
      <c r="CW2790"/>
      <c r="CX2790"/>
      <c r="CY2790"/>
      <c r="CZ2790"/>
      <c r="DF2790" s="90"/>
    </row>
    <row r="2791" spans="81:110" x14ac:dyDescent="0.25"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  <c r="CQ2791"/>
      <c r="CR2791"/>
      <c r="CS2791"/>
      <c r="CT2791"/>
      <c r="CU2791"/>
      <c r="CV2791"/>
      <c r="CW2791"/>
      <c r="CX2791"/>
      <c r="CY2791"/>
      <c r="CZ2791"/>
      <c r="DF2791" s="90"/>
    </row>
    <row r="2792" spans="81:110" x14ac:dyDescent="0.25"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  <c r="CQ2792"/>
      <c r="CR2792"/>
      <c r="CS2792"/>
      <c r="CT2792"/>
      <c r="CU2792"/>
      <c r="CV2792"/>
      <c r="CW2792"/>
      <c r="CX2792"/>
      <c r="CY2792"/>
      <c r="CZ2792"/>
      <c r="DF2792" s="90"/>
    </row>
    <row r="2793" spans="81:110" x14ac:dyDescent="0.25"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  <c r="CQ2793"/>
      <c r="CR2793"/>
      <c r="CS2793"/>
      <c r="CT2793"/>
      <c r="CU2793"/>
      <c r="CV2793"/>
      <c r="CW2793"/>
      <c r="CX2793"/>
      <c r="CY2793"/>
      <c r="CZ2793"/>
      <c r="DF2793" s="90"/>
    </row>
    <row r="2794" spans="81:110" x14ac:dyDescent="0.25"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  <c r="CQ2794"/>
      <c r="CR2794"/>
      <c r="CS2794"/>
      <c r="CT2794"/>
      <c r="CU2794"/>
      <c r="CV2794"/>
      <c r="CW2794"/>
      <c r="CX2794"/>
      <c r="CY2794"/>
      <c r="CZ2794"/>
      <c r="DF2794" s="90"/>
    </row>
    <row r="2795" spans="81:110" x14ac:dyDescent="0.25"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  <c r="CQ2795"/>
      <c r="CR2795"/>
      <c r="CS2795"/>
      <c r="CT2795"/>
      <c r="CU2795"/>
      <c r="CV2795"/>
      <c r="CW2795"/>
      <c r="CX2795"/>
      <c r="CY2795"/>
      <c r="CZ2795"/>
      <c r="DF2795" s="90"/>
    </row>
    <row r="2796" spans="81:110" x14ac:dyDescent="0.25"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  <c r="CQ2796"/>
      <c r="CR2796"/>
      <c r="CS2796"/>
      <c r="CT2796"/>
      <c r="CU2796"/>
      <c r="CV2796"/>
      <c r="CW2796"/>
      <c r="CX2796"/>
      <c r="CY2796"/>
      <c r="CZ2796"/>
      <c r="DF2796" s="90"/>
    </row>
    <row r="2797" spans="81:110" x14ac:dyDescent="0.25"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  <c r="CQ2797"/>
      <c r="CR2797"/>
      <c r="CS2797"/>
      <c r="CT2797"/>
      <c r="CU2797"/>
      <c r="CV2797"/>
      <c r="CW2797"/>
      <c r="CX2797"/>
      <c r="CY2797"/>
      <c r="CZ2797"/>
      <c r="DF2797" s="90"/>
    </row>
    <row r="2798" spans="81:110" x14ac:dyDescent="0.25"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  <c r="CQ2798"/>
      <c r="CR2798"/>
      <c r="CS2798"/>
      <c r="CT2798"/>
      <c r="CU2798"/>
      <c r="CV2798"/>
      <c r="CW2798"/>
      <c r="CX2798"/>
      <c r="CY2798"/>
      <c r="CZ2798"/>
      <c r="DF2798" s="90"/>
    </row>
    <row r="2799" spans="81:110" x14ac:dyDescent="0.25"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  <c r="CQ2799"/>
      <c r="CR2799"/>
      <c r="CS2799"/>
      <c r="CT2799"/>
      <c r="CU2799"/>
      <c r="CV2799"/>
      <c r="CW2799"/>
      <c r="CX2799"/>
      <c r="CY2799"/>
      <c r="CZ2799"/>
      <c r="DF2799" s="90"/>
    </row>
    <row r="2800" spans="81:110" x14ac:dyDescent="0.25"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  <c r="CQ2800"/>
      <c r="CR2800"/>
      <c r="CS2800"/>
      <c r="CT2800"/>
      <c r="CU2800"/>
      <c r="CV2800"/>
      <c r="CW2800"/>
      <c r="CX2800"/>
      <c r="CY2800"/>
      <c r="CZ2800"/>
      <c r="DF2800" s="90"/>
    </row>
    <row r="2801" spans="81:110" x14ac:dyDescent="0.25"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  <c r="CQ2801"/>
      <c r="CR2801"/>
      <c r="CS2801"/>
      <c r="CT2801"/>
      <c r="CU2801"/>
      <c r="CV2801"/>
      <c r="CW2801"/>
      <c r="CX2801"/>
      <c r="CY2801"/>
      <c r="CZ2801"/>
      <c r="DF2801" s="90"/>
    </row>
    <row r="2802" spans="81:110" x14ac:dyDescent="0.25"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  <c r="CQ2802"/>
      <c r="CR2802"/>
      <c r="CS2802"/>
      <c r="CT2802"/>
      <c r="CU2802"/>
      <c r="CV2802"/>
      <c r="CW2802"/>
      <c r="CX2802"/>
      <c r="CY2802"/>
      <c r="CZ2802"/>
      <c r="DF2802" s="90"/>
    </row>
    <row r="2803" spans="81:110" x14ac:dyDescent="0.25"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  <c r="CQ2803"/>
      <c r="CR2803"/>
      <c r="CS2803"/>
      <c r="CT2803"/>
      <c r="CU2803"/>
      <c r="CV2803"/>
      <c r="CW2803"/>
      <c r="CX2803"/>
      <c r="CY2803"/>
      <c r="CZ2803"/>
      <c r="DF2803" s="90"/>
    </row>
    <row r="2804" spans="81:110" x14ac:dyDescent="0.25"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  <c r="CQ2804"/>
      <c r="CR2804"/>
      <c r="CS2804"/>
      <c r="CT2804"/>
      <c r="CU2804"/>
      <c r="CV2804"/>
      <c r="CW2804"/>
      <c r="CX2804"/>
      <c r="CY2804"/>
      <c r="CZ2804"/>
      <c r="DF2804" s="90"/>
    </row>
    <row r="2805" spans="81:110" x14ac:dyDescent="0.25"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  <c r="CQ2805"/>
      <c r="CR2805"/>
      <c r="CS2805"/>
      <c r="CT2805"/>
      <c r="CU2805"/>
      <c r="CV2805"/>
      <c r="CW2805"/>
      <c r="CX2805"/>
      <c r="CY2805"/>
      <c r="CZ2805"/>
      <c r="DF2805" s="90"/>
    </row>
    <row r="2806" spans="81:110" x14ac:dyDescent="0.25"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  <c r="CQ2806"/>
      <c r="CR2806"/>
      <c r="CS2806"/>
      <c r="CT2806"/>
      <c r="CU2806"/>
      <c r="CV2806"/>
      <c r="CW2806"/>
      <c r="CX2806"/>
      <c r="CY2806"/>
      <c r="CZ2806"/>
      <c r="DF2806" s="90"/>
    </row>
    <row r="2807" spans="81:110" x14ac:dyDescent="0.25"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  <c r="CQ2807"/>
      <c r="CR2807"/>
      <c r="CS2807"/>
      <c r="CT2807"/>
      <c r="CU2807"/>
      <c r="CV2807"/>
      <c r="CW2807"/>
      <c r="CX2807"/>
      <c r="CY2807"/>
      <c r="CZ2807"/>
      <c r="DF2807" s="90"/>
    </row>
    <row r="2808" spans="81:110" x14ac:dyDescent="0.25"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  <c r="CQ2808"/>
      <c r="CR2808"/>
      <c r="CS2808"/>
      <c r="CT2808"/>
      <c r="CU2808"/>
      <c r="CV2808"/>
      <c r="CW2808"/>
      <c r="CX2808"/>
      <c r="CY2808"/>
      <c r="CZ2808"/>
      <c r="DF2808" s="90"/>
    </row>
    <row r="2809" spans="81:110" x14ac:dyDescent="0.25"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  <c r="CQ2809"/>
      <c r="CR2809"/>
      <c r="CS2809"/>
      <c r="CT2809"/>
      <c r="CU2809"/>
      <c r="CV2809"/>
      <c r="CW2809"/>
      <c r="CX2809"/>
      <c r="CY2809"/>
      <c r="CZ2809"/>
      <c r="DF2809" s="90"/>
    </row>
    <row r="2810" spans="81:110" x14ac:dyDescent="0.25"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  <c r="CQ2810"/>
      <c r="CR2810"/>
      <c r="CS2810"/>
      <c r="CT2810"/>
      <c r="CU2810"/>
      <c r="CV2810"/>
      <c r="CW2810"/>
      <c r="CX2810"/>
      <c r="CY2810"/>
      <c r="CZ2810"/>
      <c r="DF2810" s="90"/>
    </row>
    <row r="2811" spans="81:110" x14ac:dyDescent="0.25"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  <c r="CQ2811"/>
      <c r="CR2811"/>
      <c r="CS2811"/>
      <c r="CT2811"/>
      <c r="CU2811"/>
      <c r="CV2811"/>
      <c r="CW2811"/>
      <c r="CX2811"/>
      <c r="CY2811"/>
      <c r="CZ2811"/>
      <c r="DF2811" s="90"/>
    </row>
    <row r="2812" spans="81:110" x14ac:dyDescent="0.25"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  <c r="CQ2812"/>
      <c r="CR2812"/>
      <c r="CS2812"/>
      <c r="CT2812"/>
      <c r="CU2812"/>
      <c r="CV2812"/>
      <c r="CW2812"/>
      <c r="CX2812"/>
      <c r="CY2812"/>
      <c r="CZ2812"/>
      <c r="DF2812" s="90"/>
    </row>
    <row r="2813" spans="81:110" x14ac:dyDescent="0.25"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  <c r="CQ2813"/>
      <c r="CR2813"/>
      <c r="CS2813"/>
      <c r="CT2813"/>
      <c r="CU2813"/>
      <c r="CV2813"/>
      <c r="CW2813"/>
      <c r="CX2813"/>
      <c r="CY2813"/>
      <c r="CZ2813"/>
      <c r="DF2813" s="90"/>
    </row>
    <row r="2814" spans="81:110" x14ac:dyDescent="0.25"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  <c r="CQ2814"/>
      <c r="CR2814"/>
      <c r="CS2814"/>
      <c r="CT2814"/>
      <c r="CU2814"/>
      <c r="CV2814"/>
      <c r="CW2814"/>
      <c r="CX2814"/>
      <c r="CY2814"/>
      <c r="CZ2814"/>
      <c r="DF2814" s="90"/>
    </row>
    <row r="2815" spans="81:110" x14ac:dyDescent="0.25"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  <c r="CQ2815"/>
      <c r="CR2815"/>
      <c r="CS2815"/>
      <c r="CT2815"/>
      <c r="CU2815"/>
      <c r="CV2815"/>
      <c r="CW2815"/>
      <c r="CX2815"/>
      <c r="CY2815"/>
      <c r="CZ2815"/>
      <c r="DF2815" s="90"/>
    </row>
    <row r="2816" spans="81:110" x14ac:dyDescent="0.25"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  <c r="CQ2816"/>
      <c r="CR2816"/>
      <c r="CS2816"/>
      <c r="CT2816"/>
      <c r="CU2816"/>
      <c r="CV2816"/>
      <c r="CW2816"/>
      <c r="CX2816"/>
      <c r="CY2816"/>
      <c r="CZ2816"/>
      <c r="DF2816" s="90"/>
    </row>
    <row r="2817" spans="81:110" x14ac:dyDescent="0.25"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  <c r="CQ2817"/>
      <c r="CR2817"/>
      <c r="CS2817"/>
      <c r="CT2817"/>
      <c r="CU2817"/>
      <c r="CV2817"/>
      <c r="CW2817"/>
      <c r="CX2817"/>
      <c r="CY2817"/>
      <c r="CZ2817"/>
      <c r="DF2817" s="90"/>
    </row>
    <row r="2818" spans="81:110" x14ac:dyDescent="0.25"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  <c r="CQ2818"/>
      <c r="CR2818"/>
      <c r="CS2818"/>
      <c r="CT2818"/>
      <c r="CU2818"/>
      <c r="CV2818"/>
      <c r="CW2818"/>
      <c r="CX2818"/>
      <c r="CY2818"/>
      <c r="CZ2818"/>
      <c r="DF2818" s="90"/>
    </row>
    <row r="2819" spans="81:110" x14ac:dyDescent="0.25"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  <c r="CQ2819"/>
      <c r="CR2819"/>
      <c r="CS2819"/>
      <c r="CT2819"/>
      <c r="CU2819"/>
      <c r="CV2819"/>
      <c r="CW2819"/>
      <c r="CX2819"/>
      <c r="CY2819"/>
      <c r="CZ2819"/>
      <c r="DF2819" s="90"/>
    </row>
    <row r="2820" spans="81:110" x14ac:dyDescent="0.25"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  <c r="CQ2820"/>
      <c r="CR2820"/>
      <c r="CS2820"/>
      <c r="CT2820"/>
      <c r="CU2820"/>
      <c r="CV2820"/>
      <c r="CW2820"/>
      <c r="CX2820"/>
      <c r="CY2820"/>
      <c r="CZ2820"/>
      <c r="DF2820" s="90"/>
    </row>
    <row r="2821" spans="81:110" x14ac:dyDescent="0.25"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  <c r="CQ2821"/>
      <c r="CR2821"/>
      <c r="CS2821"/>
      <c r="CT2821"/>
      <c r="CU2821"/>
      <c r="CV2821"/>
      <c r="CW2821"/>
      <c r="CX2821"/>
      <c r="CY2821"/>
      <c r="CZ2821"/>
      <c r="DF2821" s="90"/>
    </row>
    <row r="2822" spans="81:110" x14ac:dyDescent="0.25"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  <c r="CQ2822"/>
      <c r="CR2822"/>
      <c r="CS2822"/>
      <c r="CT2822"/>
      <c r="CU2822"/>
      <c r="CV2822"/>
      <c r="CW2822"/>
      <c r="CX2822"/>
      <c r="CY2822"/>
      <c r="CZ2822"/>
      <c r="DF2822" s="90"/>
    </row>
    <row r="2823" spans="81:110" x14ac:dyDescent="0.25"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  <c r="CQ2823"/>
      <c r="CR2823"/>
      <c r="CS2823"/>
      <c r="CT2823"/>
      <c r="CU2823"/>
      <c r="CV2823"/>
      <c r="CW2823"/>
      <c r="CX2823"/>
      <c r="CY2823"/>
      <c r="CZ2823"/>
      <c r="DF2823" s="90"/>
    </row>
    <row r="2824" spans="81:110" x14ac:dyDescent="0.25"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  <c r="CQ2824"/>
      <c r="CR2824"/>
      <c r="CS2824"/>
      <c r="CT2824"/>
      <c r="CU2824"/>
      <c r="CV2824"/>
      <c r="CW2824"/>
      <c r="CX2824"/>
      <c r="CY2824"/>
      <c r="CZ2824"/>
      <c r="DF2824" s="90"/>
    </row>
    <row r="2825" spans="81:110" x14ac:dyDescent="0.25"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  <c r="CQ2825"/>
      <c r="CR2825"/>
      <c r="CS2825"/>
      <c r="CT2825"/>
      <c r="CU2825"/>
      <c r="CV2825"/>
      <c r="CW2825"/>
      <c r="CX2825"/>
      <c r="CY2825"/>
      <c r="CZ2825"/>
      <c r="DF2825" s="90"/>
    </row>
    <row r="2826" spans="81:110" x14ac:dyDescent="0.25"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  <c r="CQ2826"/>
      <c r="CR2826"/>
      <c r="CS2826"/>
      <c r="CT2826"/>
      <c r="CU2826"/>
      <c r="CV2826"/>
      <c r="CW2826"/>
      <c r="CX2826"/>
      <c r="CY2826"/>
      <c r="CZ2826"/>
      <c r="DF2826" s="90"/>
    </row>
    <row r="2827" spans="81:110" x14ac:dyDescent="0.25"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  <c r="CQ2827"/>
      <c r="CR2827"/>
      <c r="CS2827"/>
      <c r="CT2827"/>
      <c r="CU2827"/>
      <c r="CV2827"/>
      <c r="CW2827"/>
      <c r="CX2827"/>
      <c r="CY2827"/>
      <c r="CZ2827"/>
      <c r="DF2827" s="90"/>
    </row>
    <row r="2828" spans="81:110" x14ac:dyDescent="0.25"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  <c r="CQ2828"/>
      <c r="CR2828"/>
      <c r="CS2828"/>
      <c r="CT2828"/>
      <c r="CU2828"/>
      <c r="CV2828"/>
      <c r="CW2828"/>
      <c r="CX2828"/>
      <c r="CY2828"/>
      <c r="CZ2828"/>
      <c r="DF2828" s="90"/>
    </row>
    <row r="2829" spans="81:110" x14ac:dyDescent="0.25"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  <c r="CQ2829"/>
      <c r="CR2829"/>
      <c r="CS2829"/>
      <c r="CT2829"/>
      <c r="CU2829"/>
      <c r="CV2829"/>
      <c r="CW2829"/>
      <c r="CX2829"/>
      <c r="CY2829"/>
      <c r="CZ2829"/>
      <c r="DF2829" s="90"/>
    </row>
    <row r="2830" spans="81:110" x14ac:dyDescent="0.25"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  <c r="CQ2830"/>
      <c r="CR2830"/>
      <c r="CS2830"/>
      <c r="CT2830"/>
      <c r="CU2830"/>
      <c r="CV2830"/>
      <c r="CW2830"/>
      <c r="CX2830"/>
      <c r="CY2830"/>
      <c r="CZ2830"/>
      <c r="DF2830" s="90"/>
    </row>
    <row r="2831" spans="81:110" x14ac:dyDescent="0.25"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  <c r="CQ2831"/>
      <c r="CR2831"/>
      <c r="CS2831"/>
      <c r="CT2831"/>
      <c r="CU2831"/>
      <c r="CV2831"/>
      <c r="CW2831"/>
      <c r="CX2831"/>
      <c r="CY2831"/>
      <c r="CZ2831"/>
      <c r="DF2831" s="90"/>
    </row>
    <row r="2832" spans="81:110" x14ac:dyDescent="0.25"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  <c r="CQ2832"/>
      <c r="CR2832"/>
      <c r="CS2832"/>
      <c r="CT2832"/>
      <c r="CU2832"/>
      <c r="CV2832"/>
      <c r="CW2832"/>
      <c r="CX2832"/>
      <c r="CY2832"/>
      <c r="CZ2832"/>
      <c r="DF2832" s="90"/>
    </row>
    <row r="2833" spans="81:110" x14ac:dyDescent="0.25"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  <c r="CQ2833"/>
      <c r="CR2833"/>
      <c r="CS2833"/>
      <c r="CT2833"/>
      <c r="CU2833"/>
      <c r="CV2833"/>
      <c r="CW2833"/>
      <c r="CX2833"/>
      <c r="CY2833"/>
      <c r="CZ2833"/>
      <c r="DF2833" s="90"/>
    </row>
    <row r="2834" spans="81:110" x14ac:dyDescent="0.25"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  <c r="CQ2834"/>
      <c r="CR2834"/>
      <c r="CS2834"/>
      <c r="CT2834"/>
      <c r="CU2834"/>
      <c r="CV2834"/>
      <c r="CW2834"/>
      <c r="CX2834"/>
      <c r="CY2834"/>
      <c r="CZ2834"/>
      <c r="DF2834" s="90"/>
    </row>
    <row r="2835" spans="81:110" x14ac:dyDescent="0.25"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  <c r="CQ2835"/>
      <c r="CR2835"/>
      <c r="CS2835"/>
      <c r="CT2835"/>
      <c r="CU2835"/>
      <c r="CV2835"/>
      <c r="CW2835"/>
      <c r="CX2835"/>
      <c r="CY2835"/>
      <c r="CZ2835"/>
      <c r="DF2835" s="90"/>
    </row>
    <row r="2836" spans="81:110" x14ac:dyDescent="0.25"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  <c r="CQ2836"/>
      <c r="CR2836"/>
      <c r="CS2836"/>
      <c r="CT2836"/>
      <c r="CU2836"/>
      <c r="CV2836"/>
      <c r="CW2836"/>
      <c r="CX2836"/>
      <c r="CY2836"/>
      <c r="CZ2836"/>
      <c r="DF2836" s="90"/>
    </row>
    <row r="2837" spans="81:110" x14ac:dyDescent="0.25"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  <c r="CQ2837"/>
      <c r="CR2837"/>
      <c r="CS2837"/>
      <c r="CT2837"/>
      <c r="CU2837"/>
      <c r="CV2837"/>
      <c r="CW2837"/>
      <c r="CX2837"/>
      <c r="CY2837"/>
      <c r="CZ2837"/>
      <c r="DF2837" s="90"/>
    </row>
    <row r="2838" spans="81:110" x14ac:dyDescent="0.25"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  <c r="CQ2838"/>
      <c r="CR2838"/>
      <c r="CS2838"/>
      <c r="CT2838"/>
      <c r="CU2838"/>
      <c r="CV2838"/>
      <c r="CW2838"/>
      <c r="CX2838"/>
      <c r="CY2838"/>
      <c r="CZ2838"/>
      <c r="DF2838" s="90"/>
    </row>
    <row r="2839" spans="81:110" x14ac:dyDescent="0.25"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  <c r="CQ2839"/>
      <c r="CR2839"/>
      <c r="CS2839"/>
      <c r="CT2839"/>
      <c r="CU2839"/>
      <c r="CV2839"/>
      <c r="CW2839"/>
      <c r="CX2839"/>
      <c r="CY2839"/>
      <c r="CZ2839"/>
      <c r="DF2839" s="90"/>
    </row>
    <row r="2840" spans="81:110" x14ac:dyDescent="0.25"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  <c r="CQ2840"/>
      <c r="CR2840"/>
      <c r="CS2840"/>
      <c r="CT2840"/>
      <c r="CU2840"/>
      <c r="CV2840"/>
      <c r="CW2840"/>
      <c r="CX2840"/>
      <c r="CY2840"/>
      <c r="CZ2840"/>
      <c r="DF2840" s="90"/>
    </row>
    <row r="2841" spans="81:110" x14ac:dyDescent="0.25"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  <c r="CQ2841"/>
      <c r="CR2841"/>
      <c r="CS2841"/>
      <c r="CT2841"/>
      <c r="CU2841"/>
      <c r="CV2841"/>
      <c r="CW2841"/>
      <c r="CX2841"/>
      <c r="CY2841"/>
      <c r="CZ2841"/>
      <c r="DF2841" s="90"/>
    </row>
    <row r="2842" spans="81:110" x14ac:dyDescent="0.25"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  <c r="CQ2842"/>
      <c r="CR2842"/>
      <c r="CS2842"/>
      <c r="CT2842"/>
      <c r="CU2842"/>
      <c r="CV2842"/>
      <c r="CW2842"/>
      <c r="CX2842"/>
      <c r="CY2842"/>
      <c r="CZ2842"/>
      <c r="DF2842" s="90"/>
    </row>
    <row r="2843" spans="81:110" x14ac:dyDescent="0.25"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  <c r="CQ2843"/>
      <c r="CR2843"/>
      <c r="CS2843"/>
      <c r="CT2843"/>
      <c r="CU2843"/>
      <c r="CV2843"/>
      <c r="CW2843"/>
      <c r="CX2843"/>
      <c r="CY2843"/>
      <c r="CZ2843"/>
      <c r="DF2843" s="90"/>
    </row>
    <row r="2844" spans="81:110" x14ac:dyDescent="0.25"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  <c r="CQ2844"/>
      <c r="CR2844"/>
      <c r="CS2844"/>
      <c r="CT2844"/>
      <c r="CU2844"/>
      <c r="CV2844"/>
      <c r="CW2844"/>
      <c r="CX2844"/>
      <c r="CY2844"/>
      <c r="CZ2844"/>
      <c r="DF2844" s="90"/>
    </row>
    <row r="2845" spans="81:110" x14ac:dyDescent="0.25"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  <c r="CQ2845"/>
      <c r="CR2845"/>
      <c r="CS2845"/>
      <c r="CT2845"/>
      <c r="CU2845"/>
      <c r="CV2845"/>
      <c r="CW2845"/>
      <c r="CX2845"/>
      <c r="CY2845"/>
      <c r="CZ2845"/>
      <c r="DF2845" s="90"/>
    </row>
    <row r="2846" spans="81:110" x14ac:dyDescent="0.25"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  <c r="CQ2846"/>
      <c r="CR2846"/>
      <c r="CS2846"/>
      <c r="CT2846"/>
      <c r="CU2846"/>
      <c r="CV2846"/>
      <c r="CW2846"/>
      <c r="CX2846"/>
      <c r="CY2846"/>
      <c r="CZ2846"/>
      <c r="DF2846" s="90"/>
    </row>
    <row r="2847" spans="81:110" x14ac:dyDescent="0.25"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  <c r="CQ2847"/>
      <c r="CR2847"/>
      <c r="CS2847"/>
      <c r="CT2847"/>
      <c r="CU2847"/>
      <c r="CV2847"/>
      <c r="CW2847"/>
      <c r="CX2847"/>
      <c r="CY2847"/>
      <c r="CZ2847"/>
      <c r="DF2847" s="90"/>
    </row>
    <row r="2848" spans="81:110" x14ac:dyDescent="0.25"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  <c r="CQ2848"/>
      <c r="CR2848"/>
      <c r="CS2848"/>
      <c r="CT2848"/>
      <c r="CU2848"/>
      <c r="CV2848"/>
      <c r="CW2848"/>
      <c r="CX2848"/>
      <c r="CY2848"/>
      <c r="CZ2848"/>
      <c r="DF2848" s="90"/>
    </row>
    <row r="2849" spans="81:110" x14ac:dyDescent="0.25"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  <c r="CQ2849"/>
      <c r="CR2849"/>
      <c r="CS2849"/>
      <c r="CT2849"/>
      <c r="CU2849"/>
      <c r="CV2849"/>
      <c r="CW2849"/>
      <c r="CX2849"/>
      <c r="CY2849"/>
      <c r="CZ2849"/>
      <c r="DF2849" s="90"/>
    </row>
    <row r="2850" spans="81:110" x14ac:dyDescent="0.25"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  <c r="CQ2850"/>
      <c r="CR2850"/>
      <c r="CS2850"/>
      <c r="CT2850"/>
      <c r="CU2850"/>
      <c r="CV2850"/>
      <c r="CW2850"/>
      <c r="CX2850"/>
      <c r="CY2850"/>
      <c r="CZ2850"/>
      <c r="DF2850" s="90"/>
    </row>
    <row r="2851" spans="81:110" x14ac:dyDescent="0.25"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  <c r="CQ2851"/>
      <c r="CR2851"/>
      <c r="CS2851"/>
      <c r="CT2851"/>
      <c r="CU2851"/>
      <c r="CV2851"/>
      <c r="CW2851"/>
      <c r="CX2851"/>
      <c r="CY2851"/>
      <c r="CZ2851"/>
      <c r="DF2851" s="90"/>
    </row>
    <row r="2852" spans="81:110" x14ac:dyDescent="0.25"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  <c r="CQ2852"/>
      <c r="CR2852"/>
      <c r="CS2852"/>
      <c r="CT2852"/>
      <c r="CU2852"/>
      <c r="CV2852"/>
      <c r="CW2852"/>
      <c r="CX2852"/>
      <c r="CY2852"/>
      <c r="CZ2852"/>
      <c r="DF2852" s="90"/>
    </row>
    <row r="2853" spans="81:110" x14ac:dyDescent="0.25"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  <c r="CQ2853"/>
      <c r="CR2853"/>
      <c r="CS2853"/>
      <c r="CT2853"/>
      <c r="CU2853"/>
      <c r="CV2853"/>
      <c r="CW2853"/>
      <c r="CX2853"/>
      <c r="CY2853"/>
      <c r="CZ2853"/>
      <c r="DF2853" s="90"/>
    </row>
    <row r="2854" spans="81:110" x14ac:dyDescent="0.25"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  <c r="CQ2854"/>
      <c r="CR2854"/>
      <c r="CS2854"/>
      <c r="CT2854"/>
      <c r="CU2854"/>
      <c r="CV2854"/>
      <c r="CW2854"/>
      <c r="CX2854"/>
      <c r="CY2854"/>
      <c r="CZ2854"/>
      <c r="DF2854" s="90"/>
    </row>
    <row r="2855" spans="81:110" x14ac:dyDescent="0.25"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  <c r="CQ2855"/>
      <c r="CR2855"/>
      <c r="CS2855"/>
      <c r="CT2855"/>
      <c r="CU2855"/>
      <c r="CV2855"/>
      <c r="CW2855"/>
      <c r="CX2855"/>
      <c r="CY2855"/>
      <c r="CZ2855"/>
      <c r="DF2855" s="90"/>
    </row>
    <row r="2856" spans="81:110" x14ac:dyDescent="0.25"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  <c r="CQ2856"/>
      <c r="CR2856"/>
      <c r="CS2856"/>
      <c r="CT2856"/>
      <c r="CU2856"/>
      <c r="CV2856"/>
      <c r="CW2856"/>
      <c r="CX2856"/>
      <c r="CY2856"/>
      <c r="CZ2856"/>
      <c r="DF2856" s="90"/>
    </row>
    <row r="2857" spans="81:110" x14ac:dyDescent="0.25"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  <c r="CQ2857"/>
      <c r="CR2857"/>
      <c r="CS2857"/>
      <c r="CT2857"/>
      <c r="CU2857"/>
      <c r="CV2857"/>
      <c r="CW2857"/>
      <c r="CX2857"/>
      <c r="CY2857"/>
      <c r="CZ2857"/>
      <c r="DF2857" s="90"/>
    </row>
    <row r="2858" spans="81:110" x14ac:dyDescent="0.25"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  <c r="CQ2858"/>
      <c r="CR2858"/>
      <c r="CS2858"/>
      <c r="CT2858"/>
      <c r="CU2858"/>
      <c r="CV2858"/>
      <c r="CW2858"/>
      <c r="CX2858"/>
      <c r="CY2858"/>
      <c r="CZ2858"/>
      <c r="DF2858" s="90"/>
    </row>
    <row r="2859" spans="81:110" x14ac:dyDescent="0.25"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  <c r="CQ2859"/>
      <c r="CR2859"/>
      <c r="CS2859"/>
      <c r="CT2859"/>
      <c r="CU2859"/>
      <c r="CV2859"/>
      <c r="CW2859"/>
      <c r="CX2859"/>
      <c r="CY2859"/>
      <c r="CZ2859"/>
      <c r="DF2859" s="90"/>
    </row>
    <row r="2860" spans="81:110" x14ac:dyDescent="0.25"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  <c r="CQ2860"/>
      <c r="CR2860"/>
      <c r="CS2860"/>
      <c r="CT2860"/>
      <c r="CU2860"/>
      <c r="CV2860"/>
      <c r="CW2860"/>
      <c r="CX2860"/>
      <c r="CY2860"/>
      <c r="CZ2860"/>
      <c r="DF2860" s="90"/>
    </row>
    <row r="2861" spans="81:110" x14ac:dyDescent="0.25"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  <c r="CQ2861"/>
      <c r="CR2861"/>
      <c r="CS2861"/>
      <c r="CT2861"/>
      <c r="CU2861"/>
      <c r="CV2861"/>
      <c r="CW2861"/>
      <c r="CX2861"/>
      <c r="CY2861"/>
      <c r="CZ2861"/>
      <c r="DF2861" s="90"/>
    </row>
    <row r="2862" spans="81:110" x14ac:dyDescent="0.25"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  <c r="CQ2862"/>
      <c r="CR2862"/>
      <c r="CS2862"/>
      <c r="CT2862"/>
      <c r="CU2862"/>
      <c r="CV2862"/>
      <c r="CW2862"/>
      <c r="CX2862"/>
      <c r="CY2862"/>
      <c r="CZ2862"/>
      <c r="DF2862" s="90"/>
    </row>
    <row r="2863" spans="81:110" x14ac:dyDescent="0.25"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  <c r="CQ2863"/>
      <c r="CR2863"/>
      <c r="CS2863"/>
      <c r="CT2863"/>
      <c r="CU2863"/>
      <c r="CV2863"/>
      <c r="CW2863"/>
      <c r="CX2863"/>
      <c r="CY2863"/>
      <c r="CZ2863"/>
      <c r="DF2863" s="90"/>
    </row>
    <row r="2864" spans="81:110" x14ac:dyDescent="0.25"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  <c r="CQ2864"/>
      <c r="CR2864"/>
      <c r="CS2864"/>
      <c r="CT2864"/>
      <c r="CU2864"/>
      <c r="CV2864"/>
      <c r="CW2864"/>
      <c r="CX2864"/>
      <c r="CY2864"/>
      <c r="CZ2864"/>
      <c r="DF2864" s="90"/>
    </row>
    <row r="2865" spans="81:110" x14ac:dyDescent="0.25"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  <c r="CQ2865"/>
      <c r="CR2865"/>
      <c r="CS2865"/>
      <c r="CT2865"/>
      <c r="CU2865"/>
      <c r="CV2865"/>
      <c r="CW2865"/>
      <c r="CX2865"/>
      <c r="CY2865"/>
      <c r="CZ2865"/>
      <c r="DF2865" s="90"/>
    </row>
    <row r="2866" spans="81:110" x14ac:dyDescent="0.25"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  <c r="CQ2866"/>
      <c r="CR2866"/>
      <c r="CS2866"/>
      <c r="CT2866"/>
      <c r="CU2866"/>
      <c r="CV2866"/>
      <c r="CW2866"/>
      <c r="CX2866"/>
      <c r="CY2866"/>
      <c r="CZ2866"/>
      <c r="DF2866" s="90"/>
    </row>
    <row r="2867" spans="81:110" x14ac:dyDescent="0.25"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  <c r="CQ2867"/>
      <c r="CR2867"/>
      <c r="CS2867"/>
      <c r="CT2867"/>
      <c r="CU2867"/>
      <c r="CV2867"/>
      <c r="CW2867"/>
      <c r="CX2867"/>
      <c r="CY2867"/>
      <c r="CZ2867"/>
      <c r="DF2867" s="90"/>
    </row>
    <row r="2868" spans="81:110" x14ac:dyDescent="0.25"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  <c r="CQ2868"/>
      <c r="CR2868"/>
      <c r="CS2868"/>
      <c r="CT2868"/>
      <c r="CU2868"/>
      <c r="CV2868"/>
      <c r="CW2868"/>
      <c r="CX2868"/>
      <c r="CY2868"/>
      <c r="CZ2868"/>
      <c r="DF2868" s="90"/>
    </row>
    <row r="2869" spans="81:110" x14ac:dyDescent="0.25"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  <c r="CQ2869"/>
      <c r="CR2869"/>
      <c r="CS2869"/>
      <c r="CT2869"/>
      <c r="CU2869"/>
      <c r="CV2869"/>
      <c r="CW2869"/>
      <c r="CX2869"/>
      <c r="CY2869"/>
      <c r="CZ2869"/>
      <c r="DF2869" s="90"/>
    </row>
    <row r="2870" spans="81:110" x14ac:dyDescent="0.25"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  <c r="CQ2870"/>
      <c r="CR2870"/>
      <c r="CS2870"/>
      <c r="CT2870"/>
      <c r="CU2870"/>
      <c r="CV2870"/>
      <c r="CW2870"/>
      <c r="CX2870"/>
      <c r="CY2870"/>
      <c r="CZ2870"/>
      <c r="DF2870" s="90"/>
    </row>
    <row r="2871" spans="81:110" x14ac:dyDescent="0.25"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  <c r="CQ2871"/>
      <c r="CR2871"/>
      <c r="CS2871"/>
      <c r="CT2871"/>
      <c r="CU2871"/>
      <c r="CV2871"/>
      <c r="CW2871"/>
      <c r="CX2871"/>
      <c r="CY2871"/>
      <c r="CZ2871"/>
      <c r="DF2871" s="90"/>
    </row>
    <row r="2872" spans="81:110" x14ac:dyDescent="0.25"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  <c r="CQ2872"/>
      <c r="CR2872"/>
      <c r="CS2872"/>
      <c r="CT2872"/>
      <c r="CU2872"/>
      <c r="CV2872"/>
      <c r="CW2872"/>
      <c r="CX2872"/>
      <c r="CY2872"/>
      <c r="CZ2872"/>
      <c r="DF2872" s="90"/>
    </row>
    <row r="2873" spans="81:110" x14ac:dyDescent="0.25"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  <c r="CQ2873"/>
      <c r="CR2873"/>
      <c r="CS2873"/>
      <c r="CT2873"/>
      <c r="CU2873"/>
      <c r="CV2873"/>
      <c r="CW2873"/>
      <c r="CX2873"/>
      <c r="CY2873"/>
      <c r="CZ2873"/>
      <c r="DF2873" s="90"/>
    </row>
    <row r="2874" spans="81:110" x14ac:dyDescent="0.25"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  <c r="CQ2874"/>
      <c r="CR2874"/>
      <c r="CS2874"/>
      <c r="CT2874"/>
      <c r="CU2874"/>
      <c r="CV2874"/>
      <c r="CW2874"/>
      <c r="CX2874"/>
      <c r="CY2874"/>
      <c r="CZ2874"/>
      <c r="DF2874" s="90"/>
    </row>
    <row r="2875" spans="81:110" x14ac:dyDescent="0.25"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  <c r="CQ2875"/>
      <c r="CR2875"/>
      <c r="CS2875"/>
      <c r="CT2875"/>
      <c r="CU2875"/>
      <c r="CV2875"/>
      <c r="CW2875"/>
      <c r="CX2875"/>
      <c r="CY2875"/>
      <c r="CZ2875"/>
      <c r="DF2875" s="90"/>
    </row>
    <row r="2876" spans="81:110" x14ac:dyDescent="0.25"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  <c r="CQ2876"/>
      <c r="CR2876"/>
      <c r="CS2876"/>
      <c r="CT2876"/>
      <c r="CU2876"/>
      <c r="CV2876"/>
      <c r="CW2876"/>
      <c r="CX2876"/>
      <c r="CY2876"/>
      <c r="CZ2876"/>
      <c r="DF2876" s="90"/>
    </row>
    <row r="2877" spans="81:110" x14ac:dyDescent="0.25"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  <c r="CQ2877"/>
      <c r="CR2877"/>
      <c r="CS2877"/>
      <c r="CT2877"/>
      <c r="CU2877"/>
      <c r="CV2877"/>
      <c r="CW2877"/>
      <c r="CX2877"/>
      <c r="CY2877"/>
      <c r="CZ2877"/>
      <c r="DF2877" s="90"/>
    </row>
    <row r="2878" spans="81:110" x14ac:dyDescent="0.25"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  <c r="CQ2878"/>
      <c r="CR2878"/>
      <c r="CS2878"/>
      <c r="CT2878"/>
      <c r="CU2878"/>
      <c r="CV2878"/>
      <c r="CW2878"/>
      <c r="CX2878"/>
      <c r="CY2878"/>
      <c r="CZ2878"/>
      <c r="DF2878" s="90"/>
    </row>
    <row r="2879" spans="81:110" x14ac:dyDescent="0.25"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  <c r="CQ2879"/>
      <c r="CR2879"/>
      <c r="CS2879"/>
      <c r="CT2879"/>
      <c r="CU2879"/>
      <c r="CV2879"/>
      <c r="CW2879"/>
      <c r="CX2879"/>
      <c r="CY2879"/>
      <c r="CZ2879"/>
      <c r="DF2879" s="90"/>
    </row>
    <row r="2880" spans="81:110" x14ac:dyDescent="0.25"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  <c r="CQ2880"/>
      <c r="CR2880"/>
      <c r="CS2880"/>
      <c r="CT2880"/>
      <c r="CU2880"/>
      <c r="CV2880"/>
      <c r="CW2880"/>
      <c r="CX2880"/>
      <c r="CY2880"/>
      <c r="CZ2880"/>
      <c r="DF2880" s="90"/>
    </row>
    <row r="2881" spans="81:110" x14ac:dyDescent="0.25"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  <c r="CQ2881"/>
      <c r="CR2881"/>
      <c r="CS2881"/>
      <c r="CT2881"/>
      <c r="CU2881"/>
      <c r="CV2881"/>
      <c r="CW2881"/>
      <c r="CX2881"/>
      <c r="CY2881"/>
      <c r="CZ2881"/>
      <c r="DF2881" s="90"/>
    </row>
    <row r="2882" spans="81:110" x14ac:dyDescent="0.25"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  <c r="CQ2882"/>
      <c r="CR2882"/>
      <c r="CS2882"/>
      <c r="CT2882"/>
      <c r="CU2882"/>
      <c r="CV2882"/>
      <c r="CW2882"/>
      <c r="CX2882"/>
      <c r="CY2882"/>
      <c r="CZ2882"/>
      <c r="DF2882" s="90"/>
    </row>
    <row r="2883" spans="81:110" x14ac:dyDescent="0.25"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  <c r="CQ2883"/>
      <c r="CR2883"/>
      <c r="CS2883"/>
      <c r="CT2883"/>
      <c r="CU2883"/>
      <c r="CV2883"/>
      <c r="CW2883"/>
      <c r="CX2883"/>
      <c r="CY2883"/>
      <c r="CZ2883"/>
      <c r="DF2883" s="90"/>
    </row>
    <row r="2884" spans="81:110" x14ac:dyDescent="0.25"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  <c r="CQ2884"/>
      <c r="CR2884"/>
      <c r="CS2884"/>
      <c r="CT2884"/>
      <c r="CU2884"/>
      <c r="CV2884"/>
      <c r="CW2884"/>
      <c r="CX2884"/>
      <c r="CY2884"/>
      <c r="CZ2884"/>
      <c r="DF2884" s="90"/>
    </row>
    <row r="2885" spans="81:110" x14ac:dyDescent="0.25"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  <c r="CQ2885"/>
      <c r="CR2885"/>
      <c r="CS2885"/>
      <c r="CT2885"/>
      <c r="CU2885"/>
      <c r="CV2885"/>
      <c r="CW2885"/>
      <c r="CX2885"/>
      <c r="CY2885"/>
      <c r="CZ2885"/>
      <c r="DF2885" s="90"/>
    </row>
    <row r="2886" spans="81:110" x14ac:dyDescent="0.25"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  <c r="CQ2886"/>
      <c r="CR2886"/>
      <c r="CS2886"/>
      <c r="CT2886"/>
      <c r="CU2886"/>
      <c r="CV2886"/>
      <c r="CW2886"/>
      <c r="CX2886"/>
      <c r="CY2886"/>
      <c r="CZ2886"/>
      <c r="DF2886" s="90"/>
    </row>
    <row r="2887" spans="81:110" x14ac:dyDescent="0.25"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  <c r="CQ2887"/>
      <c r="CR2887"/>
      <c r="CS2887"/>
      <c r="CT2887"/>
      <c r="CU2887"/>
      <c r="CV2887"/>
      <c r="CW2887"/>
      <c r="CX2887"/>
      <c r="CY2887"/>
      <c r="CZ2887"/>
      <c r="DF2887" s="90"/>
    </row>
    <row r="2888" spans="81:110" x14ac:dyDescent="0.25"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  <c r="CQ2888"/>
      <c r="CR2888"/>
      <c r="CS2888"/>
      <c r="CT2888"/>
      <c r="CU2888"/>
      <c r="CV2888"/>
      <c r="CW2888"/>
      <c r="CX2888"/>
      <c r="CY2888"/>
      <c r="CZ2888"/>
      <c r="DF2888" s="90"/>
    </row>
    <row r="2889" spans="81:110" x14ac:dyDescent="0.25"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  <c r="CQ2889"/>
      <c r="CR2889"/>
      <c r="CS2889"/>
      <c r="CT2889"/>
      <c r="CU2889"/>
      <c r="CV2889"/>
      <c r="CW2889"/>
      <c r="CX2889"/>
      <c r="CY2889"/>
      <c r="CZ2889"/>
      <c r="DF2889" s="90"/>
    </row>
    <row r="2890" spans="81:110" x14ac:dyDescent="0.25"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  <c r="CQ2890"/>
      <c r="CR2890"/>
      <c r="CS2890"/>
      <c r="CT2890"/>
      <c r="CU2890"/>
      <c r="CV2890"/>
      <c r="CW2890"/>
      <c r="CX2890"/>
      <c r="CY2890"/>
      <c r="CZ2890"/>
      <c r="DF2890" s="90"/>
    </row>
    <row r="2891" spans="81:110" x14ac:dyDescent="0.25"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  <c r="CQ2891"/>
      <c r="CR2891"/>
      <c r="CS2891"/>
      <c r="CT2891"/>
      <c r="CU2891"/>
      <c r="CV2891"/>
      <c r="CW2891"/>
      <c r="CX2891"/>
      <c r="CY2891"/>
      <c r="CZ2891"/>
      <c r="DF2891" s="90"/>
    </row>
    <row r="2892" spans="81:110" x14ac:dyDescent="0.25"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  <c r="CQ2892"/>
      <c r="CR2892"/>
      <c r="CS2892"/>
      <c r="CT2892"/>
      <c r="CU2892"/>
      <c r="CV2892"/>
      <c r="CW2892"/>
      <c r="CX2892"/>
      <c r="CY2892"/>
      <c r="CZ2892"/>
      <c r="DF2892" s="90"/>
    </row>
    <row r="2893" spans="81:110" x14ac:dyDescent="0.25"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  <c r="CQ2893"/>
      <c r="CR2893"/>
      <c r="CS2893"/>
      <c r="CT2893"/>
      <c r="CU2893"/>
      <c r="CV2893"/>
      <c r="CW2893"/>
      <c r="CX2893"/>
      <c r="CY2893"/>
      <c r="CZ2893"/>
      <c r="DF2893" s="90"/>
    </row>
    <row r="2894" spans="81:110" x14ac:dyDescent="0.25"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  <c r="CQ2894"/>
      <c r="CR2894"/>
      <c r="CS2894"/>
      <c r="CT2894"/>
      <c r="CU2894"/>
      <c r="CV2894"/>
      <c r="CW2894"/>
      <c r="CX2894"/>
      <c r="CY2894"/>
      <c r="CZ2894"/>
      <c r="DF2894" s="90"/>
    </row>
    <row r="2895" spans="81:110" x14ac:dyDescent="0.25"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  <c r="CQ2895"/>
      <c r="CR2895"/>
      <c r="CS2895"/>
      <c r="CT2895"/>
      <c r="CU2895"/>
      <c r="CV2895"/>
      <c r="CW2895"/>
      <c r="CX2895"/>
      <c r="CY2895"/>
      <c r="CZ2895"/>
      <c r="DF2895" s="90"/>
    </row>
    <row r="2896" spans="81:110" x14ac:dyDescent="0.25"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  <c r="CQ2896"/>
      <c r="CR2896"/>
      <c r="CS2896"/>
      <c r="CT2896"/>
      <c r="CU2896"/>
      <c r="CV2896"/>
      <c r="CW2896"/>
      <c r="CX2896"/>
      <c r="CY2896"/>
      <c r="CZ2896"/>
      <c r="DF2896" s="90"/>
    </row>
    <row r="2897" spans="81:110" x14ac:dyDescent="0.25"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  <c r="CQ2897"/>
      <c r="CR2897"/>
      <c r="CS2897"/>
      <c r="CT2897"/>
      <c r="CU2897"/>
      <c r="CV2897"/>
      <c r="CW2897"/>
      <c r="CX2897"/>
      <c r="CY2897"/>
      <c r="CZ2897"/>
      <c r="DF2897" s="90"/>
    </row>
    <row r="2898" spans="81:110" x14ac:dyDescent="0.25"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  <c r="CQ2898"/>
      <c r="CR2898"/>
      <c r="CS2898"/>
      <c r="CT2898"/>
      <c r="CU2898"/>
      <c r="CV2898"/>
      <c r="CW2898"/>
      <c r="CX2898"/>
      <c r="CY2898"/>
      <c r="CZ2898"/>
      <c r="DF2898" s="90"/>
    </row>
    <row r="2899" spans="81:110" x14ac:dyDescent="0.25"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  <c r="CQ2899"/>
      <c r="CR2899"/>
      <c r="CS2899"/>
      <c r="CT2899"/>
      <c r="CU2899"/>
      <c r="CV2899"/>
      <c r="CW2899"/>
      <c r="CX2899"/>
      <c r="CY2899"/>
      <c r="CZ2899"/>
      <c r="DF2899" s="90"/>
    </row>
    <row r="2900" spans="81:110" x14ac:dyDescent="0.25"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  <c r="CQ2900"/>
      <c r="CR2900"/>
      <c r="CS2900"/>
      <c r="CT2900"/>
      <c r="CU2900"/>
      <c r="CV2900"/>
      <c r="CW2900"/>
      <c r="CX2900"/>
      <c r="CY2900"/>
      <c r="CZ2900"/>
      <c r="DF2900" s="90"/>
    </row>
    <row r="2901" spans="81:110" x14ac:dyDescent="0.25"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  <c r="CQ2901"/>
      <c r="CR2901"/>
      <c r="CS2901"/>
      <c r="CT2901"/>
      <c r="CU2901"/>
      <c r="CV2901"/>
      <c r="CW2901"/>
      <c r="CX2901"/>
      <c r="CY2901"/>
      <c r="CZ2901"/>
      <c r="DF2901" s="90"/>
    </row>
    <row r="2902" spans="81:110" x14ac:dyDescent="0.25"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  <c r="CQ2902"/>
      <c r="CR2902"/>
      <c r="CS2902"/>
      <c r="CT2902"/>
      <c r="CU2902"/>
      <c r="CV2902"/>
      <c r="CW2902"/>
      <c r="CX2902"/>
      <c r="CY2902"/>
      <c r="CZ2902"/>
      <c r="DF2902" s="90"/>
    </row>
    <row r="2903" spans="81:110" x14ac:dyDescent="0.25"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  <c r="CQ2903"/>
      <c r="CR2903"/>
      <c r="CS2903"/>
      <c r="CT2903"/>
      <c r="CU2903"/>
      <c r="CV2903"/>
      <c r="CW2903"/>
      <c r="CX2903"/>
      <c r="CY2903"/>
      <c r="CZ2903"/>
      <c r="DF2903" s="90"/>
    </row>
    <row r="2904" spans="81:110" x14ac:dyDescent="0.25"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  <c r="CQ2904"/>
      <c r="CR2904"/>
      <c r="CS2904"/>
      <c r="CT2904"/>
      <c r="CU2904"/>
      <c r="CV2904"/>
      <c r="CW2904"/>
      <c r="CX2904"/>
      <c r="CY2904"/>
      <c r="CZ2904"/>
      <c r="DF2904" s="90"/>
    </row>
    <row r="2905" spans="81:110" x14ac:dyDescent="0.25"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  <c r="CQ2905"/>
      <c r="CR2905"/>
      <c r="CS2905"/>
      <c r="CT2905"/>
      <c r="CU2905"/>
      <c r="CV2905"/>
      <c r="CW2905"/>
      <c r="CX2905"/>
      <c r="CY2905"/>
      <c r="CZ2905"/>
      <c r="DF2905" s="90"/>
    </row>
    <row r="2906" spans="81:110" x14ac:dyDescent="0.25"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  <c r="CQ2906"/>
      <c r="CR2906"/>
      <c r="CS2906"/>
      <c r="CT2906"/>
      <c r="CU2906"/>
      <c r="CV2906"/>
      <c r="CW2906"/>
      <c r="CX2906"/>
      <c r="CY2906"/>
      <c r="CZ2906"/>
      <c r="DF2906" s="90"/>
    </row>
    <row r="2907" spans="81:110" x14ac:dyDescent="0.25"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  <c r="CQ2907"/>
      <c r="CR2907"/>
      <c r="CS2907"/>
      <c r="CT2907"/>
      <c r="CU2907"/>
      <c r="CV2907"/>
      <c r="CW2907"/>
      <c r="CX2907"/>
      <c r="CY2907"/>
      <c r="CZ2907"/>
      <c r="DF2907" s="90"/>
    </row>
    <row r="2908" spans="81:110" x14ac:dyDescent="0.25"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  <c r="CQ2908"/>
      <c r="CR2908"/>
      <c r="CS2908"/>
      <c r="CT2908"/>
      <c r="CU2908"/>
      <c r="CV2908"/>
      <c r="CW2908"/>
      <c r="CX2908"/>
      <c r="CY2908"/>
      <c r="CZ2908"/>
      <c r="DF2908" s="90"/>
    </row>
    <row r="2909" spans="81:110" x14ac:dyDescent="0.25"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  <c r="CQ2909"/>
      <c r="CR2909"/>
      <c r="CS2909"/>
      <c r="CT2909"/>
      <c r="CU2909"/>
      <c r="CV2909"/>
      <c r="CW2909"/>
      <c r="CX2909"/>
      <c r="CY2909"/>
      <c r="CZ2909"/>
      <c r="DF2909" s="90"/>
    </row>
    <row r="2910" spans="81:110" x14ac:dyDescent="0.25"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  <c r="CQ2910"/>
      <c r="CR2910"/>
      <c r="CS2910"/>
      <c r="CT2910"/>
      <c r="CU2910"/>
      <c r="CV2910"/>
      <c r="CW2910"/>
      <c r="CX2910"/>
      <c r="CY2910"/>
      <c r="CZ2910"/>
      <c r="DF2910" s="90"/>
    </row>
    <row r="2911" spans="81:110" x14ac:dyDescent="0.25"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  <c r="CQ2911"/>
      <c r="CR2911"/>
      <c r="CS2911"/>
      <c r="CT2911"/>
      <c r="CU2911"/>
      <c r="CV2911"/>
      <c r="CW2911"/>
      <c r="CX2911"/>
      <c r="CY2911"/>
      <c r="CZ2911"/>
      <c r="DF2911" s="90"/>
    </row>
    <row r="2912" spans="81:110" x14ac:dyDescent="0.25"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  <c r="CQ2912"/>
      <c r="CR2912"/>
      <c r="CS2912"/>
      <c r="CT2912"/>
      <c r="CU2912"/>
      <c r="CV2912"/>
      <c r="CW2912"/>
      <c r="CX2912"/>
      <c r="CY2912"/>
      <c r="CZ2912"/>
      <c r="DF2912" s="90"/>
    </row>
    <row r="2913" spans="81:110" x14ac:dyDescent="0.25"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  <c r="CQ2913"/>
      <c r="CR2913"/>
      <c r="CS2913"/>
      <c r="CT2913"/>
      <c r="CU2913"/>
      <c r="CV2913"/>
      <c r="CW2913"/>
      <c r="CX2913"/>
      <c r="CY2913"/>
      <c r="CZ2913"/>
      <c r="DF2913" s="90"/>
    </row>
    <row r="2914" spans="81:110" x14ac:dyDescent="0.25"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  <c r="CQ2914"/>
      <c r="CR2914"/>
      <c r="CS2914"/>
      <c r="CT2914"/>
      <c r="CU2914"/>
      <c r="CV2914"/>
      <c r="CW2914"/>
      <c r="CX2914"/>
      <c r="CY2914"/>
      <c r="CZ2914"/>
      <c r="DF2914" s="90"/>
    </row>
    <row r="2915" spans="81:110" x14ac:dyDescent="0.25"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  <c r="CQ2915"/>
      <c r="CR2915"/>
      <c r="CS2915"/>
      <c r="CT2915"/>
      <c r="CU2915"/>
      <c r="CV2915"/>
      <c r="CW2915"/>
      <c r="CX2915"/>
      <c r="CY2915"/>
      <c r="CZ2915"/>
      <c r="DF2915" s="90"/>
    </row>
    <row r="2916" spans="81:110" x14ac:dyDescent="0.25"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  <c r="CQ2916"/>
      <c r="CR2916"/>
      <c r="CS2916"/>
      <c r="CT2916"/>
      <c r="CU2916"/>
      <c r="CV2916"/>
      <c r="CW2916"/>
      <c r="CX2916"/>
      <c r="CY2916"/>
      <c r="CZ2916"/>
      <c r="DF2916" s="90"/>
    </row>
    <row r="2917" spans="81:110" x14ac:dyDescent="0.25"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  <c r="CQ2917"/>
      <c r="CR2917"/>
      <c r="CS2917"/>
      <c r="CT2917"/>
      <c r="CU2917"/>
      <c r="CV2917"/>
      <c r="CW2917"/>
      <c r="CX2917"/>
      <c r="CY2917"/>
      <c r="CZ2917"/>
      <c r="DF2917" s="90"/>
    </row>
    <row r="2918" spans="81:110" x14ac:dyDescent="0.25"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  <c r="CQ2918"/>
      <c r="CR2918"/>
      <c r="CS2918"/>
      <c r="CT2918"/>
      <c r="CU2918"/>
      <c r="CV2918"/>
      <c r="CW2918"/>
      <c r="CX2918"/>
      <c r="CY2918"/>
      <c r="CZ2918"/>
      <c r="DF2918" s="90"/>
    </row>
    <row r="2919" spans="81:110" x14ac:dyDescent="0.25"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  <c r="CQ2919"/>
      <c r="CR2919"/>
      <c r="CS2919"/>
      <c r="CT2919"/>
      <c r="CU2919"/>
      <c r="CV2919"/>
      <c r="CW2919"/>
      <c r="CX2919"/>
      <c r="CY2919"/>
      <c r="CZ2919"/>
      <c r="DF2919" s="90"/>
    </row>
    <row r="2920" spans="81:110" x14ac:dyDescent="0.25"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  <c r="CQ2920"/>
      <c r="CR2920"/>
      <c r="CS2920"/>
      <c r="CT2920"/>
      <c r="CU2920"/>
      <c r="CV2920"/>
      <c r="CW2920"/>
      <c r="CX2920"/>
      <c r="CY2920"/>
      <c r="CZ2920"/>
      <c r="DF2920" s="90"/>
    </row>
    <row r="2921" spans="81:110" x14ac:dyDescent="0.25"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  <c r="CQ2921"/>
      <c r="CR2921"/>
      <c r="CS2921"/>
      <c r="CT2921"/>
      <c r="CU2921"/>
      <c r="CV2921"/>
      <c r="CW2921"/>
      <c r="CX2921"/>
      <c r="CY2921"/>
      <c r="CZ2921"/>
      <c r="DF2921" s="90"/>
    </row>
    <row r="2922" spans="81:110" x14ac:dyDescent="0.25"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  <c r="CQ2922"/>
      <c r="CR2922"/>
      <c r="CS2922"/>
      <c r="CT2922"/>
      <c r="CU2922"/>
      <c r="CV2922"/>
      <c r="CW2922"/>
      <c r="CX2922"/>
      <c r="CY2922"/>
      <c r="CZ2922"/>
      <c r="DF2922" s="90"/>
    </row>
    <row r="2923" spans="81:110" x14ac:dyDescent="0.25"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  <c r="CQ2923"/>
      <c r="CR2923"/>
      <c r="CS2923"/>
      <c r="CT2923"/>
      <c r="CU2923"/>
      <c r="CV2923"/>
      <c r="CW2923"/>
      <c r="CX2923"/>
      <c r="CY2923"/>
      <c r="CZ2923"/>
      <c r="DF2923" s="90"/>
    </row>
    <row r="2924" spans="81:110" x14ac:dyDescent="0.25"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  <c r="CQ2924"/>
      <c r="CR2924"/>
      <c r="CS2924"/>
      <c r="CT2924"/>
      <c r="CU2924"/>
      <c r="CV2924"/>
      <c r="CW2924"/>
      <c r="CX2924"/>
      <c r="CY2924"/>
      <c r="CZ2924"/>
      <c r="DF2924" s="90"/>
    </row>
    <row r="2925" spans="81:110" x14ac:dyDescent="0.25"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  <c r="CQ2925"/>
      <c r="CR2925"/>
      <c r="CS2925"/>
      <c r="CT2925"/>
      <c r="CU2925"/>
      <c r="CV2925"/>
      <c r="CW2925"/>
      <c r="CX2925"/>
      <c r="CY2925"/>
      <c r="CZ2925"/>
      <c r="DF2925" s="90"/>
    </row>
    <row r="2926" spans="81:110" x14ac:dyDescent="0.25"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  <c r="CQ2926"/>
      <c r="CR2926"/>
      <c r="CS2926"/>
      <c r="CT2926"/>
      <c r="CU2926"/>
      <c r="CV2926"/>
      <c r="CW2926"/>
      <c r="CX2926"/>
      <c r="CY2926"/>
      <c r="CZ2926"/>
      <c r="DF2926" s="90"/>
    </row>
    <row r="2927" spans="81:110" x14ac:dyDescent="0.25"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  <c r="CQ2927"/>
      <c r="CR2927"/>
      <c r="CS2927"/>
      <c r="CT2927"/>
      <c r="CU2927"/>
      <c r="CV2927"/>
      <c r="CW2927"/>
      <c r="CX2927"/>
      <c r="CY2927"/>
      <c r="CZ2927"/>
      <c r="DF2927" s="90"/>
    </row>
    <row r="2928" spans="81:110" x14ac:dyDescent="0.25"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  <c r="CQ2928"/>
      <c r="CR2928"/>
      <c r="CS2928"/>
      <c r="CT2928"/>
      <c r="CU2928"/>
      <c r="CV2928"/>
      <c r="CW2928"/>
      <c r="CX2928"/>
      <c r="CY2928"/>
      <c r="CZ2928"/>
      <c r="DF2928" s="90"/>
    </row>
    <row r="2929" spans="81:110" x14ac:dyDescent="0.25"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  <c r="CQ2929"/>
      <c r="CR2929"/>
      <c r="CS2929"/>
      <c r="CT2929"/>
      <c r="CU2929"/>
      <c r="CV2929"/>
      <c r="CW2929"/>
      <c r="CX2929"/>
      <c r="CY2929"/>
      <c r="CZ2929"/>
      <c r="DF2929" s="90"/>
    </row>
    <row r="2930" spans="81:110" x14ac:dyDescent="0.25"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  <c r="CQ2930"/>
      <c r="CR2930"/>
      <c r="CS2930"/>
      <c r="CT2930"/>
      <c r="CU2930"/>
      <c r="CV2930"/>
      <c r="CW2930"/>
      <c r="CX2930"/>
      <c r="CY2930"/>
      <c r="CZ2930"/>
      <c r="DF2930" s="90"/>
    </row>
    <row r="2931" spans="81:110" x14ac:dyDescent="0.25"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  <c r="CQ2931"/>
      <c r="CR2931"/>
      <c r="CS2931"/>
      <c r="CT2931"/>
      <c r="CU2931"/>
      <c r="CV2931"/>
      <c r="CW2931"/>
      <c r="CX2931"/>
      <c r="CY2931"/>
      <c r="CZ2931"/>
      <c r="DF2931" s="90"/>
    </row>
    <row r="2932" spans="81:110" x14ac:dyDescent="0.25"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  <c r="CQ2932"/>
      <c r="CR2932"/>
      <c r="CS2932"/>
      <c r="CT2932"/>
      <c r="CU2932"/>
      <c r="CV2932"/>
      <c r="CW2932"/>
      <c r="CX2932"/>
      <c r="CY2932"/>
      <c r="CZ2932"/>
      <c r="DF2932" s="90"/>
    </row>
    <row r="2933" spans="81:110" x14ac:dyDescent="0.25"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  <c r="CQ2933"/>
      <c r="CR2933"/>
      <c r="CS2933"/>
      <c r="CT2933"/>
      <c r="CU2933"/>
      <c r="CV2933"/>
      <c r="CW2933"/>
      <c r="CX2933"/>
      <c r="CY2933"/>
      <c r="CZ2933"/>
      <c r="DF2933" s="90"/>
    </row>
    <row r="2934" spans="81:110" x14ac:dyDescent="0.25"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  <c r="CQ2934"/>
      <c r="CR2934"/>
      <c r="CS2934"/>
      <c r="CT2934"/>
      <c r="CU2934"/>
      <c r="CV2934"/>
      <c r="CW2934"/>
      <c r="CX2934"/>
      <c r="CY2934"/>
      <c r="CZ2934"/>
      <c r="DF2934" s="90"/>
    </row>
    <row r="2935" spans="81:110" x14ac:dyDescent="0.25"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  <c r="CQ2935"/>
      <c r="CR2935"/>
      <c r="CS2935"/>
      <c r="CT2935"/>
      <c r="CU2935"/>
      <c r="CV2935"/>
      <c r="CW2935"/>
      <c r="CX2935"/>
      <c r="CY2935"/>
      <c r="CZ2935"/>
      <c r="DF2935" s="90"/>
    </row>
    <row r="2936" spans="81:110" x14ac:dyDescent="0.25"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  <c r="CQ2936"/>
      <c r="CR2936"/>
      <c r="CS2936"/>
      <c r="CT2936"/>
      <c r="CU2936"/>
      <c r="CV2936"/>
      <c r="CW2936"/>
      <c r="CX2936"/>
      <c r="CY2936"/>
      <c r="CZ2936"/>
      <c r="DF2936" s="90"/>
    </row>
    <row r="2937" spans="81:110" x14ac:dyDescent="0.25"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  <c r="CQ2937"/>
      <c r="CR2937"/>
      <c r="CS2937"/>
      <c r="CT2937"/>
      <c r="CU2937"/>
      <c r="CV2937"/>
      <c r="CW2937"/>
      <c r="CX2937"/>
      <c r="CY2937"/>
      <c r="CZ2937"/>
      <c r="DF2937" s="90"/>
    </row>
    <row r="2938" spans="81:110" x14ac:dyDescent="0.25"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  <c r="CQ2938"/>
      <c r="CR2938"/>
      <c r="CS2938"/>
      <c r="CT2938"/>
      <c r="CU2938"/>
      <c r="CV2938"/>
      <c r="CW2938"/>
      <c r="CX2938"/>
      <c r="CY2938"/>
      <c r="CZ2938"/>
      <c r="DF2938" s="90"/>
    </row>
    <row r="2939" spans="81:110" x14ac:dyDescent="0.25"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  <c r="CQ2939"/>
      <c r="CR2939"/>
      <c r="CS2939"/>
      <c r="CT2939"/>
      <c r="CU2939"/>
      <c r="CV2939"/>
      <c r="CW2939"/>
      <c r="CX2939"/>
      <c r="CY2939"/>
      <c r="CZ2939"/>
      <c r="DF2939" s="90"/>
    </row>
    <row r="2940" spans="81:110" x14ac:dyDescent="0.25"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  <c r="CQ2940"/>
      <c r="CR2940"/>
      <c r="CS2940"/>
      <c r="CT2940"/>
      <c r="CU2940"/>
      <c r="CV2940"/>
      <c r="CW2940"/>
      <c r="CX2940"/>
      <c r="CY2940"/>
      <c r="CZ2940"/>
      <c r="DF2940" s="90"/>
    </row>
    <row r="2941" spans="81:110" x14ac:dyDescent="0.25"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  <c r="CQ2941"/>
      <c r="CR2941"/>
      <c r="CS2941"/>
      <c r="CT2941"/>
      <c r="CU2941"/>
      <c r="CV2941"/>
      <c r="CW2941"/>
      <c r="CX2941"/>
      <c r="CY2941"/>
      <c r="CZ2941"/>
      <c r="DF2941" s="90"/>
    </row>
    <row r="2942" spans="81:110" x14ac:dyDescent="0.25"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  <c r="CQ2942"/>
      <c r="CR2942"/>
      <c r="CS2942"/>
      <c r="CT2942"/>
      <c r="CU2942"/>
      <c r="CV2942"/>
      <c r="CW2942"/>
      <c r="CX2942"/>
      <c r="CY2942"/>
      <c r="CZ2942"/>
      <c r="DF2942" s="90"/>
    </row>
    <row r="2943" spans="81:110" x14ac:dyDescent="0.25"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  <c r="CQ2943"/>
      <c r="CR2943"/>
      <c r="CS2943"/>
      <c r="CT2943"/>
      <c r="CU2943"/>
      <c r="CV2943"/>
      <c r="CW2943"/>
      <c r="CX2943"/>
      <c r="CY2943"/>
      <c r="CZ2943"/>
      <c r="DF2943" s="90"/>
    </row>
    <row r="2944" spans="81:110" x14ac:dyDescent="0.25"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  <c r="CQ2944"/>
      <c r="CR2944"/>
      <c r="CS2944"/>
      <c r="CT2944"/>
      <c r="CU2944"/>
      <c r="CV2944"/>
      <c r="CW2944"/>
      <c r="CX2944"/>
      <c r="CY2944"/>
      <c r="CZ2944"/>
      <c r="DF2944" s="90"/>
    </row>
    <row r="2945" spans="81:110" x14ac:dyDescent="0.25"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  <c r="CQ2945"/>
      <c r="CR2945"/>
      <c r="CS2945"/>
      <c r="CT2945"/>
      <c r="CU2945"/>
      <c r="CV2945"/>
      <c r="CW2945"/>
      <c r="CX2945"/>
      <c r="CY2945"/>
      <c r="CZ2945"/>
      <c r="DF2945" s="90"/>
    </row>
    <row r="2946" spans="81:110" x14ac:dyDescent="0.25"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  <c r="CQ2946"/>
      <c r="CR2946"/>
      <c r="CS2946"/>
      <c r="CT2946"/>
      <c r="CU2946"/>
      <c r="CV2946"/>
      <c r="CW2946"/>
      <c r="CX2946"/>
      <c r="CY2946"/>
      <c r="CZ2946"/>
      <c r="DF2946" s="90"/>
    </row>
    <row r="2947" spans="81:110" x14ac:dyDescent="0.25"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  <c r="CQ2947"/>
      <c r="CR2947"/>
      <c r="CS2947"/>
      <c r="CT2947"/>
      <c r="CU2947"/>
      <c r="CV2947"/>
      <c r="CW2947"/>
      <c r="CX2947"/>
      <c r="CY2947"/>
      <c r="CZ2947"/>
      <c r="DF2947" s="90"/>
    </row>
    <row r="2948" spans="81:110" x14ac:dyDescent="0.25"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  <c r="CQ2948"/>
      <c r="CR2948"/>
      <c r="CS2948"/>
      <c r="CT2948"/>
      <c r="CU2948"/>
      <c r="CV2948"/>
      <c r="CW2948"/>
      <c r="CX2948"/>
      <c r="CY2948"/>
      <c r="CZ2948"/>
      <c r="DF2948" s="90"/>
    </row>
    <row r="2949" spans="81:110" x14ac:dyDescent="0.25"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  <c r="CQ2949"/>
      <c r="CR2949"/>
      <c r="CS2949"/>
      <c r="CT2949"/>
      <c r="CU2949"/>
      <c r="CV2949"/>
      <c r="CW2949"/>
      <c r="CX2949"/>
      <c r="CY2949"/>
      <c r="CZ2949"/>
      <c r="DF2949" s="90"/>
    </row>
    <row r="2950" spans="81:110" x14ac:dyDescent="0.25"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  <c r="CQ2950"/>
      <c r="CR2950"/>
      <c r="CS2950"/>
      <c r="CT2950"/>
      <c r="CU2950"/>
      <c r="CV2950"/>
      <c r="CW2950"/>
      <c r="CX2950"/>
      <c r="CY2950"/>
      <c r="CZ2950"/>
      <c r="DF2950" s="90"/>
    </row>
    <row r="2951" spans="81:110" x14ac:dyDescent="0.25"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  <c r="CQ2951"/>
      <c r="CR2951"/>
      <c r="CS2951"/>
      <c r="CT2951"/>
      <c r="CU2951"/>
      <c r="CV2951"/>
      <c r="CW2951"/>
      <c r="CX2951"/>
      <c r="CY2951"/>
      <c r="CZ2951"/>
      <c r="DF2951" s="90"/>
    </row>
    <row r="2952" spans="81:110" x14ac:dyDescent="0.25"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  <c r="CQ2952"/>
      <c r="CR2952"/>
      <c r="CS2952"/>
      <c r="CT2952"/>
      <c r="CU2952"/>
      <c r="CV2952"/>
      <c r="CW2952"/>
      <c r="CX2952"/>
      <c r="CY2952"/>
      <c r="CZ2952"/>
      <c r="DF2952" s="90"/>
    </row>
    <row r="2953" spans="81:110" x14ac:dyDescent="0.25"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  <c r="CQ2953"/>
      <c r="CR2953"/>
      <c r="CS2953"/>
      <c r="CT2953"/>
      <c r="CU2953"/>
      <c r="CV2953"/>
      <c r="CW2953"/>
      <c r="CX2953"/>
      <c r="CY2953"/>
      <c r="CZ2953"/>
      <c r="DF2953" s="90"/>
    </row>
    <row r="2954" spans="81:110" x14ac:dyDescent="0.25"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  <c r="CQ2954"/>
      <c r="CR2954"/>
      <c r="CS2954"/>
      <c r="CT2954"/>
      <c r="CU2954"/>
      <c r="CV2954"/>
      <c r="CW2954"/>
      <c r="CX2954"/>
      <c r="CY2954"/>
      <c r="CZ2954"/>
      <c r="DF2954" s="90"/>
    </row>
    <row r="2955" spans="81:110" x14ac:dyDescent="0.25"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  <c r="CQ2955"/>
      <c r="CR2955"/>
      <c r="CS2955"/>
      <c r="CT2955"/>
      <c r="CU2955"/>
      <c r="CV2955"/>
      <c r="CW2955"/>
      <c r="CX2955"/>
      <c r="CY2955"/>
      <c r="CZ2955"/>
      <c r="DF2955" s="90"/>
    </row>
    <row r="2956" spans="81:110" x14ac:dyDescent="0.25"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  <c r="CQ2956"/>
      <c r="CR2956"/>
      <c r="CS2956"/>
      <c r="CT2956"/>
      <c r="CU2956"/>
      <c r="CV2956"/>
      <c r="CW2956"/>
      <c r="CX2956"/>
      <c r="CY2956"/>
      <c r="CZ2956"/>
      <c r="DF2956" s="90"/>
    </row>
    <row r="2957" spans="81:110" x14ac:dyDescent="0.25"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  <c r="CQ2957"/>
      <c r="CR2957"/>
      <c r="CS2957"/>
      <c r="CT2957"/>
      <c r="CU2957"/>
      <c r="CV2957"/>
      <c r="CW2957"/>
      <c r="CX2957"/>
      <c r="CY2957"/>
      <c r="CZ2957"/>
      <c r="DF2957" s="90"/>
    </row>
    <row r="2958" spans="81:110" x14ac:dyDescent="0.25"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  <c r="CQ2958"/>
      <c r="CR2958"/>
      <c r="CS2958"/>
      <c r="CT2958"/>
      <c r="CU2958"/>
      <c r="CV2958"/>
      <c r="CW2958"/>
      <c r="CX2958"/>
      <c r="CY2958"/>
      <c r="CZ2958"/>
      <c r="DF2958" s="90"/>
    </row>
    <row r="2959" spans="81:110" x14ac:dyDescent="0.25"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  <c r="CQ2959"/>
      <c r="CR2959"/>
      <c r="CS2959"/>
      <c r="CT2959"/>
      <c r="CU2959"/>
      <c r="CV2959"/>
      <c r="CW2959"/>
      <c r="CX2959"/>
      <c r="CY2959"/>
      <c r="CZ2959"/>
      <c r="DF2959" s="90"/>
    </row>
    <row r="2960" spans="81:110" x14ac:dyDescent="0.25"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  <c r="CQ2960"/>
      <c r="CR2960"/>
      <c r="CS2960"/>
      <c r="CT2960"/>
      <c r="CU2960"/>
      <c r="CV2960"/>
      <c r="CW2960"/>
      <c r="CX2960"/>
      <c r="CY2960"/>
      <c r="CZ2960"/>
      <c r="DF2960" s="90"/>
    </row>
    <row r="2961" spans="81:110" x14ac:dyDescent="0.25"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  <c r="CQ2961"/>
      <c r="CR2961"/>
      <c r="CS2961"/>
      <c r="CT2961"/>
      <c r="CU2961"/>
      <c r="CV2961"/>
      <c r="CW2961"/>
      <c r="CX2961"/>
      <c r="CY2961"/>
      <c r="CZ2961"/>
      <c r="DF2961" s="90"/>
    </row>
    <row r="2962" spans="81:110" x14ac:dyDescent="0.25"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  <c r="CQ2962"/>
      <c r="CR2962"/>
      <c r="CS2962"/>
      <c r="CT2962"/>
      <c r="CU2962"/>
      <c r="CV2962"/>
      <c r="CW2962"/>
      <c r="CX2962"/>
      <c r="CY2962"/>
      <c r="CZ2962"/>
      <c r="DF2962" s="90"/>
    </row>
    <row r="2963" spans="81:110" x14ac:dyDescent="0.25"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  <c r="CQ2963"/>
      <c r="CR2963"/>
      <c r="CS2963"/>
      <c r="CT2963"/>
      <c r="CU2963"/>
      <c r="CV2963"/>
      <c r="CW2963"/>
      <c r="CX2963"/>
      <c r="CY2963"/>
      <c r="CZ2963"/>
      <c r="DF2963" s="90"/>
    </row>
    <row r="2964" spans="81:110" x14ac:dyDescent="0.25"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  <c r="CQ2964"/>
      <c r="CR2964"/>
      <c r="CS2964"/>
      <c r="CT2964"/>
      <c r="CU2964"/>
      <c r="CV2964"/>
      <c r="CW2964"/>
      <c r="CX2964"/>
      <c r="CY2964"/>
      <c r="CZ2964"/>
      <c r="DF2964" s="90"/>
    </row>
    <row r="2965" spans="81:110" x14ac:dyDescent="0.25"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  <c r="CQ2965"/>
      <c r="CR2965"/>
      <c r="CS2965"/>
      <c r="CT2965"/>
      <c r="CU2965"/>
      <c r="CV2965"/>
      <c r="CW2965"/>
      <c r="CX2965"/>
      <c r="CY2965"/>
      <c r="CZ2965"/>
      <c r="DF2965" s="90"/>
    </row>
    <row r="2966" spans="81:110" x14ac:dyDescent="0.25"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  <c r="CQ2966"/>
      <c r="CR2966"/>
      <c r="CS2966"/>
      <c r="CT2966"/>
      <c r="CU2966"/>
      <c r="CV2966"/>
      <c r="CW2966"/>
      <c r="CX2966"/>
      <c r="CY2966"/>
      <c r="CZ2966"/>
      <c r="DF2966" s="90"/>
    </row>
    <row r="2967" spans="81:110" x14ac:dyDescent="0.25"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  <c r="CQ2967"/>
      <c r="CR2967"/>
      <c r="CS2967"/>
      <c r="CT2967"/>
      <c r="CU2967"/>
      <c r="CV2967"/>
      <c r="CW2967"/>
      <c r="CX2967"/>
      <c r="CY2967"/>
      <c r="CZ2967"/>
      <c r="DF2967" s="90"/>
    </row>
    <row r="2968" spans="81:110" x14ac:dyDescent="0.25"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  <c r="CQ2968"/>
      <c r="CR2968"/>
      <c r="CS2968"/>
      <c r="CT2968"/>
      <c r="CU2968"/>
      <c r="CV2968"/>
      <c r="CW2968"/>
      <c r="CX2968"/>
      <c r="CY2968"/>
      <c r="CZ2968"/>
      <c r="DF2968" s="90"/>
    </row>
    <row r="2969" spans="81:110" x14ac:dyDescent="0.25"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  <c r="CQ2969"/>
      <c r="CR2969"/>
      <c r="CS2969"/>
      <c r="CT2969"/>
      <c r="CU2969"/>
      <c r="CV2969"/>
      <c r="CW2969"/>
      <c r="CX2969"/>
      <c r="CY2969"/>
      <c r="CZ2969"/>
      <c r="DF2969" s="90"/>
    </row>
    <row r="2970" spans="81:110" x14ac:dyDescent="0.25"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  <c r="CQ2970"/>
      <c r="CR2970"/>
      <c r="CS2970"/>
      <c r="CT2970"/>
      <c r="CU2970"/>
      <c r="CV2970"/>
      <c r="CW2970"/>
      <c r="CX2970"/>
      <c r="CY2970"/>
      <c r="CZ2970"/>
      <c r="DF2970" s="90"/>
    </row>
    <row r="2971" spans="81:110" x14ac:dyDescent="0.25"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  <c r="CQ2971"/>
      <c r="CR2971"/>
      <c r="CS2971"/>
      <c r="CT2971"/>
      <c r="CU2971"/>
      <c r="CV2971"/>
      <c r="CW2971"/>
      <c r="CX2971"/>
      <c r="CY2971"/>
      <c r="CZ2971"/>
      <c r="DF2971" s="90"/>
    </row>
    <row r="2972" spans="81:110" x14ac:dyDescent="0.25"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  <c r="CQ2972"/>
      <c r="CR2972"/>
      <c r="CS2972"/>
      <c r="CT2972"/>
      <c r="CU2972"/>
      <c r="CV2972"/>
      <c r="CW2972"/>
      <c r="CX2972"/>
      <c r="CY2972"/>
      <c r="CZ2972"/>
      <c r="DF2972" s="90"/>
    </row>
    <row r="2973" spans="81:110" x14ac:dyDescent="0.25"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  <c r="CQ2973"/>
      <c r="CR2973"/>
      <c r="CS2973"/>
      <c r="CT2973"/>
      <c r="CU2973"/>
      <c r="CV2973"/>
      <c r="CW2973"/>
      <c r="CX2973"/>
      <c r="CY2973"/>
      <c r="CZ2973"/>
      <c r="DF2973" s="90"/>
    </row>
    <row r="2974" spans="81:110" x14ac:dyDescent="0.25"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  <c r="CQ2974"/>
      <c r="CR2974"/>
      <c r="CS2974"/>
      <c r="CT2974"/>
      <c r="CU2974"/>
      <c r="CV2974"/>
      <c r="CW2974"/>
      <c r="CX2974"/>
      <c r="CY2974"/>
      <c r="CZ2974"/>
      <c r="DF2974" s="90"/>
    </row>
    <row r="2975" spans="81:110" x14ac:dyDescent="0.25"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  <c r="CQ2975"/>
      <c r="CR2975"/>
      <c r="CS2975"/>
      <c r="CT2975"/>
      <c r="CU2975"/>
      <c r="CV2975"/>
      <c r="CW2975"/>
      <c r="CX2975"/>
      <c r="CY2975"/>
      <c r="CZ2975"/>
      <c r="DF2975" s="90"/>
    </row>
    <row r="2976" spans="81:110" x14ac:dyDescent="0.25"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  <c r="CQ2976"/>
      <c r="CR2976"/>
      <c r="CS2976"/>
      <c r="CT2976"/>
      <c r="CU2976"/>
      <c r="CV2976"/>
      <c r="CW2976"/>
      <c r="CX2976"/>
      <c r="CY2976"/>
      <c r="CZ2976"/>
      <c r="DF2976" s="90"/>
    </row>
    <row r="2977" spans="81:110" x14ac:dyDescent="0.25"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  <c r="CQ2977"/>
      <c r="CR2977"/>
      <c r="CS2977"/>
      <c r="CT2977"/>
      <c r="CU2977"/>
      <c r="CV2977"/>
      <c r="CW2977"/>
      <c r="CX2977"/>
      <c r="CY2977"/>
      <c r="CZ2977"/>
      <c r="DF2977" s="90"/>
    </row>
    <row r="2978" spans="81:110" x14ac:dyDescent="0.25"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  <c r="CQ2978"/>
      <c r="CR2978"/>
      <c r="CS2978"/>
      <c r="CT2978"/>
      <c r="CU2978"/>
      <c r="CV2978"/>
      <c r="CW2978"/>
      <c r="CX2978"/>
      <c r="CY2978"/>
      <c r="CZ2978"/>
      <c r="DF2978" s="90"/>
    </row>
    <row r="2979" spans="81:110" x14ac:dyDescent="0.25"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  <c r="CQ2979"/>
      <c r="CR2979"/>
      <c r="CS2979"/>
      <c r="CT2979"/>
      <c r="CU2979"/>
      <c r="CV2979"/>
      <c r="CW2979"/>
      <c r="CX2979"/>
      <c r="CY2979"/>
      <c r="CZ2979"/>
      <c r="DF2979" s="90"/>
    </row>
    <row r="2980" spans="81:110" x14ac:dyDescent="0.25"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  <c r="CQ2980"/>
      <c r="CR2980"/>
      <c r="CS2980"/>
      <c r="CT2980"/>
      <c r="CU2980"/>
      <c r="CV2980"/>
      <c r="CW2980"/>
      <c r="CX2980"/>
      <c r="CY2980"/>
      <c r="CZ2980"/>
      <c r="DF2980" s="90"/>
    </row>
    <row r="2981" spans="81:110" x14ac:dyDescent="0.25"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  <c r="CQ2981"/>
      <c r="CR2981"/>
      <c r="CS2981"/>
      <c r="CT2981"/>
      <c r="CU2981"/>
      <c r="CV2981"/>
      <c r="CW2981"/>
      <c r="CX2981"/>
      <c r="CY2981"/>
      <c r="CZ2981"/>
      <c r="DF2981" s="90"/>
    </row>
    <row r="2982" spans="81:110" x14ac:dyDescent="0.25"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  <c r="CQ2982"/>
      <c r="CR2982"/>
      <c r="CS2982"/>
      <c r="CT2982"/>
      <c r="CU2982"/>
      <c r="CV2982"/>
      <c r="CW2982"/>
      <c r="CX2982"/>
      <c r="CY2982"/>
      <c r="CZ2982"/>
      <c r="DF2982" s="90"/>
    </row>
    <row r="2983" spans="81:110" x14ac:dyDescent="0.25"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  <c r="CQ2983"/>
      <c r="CR2983"/>
      <c r="CS2983"/>
      <c r="CT2983"/>
      <c r="CU2983"/>
      <c r="CV2983"/>
      <c r="CW2983"/>
      <c r="CX2983"/>
      <c r="CY2983"/>
      <c r="CZ2983"/>
      <c r="DF2983" s="90"/>
    </row>
    <row r="2984" spans="81:110" x14ac:dyDescent="0.25"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  <c r="CQ2984"/>
      <c r="CR2984"/>
      <c r="CS2984"/>
      <c r="CT2984"/>
      <c r="CU2984"/>
      <c r="CV2984"/>
      <c r="CW2984"/>
      <c r="CX2984"/>
      <c r="CY2984"/>
      <c r="CZ2984"/>
      <c r="DF2984" s="90"/>
    </row>
    <row r="2985" spans="81:110" x14ac:dyDescent="0.25"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  <c r="CQ2985"/>
      <c r="CR2985"/>
      <c r="CS2985"/>
      <c r="CT2985"/>
      <c r="CU2985"/>
      <c r="CV2985"/>
      <c r="CW2985"/>
      <c r="CX2985"/>
      <c r="CY2985"/>
      <c r="CZ2985"/>
      <c r="DF2985" s="90"/>
    </row>
    <row r="2986" spans="81:110" x14ac:dyDescent="0.25"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  <c r="CQ2986"/>
      <c r="CR2986"/>
      <c r="CS2986"/>
      <c r="CT2986"/>
      <c r="CU2986"/>
      <c r="CV2986"/>
      <c r="CW2986"/>
      <c r="CX2986"/>
      <c r="CY2986"/>
      <c r="CZ2986"/>
      <c r="DF2986" s="90"/>
    </row>
    <row r="2987" spans="81:110" x14ac:dyDescent="0.25"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  <c r="CQ2987"/>
      <c r="CR2987"/>
      <c r="CS2987"/>
      <c r="CT2987"/>
      <c r="CU2987"/>
      <c r="CV2987"/>
      <c r="CW2987"/>
      <c r="CX2987"/>
      <c r="CY2987"/>
      <c r="CZ2987"/>
      <c r="DF2987" s="90"/>
    </row>
    <row r="2988" spans="81:110" x14ac:dyDescent="0.25"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  <c r="CQ2988"/>
      <c r="CR2988"/>
      <c r="CS2988"/>
      <c r="CT2988"/>
      <c r="CU2988"/>
      <c r="CV2988"/>
      <c r="CW2988"/>
      <c r="CX2988"/>
      <c r="CY2988"/>
      <c r="CZ2988"/>
      <c r="DF2988" s="90"/>
    </row>
    <row r="2989" spans="81:110" x14ac:dyDescent="0.25"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  <c r="CQ2989"/>
      <c r="CR2989"/>
      <c r="CS2989"/>
      <c r="CT2989"/>
      <c r="CU2989"/>
      <c r="CV2989"/>
      <c r="CW2989"/>
      <c r="CX2989"/>
      <c r="CY2989"/>
      <c r="CZ2989"/>
      <c r="DF2989" s="90"/>
    </row>
    <row r="2990" spans="81:110" x14ac:dyDescent="0.25"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  <c r="CQ2990"/>
      <c r="CR2990"/>
      <c r="CS2990"/>
      <c r="CT2990"/>
      <c r="CU2990"/>
      <c r="CV2990"/>
      <c r="CW2990"/>
      <c r="CX2990"/>
      <c r="CY2990"/>
      <c r="CZ2990"/>
      <c r="DF2990" s="90"/>
    </row>
    <row r="2991" spans="81:110" x14ac:dyDescent="0.25"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  <c r="CQ2991"/>
      <c r="CR2991"/>
      <c r="CS2991"/>
      <c r="CT2991"/>
      <c r="CU2991"/>
      <c r="CV2991"/>
      <c r="CW2991"/>
      <c r="CX2991"/>
      <c r="CY2991"/>
      <c r="CZ2991"/>
      <c r="DF2991" s="90"/>
    </row>
    <row r="2992" spans="81:110" x14ac:dyDescent="0.25"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  <c r="CQ2992"/>
      <c r="CR2992"/>
      <c r="CS2992"/>
      <c r="CT2992"/>
      <c r="CU2992"/>
      <c r="CV2992"/>
      <c r="CW2992"/>
      <c r="CX2992"/>
      <c r="CY2992"/>
      <c r="CZ2992"/>
      <c r="DF2992" s="90"/>
    </row>
    <row r="2993" spans="81:110" x14ac:dyDescent="0.25"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  <c r="CQ2993"/>
      <c r="CR2993"/>
      <c r="CS2993"/>
      <c r="CT2993"/>
      <c r="CU2993"/>
      <c r="CV2993"/>
      <c r="CW2993"/>
      <c r="CX2993"/>
      <c r="CY2993"/>
      <c r="CZ2993"/>
      <c r="DF2993" s="90"/>
    </row>
    <row r="2994" spans="81:110" x14ac:dyDescent="0.25"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  <c r="CQ2994"/>
      <c r="CR2994"/>
      <c r="CS2994"/>
      <c r="CT2994"/>
      <c r="CU2994"/>
      <c r="CV2994"/>
      <c r="CW2994"/>
      <c r="CX2994"/>
      <c r="CY2994"/>
      <c r="CZ2994"/>
      <c r="DF2994" s="90"/>
    </row>
    <row r="2995" spans="81:110" x14ac:dyDescent="0.25"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  <c r="CQ2995"/>
      <c r="CR2995"/>
      <c r="CS2995"/>
      <c r="CT2995"/>
      <c r="CU2995"/>
      <c r="CV2995"/>
      <c r="CW2995"/>
      <c r="CX2995"/>
      <c r="CY2995"/>
      <c r="CZ2995"/>
      <c r="DF2995" s="90"/>
    </row>
    <row r="2996" spans="81:110" x14ac:dyDescent="0.25"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  <c r="CQ2996"/>
      <c r="CR2996"/>
      <c r="CS2996"/>
      <c r="CT2996"/>
      <c r="CU2996"/>
      <c r="CV2996"/>
      <c r="CW2996"/>
      <c r="CX2996"/>
      <c r="CY2996"/>
      <c r="CZ2996"/>
      <c r="DF2996" s="90"/>
    </row>
    <row r="2997" spans="81:110" x14ac:dyDescent="0.25"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  <c r="CQ2997"/>
      <c r="CR2997"/>
      <c r="CS2997"/>
      <c r="CT2997"/>
      <c r="CU2997"/>
      <c r="CV2997"/>
      <c r="CW2997"/>
      <c r="CX2997"/>
      <c r="CY2997"/>
      <c r="CZ2997"/>
      <c r="DF2997" s="90"/>
    </row>
    <row r="2998" spans="81:110" x14ac:dyDescent="0.25"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  <c r="CQ2998"/>
      <c r="CR2998"/>
      <c r="CS2998"/>
      <c r="CT2998"/>
      <c r="CU2998"/>
      <c r="CV2998"/>
      <c r="CW2998"/>
      <c r="CX2998"/>
      <c r="CY2998"/>
      <c r="CZ2998"/>
      <c r="DF2998" s="90"/>
    </row>
    <row r="2999" spans="81:110" x14ac:dyDescent="0.25"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  <c r="CQ2999"/>
      <c r="CR2999"/>
      <c r="CS2999"/>
      <c r="CT2999"/>
      <c r="CU2999"/>
      <c r="CV2999"/>
      <c r="CW2999"/>
      <c r="CX2999"/>
      <c r="CY2999"/>
      <c r="CZ2999"/>
      <c r="DF2999" s="90"/>
    </row>
    <row r="3000" spans="81:110" x14ac:dyDescent="0.25"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  <c r="CQ3000"/>
      <c r="CR3000"/>
      <c r="CS3000"/>
      <c r="CT3000"/>
      <c r="CU3000"/>
      <c r="CV3000"/>
      <c r="CW3000"/>
      <c r="CX3000"/>
      <c r="CY3000"/>
      <c r="CZ3000"/>
      <c r="DF3000" s="90"/>
    </row>
    <row r="3001" spans="81:110" x14ac:dyDescent="0.25"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  <c r="CQ3001"/>
      <c r="CR3001"/>
      <c r="CS3001"/>
      <c r="CT3001"/>
      <c r="CU3001"/>
      <c r="CV3001"/>
      <c r="CW3001"/>
      <c r="CX3001"/>
      <c r="CY3001"/>
      <c r="CZ3001"/>
      <c r="DF3001" s="90"/>
    </row>
    <row r="3002" spans="81:110" x14ac:dyDescent="0.25"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  <c r="CQ3002"/>
      <c r="CR3002"/>
      <c r="CS3002"/>
      <c r="CT3002"/>
      <c r="CU3002"/>
      <c r="CV3002"/>
      <c r="CW3002"/>
      <c r="CX3002"/>
      <c r="CY3002"/>
      <c r="CZ3002"/>
      <c r="DF3002" s="90"/>
    </row>
    <row r="3003" spans="81:110" x14ac:dyDescent="0.25"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  <c r="CQ3003"/>
      <c r="CR3003"/>
      <c r="CS3003"/>
      <c r="CT3003"/>
      <c r="CU3003"/>
      <c r="CV3003"/>
      <c r="CW3003"/>
      <c r="CX3003"/>
      <c r="CY3003"/>
      <c r="CZ3003"/>
      <c r="DF3003" s="90"/>
    </row>
    <row r="3004" spans="81:110" x14ac:dyDescent="0.25"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  <c r="CQ3004"/>
      <c r="CR3004"/>
      <c r="CS3004"/>
      <c r="CT3004"/>
      <c r="CU3004"/>
      <c r="CV3004"/>
      <c r="CW3004"/>
      <c r="CX3004"/>
      <c r="CY3004"/>
      <c r="CZ3004"/>
    </row>
    <row r="3005" spans="81:110" x14ac:dyDescent="0.25"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  <c r="CQ3005"/>
      <c r="CR3005"/>
      <c r="CS3005"/>
      <c r="CT3005"/>
      <c r="CU3005"/>
      <c r="CV3005"/>
      <c r="CW3005"/>
      <c r="CX3005"/>
      <c r="CY3005"/>
      <c r="CZ3005"/>
    </row>
    <row r="3006" spans="81:110" x14ac:dyDescent="0.25"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  <c r="CQ3006"/>
      <c r="CR3006"/>
      <c r="CS3006"/>
      <c r="CT3006"/>
      <c r="CU3006"/>
      <c r="CV3006"/>
      <c r="CW3006"/>
      <c r="CX3006"/>
      <c r="CY3006"/>
      <c r="CZ3006"/>
    </row>
    <row r="3007" spans="81:110" x14ac:dyDescent="0.25"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  <c r="CQ3007"/>
      <c r="CR3007"/>
      <c r="CS3007"/>
      <c r="CT3007"/>
      <c r="CU3007"/>
      <c r="CV3007"/>
      <c r="CW3007"/>
      <c r="CX3007"/>
      <c r="CY3007"/>
      <c r="CZ3007"/>
    </row>
    <row r="3008" spans="81:110" x14ac:dyDescent="0.25"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  <c r="CQ3008"/>
      <c r="CR3008"/>
      <c r="CS3008"/>
      <c r="CT3008"/>
      <c r="CU3008"/>
      <c r="CV3008"/>
      <c r="CW3008"/>
      <c r="CX3008"/>
      <c r="CY3008"/>
      <c r="CZ3008"/>
    </row>
    <row r="3009" spans="81:104" x14ac:dyDescent="0.25"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  <c r="CQ3009"/>
      <c r="CR3009"/>
      <c r="CS3009"/>
      <c r="CT3009"/>
      <c r="CU3009"/>
      <c r="CV3009"/>
      <c r="CW3009"/>
      <c r="CX3009"/>
      <c r="CY3009"/>
      <c r="CZ3009"/>
    </row>
    <row r="3010" spans="81:104" x14ac:dyDescent="0.25"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  <c r="CQ3010"/>
      <c r="CR3010"/>
      <c r="CS3010"/>
      <c r="CT3010"/>
      <c r="CU3010"/>
      <c r="CV3010"/>
      <c r="CW3010"/>
      <c r="CX3010"/>
      <c r="CY3010"/>
      <c r="CZ3010"/>
    </row>
    <row r="3011" spans="81:104" x14ac:dyDescent="0.25"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  <c r="CQ3011"/>
      <c r="CR3011"/>
      <c r="CS3011"/>
      <c r="CT3011"/>
      <c r="CU3011"/>
      <c r="CV3011"/>
      <c r="CW3011"/>
      <c r="CX3011"/>
      <c r="CY3011"/>
      <c r="CZ3011"/>
    </row>
    <row r="3012" spans="81:104" x14ac:dyDescent="0.25"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  <c r="CQ3012"/>
      <c r="CR3012"/>
      <c r="CS3012"/>
      <c r="CT3012"/>
      <c r="CU3012"/>
      <c r="CV3012"/>
      <c r="CW3012"/>
      <c r="CX3012"/>
      <c r="CY3012"/>
      <c r="CZ3012"/>
    </row>
    <row r="3013" spans="81:104" x14ac:dyDescent="0.25"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  <c r="CQ3013"/>
      <c r="CR3013"/>
      <c r="CS3013"/>
      <c r="CT3013"/>
      <c r="CU3013"/>
      <c r="CV3013"/>
      <c r="CW3013"/>
      <c r="CX3013"/>
      <c r="CY3013"/>
      <c r="CZ3013"/>
    </row>
    <row r="3014" spans="81:104" x14ac:dyDescent="0.25"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  <c r="CQ3014"/>
      <c r="CR3014"/>
      <c r="CS3014"/>
      <c r="CT3014"/>
      <c r="CU3014"/>
      <c r="CV3014"/>
      <c r="CW3014"/>
      <c r="CX3014"/>
      <c r="CY3014"/>
      <c r="CZ3014"/>
    </row>
    <row r="3015" spans="81:104" x14ac:dyDescent="0.25"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  <c r="CQ3015"/>
      <c r="CR3015"/>
      <c r="CS3015"/>
      <c r="CT3015"/>
      <c r="CU3015"/>
      <c r="CV3015"/>
      <c r="CW3015"/>
      <c r="CX3015"/>
      <c r="CY3015"/>
      <c r="CZ3015"/>
    </row>
    <row r="3016" spans="81:104" x14ac:dyDescent="0.25"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  <c r="CQ3016"/>
      <c r="CR3016"/>
      <c r="CS3016"/>
      <c r="CT3016"/>
      <c r="CU3016"/>
      <c r="CV3016"/>
      <c r="CW3016"/>
      <c r="CX3016"/>
      <c r="CY3016"/>
      <c r="CZ3016"/>
    </row>
    <row r="3017" spans="81:104" x14ac:dyDescent="0.25"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  <c r="CQ3017"/>
      <c r="CR3017"/>
      <c r="CS3017"/>
      <c r="CT3017"/>
      <c r="CU3017"/>
      <c r="CV3017"/>
      <c r="CW3017"/>
      <c r="CX3017"/>
      <c r="CY3017"/>
      <c r="CZ3017"/>
    </row>
    <row r="3018" spans="81:104" x14ac:dyDescent="0.25"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  <c r="CQ3018"/>
      <c r="CR3018"/>
      <c r="CS3018"/>
      <c r="CT3018"/>
      <c r="CU3018"/>
      <c r="CV3018"/>
      <c r="CW3018"/>
      <c r="CX3018"/>
      <c r="CY3018"/>
      <c r="CZ3018"/>
    </row>
    <row r="3019" spans="81:104" x14ac:dyDescent="0.25"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  <c r="CQ3019"/>
      <c r="CR3019"/>
      <c r="CS3019"/>
      <c r="CT3019"/>
      <c r="CU3019"/>
      <c r="CV3019"/>
      <c r="CW3019"/>
      <c r="CX3019"/>
      <c r="CY3019"/>
      <c r="CZ3019"/>
    </row>
    <row r="3020" spans="81:104" x14ac:dyDescent="0.25"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  <c r="CQ3020"/>
      <c r="CR3020"/>
      <c r="CS3020"/>
      <c r="CT3020"/>
      <c r="CU3020"/>
      <c r="CV3020"/>
      <c r="CW3020"/>
      <c r="CX3020"/>
      <c r="CY3020"/>
      <c r="CZ3020"/>
    </row>
    <row r="3021" spans="81:104" x14ac:dyDescent="0.25"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  <c r="CQ3021"/>
      <c r="CR3021"/>
      <c r="CS3021"/>
      <c r="CT3021"/>
      <c r="CU3021"/>
      <c r="CV3021"/>
      <c r="CW3021"/>
      <c r="CX3021"/>
      <c r="CY3021"/>
      <c r="CZ3021"/>
    </row>
    <row r="3022" spans="81:104" x14ac:dyDescent="0.25"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  <c r="CQ3022"/>
      <c r="CR3022"/>
      <c r="CS3022"/>
      <c r="CT3022"/>
      <c r="CU3022"/>
      <c r="CV3022"/>
      <c r="CW3022"/>
      <c r="CX3022"/>
      <c r="CY3022"/>
      <c r="CZ3022"/>
    </row>
    <row r="3023" spans="81:104" x14ac:dyDescent="0.25"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  <c r="CQ3023"/>
      <c r="CR3023"/>
      <c r="CS3023"/>
      <c r="CT3023"/>
      <c r="CU3023"/>
      <c r="CV3023"/>
      <c r="CW3023"/>
      <c r="CX3023"/>
      <c r="CY3023"/>
      <c r="CZ3023"/>
    </row>
    <row r="3024" spans="81:104" x14ac:dyDescent="0.25"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  <c r="CQ3024"/>
      <c r="CR3024"/>
      <c r="CS3024"/>
      <c r="CT3024"/>
      <c r="CU3024"/>
      <c r="CV3024"/>
      <c r="CW3024"/>
      <c r="CX3024"/>
      <c r="CY3024"/>
      <c r="CZ3024"/>
    </row>
    <row r="3025" spans="81:104" x14ac:dyDescent="0.25"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  <c r="CQ3025"/>
      <c r="CR3025"/>
      <c r="CS3025"/>
      <c r="CT3025"/>
      <c r="CU3025"/>
      <c r="CV3025"/>
      <c r="CW3025"/>
      <c r="CX3025"/>
      <c r="CY3025"/>
      <c r="CZ3025"/>
    </row>
    <row r="3026" spans="81:104" x14ac:dyDescent="0.25"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  <c r="CQ3026"/>
      <c r="CR3026"/>
      <c r="CS3026"/>
      <c r="CT3026"/>
      <c r="CU3026"/>
      <c r="CV3026"/>
      <c r="CW3026"/>
      <c r="CX3026"/>
      <c r="CY3026"/>
      <c r="CZ3026"/>
    </row>
    <row r="3027" spans="81:104" x14ac:dyDescent="0.25"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  <c r="CQ3027"/>
      <c r="CR3027"/>
      <c r="CS3027"/>
      <c r="CT3027"/>
      <c r="CU3027"/>
      <c r="CV3027"/>
      <c r="CW3027"/>
      <c r="CX3027"/>
      <c r="CY3027"/>
      <c r="CZ3027"/>
    </row>
    <row r="3028" spans="81:104" x14ac:dyDescent="0.25"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  <c r="CQ3028"/>
      <c r="CR3028"/>
      <c r="CS3028"/>
      <c r="CT3028"/>
      <c r="CU3028"/>
      <c r="CV3028"/>
      <c r="CW3028"/>
      <c r="CX3028"/>
      <c r="CY3028"/>
      <c r="CZ3028"/>
    </row>
    <row r="3029" spans="81:104" x14ac:dyDescent="0.25"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  <c r="CQ3029"/>
      <c r="CR3029"/>
      <c r="CS3029"/>
      <c r="CT3029"/>
      <c r="CU3029"/>
      <c r="CV3029"/>
      <c r="CW3029"/>
      <c r="CX3029"/>
      <c r="CY3029"/>
      <c r="CZ3029"/>
    </row>
    <row r="3030" spans="81:104" x14ac:dyDescent="0.25"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  <c r="CQ3030"/>
      <c r="CR3030"/>
      <c r="CS3030"/>
      <c r="CT3030"/>
      <c r="CU3030"/>
      <c r="CV3030"/>
      <c r="CW3030"/>
      <c r="CX3030"/>
      <c r="CY3030"/>
      <c r="CZ3030"/>
    </row>
    <row r="3031" spans="81:104" x14ac:dyDescent="0.25"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  <c r="CQ3031"/>
      <c r="CR3031"/>
      <c r="CS3031"/>
      <c r="CT3031"/>
      <c r="CU3031"/>
      <c r="CV3031"/>
      <c r="CW3031"/>
      <c r="CX3031"/>
      <c r="CY3031"/>
      <c r="CZ3031"/>
    </row>
    <row r="3032" spans="81:104" x14ac:dyDescent="0.25"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  <c r="CQ3032"/>
      <c r="CR3032"/>
      <c r="CS3032"/>
      <c r="CT3032"/>
      <c r="CU3032"/>
      <c r="CV3032"/>
      <c r="CW3032"/>
      <c r="CX3032"/>
      <c r="CY3032"/>
      <c r="CZ3032"/>
    </row>
    <row r="3033" spans="81:104" x14ac:dyDescent="0.25"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  <c r="CQ3033"/>
      <c r="CR3033"/>
      <c r="CS3033"/>
      <c r="CT3033"/>
      <c r="CU3033"/>
      <c r="CV3033"/>
      <c r="CW3033"/>
      <c r="CX3033"/>
      <c r="CY3033"/>
      <c r="CZ3033"/>
    </row>
    <row r="3034" spans="81:104" x14ac:dyDescent="0.25"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  <c r="CQ3034"/>
      <c r="CR3034"/>
      <c r="CS3034"/>
      <c r="CT3034"/>
      <c r="CU3034"/>
      <c r="CV3034"/>
      <c r="CW3034"/>
      <c r="CX3034"/>
      <c r="CY3034"/>
      <c r="CZ3034"/>
    </row>
    <row r="3035" spans="81:104" x14ac:dyDescent="0.25"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  <c r="CQ3035"/>
      <c r="CR3035"/>
      <c r="CS3035"/>
      <c r="CT3035"/>
      <c r="CU3035"/>
      <c r="CV3035"/>
      <c r="CW3035"/>
      <c r="CX3035"/>
      <c r="CY3035"/>
      <c r="CZ3035"/>
    </row>
    <row r="3036" spans="81:104" x14ac:dyDescent="0.25"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  <c r="CQ3036"/>
      <c r="CR3036"/>
      <c r="CS3036"/>
      <c r="CT3036"/>
      <c r="CU3036"/>
      <c r="CV3036"/>
      <c r="CW3036"/>
      <c r="CX3036"/>
      <c r="CY3036"/>
      <c r="CZ3036"/>
    </row>
    <row r="3037" spans="81:104" x14ac:dyDescent="0.25"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  <c r="CQ3037"/>
      <c r="CR3037"/>
      <c r="CS3037"/>
      <c r="CT3037"/>
      <c r="CU3037"/>
      <c r="CV3037"/>
      <c r="CW3037"/>
      <c r="CX3037"/>
      <c r="CY3037"/>
      <c r="CZ3037"/>
    </row>
    <row r="3038" spans="81:104" x14ac:dyDescent="0.25"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  <c r="CQ3038"/>
      <c r="CR3038"/>
      <c r="CS3038"/>
      <c r="CT3038"/>
      <c r="CU3038"/>
      <c r="CV3038"/>
      <c r="CW3038"/>
      <c r="CX3038"/>
      <c r="CY3038"/>
      <c r="CZ3038"/>
    </row>
    <row r="3039" spans="81:104" x14ac:dyDescent="0.25"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  <c r="CQ3039"/>
      <c r="CR3039"/>
      <c r="CS3039"/>
      <c r="CT3039"/>
      <c r="CU3039"/>
      <c r="CV3039"/>
      <c r="CW3039"/>
      <c r="CX3039"/>
      <c r="CY3039"/>
      <c r="CZ3039"/>
    </row>
    <row r="3040" spans="81:104" x14ac:dyDescent="0.25"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  <c r="CQ3040"/>
      <c r="CR3040"/>
      <c r="CS3040"/>
      <c r="CT3040"/>
      <c r="CU3040"/>
      <c r="CV3040"/>
      <c r="CW3040"/>
      <c r="CX3040"/>
      <c r="CY3040"/>
      <c r="CZ3040"/>
    </row>
    <row r="3041" spans="81:104" x14ac:dyDescent="0.25"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  <c r="CQ3041"/>
      <c r="CR3041"/>
      <c r="CS3041"/>
      <c r="CT3041"/>
      <c r="CU3041"/>
      <c r="CV3041"/>
      <c r="CW3041"/>
      <c r="CX3041"/>
      <c r="CY3041"/>
      <c r="CZ3041"/>
    </row>
    <row r="3042" spans="81:104" x14ac:dyDescent="0.25"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  <c r="CQ3042"/>
      <c r="CR3042"/>
      <c r="CS3042"/>
      <c r="CT3042"/>
      <c r="CU3042"/>
      <c r="CV3042"/>
      <c r="CW3042"/>
      <c r="CX3042"/>
      <c r="CY3042"/>
      <c r="CZ3042"/>
    </row>
    <row r="3043" spans="81:104" x14ac:dyDescent="0.25"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  <c r="CQ3043"/>
      <c r="CR3043"/>
      <c r="CS3043"/>
      <c r="CT3043"/>
      <c r="CU3043"/>
      <c r="CV3043"/>
      <c r="CW3043"/>
      <c r="CX3043"/>
      <c r="CY3043"/>
      <c r="CZ3043"/>
    </row>
    <row r="3044" spans="81:104" x14ac:dyDescent="0.25"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  <c r="CQ3044"/>
      <c r="CR3044"/>
      <c r="CS3044"/>
      <c r="CT3044"/>
      <c r="CU3044"/>
      <c r="CV3044"/>
      <c r="CW3044"/>
      <c r="CX3044"/>
      <c r="CY3044"/>
      <c r="CZ3044"/>
    </row>
    <row r="3045" spans="81:104" x14ac:dyDescent="0.25"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  <c r="CQ3045"/>
      <c r="CR3045"/>
      <c r="CS3045"/>
      <c r="CT3045"/>
      <c r="CU3045"/>
      <c r="CV3045"/>
      <c r="CW3045"/>
      <c r="CX3045"/>
      <c r="CY3045"/>
      <c r="CZ3045"/>
    </row>
    <row r="3046" spans="81:104" x14ac:dyDescent="0.25"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  <c r="CQ3046"/>
      <c r="CR3046"/>
      <c r="CS3046"/>
      <c r="CT3046"/>
      <c r="CU3046"/>
      <c r="CV3046"/>
      <c r="CW3046"/>
      <c r="CX3046"/>
      <c r="CY3046"/>
      <c r="CZ3046"/>
    </row>
    <row r="3047" spans="81:104" x14ac:dyDescent="0.25"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  <c r="CQ3047"/>
      <c r="CR3047"/>
      <c r="CS3047"/>
      <c r="CT3047"/>
      <c r="CU3047"/>
      <c r="CV3047"/>
      <c r="CW3047"/>
      <c r="CX3047"/>
      <c r="CY3047"/>
      <c r="CZ3047"/>
    </row>
    <row r="3048" spans="81:104" x14ac:dyDescent="0.25"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  <c r="CQ3048"/>
      <c r="CR3048"/>
      <c r="CS3048"/>
      <c r="CT3048"/>
      <c r="CU3048"/>
      <c r="CV3048"/>
      <c r="CW3048"/>
      <c r="CX3048"/>
      <c r="CY3048"/>
      <c r="CZ3048"/>
    </row>
    <row r="3049" spans="81:104" x14ac:dyDescent="0.25"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  <c r="CQ3049"/>
      <c r="CR3049"/>
      <c r="CS3049"/>
      <c r="CT3049"/>
      <c r="CU3049"/>
      <c r="CV3049"/>
      <c r="CW3049"/>
      <c r="CX3049"/>
      <c r="CY3049"/>
      <c r="CZ3049"/>
    </row>
    <row r="3050" spans="81:104" x14ac:dyDescent="0.25"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  <c r="CQ3050"/>
      <c r="CR3050"/>
      <c r="CS3050"/>
      <c r="CT3050"/>
      <c r="CU3050"/>
      <c r="CV3050"/>
      <c r="CW3050"/>
      <c r="CX3050"/>
      <c r="CY3050"/>
      <c r="CZ3050"/>
    </row>
    <row r="3051" spans="81:104" x14ac:dyDescent="0.25"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  <c r="CQ3051"/>
      <c r="CR3051"/>
      <c r="CS3051"/>
      <c r="CT3051"/>
      <c r="CU3051"/>
      <c r="CV3051"/>
      <c r="CW3051"/>
      <c r="CX3051"/>
      <c r="CY3051"/>
      <c r="CZ3051"/>
    </row>
    <row r="3052" spans="81:104" x14ac:dyDescent="0.25"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  <c r="CQ3052"/>
      <c r="CR3052"/>
      <c r="CS3052"/>
      <c r="CT3052"/>
      <c r="CU3052"/>
      <c r="CV3052"/>
      <c r="CW3052"/>
      <c r="CX3052"/>
      <c r="CY3052"/>
      <c r="CZ3052"/>
    </row>
    <row r="3053" spans="81:104" x14ac:dyDescent="0.25"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  <c r="CQ3053"/>
      <c r="CR3053"/>
      <c r="CS3053"/>
      <c r="CT3053"/>
      <c r="CU3053"/>
      <c r="CV3053"/>
      <c r="CW3053"/>
      <c r="CX3053"/>
      <c r="CY3053"/>
      <c r="CZ3053"/>
    </row>
    <row r="3054" spans="81:104" x14ac:dyDescent="0.25"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  <c r="CQ3054"/>
      <c r="CR3054"/>
      <c r="CS3054"/>
      <c r="CT3054"/>
      <c r="CU3054"/>
      <c r="CV3054"/>
      <c r="CW3054"/>
      <c r="CX3054"/>
      <c r="CY3054"/>
      <c r="CZ3054"/>
    </row>
    <row r="3055" spans="81:104" x14ac:dyDescent="0.25"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  <c r="CQ3055"/>
      <c r="CR3055"/>
      <c r="CS3055"/>
      <c r="CT3055"/>
      <c r="CU3055"/>
      <c r="CV3055"/>
      <c r="CW3055"/>
      <c r="CX3055"/>
      <c r="CY3055"/>
      <c r="CZ3055"/>
    </row>
    <row r="3056" spans="81:104" x14ac:dyDescent="0.25"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  <c r="CQ3056"/>
      <c r="CR3056"/>
      <c r="CS3056"/>
      <c r="CT3056"/>
      <c r="CU3056"/>
      <c r="CV3056"/>
      <c r="CW3056"/>
      <c r="CX3056"/>
      <c r="CY3056"/>
      <c r="CZ3056"/>
    </row>
    <row r="3057" spans="81:104" x14ac:dyDescent="0.25"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  <c r="CQ3057"/>
      <c r="CR3057"/>
      <c r="CS3057"/>
      <c r="CT3057"/>
      <c r="CU3057"/>
      <c r="CV3057"/>
      <c r="CW3057"/>
      <c r="CX3057"/>
      <c r="CY3057"/>
      <c r="CZ3057"/>
    </row>
    <row r="3058" spans="81:104" x14ac:dyDescent="0.25"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  <c r="CQ3058"/>
      <c r="CR3058"/>
      <c r="CS3058"/>
      <c r="CT3058"/>
      <c r="CU3058"/>
      <c r="CV3058"/>
      <c r="CW3058"/>
      <c r="CX3058"/>
      <c r="CY3058"/>
      <c r="CZ3058"/>
    </row>
    <row r="3059" spans="81:104" x14ac:dyDescent="0.25"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  <c r="CQ3059"/>
      <c r="CR3059"/>
      <c r="CS3059"/>
      <c r="CT3059"/>
      <c r="CU3059"/>
      <c r="CV3059"/>
      <c r="CW3059"/>
      <c r="CX3059"/>
      <c r="CY3059"/>
      <c r="CZ3059"/>
    </row>
    <row r="3060" spans="81:104" x14ac:dyDescent="0.25"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  <c r="CQ3060"/>
      <c r="CR3060"/>
      <c r="CS3060"/>
      <c r="CT3060"/>
      <c r="CU3060"/>
      <c r="CV3060"/>
      <c r="CW3060"/>
      <c r="CX3060"/>
      <c r="CY3060"/>
      <c r="CZ3060"/>
    </row>
    <row r="3061" spans="81:104" x14ac:dyDescent="0.25"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  <c r="CQ3061"/>
      <c r="CR3061"/>
      <c r="CS3061"/>
      <c r="CT3061"/>
      <c r="CU3061"/>
      <c r="CV3061"/>
      <c r="CW3061"/>
      <c r="CX3061"/>
      <c r="CY3061"/>
      <c r="CZ3061"/>
    </row>
    <row r="3062" spans="81:104" x14ac:dyDescent="0.25"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  <c r="CQ3062"/>
      <c r="CR3062"/>
      <c r="CS3062"/>
      <c r="CT3062"/>
      <c r="CU3062"/>
      <c r="CV3062"/>
      <c r="CW3062"/>
      <c r="CX3062"/>
      <c r="CY3062"/>
      <c r="CZ3062"/>
    </row>
    <row r="3063" spans="81:104" x14ac:dyDescent="0.25"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  <c r="CQ3063"/>
      <c r="CR3063"/>
      <c r="CS3063"/>
      <c r="CT3063"/>
      <c r="CU3063"/>
      <c r="CV3063"/>
      <c r="CW3063"/>
      <c r="CX3063"/>
      <c r="CY3063"/>
      <c r="CZ3063"/>
    </row>
    <row r="3064" spans="81:104" x14ac:dyDescent="0.25"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  <c r="CQ3064"/>
      <c r="CR3064"/>
      <c r="CS3064"/>
      <c r="CT3064"/>
      <c r="CU3064"/>
      <c r="CV3064"/>
      <c r="CW3064"/>
      <c r="CX3064"/>
      <c r="CY3064"/>
      <c r="CZ3064"/>
    </row>
    <row r="3065" spans="81:104" x14ac:dyDescent="0.25"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  <c r="CQ3065"/>
      <c r="CR3065"/>
      <c r="CS3065"/>
      <c r="CT3065"/>
      <c r="CU3065"/>
      <c r="CV3065"/>
      <c r="CW3065"/>
      <c r="CX3065"/>
      <c r="CY3065"/>
      <c r="CZ3065"/>
    </row>
    <row r="3066" spans="81:104" x14ac:dyDescent="0.25"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  <c r="CQ3066"/>
      <c r="CR3066"/>
      <c r="CS3066"/>
      <c r="CT3066"/>
      <c r="CU3066"/>
      <c r="CV3066"/>
      <c r="CW3066"/>
      <c r="CX3066"/>
      <c r="CY3066"/>
      <c r="CZ3066"/>
    </row>
    <row r="3067" spans="81:104" x14ac:dyDescent="0.25"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  <c r="CQ3067"/>
      <c r="CR3067"/>
      <c r="CS3067"/>
      <c r="CT3067"/>
      <c r="CU3067"/>
      <c r="CV3067"/>
      <c r="CW3067"/>
      <c r="CX3067"/>
      <c r="CY3067"/>
      <c r="CZ3067"/>
    </row>
    <row r="3068" spans="81:104" x14ac:dyDescent="0.25"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  <c r="CQ3068"/>
      <c r="CR3068"/>
      <c r="CS3068"/>
      <c r="CT3068"/>
      <c r="CU3068"/>
      <c r="CV3068"/>
      <c r="CW3068"/>
      <c r="CX3068"/>
      <c r="CY3068"/>
      <c r="CZ3068"/>
    </row>
    <row r="3069" spans="81:104" x14ac:dyDescent="0.25"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  <c r="CQ3069"/>
      <c r="CR3069"/>
      <c r="CS3069"/>
      <c r="CT3069"/>
      <c r="CU3069"/>
      <c r="CV3069"/>
      <c r="CW3069"/>
      <c r="CX3069"/>
      <c r="CY3069"/>
      <c r="CZ3069"/>
    </row>
    <row r="3070" spans="81:104" x14ac:dyDescent="0.25"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  <c r="CQ3070"/>
      <c r="CR3070"/>
      <c r="CS3070"/>
      <c r="CT3070"/>
      <c r="CU3070"/>
      <c r="CV3070"/>
      <c r="CW3070"/>
      <c r="CX3070"/>
      <c r="CY3070"/>
      <c r="CZ3070"/>
    </row>
    <row r="3071" spans="81:104" x14ac:dyDescent="0.25"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  <c r="CQ3071"/>
      <c r="CR3071"/>
      <c r="CS3071"/>
      <c r="CT3071"/>
      <c r="CU3071"/>
      <c r="CV3071"/>
      <c r="CW3071"/>
      <c r="CX3071"/>
      <c r="CY3071"/>
      <c r="CZ3071"/>
    </row>
    <row r="3072" spans="81:104" x14ac:dyDescent="0.25"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  <c r="CQ3072"/>
      <c r="CR3072"/>
      <c r="CS3072"/>
      <c r="CT3072"/>
      <c r="CU3072"/>
      <c r="CV3072"/>
      <c r="CW3072"/>
      <c r="CX3072"/>
      <c r="CY3072"/>
      <c r="CZ3072"/>
    </row>
    <row r="3073" spans="81:104" x14ac:dyDescent="0.25"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  <c r="CQ3073"/>
      <c r="CR3073"/>
      <c r="CS3073"/>
      <c r="CT3073"/>
      <c r="CU3073"/>
      <c r="CV3073"/>
      <c r="CW3073"/>
      <c r="CX3073"/>
      <c r="CY3073"/>
      <c r="CZ3073"/>
    </row>
    <row r="3074" spans="81:104" x14ac:dyDescent="0.25"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  <c r="CQ3074"/>
      <c r="CR3074"/>
      <c r="CS3074"/>
      <c r="CT3074"/>
      <c r="CU3074"/>
      <c r="CV3074"/>
      <c r="CW3074"/>
      <c r="CX3074"/>
      <c r="CY3074"/>
      <c r="CZ3074"/>
    </row>
    <row r="3075" spans="81:104" x14ac:dyDescent="0.25"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  <c r="CQ3075"/>
      <c r="CR3075"/>
      <c r="CS3075"/>
      <c r="CT3075"/>
      <c r="CU3075"/>
      <c r="CV3075"/>
      <c r="CW3075"/>
      <c r="CX3075"/>
      <c r="CY3075"/>
      <c r="CZ3075"/>
    </row>
    <row r="3076" spans="81:104" x14ac:dyDescent="0.25"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  <c r="CQ3076"/>
      <c r="CR3076"/>
      <c r="CS3076"/>
      <c r="CT3076"/>
      <c r="CU3076"/>
      <c r="CV3076"/>
      <c r="CW3076"/>
      <c r="CX3076"/>
      <c r="CY3076"/>
      <c r="CZ3076"/>
    </row>
    <row r="3077" spans="81:104" x14ac:dyDescent="0.25"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  <c r="CQ3077"/>
      <c r="CR3077"/>
      <c r="CS3077"/>
      <c r="CT3077"/>
      <c r="CU3077"/>
      <c r="CV3077"/>
      <c r="CW3077"/>
      <c r="CX3077"/>
      <c r="CY3077"/>
      <c r="CZ3077"/>
    </row>
    <row r="3078" spans="81:104" x14ac:dyDescent="0.25"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  <c r="CQ3078"/>
      <c r="CR3078"/>
      <c r="CS3078"/>
      <c r="CT3078"/>
      <c r="CU3078"/>
      <c r="CV3078"/>
      <c r="CW3078"/>
      <c r="CX3078"/>
      <c r="CY3078"/>
      <c r="CZ3078"/>
    </row>
    <row r="3079" spans="81:104" x14ac:dyDescent="0.25"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  <c r="CQ3079"/>
      <c r="CR3079"/>
      <c r="CS3079"/>
      <c r="CT3079"/>
      <c r="CU3079"/>
      <c r="CV3079"/>
      <c r="CW3079"/>
      <c r="CX3079"/>
      <c r="CY3079"/>
      <c r="CZ3079"/>
    </row>
    <row r="3080" spans="81:104" x14ac:dyDescent="0.25"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  <c r="CQ3080"/>
      <c r="CR3080"/>
      <c r="CS3080"/>
      <c r="CT3080"/>
      <c r="CU3080"/>
      <c r="CV3080"/>
      <c r="CW3080"/>
      <c r="CX3080"/>
      <c r="CY3080"/>
      <c r="CZ3080"/>
    </row>
    <row r="3081" spans="81:104" x14ac:dyDescent="0.25"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  <c r="CQ3081"/>
      <c r="CR3081"/>
      <c r="CS3081"/>
      <c r="CT3081"/>
      <c r="CU3081"/>
      <c r="CV3081"/>
      <c r="CW3081"/>
      <c r="CX3081"/>
      <c r="CY3081"/>
      <c r="CZ3081"/>
    </row>
    <row r="3082" spans="81:104" x14ac:dyDescent="0.25"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  <c r="CQ3082"/>
      <c r="CR3082"/>
      <c r="CS3082"/>
      <c r="CT3082"/>
      <c r="CU3082"/>
      <c r="CV3082"/>
      <c r="CW3082"/>
      <c r="CX3082"/>
      <c r="CY3082"/>
      <c r="CZ3082"/>
    </row>
    <row r="3083" spans="81:104" x14ac:dyDescent="0.25"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  <c r="CQ3083"/>
      <c r="CR3083"/>
      <c r="CS3083"/>
      <c r="CT3083"/>
      <c r="CU3083"/>
      <c r="CV3083"/>
      <c r="CW3083"/>
      <c r="CX3083"/>
      <c r="CY3083"/>
      <c r="CZ3083"/>
    </row>
    <row r="3084" spans="81:104" x14ac:dyDescent="0.25"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  <c r="CQ3084"/>
      <c r="CR3084"/>
      <c r="CS3084"/>
      <c r="CT3084"/>
      <c r="CU3084"/>
      <c r="CV3084"/>
      <c r="CW3084"/>
      <c r="CX3084"/>
      <c r="CY3084"/>
      <c r="CZ3084"/>
    </row>
    <row r="3085" spans="81:104" x14ac:dyDescent="0.25"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  <c r="CQ3085"/>
      <c r="CR3085"/>
      <c r="CS3085"/>
      <c r="CT3085"/>
      <c r="CU3085"/>
      <c r="CV3085"/>
      <c r="CW3085"/>
      <c r="CX3085"/>
      <c r="CY3085"/>
      <c r="CZ3085"/>
    </row>
    <row r="3086" spans="81:104" x14ac:dyDescent="0.25"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  <c r="CQ3086"/>
      <c r="CR3086"/>
      <c r="CS3086"/>
      <c r="CT3086"/>
      <c r="CU3086"/>
      <c r="CV3086"/>
      <c r="CW3086"/>
      <c r="CX3086"/>
      <c r="CY3086"/>
      <c r="CZ3086"/>
    </row>
    <row r="3087" spans="81:104" x14ac:dyDescent="0.25"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  <c r="CQ3087"/>
      <c r="CR3087"/>
      <c r="CS3087"/>
      <c r="CT3087"/>
      <c r="CU3087"/>
      <c r="CV3087"/>
      <c r="CW3087"/>
      <c r="CX3087"/>
      <c r="CY3087"/>
      <c r="CZ3087"/>
    </row>
    <row r="3088" spans="81:104" x14ac:dyDescent="0.25"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  <c r="CQ3088"/>
      <c r="CR3088"/>
      <c r="CS3088"/>
      <c r="CT3088"/>
      <c r="CU3088"/>
      <c r="CV3088"/>
      <c r="CW3088"/>
      <c r="CX3088"/>
      <c r="CY3088"/>
      <c r="CZ3088"/>
    </row>
    <row r="3089" spans="81:104" x14ac:dyDescent="0.25"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  <c r="CQ3089"/>
      <c r="CR3089"/>
      <c r="CS3089"/>
      <c r="CT3089"/>
      <c r="CU3089"/>
      <c r="CV3089"/>
      <c r="CW3089"/>
      <c r="CX3089"/>
      <c r="CY3089"/>
      <c r="CZ3089"/>
    </row>
    <row r="3090" spans="81:104" x14ac:dyDescent="0.25"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  <c r="CQ3090"/>
      <c r="CR3090"/>
      <c r="CS3090"/>
      <c r="CT3090"/>
      <c r="CU3090"/>
      <c r="CV3090"/>
      <c r="CW3090"/>
      <c r="CX3090"/>
      <c r="CY3090"/>
      <c r="CZ3090"/>
    </row>
    <row r="3091" spans="81:104" x14ac:dyDescent="0.25"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  <c r="CQ3091"/>
      <c r="CR3091"/>
      <c r="CS3091"/>
      <c r="CT3091"/>
      <c r="CU3091"/>
      <c r="CV3091"/>
      <c r="CW3091"/>
      <c r="CX3091"/>
      <c r="CY3091"/>
      <c r="CZ3091"/>
    </row>
    <row r="3092" spans="81:104" x14ac:dyDescent="0.25"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  <c r="CQ3092"/>
      <c r="CR3092"/>
      <c r="CS3092"/>
      <c r="CT3092"/>
      <c r="CU3092"/>
      <c r="CV3092"/>
      <c r="CW3092"/>
      <c r="CX3092"/>
      <c r="CY3092"/>
      <c r="CZ3092"/>
    </row>
    <row r="3093" spans="81:104" x14ac:dyDescent="0.25"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  <c r="CQ3093"/>
      <c r="CR3093"/>
      <c r="CS3093"/>
      <c r="CT3093"/>
      <c r="CU3093"/>
      <c r="CV3093"/>
      <c r="CW3093"/>
      <c r="CX3093"/>
      <c r="CY3093"/>
      <c r="CZ3093"/>
    </row>
    <row r="3094" spans="81:104" x14ac:dyDescent="0.25"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  <c r="CQ3094"/>
      <c r="CR3094"/>
      <c r="CS3094"/>
      <c r="CT3094"/>
      <c r="CU3094"/>
      <c r="CV3094"/>
      <c r="CW3094"/>
      <c r="CX3094"/>
      <c r="CY3094"/>
      <c r="CZ3094"/>
    </row>
    <row r="3095" spans="81:104" x14ac:dyDescent="0.25"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  <c r="CQ3095"/>
      <c r="CR3095"/>
      <c r="CS3095"/>
      <c r="CT3095"/>
      <c r="CU3095"/>
      <c r="CV3095"/>
      <c r="CW3095"/>
      <c r="CX3095"/>
      <c r="CY3095"/>
      <c r="CZ3095"/>
    </row>
    <row r="3096" spans="81:104" x14ac:dyDescent="0.25"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  <c r="CQ3096"/>
      <c r="CR3096"/>
      <c r="CS3096"/>
      <c r="CT3096"/>
      <c r="CU3096"/>
      <c r="CV3096"/>
      <c r="CW3096"/>
      <c r="CX3096"/>
      <c r="CY3096"/>
      <c r="CZ3096"/>
    </row>
    <row r="3097" spans="81:104" x14ac:dyDescent="0.25"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  <c r="CQ3097"/>
      <c r="CR3097"/>
      <c r="CS3097"/>
      <c r="CT3097"/>
      <c r="CU3097"/>
      <c r="CV3097"/>
      <c r="CW3097"/>
      <c r="CX3097"/>
      <c r="CY3097"/>
      <c r="CZ3097"/>
    </row>
    <row r="3098" spans="81:104" x14ac:dyDescent="0.25"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  <c r="CQ3098"/>
      <c r="CR3098"/>
      <c r="CS3098"/>
      <c r="CT3098"/>
      <c r="CU3098"/>
      <c r="CV3098"/>
      <c r="CW3098"/>
      <c r="CX3098"/>
      <c r="CY3098"/>
      <c r="CZ3098"/>
    </row>
    <row r="3099" spans="81:104" x14ac:dyDescent="0.25"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  <c r="CQ3099"/>
      <c r="CR3099"/>
      <c r="CS3099"/>
      <c r="CT3099"/>
      <c r="CU3099"/>
      <c r="CV3099"/>
      <c r="CW3099"/>
      <c r="CX3099"/>
      <c r="CY3099"/>
      <c r="CZ3099"/>
    </row>
    <row r="3100" spans="81:104" x14ac:dyDescent="0.25"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  <c r="CQ3100"/>
      <c r="CR3100"/>
      <c r="CS3100"/>
      <c r="CT3100"/>
      <c r="CU3100"/>
      <c r="CV3100"/>
      <c r="CW3100"/>
      <c r="CX3100"/>
      <c r="CY3100"/>
      <c r="CZ3100"/>
    </row>
    <row r="3101" spans="81:104" x14ac:dyDescent="0.25"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  <c r="CQ3101"/>
      <c r="CR3101"/>
      <c r="CS3101"/>
      <c r="CT3101"/>
      <c r="CU3101"/>
      <c r="CV3101"/>
      <c r="CW3101"/>
      <c r="CX3101"/>
      <c r="CY3101"/>
      <c r="CZ3101"/>
    </row>
    <row r="3102" spans="81:104" x14ac:dyDescent="0.25"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  <c r="CQ3102"/>
      <c r="CR3102"/>
      <c r="CS3102"/>
      <c r="CT3102"/>
      <c r="CU3102"/>
      <c r="CV3102"/>
      <c r="CW3102"/>
      <c r="CX3102"/>
      <c r="CY3102"/>
      <c r="CZ3102"/>
    </row>
    <row r="3103" spans="81:104" x14ac:dyDescent="0.25"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  <c r="CQ3103"/>
      <c r="CR3103"/>
      <c r="CS3103"/>
      <c r="CT3103"/>
      <c r="CU3103"/>
      <c r="CV3103"/>
      <c r="CW3103"/>
      <c r="CX3103"/>
      <c r="CY3103"/>
      <c r="CZ3103"/>
    </row>
    <row r="3104" spans="81:104" x14ac:dyDescent="0.25"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  <c r="CQ3104"/>
      <c r="CR3104"/>
      <c r="CS3104"/>
      <c r="CT3104"/>
      <c r="CU3104"/>
      <c r="CV3104"/>
      <c r="CW3104"/>
      <c r="CX3104"/>
      <c r="CY3104"/>
      <c r="CZ3104"/>
    </row>
    <row r="3105" spans="81:104" x14ac:dyDescent="0.25"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  <c r="CQ3105"/>
      <c r="CR3105"/>
      <c r="CS3105"/>
      <c r="CT3105"/>
      <c r="CU3105"/>
      <c r="CV3105"/>
      <c r="CW3105"/>
      <c r="CX3105"/>
      <c r="CY3105"/>
      <c r="CZ3105"/>
    </row>
    <row r="3106" spans="81:104" x14ac:dyDescent="0.25"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  <c r="CQ3106"/>
      <c r="CR3106"/>
      <c r="CS3106"/>
      <c r="CT3106"/>
      <c r="CU3106"/>
      <c r="CV3106"/>
      <c r="CW3106"/>
      <c r="CX3106"/>
      <c r="CY3106"/>
      <c r="CZ3106"/>
    </row>
    <row r="3107" spans="81:104" x14ac:dyDescent="0.25"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  <c r="CQ3107"/>
      <c r="CR3107"/>
      <c r="CS3107"/>
      <c r="CT3107"/>
      <c r="CU3107"/>
      <c r="CV3107"/>
      <c r="CW3107"/>
      <c r="CX3107"/>
      <c r="CY3107"/>
      <c r="CZ3107"/>
    </row>
    <row r="3108" spans="81:104" x14ac:dyDescent="0.25"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  <c r="CQ3108"/>
      <c r="CR3108"/>
      <c r="CS3108"/>
      <c r="CT3108"/>
      <c r="CU3108"/>
      <c r="CV3108"/>
      <c r="CW3108"/>
      <c r="CX3108"/>
      <c r="CY3108"/>
      <c r="CZ3108"/>
    </row>
    <row r="3109" spans="81:104" x14ac:dyDescent="0.25"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  <c r="CQ3109"/>
      <c r="CR3109"/>
      <c r="CS3109"/>
      <c r="CT3109"/>
      <c r="CU3109"/>
      <c r="CV3109"/>
      <c r="CW3109"/>
      <c r="CX3109"/>
      <c r="CY3109"/>
      <c r="CZ3109"/>
    </row>
    <row r="3110" spans="81:104" x14ac:dyDescent="0.25"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  <c r="CQ3110"/>
      <c r="CR3110"/>
      <c r="CS3110"/>
      <c r="CT3110"/>
      <c r="CU3110"/>
      <c r="CV3110"/>
      <c r="CW3110"/>
      <c r="CX3110"/>
      <c r="CY3110"/>
      <c r="CZ3110"/>
    </row>
    <row r="3111" spans="81:104" x14ac:dyDescent="0.25"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  <c r="CQ3111"/>
      <c r="CR3111"/>
      <c r="CS3111"/>
      <c r="CT3111"/>
      <c r="CU3111"/>
      <c r="CV3111"/>
      <c r="CW3111"/>
      <c r="CX3111"/>
      <c r="CY3111"/>
      <c r="CZ3111"/>
    </row>
    <row r="3112" spans="81:104" x14ac:dyDescent="0.25"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  <c r="CQ3112"/>
      <c r="CR3112"/>
      <c r="CS3112"/>
      <c r="CT3112"/>
      <c r="CU3112"/>
      <c r="CV3112"/>
      <c r="CW3112"/>
      <c r="CX3112"/>
      <c r="CY3112"/>
      <c r="CZ3112"/>
    </row>
    <row r="3113" spans="81:104" x14ac:dyDescent="0.25"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  <c r="CQ3113"/>
      <c r="CR3113"/>
      <c r="CS3113"/>
      <c r="CT3113"/>
      <c r="CU3113"/>
      <c r="CV3113"/>
      <c r="CW3113"/>
      <c r="CX3113"/>
      <c r="CY3113"/>
      <c r="CZ3113"/>
    </row>
    <row r="3114" spans="81:104" x14ac:dyDescent="0.25"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  <c r="CQ3114"/>
      <c r="CR3114"/>
      <c r="CS3114"/>
      <c r="CT3114"/>
      <c r="CU3114"/>
      <c r="CV3114"/>
      <c r="CW3114"/>
      <c r="CX3114"/>
      <c r="CY3114"/>
      <c r="CZ3114"/>
    </row>
    <row r="3115" spans="81:104" x14ac:dyDescent="0.25"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  <c r="CQ3115"/>
      <c r="CR3115"/>
      <c r="CS3115"/>
      <c r="CT3115"/>
      <c r="CU3115"/>
      <c r="CV3115"/>
      <c r="CW3115"/>
      <c r="CX3115"/>
      <c r="CY3115"/>
      <c r="CZ3115"/>
    </row>
    <row r="3116" spans="81:104" x14ac:dyDescent="0.25"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  <c r="CQ3116"/>
      <c r="CR3116"/>
      <c r="CS3116"/>
      <c r="CT3116"/>
      <c r="CU3116"/>
      <c r="CV3116"/>
      <c r="CW3116"/>
      <c r="CX3116"/>
      <c r="CY3116"/>
      <c r="CZ3116"/>
    </row>
    <row r="3117" spans="81:104" x14ac:dyDescent="0.25"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  <c r="CQ3117"/>
      <c r="CR3117"/>
      <c r="CS3117"/>
      <c r="CT3117"/>
      <c r="CU3117"/>
      <c r="CV3117"/>
      <c r="CW3117"/>
      <c r="CX3117"/>
      <c r="CY3117"/>
      <c r="CZ3117"/>
    </row>
    <row r="3118" spans="81:104" x14ac:dyDescent="0.25"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  <c r="CQ3118"/>
      <c r="CR3118"/>
      <c r="CS3118"/>
      <c r="CT3118"/>
      <c r="CU3118"/>
      <c r="CV3118"/>
      <c r="CW3118"/>
      <c r="CX3118"/>
      <c r="CY3118"/>
      <c r="CZ3118"/>
    </row>
    <row r="3119" spans="81:104" x14ac:dyDescent="0.25"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  <c r="CQ3119"/>
      <c r="CR3119"/>
      <c r="CS3119"/>
      <c r="CT3119"/>
      <c r="CU3119"/>
      <c r="CV3119"/>
      <c r="CW3119"/>
      <c r="CX3119"/>
      <c r="CY3119"/>
      <c r="CZ3119"/>
    </row>
    <row r="3120" spans="81:104" x14ac:dyDescent="0.25"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  <c r="CQ3120"/>
      <c r="CR3120"/>
      <c r="CS3120"/>
      <c r="CT3120"/>
      <c r="CU3120"/>
      <c r="CV3120"/>
      <c r="CW3120"/>
      <c r="CX3120"/>
      <c r="CY3120"/>
      <c r="CZ3120"/>
    </row>
    <row r="3121" spans="81:104" x14ac:dyDescent="0.25"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  <c r="CQ3121"/>
      <c r="CR3121"/>
      <c r="CS3121"/>
      <c r="CT3121"/>
      <c r="CU3121"/>
      <c r="CV3121"/>
      <c r="CW3121"/>
      <c r="CX3121"/>
      <c r="CY3121"/>
      <c r="CZ3121"/>
    </row>
    <row r="3122" spans="81:104" x14ac:dyDescent="0.25"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  <c r="CQ3122"/>
      <c r="CR3122"/>
      <c r="CS3122"/>
      <c r="CT3122"/>
      <c r="CU3122"/>
      <c r="CV3122"/>
      <c r="CW3122"/>
      <c r="CX3122"/>
      <c r="CY3122"/>
      <c r="CZ3122"/>
    </row>
    <row r="3123" spans="81:104" x14ac:dyDescent="0.25"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  <c r="CQ3123"/>
      <c r="CR3123"/>
      <c r="CS3123"/>
      <c r="CT3123"/>
      <c r="CU3123"/>
      <c r="CV3123"/>
      <c r="CW3123"/>
      <c r="CX3123"/>
      <c r="CY3123"/>
      <c r="CZ3123"/>
    </row>
    <row r="3124" spans="81:104" x14ac:dyDescent="0.25"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  <c r="CQ3124"/>
      <c r="CR3124"/>
      <c r="CS3124"/>
      <c r="CT3124"/>
      <c r="CU3124"/>
      <c r="CV3124"/>
      <c r="CW3124"/>
      <c r="CX3124"/>
      <c r="CY3124"/>
      <c r="CZ3124"/>
    </row>
    <row r="3125" spans="81:104" x14ac:dyDescent="0.25"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  <c r="CQ3125"/>
      <c r="CR3125"/>
      <c r="CS3125"/>
      <c r="CT3125"/>
      <c r="CU3125"/>
      <c r="CV3125"/>
      <c r="CW3125"/>
      <c r="CX3125"/>
      <c r="CY3125"/>
      <c r="CZ3125"/>
    </row>
    <row r="3126" spans="81:104" x14ac:dyDescent="0.25"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  <c r="CQ3126"/>
      <c r="CR3126"/>
      <c r="CS3126"/>
      <c r="CT3126"/>
      <c r="CU3126"/>
      <c r="CV3126"/>
      <c r="CW3126"/>
      <c r="CX3126"/>
      <c r="CY3126"/>
      <c r="CZ3126"/>
    </row>
    <row r="3127" spans="81:104" x14ac:dyDescent="0.25"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  <c r="CQ3127"/>
      <c r="CR3127"/>
      <c r="CS3127"/>
      <c r="CT3127"/>
      <c r="CU3127"/>
      <c r="CV3127"/>
      <c r="CW3127"/>
      <c r="CX3127"/>
      <c r="CY3127"/>
      <c r="CZ3127"/>
    </row>
    <row r="3128" spans="81:104" x14ac:dyDescent="0.25"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  <c r="CQ3128"/>
      <c r="CR3128"/>
      <c r="CS3128"/>
      <c r="CT3128"/>
      <c r="CU3128"/>
      <c r="CV3128"/>
      <c r="CW3128"/>
      <c r="CX3128"/>
      <c r="CY3128"/>
      <c r="CZ3128"/>
    </row>
    <row r="3129" spans="81:104" x14ac:dyDescent="0.25"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  <c r="CQ3129"/>
      <c r="CR3129"/>
      <c r="CS3129"/>
      <c r="CT3129"/>
      <c r="CU3129"/>
      <c r="CV3129"/>
      <c r="CW3129"/>
      <c r="CX3129"/>
      <c r="CY3129"/>
      <c r="CZ3129"/>
    </row>
    <row r="3130" spans="81:104" x14ac:dyDescent="0.25"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  <c r="CQ3130"/>
      <c r="CR3130"/>
      <c r="CS3130"/>
      <c r="CT3130"/>
      <c r="CU3130"/>
      <c r="CV3130"/>
      <c r="CW3130"/>
      <c r="CX3130"/>
      <c r="CY3130"/>
      <c r="CZ3130"/>
    </row>
    <row r="3131" spans="81:104" x14ac:dyDescent="0.25"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  <c r="CQ3131"/>
      <c r="CR3131"/>
      <c r="CS3131"/>
      <c r="CT3131"/>
      <c r="CU3131"/>
      <c r="CV3131"/>
      <c r="CW3131"/>
      <c r="CX3131"/>
      <c r="CY3131"/>
      <c r="CZ3131"/>
    </row>
    <row r="3132" spans="81:104" x14ac:dyDescent="0.25"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  <c r="CQ3132"/>
      <c r="CR3132"/>
      <c r="CS3132"/>
      <c r="CT3132"/>
      <c r="CU3132"/>
      <c r="CV3132"/>
      <c r="CW3132"/>
      <c r="CX3132"/>
      <c r="CY3132"/>
      <c r="CZ3132"/>
    </row>
    <row r="3133" spans="81:104" x14ac:dyDescent="0.25"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  <c r="CQ3133"/>
      <c r="CR3133"/>
      <c r="CS3133"/>
      <c r="CT3133"/>
      <c r="CU3133"/>
      <c r="CV3133"/>
      <c r="CW3133"/>
      <c r="CX3133"/>
      <c r="CY3133"/>
      <c r="CZ3133"/>
    </row>
    <row r="3134" spans="81:104" x14ac:dyDescent="0.25"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  <c r="CQ3134"/>
      <c r="CR3134"/>
      <c r="CS3134"/>
      <c r="CT3134"/>
      <c r="CU3134"/>
      <c r="CV3134"/>
      <c r="CW3134"/>
      <c r="CX3134"/>
      <c r="CY3134"/>
      <c r="CZ3134"/>
    </row>
    <row r="3135" spans="81:104" x14ac:dyDescent="0.25"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  <c r="CQ3135"/>
      <c r="CR3135"/>
      <c r="CS3135"/>
      <c r="CT3135"/>
      <c r="CU3135"/>
      <c r="CV3135"/>
      <c r="CW3135"/>
      <c r="CX3135"/>
      <c r="CY3135"/>
      <c r="CZ3135"/>
    </row>
    <row r="3136" spans="81:104" x14ac:dyDescent="0.25"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  <c r="CQ3136"/>
      <c r="CR3136"/>
      <c r="CS3136"/>
      <c r="CT3136"/>
      <c r="CU3136"/>
      <c r="CV3136"/>
      <c r="CW3136"/>
      <c r="CX3136"/>
      <c r="CY3136"/>
      <c r="CZ3136"/>
    </row>
    <row r="3137" spans="81:104" x14ac:dyDescent="0.25"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  <c r="CQ3137"/>
      <c r="CR3137"/>
      <c r="CS3137"/>
      <c r="CT3137"/>
      <c r="CU3137"/>
      <c r="CV3137"/>
      <c r="CW3137"/>
      <c r="CX3137"/>
      <c r="CY3137"/>
      <c r="CZ3137"/>
    </row>
    <row r="3138" spans="81:104" x14ac:dyDescent="0.25"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  <c r="CQ3138"/>
      <c r="CR3138"/>
      <c r="CS3138"/>
      <c r="CT3138"/>
      <c r="CU3138"/>
      <c r="CV3138"/>
      <c r="CW3138"/>
      <c r="CX3138"/>
      <c r="CY3138"/>
      <c r="CZ3138"/>
    </row>
    <row r="3139" spans="81:104" x14ac:dyDescent="0.25"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  <c r="CQ3139"/>
      <c r="CR3139"/>
      <c r="CS3139"/>
      <c r="CT3139"/>
      <c r="CU3139"/>
      <c r="CV3139"/>
      <c r="CW3139"/>
      <c r="CX3139"/>
      <c r="CY3139"/>
      <c r="CZ3139"/>
    </row>
    <row r="3140" spans="81:104" x14ac:dyDescent="0.25"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  <c r="CQ3140"/>
      <c r="CR3140"/>
      <c r="CS3140"/>
      <c r="CT3140"/>
      <c r="CU3140"/>
      <c r="CV3140"/>
      <c r="CW3140"/>
      <c r="CX3140"/>
      <c r="CY3140"/>
      <c r="CZ3140"/>
    </row>
    <row r="3141" spans="81:104" x14ac:dyDescent="0.25"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  <c r="CQ3141"/>
      <c r="CR3141"/>
      <c r="CS3141"/>
      <c r="CT3141"/>
      <c r="CU3141"/>
      <c r="CV3141"/>
      <c r="CW3141"/>
      <c r="CX3141"/>
      <c r="CY3141"/>
      <c r="CZ3141"/>
    </row>
    <row r="3142" spans="81:104" x14ac:dyDescent="0.25"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  <c r="CQ3142"/>
      <c r="CR3142"/>
      <c r="CS3142"/>
      <c r="CT3142"/>
      <c r="CU3142"/>
      <c r="CV3142"/>
      <c r="CW3142"/>
      <c r="CX3142"/>
      <c r="CY3142"/>
      <c r="CZ3142"/>
    </row>
    <row r="3143" spans="81:104" x14ac:dyDescent="0.25"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  <c r="CQ3143"/>
      <c r="CR3143"/>
      <c r="CS3143"/>
      <c r="CT3143"/>
      <c r="CU3143"/>
      <c r="CV3143"/>
      <c r="CW3143"/>
      <c r="CX3143"/>
      <c r="CY3143"/>
      <c r="CZ3143"/>
    </row>
    <row r="3144" spans="81:104" x14ac:dyDescent="0.25"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  <c r="CQ3144"/>
      <c r="CR3144"/>
      <c r="CS3144"/>
      <c r="CT3144"/>
      <c r="CU3144"/>
      <c r="CV3144"/>
      <c r="CW3144"/>
      <c r="CX3144"/>
      <c r="CY3144"/>
      <c r="CZ3144"/>
    </row>
    <row r="3145" spans="81:104" x14ac:dyDescent="0.25"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  <c r="CQ3145"/>
      <c r="CR3145"/>
      <c r="CS3145"/>
      <c r="CT3145"/>
      <c r="CU3145"/>
      <c r="CV3145"/>
      <c r="CW3145"/>
      <c r="CX3145"/>
      <c r="CY3145"/>
      <c r="CZ3145"/>
    </row>
    <row r="3146" spans="81:104" x14ac:dyDescent="0.25"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  <c r="CQ3146"/>
      <c r="CR3146"/>
      <c r="CS3146"/>
      <c r="CT3146"/>
      <c r="CU3146"/>
      <c r="CV3146"/>
      <c r="CW3146"/>
      <c r="CX3146"/>
      <c r="CY3146"/>
      <c r="CZ3146"/>
    </row>
    <row r="3147" spans="81:104" x14ac:dyDescent="0.25"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  <c r="CQ3147"/>
      <c r="CR3147"/>
      <c r="CS3147"/>
      <c r="CT3147"/>
      <c r="CU3147"/>
      <c r="CV3147"/>
      <c r="CW3147"/>
      <c r="CX3147"/>
      <c r="CY3147"/>
      <c r="CZ3147"/>
    </row>
    <row r="3148" spans="81:104" x14ac:dyDescent="0.25"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  <c r="CQ3148"/>
      <c r="CR3148"/>
      <c r="CS3148"/>
      <c r="CT3148"/>
      <c r="CU3148"/>
      <c r="CV3148"/>
      <c r="CW3148"/>
      <c r="CX3148"/>
      <c r="CY3148"/>
      <c r="CZ3148"/>
    </row>
    <row r="3149" spans="81:104" x14ac:dyDescent="0.25"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  <c r="CQ3149"/>
      <c r="CR3149"/>
      <c r="CS3149"/>
      <c r="CT3149"/>
      <c r="CU3149"/>
      <c r="CV3149"/>
      <c r="CW3149"/>
      <c r="CX3149"/>
      <c r="CY3149"/>
      <c r="CZ3149"/>
    </row>
    <row r="3150" spans="81:104" x14ac:dyDescent="0.25"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  <c r="CQ3150"/>
      <c r="CR3150"/>
      <c r="CS3150"/>
      <c r="CT3150"/>
      <c r="CU3150"/>
      <c r="CV3150"/>
      <c r="CW3150"/>
      <c r="CX3150"/>
      <c r="CY3150"/>
      <c r="CZ3150"/>
    </row>
    <row r="3151" spans="81:104" x14ac:dyDescent="0.25"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  <c r="CQ3151"/>
      <c r="CR3151"/>
      <c r="CS3151"/>
      <c r="CT3151"/>
      <c r="CU3151"/>
      <c r="CV3151"/>
      <c r="CW3151"/>
      <c r="CX3151"/>
      <c r="CY3151"/>
      <c r="CZ3151"/>
    </row>
    <row r="3152" spans="81:104" x14ac:dyDescent="0.25"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  <c r="CQ3152"/>
      <c r="CR3152"/>
      <c r="CS3152"/>
      <c r="CT3152"/>
      <c r="CU3152"/>
      <c r="CV3152"/>
      <c r="CW3152"/>
      <c r="CX3152"/>
      <c r="CY3152"/>
      <c r="CZ3152"/>
    </row>
    <row r="3153" spans="81:104" x14ac:dyDescent="0.25"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  <c r="CQ3153"/>
      <c r="CR3153"/>
      <c r="CS3153"/>
      <c r="CT3153"/>
      <c r="CU3153"/>
      <c r="CV3153"/>
      <c r="CW3153"/>
      <c r="CX3153"/>
      <c r="CY3153"/>
      <c r="CZ3153"/>
    </row>
    <row r="3154" spans="81:104" x14ac:dyDescent="0.25"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  <c r="CQ3154"/>
      <c r="CR3154"/>
      <c r="CS3154"/>
      <c r="CT3154"/>
      <c r="CU3154"/>
      <c r="CV3154"/>
      <c r="CW3154"/>
      <c r="CX3154"/>
      <c r="CY3154"/>
      <c r="CZ3154"/>
    </row>
    <row r="3155" spans="81:104" x14ac:dyDescent="0.25"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  <c r="CQ3155"/>
      <c r="CR3155"/>
      <c r="CS3155"/>
      <c r="CT3155"/>
      <c r="CU3155"/>
      <c r="CV3155"/>
      <c r="CW3155"/>
      <c r="CX3155"/>
      <c r="CY3155"/>
      <c r="CZ3155"/>
    </row>
    <row r="3156" spans="81:104" x14ac:dyDescent="0.25"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  <c r="CQ3156"/>
      <c r="CR3156"/>
      <c r="CS3156"/>
      <c r="CT3156"/>
      <c r="CU3156"/>
      <c r="CV3156"/>
      <c r="CW3156"/>
      <c r="CX3156"/>
      <c r="CY3156"/>
      <c r="CZ3156"/>
    </row>
    <row r="3157" spans="81:104" x14ac:dyDescent="0.25"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  <c r="CQ3157"/>
      <c r="CR3157"/>
      <c r="CS3157"/>
      <c r="CT3157"/>
      <c r="CU3157"/>
      <c r="CV3157"/>
      <c r="CW3157"/>
      <c r="CX3157"/>
      <c r="CY3157"/>
      <c r="CZ3157"/>
    </row>
    <row r="3158" spans="81:104" x14ac:dyDescent="0.25"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  <c r="CQ3158"/>
      <c r="CR3158"/>
      <c r="CS3158"/>
      <c r="CT3158"/>
      <c r="CU3158"/>
      <c r="CV3158"/>
      <c r="CW3158"/>
      <c r="CX3158"/>
      <c r="CY3158"/>
      <c r="CZ3158"/>
    </row>
    <row r="3159" spans="81:104" x14ac:dyDescent="0.25"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  <c r="CQ3159"/>
      <c r="CR3159"/>
      <c r="CS3159"/>
      <c r="CT3159"/>
      <c r="CU3159"/>
      <c r="CV3159"/>
      <c r="CW3159"/>
      <c r="CX3159"/>
      <c r="CY3159"/>
      <c r="CZ3159"/>
    </row>
    <row r="3160" spans="81:104" x14ac:dyDescent="0.25"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  <c r="CQ3160"/>
      <c r="CR3160"/>
      <c r="CS3160"/>
      <c r="CT3160"/>
      <c r="CU3160"/>
      <c r="CV3160"/>
      <c r="CW3160"/>
      <c r="CX3160"/>
      <c r="CY3160"/>
      <c r="CZ3160"/>
    </row>
    <row r="3161" spans="81:104" x14ac:dyDescent="0.25"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  <c r="CQ3161"/>
      <c r="CR3161"/>
      <c r="CS3161"/>
      <c r="CT3161"/>
      <c r="CU3161"/>
      <c r="CV3161"/>
      <c r="CW3161"/>
      <c r="CX3161"/>
      <c r="CY3161"/>
      <c r="CZ3161"/>
    </row>
    <row r="3162" spans="81:104" x14ac:dyDescent="0.25"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  <c r="CQ3162"/>
      <c r="CR3162"/>
      <c r="CS3162"/>
      <c r="CT3162"/>
      <c r="CU3162"/>
      <c r="CV3162"/>
      <c r="CW3162"/>
      <c r="CX3162"/>
      <c r="CY3162"/>
      <c r="CZ3162"/>
    </row>
    <row r="3163" spans="81:104" x14ac:dyDescent="0.25"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  <c r="CQ3163"/>
      <c r="CR3163"/>
      <c r="CS3163"/>
      <c r="CT3163"/>
      <c r="CU3163"/>
      <c r="CV3163"/>
      <c r="CW3163"/>
      <c r="CX3163"/>
      <c r="CY3163"/>
      <c r="CZ3163"/>
    </row>
    <row r="3164" spans="81:104" x14ac:dyDescent="0.25"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  <c r="CQ3164"/>
      <c r="CR3164"/>
      <c r="CS3164"/>
      <c r="CT3164"/>
      <c r="CU3164"/>
      <c r="CV3164"/>
      <c r="CW3164"/>
      <c r="CX3164"/>
      <c r="CY3164"/>
      <c r="CZ3164"/>
    </row>
    <row r="3165" spans="81:104" x14ac:dyDescent="0.25"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  <c r="CQ3165"/>
      <c r="CR3165"/>
      <c r="CS3165"/>
      <c r="CT3165"/>
      <c r="CU3165"/>
      <c r="CV3165"/>
      <c r="CW3165"/>
      <c r="CX3165"/>
      <c r="CY3165"/>
      <c r="CZ3165"/>
    </row>
    <row r="3166" spans="81:104" x14ac:dyDescent="0.25"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  <c r="CQ3166"/>
      <c r="CR3166"/>
      <c r="CS3166"/>
      <c r="CT3166"/>
      <c r="CU3166"/>
      <c r="CV3166"/>
      <c r="CW3166"/>
      <c r="CX3166"/>
      <c r="CY3166"/>
      <c r="CZ3166"/>
    </row>
    <row r="3167" spans="81:104" x14ac:dyDescent="0.25"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  <c r="CQ3167"/>
      <c r="CR3167"/>
      <c r="CS3167"/>
      <c r="CT3167"/>
      <c r="CU3167"/>
      <c r="CV3167"/>
      <c r="CW3167"/>
      <c r="CX3167"/>
      <c r="CY3167"/>
      <c r="CZ3167"/>
    </row>
    <row r="3168" spans="81:104" x14ac:dyDescent="0.25"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  <c r="CQ3168"/>
      <c r="CR3168"/>
      <c r="CS3168"/>
      <c r="CT3168"/>
      <c r="CU3168"/>
      <c r="CV3168"/>
      <c r="CW3168"/>
      <c r="CX3168"/>
      <c r="CY3168"/>
      <c r="CZ3168"/>
    </row>
    <row r="3169" spans="81:104" x14ac:dyDescent="0.25"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  <c r="CQ3169"/>
      <c r="CR3169"/>
      <c r="CS3169"/>
      <c r="CT3169"/>
      <c r="CU3169"/>
      <c r="CV3169"/>
      <c r="CW3169"/>
      <c r="CX3169"/>
      <c r="CY3169"/>
      <c r="CZ3169"/>
    </row>
    <row r="3170" spans="81:104" x14ac:dyDescent="0.25"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  <c r="CQ3170"/>
      <c r="CR3170"/>
      <c r="CS3170"/>
      <c r="CT3170"/>
      <c r="CU3170"/>
      <c r="CV3170"/>
      <c r="CW3170"/>
      <c r="CX3170"/>
      <c r="CY3170"/>
      <c r="CZ3170"/>
    </row>
    <row r="3171" spans="81:104" x14ac:dyDescent="0.25"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  <c r="CQ3171"/>
      <c r="CR3171"/>
      <c r="CS3171"/>
      <c r="CT3171"/>
      <c r="CU3171"/>
      <c r="CV3171"/>
      <c r="CW3171"/>
      <c r="CX3171"/>
      <c r="CY3171"/>
      <c r="CZ3171"/>
    </row>
    <row r="3172" spans="81:104" x14ac:dyDescent="0.25"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  <c r="CQ3172"/>
      <c r="CR3172"/>
      <c r="CS3172"/>
      <c r="CT3172"/>
      <c r="CU3172"/>
      <c r="CV3172"/>
      <c r="CW3172"/>
      <c r="CX3172"/>
      <c r="CY3172"/>
      <c r="CZ3172"/>
    </row>
    <row r="3173" spans="81:104" x14ac:dyDescent="0.25"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  <c r="CQ3173"/>
      <c r="CR3173"/>
      <c r="CS3173"/>
      <c r="CT3173"/>
      <c r="CU3173"/>
      <c r="CV3173"/>
      <c r="CW3173"/>
      <c r="CX3173"/>
      <c r="CY3173"/>
      <c r="CZ3173"/>
    </row>
    <row r="3174" spans="81:104" x14ac:dyDescent="0.25"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  <c r="CQ3174"/>
      <c r="CR3174"/>
      <c r="CS3174"/>
      <c r="CT3174"/>
      <c r="CU3174"/>
      <c r="CV3174"/>
      <c r="CW3174"/>
      <c r="CX3174"/>
      <c r="CY3174"/>
      <c r="CZ3174"/>
    </row>
    <row r="3175" spans="81:104" x14ac:dyDescent="0.25"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  <c r="CQ3175"/>
      <c r="CR3175"/>
      <c r="CS3175"/>
      <c r="CT3175"/>
      <c r="CU3175"/>
      <c r="CV3175"/>
      <c r="CW3175"/>
      <c r="CX3175"/>
      <c r="CY3175"/>
      <c r="CZ3175"/>
    </row>
    <row r="3176" spans="81:104" x14ac:dyDescent="0.25"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  <c r="CQ3176"/>
      <c r="CR3176"/>
      <c r="CS3176"/>
      <c r="CT3176"/>
      <c r="CU3176"/>
      <c r="CV3176"/>
      <c r="CW3176"/>
      <c r="CX3176"/>
      <c r="CY3176"/>
      <c r="CZ3176"/>
    </row>
    <row r="3177" spans="81:104" x14ac:dyDescent="0.25"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  <c r="CQ3177"/>
      <c r="CR3177"/>
      <c r="CS3177"/>
      <c r="CT3177"/>
      <c r="CU3177"/>
      <c r="CV3177"/>
      <c r="CW3177"/>
      <c r="CX3177"/>
      <c r="CY3177"/>
      <c r="CZ3177"/>
    </row>
    <row r="3178" spans="81:104" x14ac:dyDescent="0.25"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  <c r="CQ3178"/>
      <c r="CR3178"/>
      <c r="CS3178"/>
      <c r="CT3178"/>
      <c r="CU3178"/>
      <c r="CV3178"/>
      <c r="CW3178"/>
      <c r="CX3178"/>
      <c r="CY3178"/>
      <c r="CZ3178"/>
    </row>
    <row r="3179" spans="81:104" x14ac:dyDescent="0.25"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  <c r="CQ3179"/>
      <c r="CR3179"/>
      <c r="CS3179"/>
      <c r="CT3179"/>
      <c r="CU3179"/>
      <c r="CV3179"/>
      <c r="CW3179"/>
      <c r="CX3179"/>
      <c r="CY3179"/>
      <c r="CZ3179"/>
    </row>
    <row r="3180" spans="81:104" x14ac:dyDescent="0.25"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  <c r="CQ3180"/>
      <c r="CR3180"/>
      <c r="CS3180"/>
      <c r="CT3180"/>
      <c r="CU3180"/>
      <c r="CV3180"/>
      <c r="CW3180"/>
      <c r="CX3180"/>
      <c r="CY3180"/>
      <c r="CZ3180"/>
    </row>
    <row r="3181" spans="81:104" x14ac:dyDescent="0.25"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  <c r="CQ3181"/>
      <c r="CR3181"/>
      <c r="CS3181"/>
      <c r="CT3181"/>
      <c r="CU3181"/>
      <c r="CV3181"/>
      <c r="CW3181"/>
      <c r="CX3181"/>
      <c r="CY3181"/>
      <c r="CZ3181"/>
    </row>
    <row r="3182" spans="81:104" x14ac:dyDescent="0.25"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  <c r="CQ3182"/>
      <c r="CR3182"/>
      <c r="CS3182"/>
      <c r="CT3182"/>
      <c r="CU3182"/>
      <c r="CV3182"/>
      <c r="CW3182"/>
      <c r="CX3182"/>
      <c r="CY3182"/>
      <c r="CZ3182"/>
    </row>
    <row r="3183" spans="81:104" x14ac:dyDescent="0.25"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  <c r="CQ3183"/>
      <c r="CR3183"/>
      <c r="CS3183"/>
      <c r="CT3183"/>
      <c r="CU3183"/>
      <c r="CV3183"/>
      <c r="CW3183"/>
      <c r="CX3183"/>
      <c r="CY3183"/>
      <c r="CZ3183"/>
    </row>
    <row r="3184" spans="81:104" x14ac:dyDescent="0.25"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  <c r="CQ3184"/>
      <c r="CR3184"/>
      <c r="CS3184"/>
      <c r="CT3184"/>
      <c r="CU3184"/>
      <c r="CV3184"/>
      <c r="CW3184"/>
      <c r="CX3184"/>
      <c r="CY3184"/>
      <c r="CZ3184"/>
    </row>
    <row r="3185" spans="81:104" x14ac:dyDescent="0.25"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  <c r="CQ3185"/>
      <c r="CR3185"/>
      <c r="CS3185"/>
      <c r="CT3185"/>
      <c r="CU3185"/>
      <c r="CV3185"/>
      <c r="CW3185"/>
      <c r="CX3185"/>
      <c r="CY3185"/>
      <c r="CZ3185"/>
    </row>
    <row r="3186" spans="81:104" x14ac:dyDescent="0.25"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  <c r="CQ3186"/>
      <c r="CR3186"/>
      <c r="CS3186"/>
      <c r="CT3186"/>
      <c r="CU3186"/>
      <c r="CV3186"/>
      <c r="CW3186"/>
      <c r="CX3186"/>
      <c r="CY3186"/>
      <c r="CZ3186"/>
    </row>
    <row r="3187" spans="81:104" x14ac:dyDescent="0.25"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  <c r="CQ3187"/>
      <c r="CR3187"/>
      <c r="CS3187"/>
      <c r="CT3187"/>
      <c r="CU3187"/>
      <c r="CV3187"/>
      <c r="CW3187"/>
      <c r="CX3187"/>
      <c r="CY3187"/>
      <c r="CZ3187"/>
    </row>
    <row r="3188" spans="81:104" x14ac:dyDescent="0.25"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  <c r="CQ3188"/>
      <c r="CR3188"/>
      <c r="CS3188"/>
      <c r="CT3188"/>
      <c r="CU3188"/>
      <c r="CV3188"/>
      <c r="CW3188"/>
      <c r="CX3188"/>
      <c r="CY3188"/>
      <c r="CZ3188"/>
    </row>
    <row r="3189" spans="81:104" x14ac:dyDescent="0.25"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  <c r="CQ3189"/>
      <c r="CR3189"/>
      <c r="CS3189"/>
      <c r="CT3189"/>
      <c r="CU3189"/>
      <c r="CV3189"/>
      <c r="CW3189"/>
      <c r="CX3189"/>
      <c r="CY3189"/>
      <c r="CZ3189"/>
    </row>
    <row r="3190" spans="81:104" x14ac:dyDescent="0.25"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  <c r="CQ3190"/>
      <c r="CR3190"/>
      <c r="CS3190"/>
      <c r="CT3190"/>
      <c r="CU3190"/>
      <c r="CV3190"/>
      <c r="CW3190"/>
      <c r="CX3190"/>
      <c r="CY3190"/>
      <c r="CZ3190"/>
    </row>
    <row r="3191" spans="81:104" x14ac:dyDescent="0.25"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  <c r="CQ3191"/>
      <c r="CR3191"/>
      <c r="CS3191"/>
      <c r="CT3191"/>
      <c r="CU3191"/>
      <c r="CV3191"/>
      <c r="CW3191"/>
      <c r="CX3191"/>
      <c r="CY3191"/>
      <c r="CZ3191"/>
    </row>
    <row r="3192" spans="81:104" x14ac:dyDescent="0.25"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  <c r="CQ3192"/>
      <c r="CR3192"/>
      <c r="CS3192"/>
      <c r="CT3192"/>
      <c r="CU3192"/>
      <c r="CV3192"/>
      <c r="CW3192"/>
      <c r="CX3192"/>
      <c r="CY3192"/>
      <c r="CZ3192"/>
    </row>
    <row r="3193" spans="81:104" x14ac:dyDescent="0.25"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  <c r="CQ3193"/>
      <c r="CR3193"/>
      <c r="CS3193"/>
      <c r="CT3193"/>
      <c r="CU3193"/>
      <c r="CV3193"/>
      <c r="CW3193"/>
      <c r="CX3193"/>
      <c r="CY3193"/>
      <c r="CZ3193"/>
    </row>
    <row r="3194" spans="81:104" x14ac:dyDescent="0.25"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  <c r="CQ3194"/>
      <c r="CR3194"/>
      <c r="CS3194"/>
      <c r="CT3194"/>
      <c r="CU3194"/>
      <c r="CV3194"/>
      <c r="CW3194"/>
      <c r="CX3194"/>
      <c r="CY3194"/>
      <c r="CZ3194"/>
    </row>
    <row r="3195" spans="81:104" x14ac:dyDescent="0.25"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  <c r="CQ3195"/>
      <c r="CR3195"/>
      <c r="CS3195"/>
      <c r="CT3195"/>
      <c r="CU3195"/>
      <c r="CV3195"/>
      <c r="CW3195"/>
      <c r="CX3195"/>
      <c r="CY3195"/>
      <c r="CZ3195"/>
    </row>
    <row r="3196" spans="81:104" x14ac:dyDescent="0.25"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  <c r="CQ3196"/>
      <c r="CR3196"/>
      <c r="CS3196"/>
      <c r="CT3196"/>
      <c r="CU3196"/>
      <c r="CV3196"/>
      <c r="CW3196"/>
      <c r="CX3196"/>
      <c r="CY3196"/>
      <c r="CZ3196"/>
    </row>
    <row r="3197" spans="81:104" x14ac:dyDescent="0.25"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  <c r="CQ3197"/>
      <c r="CR3197"/>
      <c r="CS3197"/>
      <c r="CT3197"/>
      <c r="CU3197"/>
      <c r="CV3197"/>
      <c r="CW3197"/>
      <c r="CX3197"/>
      <c r="CY3197"/>
      <c r="CZ3197"/>
    </row>
    <row r="3198" spans="81:104" x14ac:dyDescent="0.25"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  <c r="CQ3198"/>
      <c r="CR3198"/>
      <c r="CS3198"/>
      <c r="CT3198"/>
      <c r="CU3198"/>
      <c r="CV3198"/>
      <c r="CW3198"/>
      <c r="CX3198"/>
      <c r="CY3198"/>
      <c r="CZ3198"/>
    </row>
    <row r="3199" spans="81:104" x14ac:dyDescent="0.25"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  <c r="CQ3199"/>
      <c r="CR3199"/>
      <c r="CS3199"/>
      <c r="CT3199"/>
      <c r="CU3199"/>
      <c r="CV3199"/>
      <c r="CW3199"/>
      <c r="CX3199"/>
      <c r="CY3199"/>
      <c r="CZ3199"/>
    </row>
    <row r="3200" spans="81:104" x14ac:dyDescent="0.25"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  <c r="CQ3200"/>
      <c r="CR3200"/>
      <c r="CS3200"/>
      <c r="CT3200"/>
      <c r="CU3200"/>
      <c r="CV3200"/>
      <c r="CW3200"/>
      <c r="CX3200"/>
      <c r="CY3200"/>
      <c r="CZ3200"/>
    </row>
    <row r="3201" spans="81:104" x14ac:dyDescent="0.25"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  <c r="CQ3201"/>
      <c r="CR3201"/>
      <c r="CS3201"/>
      <c r="CT3201"/>
      <c r="CU3201"/>
      <c r="CV3201"/>
      <c r="CW3201"/>
      <c r="CX3201"/>
      <c r="CY3201"/>
      <c r="CZ3201"/>
    </row>
    <row r="3202" spans="81:104" x14ac:dyDescent="0.25"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  <c r="CQ3202"/>
      <c r="CR3202"/>
      <c r="CS3202"/>
      <c r="CT3202"/>
      <c r="CU3202"/>
      <c r="CV3202"/>
      <c r="CW3202"/>
      <c r="CX3202"/>
      <c r="CY3202"/>
      <c r="CZ3202"/>
    </row>
    <row r="3203" spans="81:104" x14ac:dyDescent="0.25"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  <c r="CQ3203"/>
      <c r="CR3203"/>
      <c r="CS3203"/>
      <c r="CT3203"/>
      <c r="CU3203"/>
      <c r="CV3203"/>
      <c r="CW3203"/>
      <c r="CX3203"/>
      <c r="CY3203"/>
      <c r="CZ3203"/>
    </row>
    <row r="3204" spans="81:104" x14ac:dyDescent="0.25"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  <c r="CQ3204"/>
      <c r="CR3204"/>
      <c r="CS3204"/>
      <c r="CT3204"/>
      <c r="CU3204"/>
      <c r="CV3204"/>
      <c r="CW3204"/>
      <c r="CX3204"/>
      <c r="CY3204"/>
      <c r="CZ3204"/>
    </row>
    <row r="3205" spans="81:104" x14ac:dyDescent="0.25"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  <c r="CQ3205"/>
      <c r="CR3205"/>
      <c r="CS3205"/>
      <c r="CT3205"/>
      <c r="CU3205"/>
      <c r="CV3205"/>
      <c r="CW3205"/>
      <c r="CX3205"/>
      <c r="CY3205"/>
      <c r="CZ3205"/>
    </row>
    <row r="3206" spans="81:104" x14ac:dyDescent="0.25"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  <c r="CQ3206"/>
      <c r="CR3206"/>
      <c r="CS3206"/>
      <c r="CT3206"/>
      <c r="CU3206"/>
      <c r="CV3206"/>
      <c r="CW3206"/>
      <c r="CX3206"/>
      <c r="CY3206"/>
      <c r="CZ3206"/>
    </row>
    <row r="3207" spans="81:104" x14ac:dyDescent="0.25"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  <c r="CQ3207"/>
      <c r="CR3207"/>
      <c r="CS3207"/>
      <c r="CT3207"/>
      <c r="CU3207"/>
      <c r="CV3207"/>
      <c r="CW3207"/>
      <c r="CX3207"/>
      <c r="CY3207"/>
      <c r="CZ3207"/>
    </row>
    <row r="3208" spans="81:104" x14ac:dyDescent="0.25"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  <c r="CQ3208"/>
      <c r="CR3208"/>
      <c r="CS3208"/>
      <c r="CT3208"/>
      <c r="CU3208"/>
      <c r="CV3208"/>
      <c r="CW3208"/>
      <c r="CX3208"/>
      <c r="CY3208"/>
      <c r="CZ3208"/>
    </row>
    <row r="3209" spans="81:104" x14ac:dyDescent="0.25"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  <c r="CQ3209"/>
      <c r="CR3209"/>
      <c r="CS3209"/>
      <c r="CT3209"/>
      <c r="CU3209"/>
      <c r="CV3209"/>
      <c r="CW3209"/>
      <c r="CX3209"/>
      <c r="CY3209"/>
      <c r="CZ3209"/>
    </row>
    <row r="3210" spans="81:104" x14ac:dyDescent="0.25"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  <c r="CQ3210"/>
      <c r="CR3210"/>
      <c r="CS3210"/>
      <c r="CT3210"/>
      <c r="CU3210"/>
      <c r="CV3210"/>
      <c r="CW3210"/>
      <c r="CX3210"/>
      <c r="CY3210"/>
      <c r="CZ3210"/>
    </row>
    <row r="3211" spans="81:104" x14ac:dyDescent="0.25"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  <c r="CQ3211"/>
      <c r="CR3211"/>
      <c r="CS3211"/>
      <c r="CT3211"/>
      <c r="CU3211"/>
      <c r="CV3211"/>
      <c r="CW3211"/>
      <c r="CX3211"/>
      <c r="CY3211"/>
      <c r="CZ3211"/>
    </row>
    <row r="3212" spans="81:104" x14ac:dyDescent="0.25"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  <c r="CQ3212"/>
      <c r="CR3212"/>
      <c r="CS3212"/>
      <c r="CT3212"/>
      <c r="CU3212"/>
      <c r="CV3212"/>
      <c r="CW3212"/>
      <c r="CX3212"/>
      <c r="CY3212"/>
      <c r="CZ3212"/>
    </row>
    <row r="3213" spans="81:104" x14ac:dyDescent="0.25"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  <c r="CQ3213"/>
      <c r="CR3213"/>
      <c r="CS3213"/>
      <c r="CT3213"/>
      <c r="CU3213"/>
      <c r="CV3213"/>
      <c r="CW3213"/>
      <c r="CX3213"/>
      <c r="CY3213"/>
      <c r="CZ3213"/>
    </row>
    <row r="3214" spans="81:104" x14ac:dyDescent="0.25"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  <c r="CQ3214"/>
      <c r="CR3214"/>
      <c r="CS3214"/>
      <c r="CT3214"/>
      <c r="CU3214"/>
      <c r="CV3214"/>
      <c r="CW3214"/>
      <c r="CX3214"/>
      <c r="CY3214"/>
      <c r="CZ3214"/>
    </row>
    <row r="3215" spans="81:104" x14ac:dyDescent="0.25"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  <c r="CQ3215"/>
      <c r="CR3215"/>
      <c r="CS3215"/>
      <c r="CT3215"/>
      <c r="CU3215"/>
      <c r="CV3215"/>
      <c r="CW3215"/>
      <c r="CX3215"/>
      <c r="CY3215"/>
      <c r="CZ3215"/>
    </row>
    <row r="3216" spans="81:104" x14ac:dyDescent="0.25"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  <c r="CQ3216"/>
      <c r="CR3216"/>
      <c r="CS3216"/>
      <c r="CT3216"/>
      <c r="CU3216"/>
      <c r="CV3216"/>
      <c r="CW3216"/>
      <c r="CX3216"/>
      <c r="CY3216"/>
      <c r="CZ3216"/>
    </row>
    <row r="3217" spans="81:104" x14ac:dyDescent="0.25"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  <c r="CQ3217"/>
      <c r="CR3217"/>
      <c r="CS3217"/>
      <c r="CT3217"/>
      <c r="CU3217"/>
      <c r="CV3217"/>
      <c r="CW3217"/>
      <c r="CX3217"/>
      <c r="CY3217"/>
      <c r="CZ3217"/>
    </row>
    <row r="3218" spans="81:104" x14ac:dyDescent="0.25"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  <c r="CQ3218"/>
      <c r="CR3218"/>
      <c r="CS3218"/>
      <c r="CT3218"/>
      <c r="CU3218"/>
      <c r="CV3218"/>
      <c r="CW3218"/>
      <c r="CX3218"/>
      <c r="CY3218"/>
      <c r="CZ3218"/>
    </row>
    <row r="3219" spans="81:104" x14ac:dyDescent="0.25"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  <c r="CQ3219"/>
      <c r="CR3219"/>
      <c r="CS3219"/>
      <c r="CT3219"/>
      <c r="CU3219"/>
      <c r="CV3219"/>
      <c r="CW3219"/>
      <c r="CX3219"/>
      <c r="CY3219"/>
      <c r="CZ3219"/>
    </row>
    <row r="3220" spans="81:104" x14ac:dyDescent="0.25"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  <c r="CQ3220"/>
      <c r="CR3220"/>
      <c r="CS3220"/>
      <c r="CT3220"/>
      <c r="CU3220"/>
      <c r="CV3220"/>
      <c r="CW3220"/>
      <c r="CX3220"/>
      <c r="CY3220"/>
      <c r="CZ3220"/>
    </row>
    <row r="3221" spans="81:104" x14ac:dyDescent="0.25"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  <c r="CQ3221"/>
      <c r="CR3221"/>
      <c r="CS3221"/>
      <c r="CT3221"/>
      <c r="CU3221"/>
      <c r="CV3221"/>
      <c r="CW3221"/>
      <c r="CX3221"/>
      <c r="CY3221"/>
      <c r="CZ3221"/>
    </row>
    <row r="3222" spans="81:104" x14ac:dyDescent="0.25"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  <c r="CQ3222"/>
      <c r="CR3222"/>
      <c r="CS3222"/>
      <c r="CT3222"/>
      <c r="CU3222"/>
      <c r="CV3222"/>
      <c r="CW3222"/>
      <c r="CX3222"/>
      <c r="CY3222"/>
      <c r="CZ3222"/>
    </row>
    <row r="3223" spans="81:104" x14ac:dyDescent="0.25"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  <c r="CQ3223"/>
      <c r="CR3223"/>
      <c r="CS3223"/>
      <c r="CT3223"/>
      <c r="CU3223"/>
      <c r="CV3223"/>
      <c r="CW3223"/>
      <c r="CX3223"/>
      <c r="CY3223"/>
      <c r="CZ3223"/>
    </row>
    <row r="3224" spans="81:104" x14ac:dyDescent="0.25"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  <c r="CQ3224"/>
      <c r="CR3224"/>
      <c r="CS3224"/>
      <c r="CT3224"/>
      <c r="CU3224"/>
      <c r="CV3224"/>
      <c r="CW3224"/>
      <c r="CX3224"/>
      <c r="CY3224"/>
      <c r="CZ3224"/>
    </row>
    <row r="3225" spans="81:104" x14ac:dyDescent="0.25"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  <c r="CQ3225"/>
      <c r="CR3225"/>
      <c r="CS3225"/>
      <c r="CT3225"/>
      <c r="CU3225"/>
      <c r="CV3225"/>
      <c r="CW3225"/>
      <c r="CX3225"/>
      <c r="CY3225"/>
      <c r="CZ3225"/>
    </row>
    <row r="3226" spans="81:104" x14ac:dyDescent="0.25"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  <c r="CQ3226"/>
      <c r="CR3226"/>
      <c r="CS3226"/>
      <c r="CT3226"/>
      <c r="CU3226"/>
      <c r="CV3226"/>
      <c r="CW3226"/>
      <c r="CX3226"/>
      <c r="CY3226"/>
      <c r="CZ3226"/>
    </row>
    <row r="3227" spans="81:104" x14ac:dyDescent="0.25"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  <c r="CQ3227"/>
      <c r="CR3227"/>
      <c r="CS3227"/>
      <c r="CT3227"/>
      <c r="CU3227"/>
      <c r="CV3227"/>
      <c r="CW3227"/>
      <c r="CX3227"/>
      <c r="CY3227"/>
      <c r="CZ3227"/>
    </row>
    <row r="3228" spans="81:104" x14ac:dyDescent="0.25"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  <c r="CQ3228"/>
      <c r="CR3228"/>
      <c r="CS3228"/>
      <c r="CT3228"/>
      <c r="CU3228"/>
      <c r="CV3228"/>
      <c r="CW3228"/>
      <c r="CX3228"/>
      <c r="CY3228"/>
      <c r="CZ3228"/>
    </row>
    <row r="3229" spans="81:104" x14ac:dyDescent="0.25"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  <c r="CQ3229"/>
      <c r="CR3229"/>
      <c r="CS3229"/>
      <c r="CT3229"/>
      <c r="CU3229"/>
      <c r="CV3229"/>
      <c r="CW3229"/>
      <c r="CX3229"/>
      <c r="CY3229"/>
      <c r="CZ3229"/>
    </row>
    <row r="3230" spans="81:104" x14ac:dyDescent="0.25"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  <c r="CQ3230"/>
      <c r="CR3230"/>
      <c r="CS3230"/>
      <c r="CT3230"/>
      <c r="CU3230"/>
      <c r="CV3230"/>
      <c r="CW3230"/>
      <c r="CX3230"/>
      <c r="CY3230"/>
      <c r="CZ3230"/>
    </row>
    <row r="3231" spans="81:104" x14ac:dyDescent="0.25"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  <c r="CQ3231"/>
      <c r="CR3231"/>
      <c r="CS3231"/>
      <c r="CT3231"/>
      <c r="CU3231"/>
      <c r="CV3231"/>
      <c r="CW3231"/>
      <c r="CX3231"/>
      <c r="CY3231"/>
      <c r="CZ3231"/>
    </row>
    <row r="3232" spans="81:104" x14ac:dyDescent="0.25"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  <c r="CQ3232"/>
      <c r="CR3232"/>
      <c r="CS3232"/>
      <c r="CT3232"/>
      <c r="CU3232"/>
      <c r="CV3232"/>
      <c r="CW3232"/>
      <c r="CX3232"/>
      <c r="CY3232"/>
      <c r="CZ3232"/>
    </row>
    <row r="3233" spans="81:104" x14ac:dyDescent="0.25"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  <c r="CQ3233"/>
      <c r="CR3233"/>
      <c r="CS3233"/>
      <c r="CT3233"/>
      <c r="CU3233"/>
      <c r="CV3233"/>
      <c r="CW3233"/>
      <c r="CX3233"/>
      <c r="CY3233"/>
      <c r="CZ3233"/>
    </row>
    <row r="3234" spans="81:104" x14ac:dyDescent="0.25"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  <c r="CQ3234"/>
      <c r="CR3234"/>
      <c r="CS3234"/>
      <c r="CT3234"/>
      <c r="CU3234"/>
      <c r="CV3234"/>
      <c r="CW3234"/>
      <c r="CX3234"/>
      <c r="CY3234"/>
      <c r="CZ3234"/>
    </row>
    <row r="3235" spans="81:104" x14ac:dyDescent="0.25"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  <c r="CQ3235"/>
      <c r="CR3235"/>
      <c r="CS3235"/>
      <c r="CT3235"/>
      <c r="CU3235"/>
      <c r="CV3235"/>
      <c r="CW3235"/>
      <c r="CX3235"/>
      <c r="CY3235"/>
      <c r="CZ3235"/>
    </row>
    <row r="3236" spans="81:104" x14ac:dyDescent="0.25"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  <c r="CQ3236"/>
      <c r="CR3236"/>
      <c r="CS3236"/>
      <c r="CT3236"/>
      <c r="CU3236"/>
      <c r="CV3236"/>
      <c r="CW3236"/>
      <c r="CX3236"/>
      <c r="CY3236"/>
      <c r="CZ3236"/>
    </row>
    <row r="3237" spans="81:104" x14ac:dyDescent="0.25"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  <c r="CQ3237"/>
      <c r="CR3237"/>
      <c r="CS3237"/>
      <c r="CT3237"/>
      <c r="CU3237"/>
      <c r="CV3237"/>
      <c r="CW3237"/>
      <c r="CX3237"/>
      <c r="CY3237"/>
      <c r="CZ3237"/>
    </row>
    <row r="3238" spans="81:104" x14ac:dyDescent="0.25"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  <c r="CQ3238"/>
      <c r="CR3238"/>
      <c r="CS3238"/>
      <c r="CT3238"/>
      <c r="CU3238"/>
      <c r="CV3238"/>
      <c r="CW3238"/>
      <c r="CX3238"/>
      <c r="CY3238"/>
      <c r="CZ3238"/>
    </row>
    <row r="3239" spans="81:104" x14ac:dyDescent="0.25"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  <c r="CQ3239"/>
      <c r="CR3239"/>
      <c r="CS3239"/>
      <c r="CT3239"/>
      <c r="CU3239"/>
      <c r="CV3239"/>
      <c r="CW3239"/>
      <c r="CX3239"/>
      <c r="CY3239"/>
      <c r="CZ3239"/>
    </row>
    <row r="3240" spans="81:104" x14ac:dyDescent="0.25"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  <c r="CQ3240"/>
      <c r="CR3240"/>
      <c r="CS3240"/>
      <c r="CT3240"/>
      <c r="CU3240"/>
      <c r="CV3240"/>
      <c r="CW3240"/>
      <c r="CX3240"/>
      <c r="CY3240"/>
      <c r="CZ3240"/>
    </row>
    <row r="3241" spans="81:104" x14ac:dyDescent="0.25"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  <c r="CQ3241"/>
      <c r="CR3241"/>
      <c r="CS3241"/>
      <c r="CT3241"/>
      <c r="CU3241"/>
      <c r="CV3241"/>
      <c r="CW3241"/>
      <c r="CX3241"/>
      <c r="CY3241"/>
      <c r="CZ3241"/>
    </row>
    <row r="3242" spans="81:104" x14ac:dyDescent="0.25"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  <c r="CQ3242"/>
      <c r="CR3242"/>
      <c r="CS3242"/>
      <c r="CT3242"/>
      <c r="CU3242"/>
      <c r="CV3242"/>
      <c r="CW3242"/>
      <c r="CX3242"/>
      <c r="CY3242"/>
      <c r="CZ3242"/>
    </row>
    <row r="3243" spans="81:104" x14ac:dyDescent="0.25"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  <c r="CQ3243"/>
      <c r="CR3243"/>
      <c r="CS3243"/>
      <c r="CT3243"/>
      <c r="CU3243"/>
      <c r="CV3243"/>
      <c r="CW3243"/>
      <c r="CX3243"/>
      <c r="CY3243"/>
      <c r="CZ3243"/>
    </row>
    <row r="3244" spans="81:104" x14ac:dyDescent="0.25"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  <c r="CQ3244"/>
      <c r="CR3244"/>
      <c r="CS3244"/>
      <c r="CT3244"/>
      <c r="CU3244"/>
      <c r="CV3244"/>
      <c r="CW3244"/>
      <c r="CX3244"/>
      <c r="CY3244"/>
      <c r="CZ3244"/>
    </row>
    <row r="3245" spans="81:104" x14ac:dyDescent="0.25"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  <c r="CQ3245"/>
      <c r="CR3245"/>
      <c r="CS3245"/>
      <c r="CT3245"/>
      <c r="CU3245"/>
      <c r="CV3245"/>
      <c r="CW3245"/>
      <c r="CX3245"/>
      <c r="CY3245"/>
      <c r="CZ3245"/>
    </row>
    <row r="3246" spans="81:104" x14ac:dyDescent="0.25"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  <c r="CQ3246"/>
      <c r="CR3246"/>
      <c r="CS3246"/>
      <c r="CT3246"/>
      <c r="CU3246"/>
      <c r="CV3246"/>
      <c r="CW3246"/>
      <c r="CX3246"/>
      <c r="CY3246"/>
      <c r="CZ3246"/>
    </row>
    <row r="3247" spans="81:104" x14ac:dyDescent="0.25"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  <c r="CQ3247"/>
      <c r="CR3247"/>
      <c r="CS3247"/>
      <c r="CT3247"/>
      <c r="CU3247"/>
      <c r="CV3247"/>
      <c r="CW3247"/>
      <c r="CX3247"/>
      <c r="CY3247"/>
      <c r="CZ3247"/>
    </row>
    <row r="3248" spans="81:104" x14ac:dyDescent="0.25"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  <c r="CQ3248"/>
      <c r="CR3248"/>
      <c r="CS3248"/>
      <c r="CT3248"/>
      <c r="CU3248"/>
      <c r="CV3248"/>
      <c r="CW3248"/>
      <c r="CX3248"/>
      <c r="CY3248"/>
      <c r="CZ3248"/>
    </row>
    <row r="3249" spans="81:104" x14ac:dyDescent="0.25"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  <c r="CQ3249"/>
      <c r="CR3249"/>
      <c r="CS3249"/>
      <c r="CT3249"/>
      <c r="CU3249"/>
      <c r="CV3249"/>
      <c r="CW3249"/>
      <c r="CX3249"/>
      <c r="CY3249"/>
      <c r="CZ3249"/>
    </row>
    <row r="3250" spans="81:104" x14ac:dyDescent="0.25"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  <c r="CQ3250"/>
      <c r="CR3250"/>
      <c r="CS3250"/>
      <c r="CT3250"/>
      <c r="CU3250"/>
      <c r="CV3250"/>
      <c r="CW3250"/>
      <c r="CX3250"/>
      <c r="CY3250"/>
      <c r="CZ3250"/>
    </row>
    <row r="3251" spans="81:104" x14ac:dyDescent="0.25"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  <c r="CQ3251"/>
      <c r="CR3251"/>
      <c r="CS3251"/>
      <c r="CT3251"/>
      <c r="CU3251"/>
      <c r="CV3251"/>
      <c r="CW3251"/>
      <c r="CX3251"/>
      <c r="CY3251"/>
      <c r="CZ3251"/>
    </row>
    <row r="3252" spans="81:104" x14ac:dyDescent="0.25"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  <c r="CQ3252"/>
      <c r="CR3252"/>
      <c r="CS3252"/>
      <c r="CT3252"/>
      <c r="CU3252"/>
      <c r="CV3252"/>
      <c r="CW3252"/>
      <c r="CX3252"/>
      <c r="CY3252"/>
      <c r="CZ3252"/>
    </row>
    <row r="3253" spans="81:104" x14ac:dyDescent="0.25"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  <c r="CQ3253"/>
      <c r="CR3253"/>
      <c r="CS3253"/>
      <c r="CT3253"/>
      <c r="CU3253"/>
      <c r="CV3253"/>
      <c r="CW3253"/>
      <c r="CX3253"/>
      <c r="CY3253"/>
      <c r="CZ3253"/>
    </row>
    <row r="3254" spans="81:104" x14ac:dyDescent="0.25"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  <c r="CQ3254"/>
      <c r="CR3254"/>
      <c r="CS3254"/>
      <c r="CT3254"/>
      <c r="CU3254"/>
      <c r="CV3254"/>
      <c r="CW3254"/>
      <c r="CX3254"/>
      <c r="CY3254"/>
      <c r="CZ3254"/>
    </row>
    <row r="3255" spans="81:104" x14ac:dyDescent="0.25"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  <c r="CQ3255"/>
      <c r="CR3255"/>
      <c r="CS3255"/>
      <c r="CT3255"/>
      <c r="CU3255"/>
      <c r="CV3255"/>
      <c r="CW3255"/>
      <c r="CX3255"/>
      <c r="CY3255"/>
      <c r="CZ3255"/>
    </row>
    <row r="3256" spans="81:104" x14ac:dyDescent="0.25"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  <c r="CQ3256"/>
      <c r="CR3256"/>
      <c r="CS3256"/>
      <c r="CT3256"/>
      <c r="CU3256"/>
      <c r="CV3256"/>
      <c r="CW3256"/>
      <c r="CX3256"/>
      <c r="CY3256"/>
      <c r="CZ3256"/>
    </row>
    <row r="3257" spans="81:104" x14ac:dyDescent="0.25"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  <c r="CQ3257"/>
      <c r="CR3257"/>
      <c r="CS3257"/>
      <c r="CT3257"/>
      <c r="CU3257"/>
      <c r="CV3257"/>
      <c r="CW3257"/>
      <c r="CX3257"/>
      <c r="CY3257"/>
      <c r="CZ3257"/>
    </row>
    <row r="3258" spans="81:104" x14ac:dyDescent="0.25"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  <c r="CQ3258"/>
      <c r="CR3258"/>
      <c r="CS3258"/>
      <c r="CT3258"/>
      <c r="CU3258"/>
      <c r="CV3258"/>
      <c r="CW3258"/>
      <c r="CX3258"/>
      <c r="CY3258"/>
      <c r="CZ3258"/>
    </row>
    <row r="3259" spans="81:104" x14ac:dyDescent="0.25"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  <c r="CQ3259"/>
      <c r="CR3259"/>
      <c r="CS3259"/>
      <c r="CT3259"/>
      <c r="CU3259"/>
      <c r="CV3259"/>
      <c r="CW3259"/>
      <c r="CX3259"/>
      <c r="CY3259"/>
      <c r="CZ3259"/>
    </row>
    <row r="3260" spans="81:104" x14ac:dyDescent="0.25"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  <c r="CQ3260"/>
      <c r="CR3260"/>
      <c r="CS3260"/>
      <c r="CT3260"/>
      <c r="CU3260"/>
      <c r="CV3260"/>
      <c r="CW3260"/>
      <c r="CX3260"/>
      <c r="CY3260"/>
      <c r="CZ3260"/>
    </row>
    <row r="3261" spans="81:104" x14ac:dyDescent="0.25"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  <c r="CQ3261"/>
      <c r="CR3261"/>
      <c r="CS3261"/>
      <c r="CT3261"/>
      <c r="CU3261"/>
      <c r="CV3261"/>
      <c r="CW3261"/>
      <c r="CX3261"/>
      <c r="CY3261"/>
      <c r="CZ3261"/>
    </row>
    <row r="3262" spans="81:104" x14ac:dyDescent="0.25"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  <c r="CQ3262"/>
      <c r="CR3262"/>
      <c r="CS3262"/>
      <c r="CT3262"/>
      <c r="CU3262"/>
      <c r="CV3262"/>
      <c r="CW3262"/>
      <c r="CX3262"/>
      <c r="CY3262"/>
      <c r="CZ3262"/>
    </row>
    <row r="3263" spans="81:104" x14ac:dyDescent="0.25"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  <c r="CQ3263"/>
      <c r="CR3263"/>
      <c r="CS3263"/>
      <c r="CT3263"/>
      <c r="CU3263"/>
      <c r="CV3263"/>
      <c r="CW3263"/>
      <c r="CX3263"/>
      <c r="CY3263"/>
      <c r="CZ3263"/>
    </row>
    <row r="3264" spans="81:104" x14ac:dyDescent="0.25"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  <c r="CQ3264"/>
      <c r="CR3264"/>
      <c r="CS3264"/>
      <c r="CT3264"/>
      <c r="CU3264"/>
      <c r="CV3264"/>
      <c r="CW3264"/>
      <c r="CX3264"/>
      <c r="CY3264"/>
      <c r="CZ3264"/>
    </row>
    <row r="3265" spans="81:104" x14ac:dyDescent="0.25"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  <c r="CQ3265"/>
      <c r="CR3265"/>
      <c r="CS3265"/>
      <c r="CT3265"/>
      <c r="CU3265"/>
      <c r="CV3265"/>
      <c r="CW3265"/>
      <c r="CX3265"/>
      <c r="CY3265"/>
      <c r="CZ3265"/>
    </row>
    <row r="3266" spans="81:104" x14ac:dyDescent="0.25"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  <c r="CQ3266"/>
      <c r="CR3266"/>
      <c r="CS3266"/>
      <c r="CT3266"/>
      <c r="CU3266"/>
      <c r="CV3266"/>
      <c r="CW3266"/>
      <c r="CX3266"/>
      <c r="CY3266"/>
      <c r="CZ3266"/>
    </row>
    <row r="3267" spans="81:104" x14ac:dyDescent="0.25"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  <c r="CQ3267"/>
      <c r="CR3267"/>
      <c r="CS3267"/>
      <c r="CT3267"/>
      <c r="CU3267"/>
      <c r="CV3267"/>
      <c r="CW3267"/>
      <c r="CX3267"/>
      <c r="CY3267"/>
      <c r="CZ3267"/>
    </row>
    <row r="3268" spans="81:104" x14ac:dyDescent="0.25"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  <c r="CQ3268"/>
      <c r="CR3268"/>
      <c r="CS3268"/>
      <c r="CT3268"/>
      <c r="CU3268"/>
      <c r="CV3268"/>
      <c r="CW3268"/>
      <c r="CX3268"/>
      <c r="CY3268"/>
      <c r="CZ3268"/>
    </row>
    <row r="3269" spans="81:104" x14ac:dyDescent="0.25"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  <c r="CQ3269"/>
      <c r="CR3269"/>
      <c r="CS3269"/>
      <c r="CT3269"/>
      <c r="CU3269"/>
      <c r="CV3269"/>
      <c r="CW3269"/>
      <c r="CX3269"/>
      <c r="CY3269"/>
      <c r="CZ3269"/>
    </row>
    <row r="3270" spans="81:104" x14ac:dyDescent="0.25"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  <c r="CQ3270"/>
      <c r="CR3270"/>
      <c r="CS3270"/>
      <c r="CT3270"/>
      <c r="CU3270"/>
      <c r="CV3270"/>
      <c r="CW3270"/>
      <c r="CX3270"/>
      <c r="CY3270"/>
      <c r="CZ3270"/>
    </row>
    <row r="3271" spans="81:104" x14ac:dyDescent="0.25"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  <c r="CQ3271"/>
      <c r="CR3271"/>
      <c r="CS3271"/>
      <c r="CT3271"/>
      <c r="CU3271"/>
      <c r="CV3271"/>
      <c r="CW3271"/>
      <c r="CX3271"/>
      <c r="CY3271"/>
      <c r="CZ3271"/>
    </row>
    <row r="3272" spans="81:104" x14ac:dyDescent="0.25"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  <c r="CQ3272"/>
      <c r="CR3272"/>
      <c r="CS3272"/>
      <c r="CT3272"/>
      <c r="CU3272"/>
      <c r="CV3272"/>
      <c r="CW3272"/>
      <c r="CX3272"/>
      <c r="CY3272"/>
      <c r="CZ3272"/>
    </row>
    <row r="3273" spans="81:104" x14ac:dyDescent="0.25"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  <c r="CQ3273"/>
      <c r="CR3273"/>
      <c r="CS3273"/>
      <c r="CT3273"/>
      <c r="CU3273"/>
      <c r="CV3273"/>
      <c r="CW3273"/>
      <c r="CX3273"/>
      <c r="CY3273"/>
      <c r="CZ3273"/>
    </row>
    <row r="3274" spans="81:104" x14ac:dyDescent="0.25"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  <c r="CQ3274"/>
      <c r="CR3274"/>
      <c r="CS3274"/>
      <c r="CT3274"/>
      <c r="CU3274"/>
      <c r="CV3274"/>
      <c r="CW3274"/>
      <c r="CX3274"/>
      <c r="CY3274"/>
      <c r="CZ3274"/>
    </row>
    <row r="3275" spans="81:104" x14ac:dyDescent="0.25"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  <c r="CQ3275"/>
      <c r="CR3275"/>
      <c r="CS3275"/>
      <c r="CT3275"/>
      <c r="CU3275"/>
      <c r="CV3275"/>
      <c r="CW3275"/>
      <c r="CX3275"/>
      <c r="CY3275"/>
      <c r="CZ3275"/>
    </row>
    <row r="3276" spans="81:104" x14ac:dyDescent="0.25"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  <c r="CQ3276"/>
      <c r="CR3276"/>
      <c r="CS3276"/>
      <c r="CT3276"/>
      <c r="CU3276"/>
      <c r="CV3276"/>
      <c r="CW3276"/>
      <c r="CX3276"/>
      <c r="CY3276"/>
      <c r="CZ3276"/>
    </row>
    <row r="3277" spans="81:104" x14ac:dyDescent="0.25"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  <c r="CQ3277"/>
      <c r="CR3277"/>
      <c r="CS3277"/>
      <c r="CT3277"/>
      <c r="CU3277"/>
      <c r="CV3277"/>
      <c r="CW3277"/>
      <c r="CX3277"/>
      <c r="CY3277"/>
      <c r="CZ3277"/>
    </row>
    <row r="3278" spans="81:104" x14ac:dyDescent="0.25"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  <c r="CQ3278"/>
      <c r="CR3278"/>
      <c r="CS3278"/>
      <c r="CT3278"/>
      <c r="CU3278"/>
      <c r="CV3278"/>
      <c r="CW3278"/>
      <c r="CX3278"/>
      <c r="CY3278"/>
      <c r="CZ3278"/>
    </row>
    <row r="3279" spans="81:104" x14ac:dyDescent="0.25"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  <c r="CQ3279"/>
      <c r="CR3279"/>
      <c r="CS3279"/>
      <c r="CT3279"/>
      <c r="CU3279"/>
      <c r="CV3279"/>
      <c r="CW3279"/>
      <c r="CX3279"/>
      <c r="CY3279"/>
      <c r="CZ3279"/>
    </row>
    <row r="3280" spans="81:104" x14ac:dyDescent="0.25"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  <c r="CQ3280"/>
      <c r="CR3280"/>
      <c r="CS3280"/>
      <c r="CT3280"/>
      <c r="CU3280"/>
      <c r="CV3280"/>
      <c r="CW3280"/>
      <c r="CX3280"/>
      <c r="CY3280"/>
      <c r="CZ3280"/>
    </row>
    <row r="3281" spans="81:104" x14ac:dyDescent="0.25"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  <c r="CQ3281"/>
      <c r="CR3281"/>
      <c r="CS3281"/>
      <c r="CT3281"/>
      <c r="CU3281"/>
      <c r="CV3281"/>
      <c r="CW3281"/>
      <c r="CX3281"/>
      <c r="CY3281"/>
      <c r="CZ3281"/>
    </row>
    <row r="3282" spans="81:104" x14ac:dyDescent="0.25"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  <c r="CQ3282"/>
      <c r="CR3282"/>
      <c r="CS3282"/>
      <c r="CT3282"/>
      <c r="CU3282"/>
      <c r="CV3282"/>
      <c r="CW3282"/>
      <c r="CX3282"/>
      <c r="CY3282"/>
      <c r="CZ3282"/>
    </row>
    <row r="3283" spans="81:104" x14ac:dyDescent="0.25"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  <c r="CQ3283"/>
      <c r="CR3283"/>
      <c r="CS3283"/>
      <c r="CT3283"/>
      <c r="CU3283"/>
      <c r="CV3283"/>
      <c r="CW3283"/>
      <c r="CX3283"/>
      <c r="CY3283"/>
      <c r="CZ3283"/>
    </row>
    <row r="3284" spans="81:104" x14ac:dyDescent="0.25"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  <c r="CQ3284"/>
      <c r="CR3284"/>
      <c r="CS3284"/>
      <c r="CT3284"/>
      <c r="CU3284"/>
      <c r="CV3284"/>
      <c r="CW3284"/>
      <c r="CX3284"/>
      <c r="CY3284"/>
      <c r="CZ3284"/>
    </row>
    <row r="3285" spans="81:104" x14ac:dyDescent="0.25"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  <c r="CQ3285"/>
      <c r="CR3285"/>
      <c r="CS3285"/>
      <c r="CT3285"/>
      <c r="CU3285"/>
      <c r="CV3285"/>
      <c r="CW3285"/>
      <c r="CX3285"/>
      <c r="CY3285"/>
      <c r="CZ3285"/>
    </row>
    <row r="3286" spans="81:104" x14ac:dyDescent="0.25"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  <c r="CQ3286"/>
      <c r="CR3286"/>
      <c r="CS3286"/>
      <c r="CT3286"/>
      <c r="CU3286"/>
      <c r="CV3286"/>
      <c r="CW3286"/>
      <c r="CX3286"/>
      <c r="CY3286"/>
      <c r="CZ3286"/>
    </row>
    <row r="3287" spans="81:104" x14ac:dyDescent="0.25"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  <c r="CQ3287"/>
      <c r="CR3287"/>
      <c r="CS3287"/>
      <c r="CT3287"/>
      <c r="CU3287"/>
      <c r="CV3287"/>
      <c r="CW3287"/>
      <c r="CX3287"/>
      <c r="CY3287"/>
      <c r="CZ3287"/>
    </row>
    <row r="3288" spans="81:104" x14ac:dyDescent="0.25"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  <c r="CQ3288"/>
      <c r="CR3288"/>
      <c r="CS3288"/>
      <c r="CT3288"/>
      <c r="CU3288"/>
      <c r="CV3288"/>
      <c r="CW3288"/>
      <c r="CX3288"/>
      <c r="CY3288"/>
      <c r="CZ3288"/>
    </row>
    <row r="3289" spans="81:104" x14ac:dyDescent="0.25"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  <c r="CQ3289"/>
      <c r="CR3289"/>
      <c r="CS3289"/>
      <c r="CT3289"/>
      <c r="CU3289"/>
      <c r="CV3289"/>
      <c r="CW3289"/>
      <c r="CX3289"/>
      <c r="CY3289"/>
      <c r="CZ3289"/>
    </row>
    <row r="3290" spans="81:104" x14ac:dyDescent="0.25"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  <c r="CQ3290"/>
      <c r="CR3290"/>
      <c r="CS3290"/>
      <c r="CT3290"/>
      <c r="CU3290"/>
      <c r="CV3290"/>
      <c r="CW3290"/>
      <c r="CX3290"/>
      <c r="CY3290"/>
      <c r="CZ3290"/>
    </row>
    <row r="3291" spans="81:104" x14ac:dyDescent="0.25"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  <c r="CQ3291"/>
      <c r="CR3291"/>
      <c r="CS3291"/>
      <c r="CT3291"/>
      <c r="CU3291"/>
      <c r="CV3291"/>
      <c r="CW3291"/>
      <c r="CX3291"/>
      <c r="CY3291"/>
      <c r="CZ3291"/>
    </row>
    <row r="3292" spans="81:104" x14ac:dyDescent="0.25"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  <c r="CQ3292"/>
      <c r="CR3292"/>
      <c r="CS3292"/>
      <c r="CT3292"/>
      <c r="CU3292"/>
      <c r="CV3292"/>
      <c r="CW3292"/>
      <c r="CX3292"/>
      <c r="CY3292"/>
      <c r="CZ3292"/>
    </row>
    <row r="3293" spans="81:104" x14ac:dyDescent="0.25"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  <c r="CQ3293"/>
      <c r="CR3293"/>
      <c r="CS3293"/>
      <c r="CT3293"/>
      <c r="CU3293"/>
      <c r="CV3293"/>
      <c r="CW3293"/>
      <c r="CX3293"/>
      <c r="CY3293"/>
      <c r="CZ3293"/>
    </row>
    <row r="3294" spans="81:104" x14ac:dyDescent="0.25"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  <c r="CQ3294"/>
      <c r="CR3294"/>
      <c r="CS3294"/>
      <c r="CT3294"/>
      <c r="CU3294"/>
      <c r="CV3294"/>
      <c r="CW3294"/>
      <c r="CX3294"/>
      <c r="CY3294"/>
      <c r="CZ3294"/>
    </row>
    <row r="3295" spans="81:104" x14ac:dyDescent="0.25"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  <c r="CQ3295"/>
      <c r="CR3295"/>
      <c r="CS3295"/>
      <c r="CT3295"/>
      <c r="CU3295"/>
      <c r="CV3295"/>
      <c r="CW3295"/>
      <c r="CX3295"/>
      <c r="CY3295"/>
      <c r="CZ3295"/>
    </row>
    <row r="3296" spans="81:104" x14ac:dyDescent="0.25"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  <c r="CQ3296"/>
      <c r="CR3296"/>
      <c r="CS3296"/>
      <c r="CT3296"/>
      <c r="CU3296"/>
      <c r="CV3296"/>
      <c r="CW3296"/>
      <c r="CX3296"/>
      <c r="CY3296"/>
      <c r="CZ3296"/>
    </row>
    <row r="3297" spans="81:104" x14ac:dyDescent="0.25"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  <c r="CQ3297"/>
      <c r="CR3297"/>
      <c r="CS3297"/>
      <c r="CT3297"/>
      <c r="CU3297"/>
      <c r="CV3297"/>
      <c r="CW3297"/>
      <c r="CX3297"/>
      <c r="CY3297"/>
      <c r="CZ3297"/>
    </row>
    <row r="3298" spans="81:104" x14ac:dyDescent="0.25"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  <c r="CQ3298"/>
      <c r="CR3298"/>
      <c r="CS3298"/>
      <c r="CT3298"/>
      <c r="CU3298"/>
      <c r="CV3298"/>
      <c r="CW3298"/>
      <c r="CX3298"/>
      <c r="CY3298"/>
      <c r="CZ3298"/>
    </row>
    <row r="3299" spans="81:104" x14ac:dyDescent="0.25"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  <c r="CQ3299"/>
      <c r="CR3299"/>
      <c r="CS3299"/>
      <c r="CT3299"/>
      <c r="CU3299"/>
      <c r="CV3299"/>
      <c r="CW3299"/>
      <c r="CX3299"/>
      <c r="CY3299"/>
      <c r="CZ3299"/>
    </row>
    <row r="3300" spans="81:104" x14ac:dyDescent="0.25"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  <c r="CQ3300"/>
      <c r="CR3300"/>
      <c r="CS3300"/>
      <c r="CT3300"/>
      <c r="CU3300"/>
      <c r="CV3300"/>
      <c r="CW3300"/>
      <c r="CX3300"/>
      <c r="CY3300"/>
      <c r="CZ3300"/>
    </row>
    <row r="3301" spans="81:104" x14ac:dyDescent="0.25"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  <c r="CQ3301"/>
      <c r="CR3301"/>
      <c r="CS3301"/>
      <c r="CT3301"/>
      <c r="CU3301"/>
      <c r="CV3301"/>
      <c r="CW3301"/>
      <c r="CX3301"/>
      <c r="CY3301"/>
      <c r="CZ3301"/>
    </row>
    <row r="3302" spans="81:104" x14ac:dyDescent="0.25"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  <c r="CQ3302"/>
      <c r="CR3302"/>
      <c r="CS3302"/>
      <c r="CT3302"/>
      <c r="CU3302"/>
      <c r="CV3302"/>
      <c r="CW3302"/>
      <c r="CX3302"/>
      <c r="CY3302"/>
      <c r="CZ3302"/>
    </row>
    <row r="3303" spans="81:104" x14ac:dyDescent="0.25"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  <c r="CQ3303"/>
      <c r="CR3303"/>
      <c r="CS3303"/>
      <c r="CT3303"/>
      <c r="CU3303"/>
      <c r="CV3303"/>
      <c r="CW3303"/>
      <c r="CX3303"/>
      <c r="CY3303"/>
      <c r="CZ3303"/>
    </row>
    <row r="3304" spans="81:104" x14ac:dyDescent="0.25"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  <c r="CQ3304"/>
      <c r="CR3304"/>
      <c r="CS3304"/>
      <c r="CT3304"/>
      <c r="CU3304"/>
      <c r="CV3304"/>
      <c r="CW3304"/>
      <c r="CX3304"/>
      <c r="CY3304"/>
      <c r="CZ3304"/>
    </row>
    <row r="3305" spans="81:104" x14ac:dyDescent="0.25"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  <c r="CQ3305"/>
      <c r="CR3305"/>
      <c r="CS3305"/>
      <c r="CT3305"/>
      <c r="CU3305"/>
      <c r="CV3305"/>
      <c r="CW3305"/>
      <c r="CX3305"/>
      <c r="CY3305"/>
      <c r="CZ3305"/>
    </row>
    <row r="3306" spans="81:104" x14ac:dyDescent="0.25"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  <c r="CQ3306"/>
      <c r="CR3306"/>
      <c r="CS3306"/>
      <c r="CT3306"/>
      <c r="CU3306"/>
      <c r="CV3306"/>
      <c r="CW3306"/>
      <c r="CX3306"/>
      <c r="CY3306"/>
      <c r="CZ3306"/>
    </row>
    <row r="3307" spans="81:104" x14ac:dyDescent="0.25"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  <c r="CQ3307"/>
      <c r="CR3307"/>
      <c r="CS3307"/>
      <c r="CT3307"/>
      <c r="CU3307"/>
      <c r="CV3307"/>
      <c r="CW3307"/>
      <c r="CX3307"/>
      <c r="CY3307"/>
      <c r="CZ3307"/>
    </row>
    <row r="3308" spans="81:104" x14ac:dyDescent="0.25"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  <c r="CQ3308"/>
      <c r="CR3308"/>
      <c r="CS3308"/>
      <c r="CT3308"/>
      <c r="CU3308"/>
      <c r="CV3308"/>
      <c r="CW3308"/>
      <c r="CX3308"/>
      <c r="CY3308"/>
      <c r="CZ3308"/>
    </row>
    <row r="3309" spans="81:104" x14ac:dyDescent="0.25"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  <c r="CQ3309"/>
      <c r="CR3309"/>
      <c r="CS3309"/>
      <c r="CT3309"/>
      <c r="CU3309"/>
      <c r="CV3309"/>
      <c r="CW3309"/>
      <c r="CX3309"/>
      <c r="CY3309"/>
      <c r="CZ3309"/>
    </row>
    <row r="3310" spans="81:104" x14ac:dyDescent="0.25"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  <c r="CQ3310"/>
      <c r="CR3310"/>
      <c r="CS3310"/>
      <c r="CT3310"/>
      <c r="CU3310"/>
      <c r="CV3310"/>
      <c r="CW3310"/>
      <c r="CX3310"/>
      <c r="CY3310"/>
      <c r="CZ3310"/>
    </row>
    <row r="3311" spans="81:104" x14ac:dyDescent="0.25"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  <c r="CQ3311"/>
      <c r="CR3311"/>
      <c r="CS3311"/>
      <c r="CT3311"/>
      <c r="CU3311"/>
      <c r="CV3311"/>
      <c r="CW3311"/>
      <c r="CX3311"/>
      <c r="CY3311"/>
      <c r="CZ3311"/>
    </row>
    <row r="3312" spans="81:104" x14ac:dyDescent="0.25"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  <c r="CQ3312"/>
      <c r="CR3312"/>
      <c r="CS3312"/>
      <c r="CT3312"/>
      <c r="CU3312"/>
      <c r="CV3312"/>
      <c r="CW3312"/>
      <c r="CX3312"/>
      <c r="CY3312"/>
      <c r="CZ3312"/>
    </row>
    <row r="3313" spans="81:104" x14ac:dyDescent="0.25"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  <c r="CQ3313"/>
      <c r="CR3313"/>
      <c r="CS3313"/>
      <c r="CT3313"/>
      <c r="CU3313"/>
      <c r="CV3313"/>
      <c r="CW3313"/>
      <c r="CX3313"/>
      <c r="CY3313"/>
      <c r="CZ3313"/>
    </row>
    <row r="3314" spans="81:104" x14ac:dyDescent="0.25"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  <c r="CQ3314"/>
      <c r="CR3314"/>
      <c r="CS3314"/>
      <c r="CT3314"/>
      <c r="CU3314"/>
      <c r="CV3314"/>
      <c r="CW3314"/>
      <c r="CX3314"/>
      <c r="CY3314"/>
      <c r="CZ3314"/>
    </row>
    <row r="3315" spans="81:104" x14ac:dyDescent="0.25"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  <c r="CQ3315"/>
      <c r="CR3315"/>
      <c r="CS3315"/>
      <c r="CT3315"/>
      <c r="CU3315"/>
      <c r="CV3315"/>
      <c r="CW3315"/>
      <c r="CX3315"/>
      <c r="CY3315"/>
      <c r="CZ3315"/>
    </row>
    <row r="3316" spans="81:104" x14ac:dyDescent="0.25"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  <c r="CQ3316"/>
      <c r="CR3316"/>
      <c r="CS3316"/>
      <c r="CT3316"/>
      <c r="CU3316"/>
      <c r="CV3316"/>
      <c r="CW3316"/>
      <c r="CX3316"/>
      <c r="CY3316"/>
      <c r="CZ3316"/>
    </row>
    <row r="3317" spans="81:104" x14ac:dyDescent="0.25"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  <c r="CQ3317"/>
      <c r="CR3317"/>
      <c r="CS3317"/>
      <c r="CT3317"/>
      <c r="CU3317"/>
      <c r="CV3317"/>
      <c r="CW3317"/>
      <c r="CX3317"/>
      <c r="CY3317"/>
      <c r="CZ3317"/>
    </row>
    <row r="3318" spans="81:104" x14ac:dyDescent="0.25"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  <c r="CQ3318"/>
      <c r="CR3318"/>
      <c r="CS3318"/>
      <c r="CT3318"/>
      <c r="CU3318"/>
      <c r="CV3318"/>
      <c r="CW3318"/>
      <c r="CX3318"/>
      <c r="CY3318"/>
      <c r="CZ3318"/>
    </row>
    <row r="3319" spans="81:104" x14ac:dyDescent="0.25"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  <c r="CQ3319"/>
      <c r="CR3319"/>
      <c r="CS3319"/>
      <c r="CT3319"/>
      <c r="CU3319"/>
      <c r="CV3319"/>
      <c r="CW3319"/>
      <c r="CX3319"/>
      <c r="CY3319"/>
      <c r="CZ3319"/>
    </row>
    <row r="3320" spans="81:104" x14ac:dyDescent="0.25"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  <c r="CQ3320"/>
      <c r="CR3320"/>
      <c r="CS3320"/>
      <c r="CT3320"/>
      <c r="CU3320"/>
      <c r="CV3320"/>
      <c r="CW3320"/>
      <c r="CX3320"/>
      <c r="CY3320"/>
      <c r="CZ3320"/>
    </row>
    <row r="3321" spans="81:104" x14ac:dyDescent="0.25"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  <c r="CQ3321"/>
      <c r="CR3321"/>
      <c r="CS3321"/>
      <c r="CT3321"/>
      <c r="CU3321"/>
      <c r="CV3321"/>
      <c r="CW3321"/>
      <c r="CX3321"/>
      <c r="CY3321"/>
      <c r="CZ3321"/>
    </row>
    <row r="3322" spans="81:104" x14ac:dyDescent="0.25"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  <c r="CQ3322"/>
      <c r="CR3322"/>
      <c r="CS3322"/>
      <c r="CT3322"/>
      <c r="CU3322"/>
      <c r="CV3322"/>
      <c r="CW3322"/>
      <c r="CX3322"/>
      <c r="CY3322"/>
      <c r="CZ3322"/>
    </row>
    <row r="3323" spans="81:104" x14ac:dyDescent="0.25"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  <c r="CQ3323"/>
      <c r="CR3323"/>
      <c r="CS3323"/>
      <c r="CT3323"/>
      <c r="CU3323"/>
      <c r="CV3323"/>
      <c r="CW3323"/>
      <c r="CX3323"/>
      <c r="CY3323"/>
      <c r="CZ3323"/>
    </row>
    <row r="3324" spans="81:104" x14ac:dyDescent="0.25"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  <c r="CQ3324"/>
      <c r="CR3324"/>
      <c r="CS3324"/>
      <c r="CT3324"/>
      <c r="CU3324"/>
      <c r="CV3324"/>
      <c r="CW3324"/>
      <c r="CX3324"/>
      <c r="CY3324"/>
      <c r="CZ3324"/>
    </row>
    <row r="3325" spans="81:104" x14ac:dyDescent="0.25"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  <c r="CQ3325"/>
      <c r="CR3325"/>
      <c r="CS3325"/>
      <c r="CT3325"/>
      <c r="CU3325"/>
      <c r="CV3325"/>
      <c r="CW3325"/>
      <c r="CX3325"/>
      <c r="CY3325"/>
      <c r="CZ3325"/>
    </row>
    <row r="3326" spans="81:104" x14ac:dyDescent="0.25"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  <c r="CQ3326"/>
      <c r="CR3326"/>
      <c r="CS3326"/>
      <c r="CT3326"/>
      <c r="CU3326"/>
      <c r="CV3326"/>
      <c r="CW3326"/>
      <c r="CX3326"/>
      <c r="CY3326"/>
      <c r="CZ3326"/>
    </row>
    <row r="3327" spans="81:104" x14ac:dyDescent="0.25"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  <c r="CQ3327"/>
      <c r="CR3327"/>
      <c r="CS3327"/>
      <c r="CT3327"/>
      <c r="CU3327"/>
      <c r="CV3327"/>
      <c r="CW3327"/>
      <c r="CX3327"/>
      <c r="CY3327"/>
      <c r="CZ3327"/>
    </row>
    <row r="3328" spans="81:104" x14ac:dyDescent="0.25"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  <c r="CQ3328"/>
      <c r="CR3328"/>
      <c r="CS3328"/>
      <c r="CT3328"/>
      <c r="CU3328"/>
      <c r="CV3328"/>
      <c r="CW3328"/>
      <c r="CX3328"/>
      <c r="CY3328"/>
      <c r="CZ3328"/>
    </row>
    <row r="3329" spans="81:104" x14ac:dyDescent="0.25"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  <c r="CQ3329"/>
      <c r="CR3329"/>
      <c r="CS3329"/>
      <c r="CT3329"/>
      <c r="CU3329"/>
      <c r="CV3329"/>
      <c r="CW3329"/>
      <c r="CX3329"/>
      <c r="CY3329"/>
      <c r="CZ3329"/>
    </row>
    <row r="3330" spans="81:104" x14ac:dyDescent="0.25"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  <c r="CQ3330"/>
      <c r="CR3330"/>
      <c r="CS3330"/>
      <c r="CT3330"/>
      <c r="CU3330"/>
      <c r="CV3330"/>
      <c r="CW3330"/>
      <c r="CX3330"/>
      <c r="CY3330"/>
      <c r="CZ3330"/>
    </row>
    <row r="3331" spans="81:104" x14ac:dyDescent="0.25"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  <c r="CQ3331"/>
      <c r="CR3331"/>
      <c r="CS3331"/>
      <c r="CT3331"/>
      <c r="CU3331"/>
      <c r="CV3331"/>
      <c r="CW3331"/>
      <c r="CX3331"/>
      <c r="CY3331"/>
      <c r="CZ3331"/>
    </row>
    <row r="3332" spans="81:104" x14ac:dyDescent="0.25"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  <c r="CQ3332"/>
      <c r="CR3332"/>
      <c r="CS3332"/>
      <c r="CT3332"/>
      <c r="CU3332"/>
      <c r="CV3332"/>
      <c r="CW3332"/>
      <c r="CX3332"/>
      <c r="CY3332"/>
      <c r="CZ3332"/>
    </row>
    <row r="3333" spans="81:104" x14ac:dyDescent="0.25"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  <c r="CQ3333"/>
      <c r="CR3333"/>
      <c r="CS3333"/>
      <c r="CT3333"/>
      <c r="CU3333"/>
      <c r="CV3333"/>
      <c r="CW3333"/>
      <c r="CX3333"/>
      <c r="CY3333"/>
      <c r="CZ3333"/>
    </row>
    <row r="3334" spans="81:104" x14ac:dyDescent="0.25"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  <c r="CQ3334"/>
      <c r="CR3334"/>
      <c r="CS3334"/>
      <c r="CT3334"/>
      <c r="CU3334"/>
      <c r="CV3334"/>
      <c r="CW3334"/>
      <c r="CX3334"/>
      <c r="CY3334"/>
      <c r="CZ3334"/>
    </row>
    <row r="3335" spans="81:104" x14ac:dyDescent="0.25"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  <c r="CQ3335"/>
      <c r="CR3335"/>
      <c r="CS3335"/>
      <c r="CT3335"/>
      <c r="CU3335"/>
      <c r="CV3335"/>
      <c r="CW3335"/>
      <c r="CX3335"/>
      <c r="CY3335"/>
      <c r="CZ3335"/>
    </row>
    <row r="3336" spans="81:104" x14ac:dyDescent="0.25"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  <c r="CQ3336"/>
      <c r="CR3336"/>
      <c r="CS3336"/>
      <c r="CT3336"/>
      <c r="CU3336"/>
      <c r="CV3336"/>
      <c r="CW3336"/>
      <c r="CX3336"/>
      <c r="CY3336"/>
      <c r="CZ3336"/>
    </row>
    <row r="3337" spans="81:104" x14ac:dyDescent="0.25"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  <c r="CQ3337"/>
      <c r="CR3337"/>
      <c r="CS3337"/>
      <c r="CT3337"/>
      <c r="CU3337"/>
      <c r="CV3337"/>
      <c r="CW3337"/>
      <c r="CX3337"/>
      <c r="CY3337"/>
      <c r="CZ3337"/>
    </row>
    <row r="3338" spans="81:104" x14ac:dyDescent="0.25"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  <c r="CQ3338"/>
      <c r="CR3338"/>
      <c r="CS3338"/>
      <c r="CT3338"/>
      <c r="CU3338"/>
      <c r="CV3338"/>
      <c r="CW3338"/>
      <c r="CX3338"/>
      <c r="CY3338"/>
      <c r="CZ3338"/>
    </row>
    <row r="3339" spans="81:104" x14ac:dyDescent="0.25"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  <c r="CQ3339"/>
      <c r="CR3339"/>
      <c r="CS3339"/>
      <c r="CT3339"/>
      <c r="CU3339"/>
      <c r="CV3339"/>
      <c r="CW3339"/>
      <c r="CX3339"/>
      <c r="CY3339"/>
      <c r="CZ3339"/>
    </row>
    <row r="3340" spans="81:104" x14ac:dyDescent="0.25"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  <c r="CQ3340"/>
      <c r="CR3340"/>
      <c r="CS3340"/>
      <c r="CT3340"/>
      <c r="CU3340"/>
      <c r="CV3340"/>
      <c r="CW3340"/>
      <c r="CX3340"/>
      <c r="CY3340"/>
      <c r="CZ3340"/>
    </row>
    <row r="3341" spans="81:104" x14ac:dyDescent="0.25"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  <c r="CQ3341"/>
      <c r="CR3341"/>
      <c r="CS3341"/>
      <c r="CT3341"/>
      <c r="CU3341"/>
      <c r="CV3341"/>
      <c r="CW3341"/>
      <c r="CX3341"/>
      <c r="CY3341"/>
      <c r="CZ3341"/>
    </row>
    <row r="3342" spans="81:104" x14ac:dyDescent="0.25"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  <c r="CQ3342"/>
      <c r="CR3342"/>
      <c r="CS3342"/>
      <c r="CT3342"/>
      <c r="CU3342"/>
      <c r="CV3342"/>
      <c r="CW3342"/>
      <c r="CX3342"/>
      <c r="CY3342"/>
      <c r="CZ3342"/>
    </row>
    <row r="3343" spans="81:104" x14ac:dyDescent="0.25"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  <c r="CQ3343"/>
      <c r="CR3343"/>
      <c r="CS3343"/>
      <c r="CT3343"/>
      <c r="CU3343"/>
      <c r="CV3343"/>
      <c r="CW3343"/>
      <c r="CX3343"/>
      <c r="CY3343"/>
      <c r="CZ3343"/>
    </row>
    <row r="3344" spans="81:104" x14ac:dyDescent="0.25"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  <c r="CQ3344"/>
      <c r="CR3344"/>
      <c r="CS3344"/>
      <c r="CT3344"/>
      <c r="CU3344"/>
      <c r="CV3344"/>
      <c r="CW3344"/>
      <c r="CX3344"/>
      <c r="CY3344"/>
      <c r="CZ3344"/>
    </row>
    <row r="3345" spans="81:104" x14ac:dyDescent="0.25"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  <c r="CQ3345"/>
      <c r="CR3345"/>
      <c r="CS3345"/>
      <c r="CT3345"/>
      <c r="CU3345"/>
      <c r="CV3345"/>
      <c r="CW3345"/>
      <c r="CX3345"/>
      <c r="CY3345"/>
      <c r="CZ3345"/>
    </row>
    <row r="3346" spans="81:104" x14ac:dyDescent="0.25"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  <c r="CQ3346"/>
      <c r="CR3346"/>
      <c r="CS3346"/>
      <c r="CT3346"/>
      <c r="CU3346"/>
      <c r="CV3346"/>
      <c r="CW3346"/>
      <c r="CX3346"/>
      <c r="CY3346"/>
      <c r="CZ3346"/>
    </row>
    <row r="3347" spans="81:104" x14ac:dyDescent="0.25"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  <c r="CQ3347"/>
      <c r="CR3347"/>
      <c r="CS3347"/>
      <c r="CT3347"/>
      <c r="CU3347"/>
      <c r="CV3347"/>
      <c r="CW3347"/>
      <c r="CX3347"/>
      <c r="CY3347"/>
      <c r="CZ3347"/>
    </row>
    <row r="3348" spans="81:104" x14ac:dyDescent="0.25"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  <c r="CQ3348"/>
      <c r="CR3348"/>
      <c r="CS3348"/>
      <c r="CT3348"/>
      <c r="CU3348"/>
      <c r="CV3348"/>
      <c r="CW3348"/>
      <c r="CX3348"/>
      <c r="CY3348"/>
      <c r="CZ3348"/>
    </row>
    <row r="3349" spans="81:104" x14ac:dyDescent="0.25"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  <c r="CQ3349"/>
      <c r="CR3349"/>
      <c r="CS3349"/>
      <c r="CT3349"/>
      <c r="CU3349"/>
      <c r="CV3349"/>
      <c r="CW3349"/>
      <c r="CX3349"/>
      <c r="CY3349"/>
      <c r="CZ3349"/>
    </row>
    <row r="3350" spans="81:104" x14ac:dyDescent="0.25"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  <c r="CQ3350"/>
      <c r="CR3350"/>
      <c r="CS3350"/>
      <c r="CT3350"/>
      <c r="CU3350"/>
      <c r="CV3350"/>
      <c r="CW3350"/>
      <c r="CX3350"/>
      <c r="CY3350"/>
      <c r="CZ3350"/>
    </row>
    <row r="3351" spans="81:104" x14ac:dyDescent="0.25"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  <c r="CQ3351"/>
      <c r="CR3351"/>
      <c r="CS3351"/>
      <c r="CT3351"/>
      <c r="CU3351"/>
      <c r="CV3351"/>
      <c r="CW3351"/>
      <c r="CX3351"/>
      <c r="CY3351"/>
      <c r="CZ3351"/>
    </row>
    <row r="3352" spans="81:104" x14ac:dyDescent="0.25"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  <c r="CQ3352"/>
      <c r="CR3352"/>
      <c r="CS3352"/>
      <c r="CT3352"/>
      <c r="CU3352"/>
      <c r="CV3352"/>
      <c r="CW3352"/>
      <c r="CX3352"/>
      <c r="CY3352"/>
      <c r="CZ3352"/>
    </row>
    <row r="3353" spans="81:104" x14ac:dyDescent="0.25"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  <c r="CQ3353"/>
      <c r="CR3353"/>
      <c r="CS3353"/>
      <c r="CT3353"/>
      <c r="CU3353"/>
      <c r="CV3353"/>
      <c r="CW3353"/>
      <c r="CX3353"/>
      <c r="CY3353"/>
      <c r="CZ3353"/>
    </row>
    <row r="3354" spans="81:104" x14ac:dyDescent="0.25"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  <c r="CQ3354"/>
      <c r="CR3354"/>
      <c r="CS3354"/>
      <c r="CT3354"/>
      <c r="CU3354"/>
      <c r="CV3354"/>
      <c r="CW3354"/>
      <c r="CX3354"/>
      <c r="CY3354"/>
      <c r="CZ3354"/>
    </row>
    <row r="3355" spans="81:104" x14ac:dyDescent="0.25"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  <c r="CQ3355"/>
      <c r="CR3355"/>
      <c r="CS3355"/>
      <c r="CT3355"/>
      <c r="CU3355"/>
      <c r="CV3355"/>
      <c r="CW3355"/>
      <c r="CX3355"/>
      <c r="CY3355"/>
      <c r="CZ3355"/>
    </row>
    <row r="3356" spans="81:104" x14ac:dyDescent="0.25"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  <c r="CQ3356"/>
      <c r="CR3356"/>
      <c r="CS3356"/>
      <c r="CT3356"/>
      <c r="CU3356"/>
      <c r="CV3356"/>
      <c r="CW3356"/>
      <c r="CX3356"/>
      <c r="CY3356"/>
      <c r="CZ3356"/>
    </row>
    <row r="3357" spans="81:104" x14ac:dyDescent="0.25"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  <c r="CQ3357"/>
      <c r="CR3357"/>
      <c r="CS3357"/>
      <c r="CT3357"/>
      <c r="CU3357"/>
      <c r="CV3357"/>
      <c r="CW3357"/>
      <c r="CX3357"/>
      <c r="CY3357"/>
      <c r="CZ3357"/>
    </row>
    <row r="3358" spans="81:104" x14ac:dyDescent="0.25"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  <c r="CQ3358"/>
      <c r="CR3358"/>
      <c r="CS3358"/>
      <c r="CT3358"/>
      <c r="CU3358"/>
      <c r="CV3358"/>
      <c r="CW3358"/>
      <c r="CX3358"/>
      <c r="CY3358"/>
      <c r="CZ3358"/>
    </row>
    <row r="3359" spans="81:104" x14ac:dyDescent="0.25"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  <c r="CQ3359"/>
      <c r="CR3359"/>
      <c r="CS3359"/>
      <c r="CT3359"/>
      <c r="CU3359"/>
      <c r="CV3359"/>
      <c r="CW3359"/>
      <c r="CX3359"/>
      <c r="CY3359"/>
      <c r="CZ3359"/>
    </row>
    <row r="3360" spans="81:104" x14ac:dyDescent="0.25"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  <c r="CQ3360"/>
      <c r="CR3360"/>
      <c r="CS3360"/>
      <c r="CT3360"/>
      <c r="CU3360"/>
      <c r="CV3360"/>
      <c r="CW3360"/>
      <c r="CX3360"/>
      <c r="CY3360"/>
      <c r="CZ3360"/>
    </row>
    <row r="3361" spans="81:104" x14ac:dyDescent="0.25"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  <c r="CQ3361"/>
      <c r="CR3361"/>
      <c r="CS3361"/>
      <c r="CT3361"/>
      <c r="CU3361"/>
      <c r="CV3361"/>
      <c r="CW3361"/>
      <c r="CX3361"/>
      <c r="CY3361"/>
      <c r="CZ3361"/>
    </row>
    <row r="3362" spans="81:104" x14ac:dyDescent="0.25"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  <c r="CQ3362"/>
      <c r="CR3362"/>
      <c r="CS3362"/>
      <c r="CT3362"/>
      <c r="CU3362"/>
      <c r="CV3362"/>
      <c r="CW3362"/>
      <c r="CX3362"/>
      <c r="CY3362"/>
      <c r="CZ3362"/>
    </row>
    <row r="3363" spans="81:104" x14ac:dyDescent="0.25"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  <c r="CQ3363"/>
      <c r="CR3363"/>
      <c r="CS3363"/>
      <c r="CT3363"/>
      <c r="CU3363"/>
      <c r="CV3363"/>
      <c r="CW3363"/>
      <c r="CX3363"/>
      <c r="CY3363"/>
      <c r="CZ3363"/>
    </row>
    <row r="3364" spans="81:104" x14ac:dyDescent="0.25"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  <c r="CQ3364"/>
      <c r="CR3364"/>
      <c r="CS3364"/>
      <c r="CT3364"/>
      <c r="CU3364"/>
      <c r="CV3364"/>
      <c r="CW3364"/>
      <c r="CX3364"/>
      <c r="CY3364"/>
      <c r="CZ3364"/>
    </row>
    <row r="3365" spans="81:104" x14ac:dyDescent="0.25"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  <c r="CQ3365"/>
      <c r="CR3365"/>
      <c r="CS3365"/>
      <c r="CT3365"/>
      <c r="CU3365"/>
      <c r="CV3365"/>
      <c r="CW3365"/>
      <c r="CX3365"/>
      <c r="CY3365"/>
      <c r="CZ3365"/>
    </row>
    <row r="3366" spans="81:104" x14ac:dyDescent="0.25"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  <c r="CQ3366"/>
      <c r="CR3366"/>
      <c r="CS3366"/>
      <c r="CT3366"/>
      <c r="CU3366"/>
      <c r="CV3366"/>
      <c r="CW3366"/>
      <c r="CX3366"/>
      <c r="CY3366"/>
      <c r="CZ3366"/>
    </row>
    <row r="3367" spans="81:104" x14ac:dyDescent="0.25"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  <c r="CQ3367"/>
      <c r="CR3367"/>
      <c r="CS3367"/>
      <c r="CT3367"/>
      <c r="CU3367"/>
      <c r="CV3367"/>
      <c r="CW3367"/>
      <c r="CX3367"/>
      <c r="CY3367"/>
      <c r="CZ3367"/>
    </row>
    <row r="3368" spans="81:104" x14ac:dyDescent="0.25"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  <c r="CQ3368"/>
      <c r="CR3368"/>
      <c r="CS3368"/>
      <c r="CT3368"/>
      <c r="CU3368"/>
      <c r="CV3368"/>
      <c r="CW3368"/>
      <c r="CX3368"/>
      <c r="CY3368"/>
      <c r="CZ3368"/>
    </row>
    <row r="3369" spans="81:104" x14ac:dyDescent="0.25"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  <c r="CQ3369"/>
      <c r="CR3369"/>
      <c r="CS3369"/>
      <c r="CT3369"/>
      <c r="CU3369"/>
      <c r="CV3369"/>
      <c r="CW3369"/>
      <c r="CX3369"/>
      <c r="CY3369"/>
      <c r="CZ3369"/>
    </row>
    <row r="3370" spans="81:104" x14ac:dyDescent="0.25"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  <c r="CQ3370"/>
      <c r="CR3370"/>
      <c r="CS3370"/>
      <c r="CT3370"/>
      <c r="CU3370"/>
      <c r="CV3370"/>
      <c r="CW3370"/>
      <c r="CX3370"/>
      <c r="CY3370"/>
      <c r="CZ3370"/>
    </row>
    <row r="3371" spans="81:104" x14ac:dyDescent="0.25"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  <c r="CQ3371"/>
      <c r="CR3371"/>
      <c r="CS3371"/>
      <c r="CT3371"/>
      <c r="CU3371"/>
      <c r="CV3371"/>
      <c r="CW3371"/>
      <c r="CX3371"/>
      <c r="CY3371"/>
      <c r="CZ3371"/>
    </row>
    <row r="3372" spans="81:104" x14ac:dyDescent="0.25"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  <c r="CQ3372"/>
      <c r="CR3372"/>
      <c r="CS3372"/>
      <c r="CT3372"/>
      <c r="CU3372"/>
      <c r="CV3372"/>
      <c r="CW3372"/>
      <c r="CX3372"/>
      <c r="CY3372"/>
      <c r="CZ3372"/>
    </row>
    <row r="3373" spans="81:104" x14ac:dyDescent="0.25"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  <c r="CQ3373"/>
      <c r="CR3373"/>
      <c r="CS3373"/>
      <c r="CT3373"/>
      <c r="CU3373"/>
      <c r="CV3373"/>
      <c r="CW3373"/>
      <c r="CX3373"/>
      <c r="CY3373"/>
      <c r="CZ3373"/>
    </row>
    <row r="3374" spans="81:104" x14ac:dyDescent="0.25"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  <c r="CQ3374"/>
      <c r="CR3374"/>
      <c r="CS3374"/>
      <c r="CT3374"/>
      <c r="CU3374"/>
      <c r="CV3374"/>
      <c r="CW3374"/>
      <c r="CX3374"/>
      <c r="CY3374"/>
      <c r="CZ3374"/>
    </row>
    <row r="3375" spans="81:104" x14ac:dyDescent="0.25"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  <c r="CQ3375"/>
      <c r="CR3375"/>
      <c r="CS3375"/>
      <c r="CT3375"/>
      <c r="CU3375"/>
      <c r="CV3375"/>
      <c r="CW3375"/>
      <c r="CX3375"/>
      <c r="CY3375"/>
      <c r="CZ3375"/>
    </row>
    <row r="3376" spans="81:104" x14ac:dyDescent="0.25"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  <c r="CQ3376"/>
      <c r="CR3376"/>
      <c r="CS3376"/>
      <c r="CT3376"/>
      <c r="CU3376"/>
      <c r="CV3376"/>
      <c r="CW3376"/>
      <c r="CX3376"/>
      <c r="CY3376"/>
      <c r="CZ3376"/>
    </row>
    <row r="3377" spans="81:104" x14ac:dyDescent="0.25"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  <c r="CQ3377"/>
      <c r="CR3377"/>
      <c r="CS3377"/>
      <c r="CT3377"/>
      <c r="CU3377"/>
      <c r="CV3377"/>
      <c r="CW3377"/>
      <c r="CX3377"/>
      <c r="CY3377"/>
      <c r="CZ3377"/>
    </row>
    <row r="3378" spans="81:104" x14ac:dyDescent="0.25"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  <c r="CQ3378"/>
      <c r="CR3378"/>
      <c r="CS3378"/>
      <c r="CT3378"/>
      <c r="CU3378"/>
      <c r="CV3378"/>
      <c r="CW3378"/>
      <c r="CX3378"/>
      <c r="CY3378"/>
      <c r="CZ3378"/>
    </row>
    <row r="3379" spans="81:104" x14ac:dyDescent="0.25"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  <c r="CQ3379"/>
      <c r="CR3379"/>
      <c r="CS3379"/>
      <c r="CT3379"/>
      <c r="CU3379"/>
      <c r="CV3379"/>
      <c r="CW3379"/>
      <c r="CX3379"/>
      <c r="CY3379"/>
      <c r="CZ3379"/>
    </row>
    <row r="3380" spans="81:104" x14ac:dyDescent="0.25"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  <c r="CQ3380"/>
      <c r="CR3380"/>
      <c r="CS3380"/>
      <c r="CT3380"/>
      <c r="CU3380"/>
      <c r="CV3380"/>
      <c r="CW3380"/>
      <c r="CX3380"/>
      <c r="CY3380"/>
      <c r="CZ3380"/>
    </row>
    <row r="3381" spans="81:104" x14ac:dyDescent="0.25"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  <c r="CQ3381"/>
      <c r="CR3381"/>
      <c r="CS3381"/>
      <c r="CT3381"/>
      <c r="CU3381"/>
      <c r="CV3381"/>
      <c r="CW3381"/>
      <c r="CX3381"/>
      <c r="CY3381"/>
      <c r="CZ3381"/>
    </row>
    <row r="3382" spans="81:104" x14ac:dyDescent="0.25"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  <c r="CQ3382"/>
      <c r="CR3382"/>
      <c r="CS3382"/>
      <c r="CT3382"/>
      <c r="CU3382"/>
      <c r="CV3382"/>
      <c r="CW3382"/>
      <c r="CX3382"/>
      <c r="CY3382"/>
      <c r="CZ3382"/>
    </row>
    <row r="3383" spans="81:104" x14ac:dyDescent="0.25"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  <c r="CQ3383"/>
      <c r="CR3383"/>
      <c r="CS3383"/>
      <c r="CT3383"/>
      <c r="CU3383"/>
      <c r="CV3383"/>
      <c r="CW3383"/>
      <c r="CX3383"/>
      <c r="CY3383"/>
      <c r="CZ3383"/>
    </row>
    <row r="3384" spans="81:104" x14ac:dyDescent="0.25"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  <c r="CQ3384"/>
      <c r="CR3384"/>
      <c r="CS3384"/>
      <c r="CT3384"/>
      <c r="CU3384"/>
      <c r="CV3384"/>
      <c r="CW3384"/>
      <c r="CX3384"/>
      <c r="CY3384"/>
      <c r="CZ3384"/>
    </row>
    <row r="3385" spans="81:104" x14ac:dyDescent="0.25"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  <c r="CQ3385"/>
      <c r="CR3385"/>
      <c r="CS3385"/>
      <c r="CT3385"/>
      <c r="CU3385"/>
      <c r="CV3385"/>
      <c r="CW3385"/>
      <c r="CX3385"/>
      <c r="CY3385"/>
      <c r="CZ3385"/>
    </row>
    <row r="3386" spans="81:104" x14ac:dyDescent="0.25"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  <c r="CQ3386"/>
      <c r="CR3386"/>
      <c r="CS3386"/>
      <c r="CT3386"/>
      <c r="CU3386"/>
      <c r="CV3386"/>
      <c r="CW3386"/>
      <c r="CX3386"/>
      <c r="CY3386"/>
      <c r="CZ3386"/>
    </row>
    <row r="3387" spans="81:104" x14ac:dyDescent="0.25"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  <c r="CQ3387"/>
      <c r="CR3387"/>
      <c r="CS3387"/>
      <c r="CT3387"/>
      <c r="CU3387"/>
      <c r="CV3387"/>
      <c r="CW3387"/>
      <c r="CX3387"/>
      <c r="CY3387"/>
      <c r="CZ3387"/>
    </row>
    <row r="3388" spans="81:104" x14ac:dyDescent="0.25"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  <c r="CQ3388"/>
      <c r="CR3388"/>
      <c r="CS3388"/>
      <c r="CT3388"/>
      <c r="CU3388"/>
      <c r="CV3388"/>
      <c r="CW3388"/>
      <c r="CX3388"/>
      <c r="CY3388"/>
      <c r="CZ3388"/>
    </row>
    <row r="3389" spans="81:104" x14ac:dyDescent="0.25"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  <c r="CQ3389"/>
      <c r="CR3389"/>
      <c r="CS3389"/>
      <c r="CT3389"/>
      <c r="CU3389"/>
      <c r="CV3389"/>
      <c r="CW3389"/>
      <c r="CX3389"/>
      <c r="CY3389"/>
      <c r="CZ3389"/>
    </row>
    <row r="3390" spans="81:104" x14ac:dyDescent="0.25"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  <c r="CQ3390"/>
      <c r="CR3390"/>
      <c r="CS3390"/>
      <c r="CT3390"/>
      <c r="CU3390"/>
      <c r="CV3390"/>
      <c r="CW3390"/>
      <c r="CX3390"/>
      <c r="CY3390"/>
      <c r="CZ3390"/>
    </row>
    <row r="3391" spans="81:104" x14ac:dyDescent="0.25"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  <c r="CQ3391"/>
      <c r="CR3391"/>
      <c r="CS3391"/>
      <c r="CT3391"/>
      <c r="CU3391"/>
      <c r="CV3391"/>
      <c r="CW3391"/>
      <c r="CX3391"/>
      <c r="CY3391"/>
      <c r="CZ3391"/>
    </row>
    <row r="3392" spans="81:104" x14ac:dyDescent="0.25"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  <c r="CQ3392"/>
      <c r="CR3392"/>
      <c r="CS3392"/>
      <c r="CT3392"/>
      <c r="CU3392"/>
      <c r="CV3392"/>
      <c r="CW3392"/>
      <c r="CX3392"/>
      <c r="CY3392"/>
      <c r="CZ3392"/>
    </row>
    <row r="3393" spans="81:104" x14ac:dyDescent="0.25"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  <c r="CQ3393"/>
      <c r="CR3393"/>
      <c r="CS3393"/>
      <c r="CT3393"/>
      <c r="CU3393"/>
      <c r="CV3393"/>
      <c r="CW3393"/>
      <c r="CX3393"/>
      <c r="CY3393"/>
      <c r="CZ3393"/>
    </row>
    <row r="3394" spans="81:104" x14ac:dyDescent="0.25"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  <c r="CQ3394"/>
      <c r="CR3394"/>
      <c r="CS3394"/>
      <c r="CT3394"/>
      <c r="CU3394"/>
      <c r="CV3394"/>
      <c r="CW3394"/>
      <c r="CX3394"/>
      <c r="CY3394"/>
      <c r="CZ3394"/>
    </row>
    <row r="3395" spans="81:104" x14ac:dyDescent="0.25"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  <c r="CQ3395"/>
      <c r="CR3395"/>
      <c r="CS3395"/>
      <c r="CT3395"/>
      <c r="CU3395"/>
      <c r="CV3395"/>
      <c r="CW3395"/>
      <c r="CX3395"/>
      <c r="CY3395"/>
      <c r="CZ3395"/>
    </row>
    <row r="3396" spans="81:104" x14ac:dyDescent="0.25"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  <c r="CQ3396"/>
      <c r="CR3396"/>
      <c r="CS3396"/>
      <c r="CT3396"/>
      <c r="CU3396"/>
      <c r="CV3396"/>
      <c r="CW3396"/>
      <c r="CX3396"/>
      <c r="CY3396"/>
      <c r="CZ3396"/>
    </row>
    <row r="3397" spans="81:104" x14ac:dyDescent="0.25"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  <c r="CQ3397"/>
      <c r="CR3397"/>
      <c r="CS3397"/>
      <c r="CT3397"/>
      <c r="CU3397"/>
      <c r="CV3397"/>
      <c r="CW3397"/>
      <c r="CX3397"/>
      <c r="CY3397"/>
      <c r="CZ3397"/>
    </row>
    <row r="3398" spans="81:104" x14ac:dyDescent="0.25"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  <c r="CQ3398"/>
      <c r="CR3398"/>
      <c r="CS3398"/>
      <c r="CT3398"/>
      <c r="CU3398"/>
      <c r="CV3398"/>
      <c r="CW3398"/>
      <c r="CX3398"/>
      <c r="CY3398"/>
      <c r="CZ3398"/>
    </row>
    <row r="3399" spans="81:104" x14ac:dyDescent="0.25"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  <c r="CQ3399"/>
      <c r="CR3399"/>
      <c r="CS3399"/>
      <c r="CT3399"/>
      <c r="CU3399"/>
      <c r="CV3399"/>
      <c r="CW3399"/>
      <c r="CX3399"/>
      <c r="CY3399"/>
      <c r="CZ3399"/>
    </row>
    <row r="3400" spans="81:104" x14ac:dyDescent="0.25"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  <c r="CQ3400"/>
      <c r="CR3400"/>
      <c r="CS3400"/>
      <c r="CT3400"/>
      <c r="CU3400"/>
      <c r="CV3400"/>
      <c r="CW3400"/>
      <c r="CX3400"/>
      <c r="CY3400"/>
      <c r="CZ3400"/>
    </row>
    <row r="3401" spans="81:104" x14ac:dyDescent="0.25"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  <c r="CQ3401"/>
      <c r="CR3401"/>
      <c r="CS3401"/>
      <c r="CT3401"/>
      <c r="CU3401"/>
      <c r="CV3401"/>
      <c r="CW3401"/>
      <c r="CX3401"/>
      <c r="CY3401"/>
      <c r="CZ3401"/>
    </row>
    <row r="3402" spans="81:104" x14ac:dyDescent="0.25"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  <c r="CQ3402"/>
      <c r="CR3402"/>
      <c r="CS3402"/>
      <c r="CT3402"/>
      <c r="CU3402"/>
      <c r="CV3402"/>
      <c r="CW3402"/>
      <c r="CX3402"/>
      <c r="CY3402"/>
      <c r="CZ3402"/>
    </row>
    <row r="3403" spans="81:104" x14ac:dyDescent="0.25"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  <c r="CQ3403"/>
      <c r="CR3403"/>
      <c r="CS3403"/>
      <c r="CT3403"/>
      <c r="CU3403"/>
      <c r="CV3403"/>
      <c r="CW3403"/>
      <c r="CX3403"/>
      <c r="CY3403"/>
      <c r="CZ3403"/>
    </row>
    <row r="3404" spans="81:104" x14ac:dyDescent="0.25"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  <c r="CQ3404"/>
      <c r="CR3404"/>
      <c r="CS3404"/>
      <c r="CT3404"/>
      <c r="CU3404"/>
      <c r="CV3404"/>
      <c r="CW3404"/>
      <c r="CX3404"/>
      <c r="CY3404"/>
      <c r="CZ3404"/>
    </row>
    <row r="3405" spans="81:104" x14ac:dyDescent="0.25"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  <c r="CQ3405"/>
      <c r="CR3405"/>
      <c r="CS3405"/>
      <c r="CT3405"/>
      <c r="CU3405"/>
      <c r="CV3405"/>
      <c r="CW3405"/>
      <c r="CX3405"/>
      <c r="CY3405"/>
      <c r="CZ3405"/>
    </row>
    <row r="3406" spans="81:104" x14ac:dyDescent="0.25"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  <c r="CQ3406"/>
      <c r="CR3406"/>
      <c r="CS3406"/>
      <c r="CT3406"/>
      <c r="CU3406"/>
      <c r="CV3406"/>
      <c r="CW3406"/>
      <c r="CX3406"/>
      <c r="CY3406"/>
      <c r="CZ3406"/>
    </row>
    <row r="3407" spans="81:104" x14ac:dyDescent="0.25"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  <c r="CQ3407"/>
      <c r="CR3407"/>
      <c r="CS3407"/>
      <c r="CT3407"/>
      <c r="CU3407"/>
      <c r="CV3407"/>
      <c r="CW3407"/>
      <c r="CX3407"/>
      <c r="CY3407"/>
      <c r="CZ3407"/>
    </row>
    <row r="3408" spans="81:104" x14ac:dyDescent="0.25"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  <c r="CQ3408"/>
      <c r="CR3408"/>
      <c r="CS3408"/>
      <c r="CT3408"/>
      <c r="CU3408"/>
      <c r="CV3408"/>
      <c r="CW3408"/>
      <c r="CX3408"/>
      <c r="CY3408"/>
      <c r="CZ3408"/>
    </row>
    <row r="3409" spans="81:104" x14ac:dyDescent="0.25"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  <c r="CQ3409"/>
      <c r="CR3409"/>
      <c r="CS3409"/>
      <c r="CT3409"/>
      <c r="CU3409"/>
      <c r="CV3409"/>
      <c r="CW3409"/>
      <c r="CX3409"/>
      <c r="CY3409"/>
      <c r="CZ3409"/>
    </row>
    <row r="3410" spans="81:104" x14ac:dyDescent="0.25"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  <c r="CQ3410"/>
      <c r="CR3410"/>
      <c r="CS3410"/>
      <c r="CT3410"/>
      <c r="CU3410"/>
      <c r="CV3410"/>
      <c r="CW3410"/>
      <c r="CX3410"/>
      <c r="CY3410"/>
      <c r="CZ3410"/>
    </row>
    <row r="3411" spans="81:104" x14ac:dyDescent="0.25"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  <c r="CQ3411"/>
      <c r="CR3411"/>
      <c r="CS3411"/>
      <c r="CT3411"/>
      <c r="CU3411"/>
      <c r="CV3411"/>
      <c r="CW3411"/>
      <c r="CX3411"/>
      <c r="CY3411"/>
      <c r="CZ3411"/>
    </row>
    <row r="3412" spans="81:104" x14ac:dyDescent="0.25"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  <c r="CQ3412"/>
      <c r="CR3412"/>
      <c r="CS3412"/>
      <c r="CT3412"/>
      <c r="CU3412"/>
      <c r="CV3412"/>
      <c r="CW3412"/>
      <c r="CX3412"/>
      <c r="CY3412"/>
      <c r="CZ3412"/>
    </row>
    <row r="3413" spans="81:104" x14ac:dyDescent="0.25"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  <c r="CQ3413"/>
      <c r="CR3413"/>
      <c r="CS3413"/>
      <c r="CT3413"/>
      <c r="CU3413"/>
      <c r="CV3413"/>
      <c r="CW3413"/>
      <c r="CX3413"/>
      <c r="CY3413"/>
      <c r="CZ3413"/>
    </row>
    <row r="3414" spans="81:104" x14ac:dyDescent="0.25"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  <c r="CQ3414"/>
      <c r="CR3414"/>
      <c r="CS3414"/>
      <c r="CT3414"/>
      <c r="CU3414"/>
      <c r="CV3414"/>
      <c r="CW3414"/>
      <c r="CX3414"/>
      <c r="CY3414"/>
      <c r="CZ3414"/>
    </row>
    <row r="3415" spans="81:104" x14ac:dyDescent="0.25"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  <c r="CQ3415"/>
      <c r="CR3415"/>
      <c r="CS3415"/>
      <c r="CT3415"/>
      <c r="CU3415"/>
      <c r="CV3415"/>
      <c r="CW3415"/>
      <c r="CX3415"/>
      <c r="CY3415"/>
      <c r="CZ3415"/>
    </row>
    <row r="3416" spans="81:104" x14ac:dyDescent="0.25"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  <c r="CQ3416"/>
      <c r="CR3416"/>
      <c r="CS3416"/>
      <c r="CT3416"/>
      <c r="CU3416"/>
      <c r="CV3416"/>
      <c r="CW3416"/>
      <c r="CX3416"/>
      <c r="CY3416"/>
      <c r="CZ3416"/>
    </row>
    <row r="3417" spans="81:104" x14ac:dyDescent="0.25"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  <c r="CQ3417"/>
      <c r="CR3417"/>
      <c r="CS3417"/>
      <c r="CT3417"/>
      <c r="CU3417"/>
      <c r="CV3417"/>
      <c r="CW3417"/>
      <c r="CX3417"/>
      <c r="CY3417"/>
      <c r="CZ3417"/>
    </row>
    <row r="3418" spans="81:104" x14ac:dyDescent="0.25"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  <c r="CQ3418"/>
      <c r="CR3418"/>
      <c r="CS3418"/>
      <c r="CT3418"/>
      <c r="CU3418"/>
      <c r="CV3418"/>
      <c r="CW3418"/>
      <c r="CX3418"/>
      <c r="CY3418"/>
      <c r="CZ3418"/>
    </row>
    <row r="3419" spans="81:104" x14ac:dyDescent="0.25"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  <c r="CQ3419"/>
      <c r="CR3419"/>
      <c r="CS3419"/>
      <c r="CT3419"/>
      <c r="CU3419"/>
      <c r="CV3419"/>
      <c r="CW3419"/>
      <c r="CX3419"/>
      <c r="CY3419"/>
      <c r="CZ3419"/>
    </row>
    <row r="3420" spans="81:104" x14ac:dyDescent="0.25"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  <c r="CQ3420"/>
      <c r="CR3420"/>
      <c r="CS3420"/>
      <c r="CT3420"/>
      <c r="CU3420"/>
      <c r="CV3420"/>
      <c r="CW3420"/>
      <c r="CX3420"/>
      <c r="CY3420"/>
      <c r="CZ3420"/>
    </row>
    <row r="3421" spans="81:104" x14ac:dyDescent="0.25"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  <c r="CQ3421"/>
      <c r="CR3421"/>
      <c r="CS3421"/>
      <c r="CT3421"/>
      <c r="CU3421"/>
      <c r="CV3421"/>
      <c r="CW3421"/>
      <c r="CX3421"/>
      <c r="CY3421"/>
      <c r="CZ3421"/>
    </row>
    <row r="3422" spans="81:104" x14ac:dyDescent="0.25"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  <c r="CQ3422"/>
      <c r="CR3422"/>
      <c r="CS3422"/>
      <c r="CT3422"/>
      <c r="CU3422"/>
      <c r="CV3422"/>
      <c r="CW3422"/>
      <c r="CX3422"/>
      <c r="CY3422"/>
      <c r="CZ3422"/>
    </row>
    <row r="3423" spans="81:104" x14ac:dyDescent="0.25"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  <c r="CQ3423"/>
      <c r="CR3423"/>
      <c r="CS3423"/>
      <c r="CT3423"/>
      <c r="CU3423"/>
      <c r="CV3423"/>
      <c r="CW3423"/>
      <c r="CX3423"/>
      <c r="CY3423"/>
      <c r="CZ3423"/>
    </row>
    <row r="3424" spans="81:104" x14ac:dyDescent="0.25"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  <c r="CQ3424"/>
      <c r="CR3424"/>
      <c r="CS3424"/>
      <c r="CT3424"/>
      <c r="CU3424"/>
      <c r="CV3424"/>
      <c r="CW3424"/>
      <c r="CX3424"/>
      <c r="CY3424"/>
      <c r="CZ3424"/>
    </row>
    <row r="3425" spans="81:104" x14ac:dyDescent="0.25"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  <c r="CQ3425"/>
      <c r="CR3425"/>
      <c r="CS3425"/>
      <c r="CT3425"/>
      <c r="CU3425"/>
      <c r="CV3425"/>
      <c r="CW3425"/>
      <c r="CX3425"/>
      <c r="CY3425"/>
      <c r="CZ3425"/>
    </row>
    <row r="3426" spans="81:104" x14ac:dyDescent="0.25"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  <c r="CQ3426"/>
      <c r="CR3426"/>
      <c r="CS3426"/>
      <c r="CT3426"/>
      <c r="CU3426"/>
      <c r="CV3426"/>
      <c r="CW3426"/>
      <c r="CX3426"/>
      <c r="CY3426"/>
      <c r="CZ3426"/>
    </row>
    <row r="3427" spans="81:104" x14ac:dyDescent="0.25"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  <c r="CQ3427"/>
      <c r="CR3427"/>
      <c r="CS3427"/>
      <c r="CT3427"/>
      <c r="CU3427"/>
      <c r="CV3427"/>
      <c r="CW3427"/>
      <c r="CX3427"/>
      <c r="CY3427"/>
      <c r="CZ3427"/>
    </row>
    <row r="3428" spans="81:104" x14ac:dyDescent="0.25"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  <c r="CQ3428"/>
      <c r="CR3428"/>
      <c r="CS3428"/>
      <c r="CT3428"/>
      <c r="CU3428"/>
      <c r="CV3428"/>
      <c r="CW3428"/>
      <c r="CX3428"/>
      <c r="CY3428"/>
      <c r="CZ3428"/>
    </row>
    <row r="3429" spans="81:104" x14ac:dyDescent="0.25"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  <c r="CQ3429"/>
      <c r="CR3429"/>
      <c r="CS3429"/>
      <c r="CT3429"/>
      <c r="CU3429"/>
      <c r="CV3429"/>
      <c r="CW3429"/>
      <c r="CX3429"/>
      <c r="CY3429"/>
      <c r="CZ3429"/>
    </row>
    <row r="3430" spans="81:104" x14ac:dyDescent="0.25"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  <c r="CQ3430"/>
      <c r="CR3430"/>
      <c r="CS3430"/>
      <c r="CT3430"/>
      <c r="CU3430"/>
      <c r="CV3430"/>
      <c r="CW3430"/>
      <c r="CX3430"/>
      <c r="CY3430"/>
      <c r="CZ3430"/>
    </row>
    <row r="3431" spans="81:104" x14ac:dyDescent="0.25"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  <c r="CQ3431"/>
      <c r="CR3431"/>
      <c r="CS3431"/>
      <c r="CT3431"/>
      <c r="CU3431"/>
      <c r="CV3431"/>
      <c r="CW3431"/>
      <c r="CX3431"/>
      <c r="CY3431"/>
      <c r="CZ3431"/>
    </row>
    <row r="3432" spans="81:104" x14ac:dyDescent="0.25"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  <c r="CQ3432"/>
      <c r="CR3432"/>
      <c r="CS3432"/>
      <c r="CT3432"/>
      <c r="CU3432"/>
      <c r="CV3432"/>
      <c r="CW3432"/>
      <c r="CX3432"/>
      <c r="CY3432"/>
      <c r="CZ3432"/>
    </row>
    <row r="3433" spans="81:104" x14ac:dyDescent="0.25"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  <c r="CQ3433"/>
      <c r="CR3433"/>
      <c r="CS3433"/>
      <c r="CT3433"/>
      <c r="CU3433"/>
      <c r="CV3433"/>
      <c r="CW3433"/>
      <c r="CX3433"/>
      <c r="CY3433"/>
      <c r="CZ3433"/>
    </row>
    <row r="3434" spans="81:104" x14ac:dyDescent="0.25"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  <c r="CQ3434"/>
      <c r="CR3434"/>
      <c r="CS3434"/>
      <c r="CT3434"/>
      <c r="CU3434"/>
      <c r="CV3434"/>
      <c r="CW3434"/>
      <c r="CX3434"/>
      <c r="CY3434"/>
      <c r="CZ3434"/>
    </row>
    <row r="3435" spans="81:104" x14ac:dyDescent="0.25"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  <c r="CQ3435"/>
      <c r="CR3435"/>
      <c r="CS3435"/>
      <c r="CT3435"/>
      <c r="CU3435"/>
      <c r="CV3435"/>
      <c r="CW3435"/>
      <c r="CX3435"/>
      <c r="CY3435"/>
      <c r="CZ3435"/>
    </row>
    <row r="3436" spans="81:104" x14ac:dyDescent="0.25"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  <c r="CQ3436"/>
      <c r="CR3436"/>
      <c r="CS3436"/>
      <c r="CT3436"/>
      <c r="CU3436"/>
      <c r="CV3436"/>
      <c r="CW3436"/>
      <c r="CX3436"/>
      <c r="CY3436"/>
      <c r="CZ3436"/>
    </row>
    <row r="3437" spans="81:104" x14ac:dyDescent="0.25"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  <c r="CQ3437"/>
      <c r="CR3437"/>
      <c r="CS3437"/>
      <c r="CT3437"/>
      <c r="CU3437"/>
      <c r="CV3437"/>
      <c r="CW3437"/>
      <c r="CX3437"/>
      <c r="CY3437"/>
      <c r="CZ3437"/>
    </row>
    <row r="3438" spans="81:104" x14ac:dyDescent="0.25"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  <c r="CQ3438"/>
      <c r="CR3438"/>
      <c r="CS3438"/>
      <c r="CT3438"/>
      <c r="CU3438"/>
      <c r="CV3438"/>
      <c r="CW3438"/>
      <c r="CX3438"/>
      <c r="CY3438"/>
      <c r="CZ3438"/>
    </row>
    <row r="3439" spans="81:104" x14ac:dyDescent="0.25"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  <c r="CQ3439"/>
      <c r="CR3439"/>
      <c r="CS3439"/>
      <c r="CT3439"/>
      <c r="CU3439"/>
      <c r="CV3439"/>
      <c r="CW3439"/>
      <c r="CX3439"/>
      <c r="CY3439"/>
      <c r="CZ3439"/>
    </row>
    <row r="3440" spans="81:104" x14ac:dyDescent="0.25"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  <c r="CQ3440"/>
      <c r="CR3440"/>
      <c r="CS3440"/>
      <c r="CT3440"/>
      <c r="CU3440"/>
      <c r="CV3440"/>
      <c r="CW3440"/>
      <c r="CX3440"/>
      <c r="CY3440"/>
      <c r="CZ3440"/>
    </row>
    <row r="3441" spans="81:104" x14ac:dyDescent="0.25"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  <c r="CQ3441"/>
      <c r="CR3441"/>
      <c r="CS3441"/>
      <c r="CT3441"/>
      <c r="CU3441"/>
      <c r="CV3441"/>
      <c r="CW3441"/>
      <c r="CX3441"/>
      <c r="CY3441"/>
      <c r="CZ3441"/>
    </row>
    <row r="3442" spans="81:104" x14ac:dyDescent="0.25"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  <c r="CQ3442"/>
      <c r="CR3442"/>
      <c r="CS3442"/>
      <c r="CT3442"/>
      <c r="CU3442"/>
      <c r="CV3442"/>
      <c r="CW3442"/>
      <c r="CX3442"/>
      <c r="CY3442"/>
      <c r="CZ3442"/>
    </row>
    <row r="3443" spans="81:104" x14ac:dyDescent="0.25"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  <c r="CQ3443"/>
      <c r="CR3443"/>
      <c r="CS3443"/>
      <c r="CT3443"/>
      <c r="CU3443"/>
      <c r="CV3443"/>
      <c r="CW3443"/>
      <c r="CX3443"/>
      <c r="CY3443"/>
      <c r="CZ3443"/>
    </row>
    <row r="3444" spans="81:104" x14ac:dyDescent="0.25"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  <c r="CQ3444"/>
      <c r="CR3444"/>
      <c r="CS3444"/>
      <c r="CT3444"/>
      <c r="CU3444"/>
      <c r="CV3444"/>
      <c r="CW3444"/>
      <c r="CX3444"/>
      <c r="CY3444"/>
      <c r="CZ3444"/>
    </row>
    <row r="3445" spans="81:104" x14ac:dyDescent="0.25"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  <c r="CQ3445"/>
      <c r="CR3445"/>
      <c r="CS3445"/>
      <c r="CT3445"/>
      <c r="CU3445"/>
      <c r="CV3445"/>
      <c r="CW3445"/>
      <c r="CX3445"/>
      <c r="CY3445"/>
      <c r="CZ3445"/>
    </row>
    <row r="3446" spans="81:104" x14ac:dyDescent="0.25"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  <c r="CQ3446"/>
      <c r="CR3446"/>
      <c r="CS3446"/>
      <c r="CT3446"/>
      <c r="CU3446"/>
      <c r="CV3446"/>
      <c r="CW3446"/>
      <c r="CX3446"/>
      <c r="CY3446"/>
      <c r="CZ3446"/>
    </row>
    <row r="3447" spans="81:104" x14ac:dyDescent="0.25"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  <c r="CQ3447"/>
      <c r="CR3447"/>
      <c r="CS3447"/>
      <c r="CT3447"/>
      <c r="CU3447"/>
      <c r="CV3447"/>
      <c r="CW3447"/>
      <c r="CX3447"/>
      <c r="CY3447"/>
      <c r="CZ3447"/>
    </row>
    <row r="3448" spans="81:104" x14ac:dyDescent="0.25"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  <c r="CQ3448"/>
      <c r="CR3448"/>
      <c r="CS3448"/>
      <c r="CT3448"/>
      <c r="CU3448"/>
      <c r="CV3448"/>
      <c r="CW3448"/>
      <c r="CX3448"/>
      <c r="CY3448"/>
      <c r="CZ3448"/>
    </row>
    <row r="3449" spans="81:104" x14ac:dyDescent="0.25"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  <c r="CQ3449"/>
      <c r="CR3449"/>
      <c r="CS3449"/>
      <c r="CT3449"/>
      <c r="CU3449"/>
      <c r="CV3449"/>
      <c r="CW3449"/>
      <c r="CX3449"/>
      <c r="CY3449"/>
      <c r="CZ3449"/>
    </row>
    <row r="3450" spans="81:104" x14ac:dyDescent="0.25"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  <c r="CQ3450"/>
      <c r="CR3450"/>
      <c r="CS3450"/>
      <c r="CT3450"/>
      <c r="CU3450"/>
      <c r="CV3450"/>
      <c r="CW3450"/>
      <c r="CX3450"/>
      <c r="CY3450"/>
      <c r="CZ3450"/>
    </row>
    <row r="3451" spans="81:104" x14ac:dyDescent="0.25"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  <c r="CQ3451"/>
      <c r="CR3451"/>
      <c r="CS3451"/>
      <c r="CT3451"/>
      <c r="CU3451"/>
      <c r="CV3451"/>
      <c r="CW3451"/>
      <c r="CX3451"/>
      <c r="CY3451"/>
      <c r="CZ3451"/>
    </row>
    <row r="3452" spans="81:104" x14ac:dyDescent="0.25"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  <c r="CQ3452"/>
      <c r="CR3452"/>
      <c r="CS3452"/>
      <c r="CT3452"/>
      <c r="CU3452"/>
      <c r="CV3452"/>
      <c r="CW3452"/>
      <c r="CX3452"/>
      <c r="CY3452"/>
      <c r="CZ3452"/>
    </row>
    <row r="3453" spans="81:104" x14ac:dyDescent="0.25"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  <c r="CQ3453"/>
      <c r="CR3453"/>
      <c r="CS3453"/>
      <c r="CT3453"/>
      <c r="CU3453"/>
      <c r="CV3453"/>
      <c r="CW3453"/>
      <c r="CX3453"/>
      <c r="CY3453"/>
      <c r="CZ3453"/>
    </row>
    <row r="3454" spans="81:104" x14ac:dyDescent="0.25"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  <c r="CQ3454"/>
      <c r="CR3454"/>
      <c r="CS3454"/>
      <c r="CT3454"/>
      <c r="CU3454"/>
      <c r="CV3454"/>
      <c r="CW3454"/>
      <c r="CX3454"/>
      <c r="CY3454"/>
      <c r="CZ3454"/>
    </row>
    <row r="3455" spans="81:104" x14ac:dyDescent="0.25"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  <c r="CQ3455"/>
      <c r="CR3455"/>
      <c r="CS3455"/>
      <c r="CT3455"/>
      <c r="CU3455"/>
      <c r="CV3455"/>
      <c r="CW3455"/>
      <c r="CX3455"/>
      <c r="CY3455"/>
      <c r="CZ3455"/>
    </row>
    <row r="3456" spans="81:104" x14ac:dyDescent="0.25"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  <c r="CQ3456"/>
      <c r="CR3456"/>
      <c r="CS3456"/>
      <c r="CT3456"/>
      <c r="CU3456"/>
      <c r="CV3456"/>
      <c r="CW3456"/>
      <c r="CX3456"/>
      <c r="CY3456"/>
      <c r="CZ3456"/>
    </row>
    <row r="3457" spans="81:104" x14ac:dyDescent="0.25"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  <c r="CQ3457"/>
      <c r="CR3457"/>
      <c r="CS3457"/>
      <c r="CT3457"/>
      <c r="CU3457"/>
      <c r="CV3457"/>
      <c r="CW3457"/>
      <c r="CX3457"/>
      <c r="CY3457"/>
      <c r="CZ3457"/>
    </row>
    <row r="3458" spans="81:104" x14ac:dyDescent="0.25"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  <c r="CQ3458"/>
      <c r="CR3458"/>
      <c r="CS3458"/>
      <c r="CT3458"/>
      <c r="CU3458"/>
      <c r="CV3458"/>
      <c r="CW3458"/>
      <c r="CX3458"/>
      <c r="CY3458"/>
      <c r="CZ3458"/>
    </row>
    <row r="3459" spans="81:104" x14ac:dyDescent="0.25"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  <c r="CQ3459"/>
      <c r="CR3459"/>
      <c r="CS3459"/>
      <c r="CT3459"/>
      <c r="CU3459"/>
      <c r="CV3459"/>
      <c r="CW3459"/>
      <c r="CX3459"/>
      <c r="CY3459"/>
      <c r="CZ3459"/>
    </row>
    <row r="3460" spans="81:104" x14ac:dyDescent="0.25"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  <c r="CQ3460"/>
      <c r="CR3460"/>
      <c r="CS3460"/>
      <c r="CT3460"/>
      <c r="CU3460"/>
      <c r="CV3460"/>
      <c r="CW3460"/>
      <c r="CX3460"/>
      <c r="CY3460"/>
      <c r="CZ3460"/>
    </row>
    <row r="3461" spans="81:104" x14ac:dyDescent="0.25"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  <c r="CQ3461"/>
      <c r="CR3461"/>
      <c r="CS3461"/>
      <c r="CT3461"/>
      <c r="CU3461"/>
      <c r="CV3461"/>
      <c r="CW3461"/>
      <c r="CX3461"/>
      <c r="CY3461"/>
      <c r="CZ3461"/>
    </row>
    <row r="3462" spans="81:104" x14ac:dyDescent="0.25"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  <c r="CQ3462"/>
      <c r="CR3462"/>
      <c r="CS3462"/>
      <c r="CT3462"/>
      <c r="CU3462"/>
      <c r="CV3462"/>
      <c r="CW3462"/>
      <c r="CX3462"/>
      <c r="CY3462"/>
      <c r="CZ3462"/>
    </row>
    <row r="3463" spans="81:104" x14ac:dyDescent="0.25"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  <c r="CQ3463"/>
      <c r="CR3463"/>
      <c r="CS3463"/>
      <c r="CT3463"/>
      <c r="CU3463"/>
      <c r="CV3463"/>
      <c r="CW3463"/>
      <c r="CX3463"/>
      <c r="CY3463"/>
      <c r="CZ3463"/>
    </row>
    <row r="3464" spans="81:104" x14ac:dyDescent="0.25"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  <c r="CQ3464"/>
      <c r="CR3464"/>
      <c r="CS3464"/>
      <c r="CT3464"/>
      <c r="CU3464"/>
      <c r="CV3464"/>
      <c r="CW3464"/>
      <c r="CX3464"/>
      <c r="CY3464"/>
      <c r="CZ3464"/>
    </row>
    <row r="3465" spans="81:104" x14ac:dyDescent="0.25"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  <c r="CQ3465"/>
      <c r="CR3465"/>
      <c r="CS3465"/>
      <c r="CT3465"/>
      <c r="CU3465"/>
      <c r="CV3465"/>
      <c r="CW3465"/>
      <c r="CX3465"/>
      <c r="CY3465"/>
      <c r="CZ3465"/>
    </row>
    <row r="3466" spans="81:104" x14ac:dyDescent="0.25"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  <c r="CQ3466"/>
      <c r="CR3466"/>
      <c r="CS3466"/>
      <c r="CT3466"/>
      <c r="CU3466"/>
      <c r="CV3466"/>
      <c r="CW3466"/>
      <c r="CX3466"/>
      <c r="CY3466"/>
      <c r="CZ3466"/>
    </row>
    <row r="3467" spans="81:104" x14ac:dyDescent="0.25"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  <c r="CQ3467"/>
      <c r="CR3467"/>
      <c r="CS3467"/>
      <c r="CT3467"/>
      <c r="CU3467"/>
      <c r="CV3467"/>
      <c r="CW3467"/>
      <c r="CX3467"/>
      <c r="CY3467"/>
      <c r="CZ3467"/>
    </row>
    <row r="3468" spans="81:104" x14ac:dyDescent="0.25"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  <c r="CQ3468"/>
      <c r="CR3468"/>
      <c r="CS3468"/>
      <c r="CT3468"/>
      <c r="CU3468"/>
      <c r="CV3468"/>
      <c r="CW3468"/>
      <c r="CX3468"/>
      <c r="CY3468"/>
      <c r="CZ3468"/>
    </row>
    <row r="3469" spans="81:104" x14ac:dyDescent="0.25"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  <c r="CQ3469"/>
      <c r="CR3469"/>
      <c r="CS3469"/>
      <c r="CT3469"/>
      <c r="CU3469"/>
      <c r="CV3469"/>
      <c r="CW3469"/>
      <c r="CX3469"/>
      <c r="CY3469"/>
      <c r="CZ3469"/>
    </row>
    <row r="3470" spans="81:104" x14ac:dyDescent="0.25"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  <c r="CQ3470"/>
      <c r="CR3470"/>
      <c r="CS3470"/>
      <c r="CT3470"/>
      <c r="CU3470"/>
      <c r="CV3470"/>
      <c r="CW3470"/>
      <c r="CX3470"/>
      <c r="CY3470"/>
      <c r="CZ3470"/>
    </row>
    <row r="3471" spans="81:104" x14ac:dyDescent="0.25"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  <c r="CQ3471"/>
      <c r="CR3471"/>
      <c r="CS3471"/>
      <c r="CT3471"/>
      <c r="CU3471"/>
      <c r="CV3471"/>
      <c r="CW3471"/>
      <c r="CX3471"/>
      <c r="CY3471"/>
      <c r="CZ3471"/>
    </row>
    <row r="3472" spans="81:104" x14ac:dyDescent="0.25"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  <c r="CQ3472"/>
      <c r="CR3472"/>
      <c r="CS3472"/>
      <c r="CT3472"/>
      <c r="CU3472"/>
      <c r="CV3472"/>
      <c r="CW3472"/>
      <c r="CX3472"/>
      <c r="CY3472"/>
      <c r="CZ3472"/>
    </row>
    <row r="3473" spans="81:104" x14ac:dyDescent="0.25"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  <c r="CQ3473"/>
      <c r="CR3473"/>
      <c r="CS3473"/>
      <c r="CT3473"/>
      <c r="CU3473"/>
      <c r="CV3473"/>
      <c r="CW3473"/>
      <c r="CX3473"/>
      <c r="CY3473"/>
      <c r="CZ3473"/>
    </row>
    <row r="3474" spans="81:104" x14ac:dyDescent="0.25"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  <c r="CQ3474"/>
      <c r="CR3474"/>
      <c r="CS3474"/>
      <c r="CT3474"/>
      <c r="CU3474"/>
      <c r="CV3474"/>
      <c r="CW3474"/>
      <c r="CX3474"/>
      <c r="CY3474"/>
      <c r="CZ3474"/>
    </row>
    <row r="3475" spans="81:104" x14ac:dyDescent="0.25"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  <c r="CQ3475"/>
      <c r="CR3475"/>
      <c r="CS3475"/>
      <c r="CT3475"/>
      <c r="CU3475"/>
      <c r="CV3475"/>
      <c r="CW3475"/>
      <c r="CX3475"/>
      <c r="CY3475"/>
      <c r="CZ3475"/>
    </row>
    <row r="3476" spans="81:104" x14ac:dyDescent="0.25"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  <c r="CQ3476"/>
      <c r="CR3476"/>
      <c r="CS3476"/>
      <c r="CT3476"/>
      <c r="CU3476"/>
      <c r="CV3476"/>
      <c r="CW3476"/>
      <c r="CX3476"/>
      <c r="CY3476"/>
      <c r="CZ3476"/>
    </row>
    <row r="3477" spans="81:104" x14ac:dyDescent="0.25"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  <c r="CQ3477"/>
      <c r="CR3477"/>
      <c r="CS3477"/>
      <c r="CT3477"/>
      <c r="CU3477"/>
      <c r="CV3477"/>
      <c r="CW3477"/>
      <c r="CX3477"/>
      <c r="CY3477"/>
      <c r="CZ3477"/>
    </row>
    <row r="3478" spans="81:104" x14ac:dyDescent="0.25"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  <c r="CQ3478"/>
      <c r="CR3478"/>
      <c r="CS3478"/>
      <c r="CT3478"/>
      <c r="CU3478"/>
      <c r="CV3478"/>
      <c r="CW3478"/>
      <c r="CX3478"/>
      <c r="CY3478"/>
      <c r="CZ3478"/>
    </row>
    <row r="3479" spans="81:104" x14ac:dyDescent="0.25"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  <c r="CQ3479"/>
      <c r="CR3479"/>
      <c r="CS3479"/>
      <c r="CT3479"/>
      <c r="CU3479"/>
      <c r="CV3479"/>
      <c r="CW3479"/>
      <c r="CX3479"/>
      <c r="CY3479"/>
      <c r="CZ3479"/>
    </row>
    <row r="3480" spans="81:104" x14ac:dyDescent="0.25"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  <c r="CQ3480"/>
      <c r="CR3480"/>
      <c r="CS3480"/>
      <c r="CT3480"/>
      <c r="CU3480"/>
      <c r="CV3480"/>
      <c r="CW3480"/>
      <c r="CX3480"/>
      <c r="CY3480"/>
      <c r="CZ3480"/>
    </row>
    <row r="3481" spans="81:104" x14ac:dyDescent="0.25"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  <c r="CQ3481"/>
      <c r="CR3481"/>
      <c r="CS3481"/>
      <c r="CT3481"/>
      <c r="CU3481"/>
      <c r="CV3481"/>
      <c r="CW3481"/>
      <c r="CX3481"/>
      <c r="CY3481"/>
      <c r="CZ3481"/>
    </row>
    <row r="3482" spans="81:104" x14ac:dyDescent="0.25"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  <c r="CQ3482"/>
      <c r="CR3482"/>
      <c r="CS3482"/>
      <c r="CT3482"/>
      <c r="CU3482"/>
      <c r="CV3482"/>
      <c r="CW3482"/>
      <c r="CX3482"/>
      <c r="CY3482"/>
      <c r="CZ3482"/>
    </row>
    <row r="3483" spans="81:104" x14ac:dyDescent="0.25"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  <c r="CQ3483"/>
      <c r="CR3483"/>
      <c r="CS3483"/>
      <c r="CT3483"/>
      <c r="CU3483"/>
      <c r="CV3483"/>
      <c r="CW3483"/>
      <c r="CX3483"/>
      <c r="CY3483"/>
      <c r="CZ3483"/>
    </row>
    <row r="3484" spans="81:104" x14ac:dyDescent="0.25"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  <c r="CQ3484"/>
      <c r="CR3484"/>
      <c r="CS3484"/>
      <c r="CT3484"/>
      <c r="CU3484"/>
      <c r="CV3484"/>
      <c r="CW3484"/>
      <c r="CX3484"/>
      <c r="CY3484"/>
      <c r="CZ3484"/>
    </row>
    <row r="3485" spans="81:104" x14ac:dyDescent="0.25"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  <c r="CQ3485"/>
      <c r="CR3485"/>
      <c r="CS3485"/>
      <c r="CT3485"/>
      <c r="CU3485"/>
      <c r="CV3485"/>
      <c r="CW3485"/>
      <c r="CX3485"/>
      <c r="CY3485"/>
      <c r="CZ3485"/>
    </row>
    <row r="3486" spans="81:104" x14ac:dyDescent="0.25"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  <c r="CQ3486"/>
      <c r="CR3486"/>
      <c r="CS3486"/>
      <c r="CT3486"/>
      <c r="CU3486"/>
      <c r="CV3486"/>
      <c r="CW3486"/>
      <c r="CX3486"/>
      <c r="CY3486"/>
      <c r="CZ3486"/>
    </row>
    <row r="3487" spans="81:104" x14ac:dyDescent="0.25"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  <c r="CQ3487"/>
      <c r="CR3487"/>
      <c r="CS3487"/>
      <c r="CT3487"/>
      <c r="CU3487"/>
      <c r="CV3487"/>
      <c r="CW3487"/>
      <c r="CX3487"/>
      <c r="CY3487"/>
      <c r="CZ3487"/>
    </row>
    <row r="3488" spans="81:104" x14ac:dyDescent="0.25"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  <c r="CQ3488"/>
      <c r="CR3488"/>
      <c r="CS3488"/>
      <c r="CT3488"/>
      <c r="CU3488"/>
      <c r="CV3488"/>
      <c r="CW3488"/>
      <c r="CX3488"/>
      <c r="CY3488"/>
      <c r="CZ3488"/>
    </row>
    <row r="3489" spans="81:104" x14ac:dyDescent="0.25"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  <c r="CQ3489"/>
      <c r="CR3489"/>
      <c r="CS3489"/>
      <c r="CT3489"/>
      <c r="CU3489"/>
      <c r="CV3489"/>
      <c r="CW3489"/>
      <c r="CX3489"/>
      <c r="CY3489"/>
      <c r="CZ3489"/>
    </row>
    <row r="3490" spans="81:104" x14ac:dyDescent="0.25"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  <c r="CQ3490"/>
      <c r="CR3490"/>
      <c r="CS3490"/>
      <c r="CT3490"/>
      <c r="CU3490"/>
      <c r="CV3490"/>
      <c r="CW3490"/>
      <c r="CX3490"/>
      <c r="CY3490"/>
      <c r="CZ3490"/>
    </row>
    <row r="3491" spans="81:104" x14ac:dyDescent="0.25"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  <c r="CQ3491"/>
      <c r="CR3491"/>
      <c r="CS3491"/>
      <c r="CT3491"/>
      <c r="CU3491"/>
      <c r="CV3491"/>
      <c r="CW3491"/>
      <c r="CX3491"/>
      <c r="CY3491"/>
      <c r="CZ3491"/>
    </row>
    <row r="3492" spans="81:104" x14ac:dyDescent="0.25"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  <c r="CQ3492"/>
      <c r="CR3492"/>
      <c r="CS3492"/>
      <c r="CT3492"/>
      <c r="CU3492"/>
      <c r="CV3492"/>
      <c r="CW3492"/>
      <c r="CX3492"/>
      <c r="CY3492"/>
      <c r="CZ3492"/>
    </row>
    <row r="3493" spans="81:104" x14ac:dyDescent="0.25"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  <c r="CQ3493"/>
      <c r="CR3493"/>
      <c r="CS3493"/>
      <c r="CT3493"/>
      <c r="CU3493"/>
      <c r="CV3493"/>
      <c r="CW3493"/>
      <c r="CX3493"/>
      <c r="CY3493"/>
      <c r="CZ3493"/>
    </row>
    <row r="3494" spans="81:104" x14ac:dyDescent="0.25"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  <c r="CQ3494"/>
      <c r="CR3494"/>
      <c r="CS3494"/>
      <c r="CT3494"/>
      <c r="CU3494"/>
      <c r="CV3494"/>
      <c r="CW3494"/>
      <c r="CX3494"/>
      <c r="CY3494"/>
      <c r="CZ3494"/>
    </row>
    <row r="3495" spans="81:104" x14ac:dyDescent="0.25"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  <c r="CQ3495"/>
      <c r="CR3495"/>
      <c r="CS3495"/>
      <c r="CT3495"/>
      <c r="CU3495"/>
      <c r="CV3495"/>
      <c r="CW3495"/>
      <c r="CX3495"/>
      <c r="CY3495"/>
      <c r="CZ3495"/>
    </row>
    <row r="3496" spans="81:104" x14ac:dyDescent="0.25"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  <c r="CQ3496"/>
      <c r="CR3496"/>
      <c r="CS3496"/>
      <c r="CT3496"/>
      <c r="CU3496"/>
      <c r="CV3496"/>
      <c r="CW3496"/>
      <c r="CX3496"/>
      <c r="CY3496"/>
      <c r="CZ3496"/>
    </row>
    <row r="3497" spans="81:104" x14ac:dyDescent="0.25"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  <c r="CQ3497"/>
      <c r="CR3497"/>
      <c r="CS3497"/>
      <c r="CT3497"/>
      <c r="CU3497"/>
      <c r="CV3497"/>
      <c r="CW3497"/>
      <c r="CX3497"/>
      <c r="CY3497"/>
      <c r="CZ3497"/>
    </row>
    <row r="3498" spans="81:104" x14ac:dyDescent="0.25"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  <c r="CQ3498"/>
      <c r="CR3498"/>
      <c r="CS3498"/>
      <c r="CT3498"/>
      <c r="CU3498"/>
      <c r="CV3498"/>
      <c r="CW3498"/>
      <c r="CX3498"/>
      <c r="CY3498"/>
      <c r="CZ3498"/>
    </row>
    <row r="3499" spans="81:104" x14ac:dyDescent="0.25"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  <c r="CQ3499"/>
      <c r="CR3499"/>
      <c r="CS3499"/>
      <c r="CT3499"/>
      <c r="CU3499"/>
      <c r="CV3499"/>
      <c r="CW3499"/>
      <c r="CX3499"/>
      <c r="CY3499"/>
      <c r="CZ3499"/>
    </row>
    <row r="3500" spans="81:104" x14ac:dyDescent="0.25"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  <c r="CQ3500"/>
      <c r="CR3500"/>
      <c r="CS3500"/>
      <c r="CT3500"/>
      <c r="CU3500"/>
      <c r="CV3500"/>
      <c r="CW3500"/>
      <c r="CX3500"/>
      <c r="CY3500"/>
      <c r="CZ3500"/>
    </row>
    <row r="3501" spans="81:104" x14ac:dyDescent="0.25"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  <c r="CQ3501"/>
      <c r="CR3501"/>
      <c r="CS3501"/>
      <c r="CT3501"/>
      <c r="CU3501"/>
      <c r="CV3501"/>
      <c r="CW3501"/>
      <c r="CX3501"/>
      <c r="CY3501"/>
      <c r="CZ3501"/>
    </row>
    <row r="3502" spans="81:104" x14ac:dyDescent="0.25"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  <c r="CQ3502"/>
      <c r="CR3502"/>
      <c r="CS3502"/>
      <c r="CT3502"/>
      <c r="CU3502"/>
      <c r="CV3502"/>
      <c r="CW3502"/>
      <c r="CX3502"/>
      <c r="CY3502"/>
      <c r="CZ3502"/>
    </row>
    <row r="3503" spans="81:104" x14ac:dyDescent="0.25"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  <c r="CQ3503"/>
      <c r="CR3503"/>
      <c r="CS3503"/>
      <c r="CT3503"/>
      <c r="CU3503"/>
      <c r="CV3503"/>
      <c r="CW3503"/>
      <c r="CX3503"/>
      <c r="CY3503"/>
      <c r="CZ3503"/>
    </row>
    <row r="3504" spans="81:104" x14ac:dyDescent="0.25"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  <c r="CQ3504"/>
      <c r="CR3504"/>
      <c r="CS3504"/>
      <c r="CT3504"/>
      <c r="CU3504"/>
      <c r="CV3504"/>
      <c r="CW3504"/>
      <c r="CX3504"/>
      <c r="CY3504"/>
      <c r="CZ3504"/>
    </row>
    <row r="3505" spans="81:104" x14ac:dyDescent="0.25"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  <c r="CQ3505"/>
      <c r="CR3505"/>
      <c r="CS3505"/>
      <c r="CT3505"/>
      <c r="CU3505"/>
      <c r="CV3505"/>
      <c r="CW3505"/>
      <c r="CX3505"/>
      <c r="CY3505"/>
      <c r="CZ3505"/>
    </row>
    <row r="3506" spans="81:104" x14ac:dyDescent="0.25"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  <c r="CQ3506"/>
      <c r="CR3506"/>
      <c r="CS3506"/>
      <c r="CT3506"/>
      <c r="CU3506"/>
      <c r="CV3506"/>
      <c r="CW3506"/>
      <c r="CX3506"/>
      <c r="CY3506"/>
      <c r="CZ3506"/>
    </row>
    <row r="3507" spans="81:104" x14ac:dyDescent="0.25"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  <c r="CQ3507"/>
      <c r="CR3507"/>
      <c r="CS3507"/>
      <c r="CT3507"/>
      <c r="CU3507"/>
      <c r="CV3507"/>
      <c r="CW3507"/>
      <c r="CX3507"/>
      <c r="CY3507"/>
      <c r="CZ3507"/>
    </row>
    <row r="3508" spans="81:104" x14ac:dyDescent="0.25"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  <c r="CQ3508"/>
      <c r="CR3508"/>
      <c r="CS3508"/>
      <c r="CT3508"/>
      <c r="CU3508"/>
      <c r="CV3508"/>
      <c r="CW3508"/>
      <c r="CX3508"/>
      <c r="CY3508"/>
      <c r="CZ3508"/>
    </row>
    <row r="3509" spans="81:104" x14ac:dyDescent="0.25"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  <c r="CQ3509"/>
      <c r="CR3509"/>
      <c r="CS3509"/>
      <c r="CT3509"/>
      <c r="CU3509"/>
      <c r="CV3509"/>
      <c r="CW3509"/>
      <c r="CX3509"/>
      <c r="CY3509"/>
      <c r="CZ3509"/>
    </row>
    <row r="3510" spans="81:104" x14ac:dyDescent="0.25"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  <c r="CQ3510"/>
      <c r="CR3510"/>
      <c r="CS3510"/>
      <c r="CT3510"/>
      <c r="CU3510"/>
      <c r="CV3510"/>
      <c r="CW3510"/>
      <c r="CX3510"/>
      <c r="CY3510"/>
      <c r="CZ3510"/>
    </row>
    <row r="3511" spans="81:104" x14ac:dyDescent="0.25"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  <c r="CQ3511"/>
      <c r="CR3511"/>
      <c r="CS3511"/>
      <c r="CT3511"/>
      <c r="CU3511"/>
      <c r="CV3511"/>
      <c r="CW3511"/>
      <c r="CX3511"/>
      <c r="CY3511"/>
      <c r="CZ3511"/>
    </row>
    <row r="3512" spans="81:104" x14ac:dyDescent="0.25"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  <c r="CQ3512"/>
      <c r="CR3512"/>
      <c r="CS3512"/>
      <c r="CT3512"/>
      <c r="CU3512"/>
      <c r="CV3512"/>
      <c r="CW3512"/>
      <c r="CX3512"/>
      <c r="CY3512"/>
      <c r="CZ3512"/>
    </row>
    <row r="3513" spans="81:104" x14ac:dyDescent="0.25"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  <c r="CQ3513"/>
      <c r="CR3513"/>
      <c r="CS3513"/>
      <c r="CT3513"/>
      <c r="CU3513"/>
      <c r="CV3513"/>
      <c r="CW3513"/>
      <c r="CX3513"/>
      <c r="CY3513"/>
      <c r="CZ3513"/>
    </row>
    <row r="3514" spans="81:104" x14ac:dyDescent="0.25"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  <c r="CQ3514"/>
      <c r="CR3514"/>
      <c r="CS3514"/>
      <c r="CT3514"/>
      <c r="CU3514"/>
      <c r="CV3514"/>
      <c r="CW3514"/>
      <c r="CX3514"/>
      <c r="CY3514"/>
      <c r="CZ3514"/>
    </row>
    <row r="3515" spans="81:104" x14ac:dyDescent="0.25"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  <c r="CQ3515"/>
      <c r="CR3515"/>
      <c r="CS3515"/>
      <c r="CT3515"/>
      <c r="CU3515"/>
      <c r="CV3515"/>
      <c r="CW3515"/>
      <c r="CX3515"/>
      <c r="CY3515"/>
      <c r="CZ3515"/>
    </row>
    <row r="3516" spans="81:104" x14ac:dyDescent="0.25"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  <c r="CQ3516"/>
      <c r="CR3516"/>
      <c r="CS3516"/>
      <c r="CT3516"/>
      <c r="CU3516"/>
      <c r="CV3516"/>
      <c r="CW3516"/>
      <c r="CX3516"/>
      <c r="CY3516"/>
      <c r="CZ3516"/>
    </row>
    <row r="3517" spans="81:104" x14ac:dyDescent="0.25"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  <c r="CQ3517"/>
      <c r="CR3517"/>
      <c r="CS3517"/>
      <c r="CT3517"/>
      <c r="CU3517"/>
      <c r="CV3517"/>
      <c r="CW3517"/>
      <c r="CX3517"/>
      <c r="CY3517"/>
      <c r="CZ3517"/>
    </row>
    <row r="3518" spans="81:104" x14ac:dyDescent="0.25"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  <c r="CQ3518"/>
      <c r="CR3518"/>
      <c r="CS3518"/>
      <c r="CT3518"/>
      <c r="CU3518"/>
      <c r="CV3518"/>
      <c r="CW3518"/>
      <c r="CX3518"/>
      <c r="CY3518"/>
      <c r="CZ3518"/>
    </row>
    <row r="3519" spans="81:104" x14ac:dyDescent="0.25"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  <c r="CQ3519"/>
      <c r="CR3519"/>
      <c r="CS3519"/>
      <c r="CT3519"/>
      <c r="CU3519"/>
      <c r="CV3519"/>
      <c r="CW3519"/>
      <c r="CX3519"/>
      <c r="CY3519"/>
      <c r="CZ3519"/>
    </row>
    <row r="3520" spans="81:104" x14ac:dyDescent="0.25"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  <c r="CQ3520"/>
      <c r="CR3520"/>
      <c r="CS3520"/>
      <c r="CT3520"/>
      <c r="CU3520"/>
      <c r="CV3520"/>
      <c r="CW3520"/>
      <c r="CX3520"/>
      <c r="CY3520"/>
      <c r="CZ3520"/>
    </row>
    <row r="3521" spans="81:104" x14ac:dyDescent="0.25"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  <c r="CQ3521"/>
      <c r="CR3521"/>
      <c r="CS3521"/>
      <c r="CT3521"/>
      <c r="CU3521"/>
      <c r="CV3521"/>
      <c r="CW3521"/>
      <c r="CX3521"/>
      <c r="CY3521"/>
      <c r="CZ3521"/>
    </row>
    <row r="3522" spans="81:104" x14ac:dyDescent="0.25"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  <c r="CQ3522"/>
      <c r="CR3522"/>
      <c r="CS3522"/>
      <c r="CT3522"/>
      <c r="CU3522"/>
      <c r="CV3522"/>
      <c r="CW3522"/>
      <c r="CX3522"/>
      <c r="CY3522"/>
      <c r="CZ3522"/>
    </row>
    <row r="3523" spans="81:104" x14ac:dyDescent="0.25"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  <c r="CQ3523"/>
      <c r="CR3523"/>
      <c r="CS3523"/>
      <c r="CT3523"/>
      <c r="CU3523"/>
      <c r="CV3523"/>
      <c r="CW3523"/>
      <c r="CX3523"/>
      <c r="CY3523"/>
      <c r="CZ3523"/>
    </row>
    <row r="3524" spans="81:104" x14ac:dyDescent="0.25"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  <c r="CQ3524"/>
      <c r="CR3524"/>
      <c r="CS3524"/>
      <c r="CT3524"/>
      <c r="CU3524"/>
      <c r="CV3524"/>
      <c r="CW3524"/>
      <c r="CX3524"/>
      <c r="CY3524"/>
      <c r="CZ3524"/>
    </row>
    <row r="3525" spans="81:104" x14ac:dyDescent="0.25"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  <c r="CQ3525"/>
      <c r="CR3525"/>
      <c r="CS3525"/>
      <c r="CT3525"/>
      <c r="CU3525"/>
      <c r="CV3525"/>
      <c r="CW3525"/>
      <c r="CX3525"/>
      <c r="CY3525"/>
      <c r="CZ3525"/>
    </row>
    <row r="3526" spans="81:104" x14ac:dyDescent="0.25"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  <c r="CQ3526"/>
      <c r="CR3526"/>
      <c r="CS3526"/>
      <c r="CT3526"/>
      <c r="CU3526"/>
      <c r="CV3526"/>
      <c r="CW3526"/>
      <c r="CX3526"/>
      <c r="CY3526"/>
      <c r="CZ3526"/>
    </row>
    <row r="3527" spans="81:104" x14ac:dyDescent="0.25"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  <c r="CQ3527"/>
      <c r="CR3527"/>
      <c r="CS3527"/>
      <c r="CT3527"/>
      <c r="CU3527"/>
      <c r="CV3527"/>
      <c r="CW3527"/>
      <c r="CX3527"/>
      <c r="CY3527"/>
      <c r="CZ3527"/>
    </row>
    <row r="3528" spans="81:104" x14ac:dyDescent="0.25"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  <c r="CQ3528"/>
      <c r="CR3528"/>
      <c r="CS3528"/>
      <c r="CT3528"/>
      <c r="CU3528"/>
      <c r="CV3528"/>
      <c r="CW3528"/>
      <c r="CX3528"/>
      <c r="CY3528"/>
      <c r="CZ3528"/>
    </row>
    <row r="3529" spans="81:104" x14ac:dyDescent="0.25"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  <c r="CQ3529"/>
      <c r="CR3529"/>
      <c r="CS3529"/>
      <c r="CT3529"/>
      <c r="CU3529"/>
      <c r="CV3529"/>
      <c r="CW3529"/>
      <c r="CX3529"/>
      <c r="CY3529"/>
      <c r="CZ3529"/>
    </row>
    <row r="3530" spans="81:104" x14ac:dyDescent="0.25"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  <c r="CQ3530"/>
      <c r="CR3530"/>
      <c r="CS3530"/>
      <c r="CT3530"/>
      <c r="CU3530"/>
      <c r="CV3530"/>
      <c r="CW3530"/>
      <c r="CX3530"/>
      <c r="CY3530"/>
      <c r="CZ3530"/>
    </row>
    <row r="3531" spans="81:104" x14ac:dyDescent="0.25"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  <c r="CQ3531"/>
      <c r="CR3531"/>
      <c r="CS3531"/>
      <c r="CT3531"/>
      <c r="CU3531"/>
      <c r="CV3531"/>
      <c r="CW3531"/>
      <c r="CX3531"/>
      <c r="CY3531"/>
      <c r="CZ3531"/>
    </row>
    <row r="3532" spans="81:104" x14ac:dyDescent="0.25"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  <c r="CQ3532"/>
      <c r="CR3532"/>
      <c r="CS3532"/>
      <c r="CT3532"/>
      <c r="CU3532"/>
      <c r="CV3532"/>
      <c r="CW3532"/>
      <c r="CX3532"/>
      <c r="CY3532"/>
      <c r="CZ3532"/>
    </row>
    <row r="3533" spans="81:104" x14ac:dyDescent="0.25"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  <c r="CQ3533"/>
      <c r="CR3533"/>
      <c r="CS3533"/>
      <c r="CT3533"/>
      <c r="CU3533"/>
      <c r="CV3533"/>
      <c r="CW3533"/>
      <c r="CX3533"/>
      <c r="CY3533"/>
      <c r="CZ3533"/>
    </row>
    <row r="3534" spans="81:104" x14ac:dyDescent="0.25"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  <c r="CQ3534"/>
      <c r="CR3534"/>
      <c r="CS3534"/>
      <c r="CT3534"/>
      <c r="CU3534"/>
      <c r="CV3534"/>
      <c r="CW3534"/>
      <c r="CX3534"/>
      <c r="CY3534"/>
      <c r="CZ3534"/>
    </row>
    <row r="3535" spans="81:104" x14ac:dyDescent="0.25"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  <c r="CQ3535"/>
      <c r="CR3535"/>
      <c r="CS3535"/>
      <c r="CT3535"/>
      <c r="CU3535"/>
      <c r="CV3535"/>
      <c r="CW3535"/>
      <c r="CX3535"/>
      <c r="CY3535"/>
      <c r="CZ3535"/>
    </row>
    <row r="3536" spans="81:104" x14ac:dyDescent="0.25"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  <c r="CQ3536"/>
      <c r="CR3536"/>
      <c r="CS3536"/>
      <c r="CT3536"/>
      <c r="CU3536"/>
      <c r="CV3536"/>
      <c r="CW3536"/>
      <c r="CX3536"/>
      <c r="CY3536"/>
      <c r="CZ3536"/>
    </row>
    <row r="3537" spans="81:104" x14ac:dyDescent="0.25"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  <c r="CQ3537"/>
      <c r="CR3537"/>
      <c r="CS3537"/>
      <c r="CT3537"/>
      <c r="CU3537"/>
      <c r="CV3537"/>
      <c r="CW3537"/>
      <c r="CX3537"/>
      <c r="CY3537"/>
      <c r="CZ3537"/>
    </row>
    <row r="3538" spans="81:104" x14ac:dyDescent="0.25"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  <c r="CQ3538"/>
      <c r="CR3538"/>
      <c r="CS3538"/>
      <c r="CT3538"/>
      <c r="CU3538"/>
      <c r="CV3538"/>
      <c r="CW3538"/>
      <c r="CX3538"/>
      <c r="CY3538"/>
      <c r="CZ3538"/>
    </row>
    <row r="3539" spans="81:104" x14ac:dyDescent="0.25"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  <c r="CQ3539"/>
      <c r="CR3539"/>
      <c r="CS3539"/>
      <c r="CT3539"/>
      <c r="CU3539"/>
      <c r="CV3539"/>
      <c r="CW3539"/>
      <c r="CX3539"/>
      <c r="CY3539"/>
      <c r="CZ3539"/>
    </row>
    <row r="3540" spans="81:104" x14ac:dyDescent="0.25"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  <c r="CQ3540"/>
      <c r="CR3540"/>
      <c r="CS3540"/>
      <c r="CT3540"/>
      <c r="CU3540"/>
      <c r="CV3540"/>
      <c r="CW3540"/>
      <c r="CX3540"/>
      <c r="CY3540"/>
      <c r="CZ3540"/>
    </row>
    <row r="3541" spans="81:104" x14ac:dyDescent="0.25"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  <c r="CQ3541"/>
      <c r="CR3541"/>
      <c r="CS3541"/>
      <c r="CT3541"/>
      <c r="CU3541"/>
      <c r="CV3541"/>
      <c r="CW3541"/>
      <c r="CX3541"/>
      <c r="CY3541"/>
      <c r="CZ3541"/>
    </row>
    <row r="3542" spans="81:104" x14ac:dyDescent="0.25"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  <c r="CQ3542"/>
      <c r="CR3542"/>
      <c r="CS3542"/>
      <c r="CT3542"/>
      <c r="CU3542"/>
      <c r="CV3542"/>
      <c r="CW3542"/>
      <c r="CX3542"/>
      <c r="CY3542"/>
      <c r="CZ3542"/>
    </row>
    <row r="3543" spans="81:104" x14ac:dyDescent="0.25"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  <c r="CQ3543"/>
      <c r="CR3543"/>
      <c r="CS3543"/>
      <c r="CT3543"/>
      <c r="CU3543"/>
      <c r="CV3543"/>
      <c r="CW3543"/>
      <c r="CX3543"/>
      <c r="CY3543"/>
      <c r="CZ3543"/>
    </row>
    <row r="3544" spans="81:104" x14ac:dyDescent="0.25"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  <c r="CQ3544"/>
      <c r="CR3544"/>
      <c r="CS3544"/>
      <c r="CT3544"/>
      <c r="CU3544"/>
      <c r="CV3544"/>
      <c r="CW3544"/>
      <c r="CX3544"/>
      <c r="CY3544"/>
      <c r="CZ3544"/>
    </row>
    <row r="3545" spans="81:104" x14ac:dyDescent="0.25"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  <c r="CQ3545"/>
      <c r="CR3545"/>
      <c r="CS3545"/>
      <c r="CT3545"/>
      <c r="CU3545"/>
      <c r="CV3545"/>
      <c r="CW3545"/>
      <c r="CX3545"/>
      <c r="CY3545"/>
      <c r="CZ3545"/>
    </row>
    <row r="3546" spans="81:104" x14ac:dyDescent="0.25"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  <c r="CQ3546"/>
      <c r="CR3546"/>
      <c r="CS3546"/>
      <c r="CT3546"/>
      <c r="CU3546"/>
      <c r="CV3546"/>
      <c r="CW3546"/>
      <c r="CX3546"/>
      <c r="CY3546"/>
      <c r="CZ3546"/>
    </row>
    <row r="3547" spans="81:104" x14ac:dyDescent="0.25"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  <c r="CQ3547"/>
      <c r="CR3547"/>
      <c r="CS3547"/>
      <c r="CT3547"/>
      <c r="CU3547"/>
      <c r="CV3547"/>
      <c r="CW3547"/>
      <c r="CX3547"/>
      <c r="CY3547"/>
      <c r="CZ3547"/>
    </row>
    <row r="3548" spans="81:104" x14ac:dyDescent="0.25"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  <c r="CQ3548"/>
      <c r="CR3548"/>
      <c r="CS3548"/>
      <c r="CT3548"/>
      <c r="CU3548"/>
      <c r="CV3548"/>
      <c r="CW3548"/>
      <c r="CX3548"/>
      <c r="CY3548"/>
      <c r="CZ3548"/>
    </row>
    <row r="3549" spans="81:104" x14ac:dyDescent="0.25"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  <c r="CQ3549"/>
      <c r="CR3549"/>
      <c r="CS3549"/>
      <c r="CT3549"/>
      <c r="CU3549"/>
      <c r="CV3549"/>
      <c r="CW3549"/>
      <c r="CX3549"/>
      <c r="CY3549"/>
      <c r="CZ3549"/>
    </row>
    <row r="3550" spans="81:104" x14ac:dyDescent="0.25"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  <c r="CQ3550"/>
      <c r="CR3550"/>
      <c r="CS3550"/>
      <c r="CT3550"/>
      <c r="CU3550"/>
      <c r="CV3550"/>
      <c r="CW3550"/>
      <c r="CX3550"/>
      <c r="CY3550"/>
      <c r="CZ3550"/>
    </row>
    <row r="3551" spans="81:104" x14ac:dyDescent="0.25"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  <c r="CQ3551"/>
      <c r="CR3551"/>
      <c r="CS3551"/>
      <c r="CT3551"/>
      <c r="CU3551"/>
      <c r="CV3551"/>
      <c r="CW3551"/>
      <c r="CX3551"/>
      <c r="CY3551"/>
      <c r="CZ3551"/>
    </row>
    <row r="3552" spans="81:104" x14ac:dyDescent="0.25"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  <c r="CQ3552"/>
      <c r="CR3552"/>
      <c r="CS3552"/>
      <c r="CT3552"/>
      <c r="CU3552"/>
      <c r="CV3552"/>
      <c r="CW3552"/>
      <c r="CX3552"/>
      <c r="CY3552"/>
      <c r="CZ3552"/>
    </row>
    <row r="3553" spans="81:104" x14ac:dyDescent="0.25"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  <c r="CQ3553"/>
      <c r="CR3553"/>
      <c r="CS3553"/>
      <c r="CT3553"/>
      <c r="CU3553"/>
      <c r="CV3553"/>
      <c r="CW3553"/>
      <c r="CX3553"/>
      <c r="CY3553"/>
      <c r="CZ3553"/>
    </row>
    <row r="3554" spans="81:104" x14ac:dyDescent="0.25"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  <c r="CQ3554"/>
      <c r="CR3554"/>
      <c r="CS3554"/>
      <c r="CT3554"/>
      <c r="CU3554"/>
      <c r="CV3554"/>
      <c r="CW3554"/>
      <c r="CX3554"/>
      <c r="CY3554"/>
      <c r="CZ3554"/>
    </row>
    <row r="3555" spans="81:104" x14ac:dyDescent="0.25"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  <c r="CQ3555"/>
      <c r="CR3555"/>
      <c r="CS3555"/>
      <c r="CT3555"/>
      <c r="CU3555"/>
      <c r="CV3555"/>
      <c r="CW3555"/>
      <c r="CX3555"/>
      <c r="CY3555"/>
      <c r="CZ3555"/>
    </row>
    <row r="3556" spans="81:104" x14ac:dyDescent="0.25"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  <c r="CQ3556"/>
      <c r="CR3556"/>
      <c r="CS3556"/>
      <c r="CT3556"/>
      <c r="CU3556"/>
      <c r="CV3556"/>
      <c r="CW3556"/>
      <c r="CX3556"/>
      <c r="CY3556"/>
      <c r="CZ3556"/>
    </row>
    <row r="3557" spans="81:104" x14ac:dyDescent="0.25"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  <c r="CQ3557"/>
      <c r="CR3557"/>
      <c r="CS3557"/>
      <c r="CT3557"/>
      <c r="CU3557"/>
      <c r="CV3557"/>
      <c r="CW3557"/>
      <c r="CX3557"/>
      <c r="CY3557"/>
      <c r="CZ3557"/>
    </row>
    <row r="3558" spans="81:104" x14ac:dyDescent="0.25"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  <c r="CQ3558"/>
      <c r="CR3558"/>
      <c r="CS3558"/>
      <c r="CT3558"/>
      <c r="CU3558"/>
      <c r="CV3558"/>
      <c r="CW3558"/>
      <c r="CX3558"/>
      <c r="CY3558"/>
      <c r="CZ3558"/>
    </row>
    <row r="3559" spans="81:104" x14ac:dyDescent="0.25"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  <c r="CQ3559"/>
      <c r="CR3559"/>
      <c r="CS3559"/>
      <c r="CT3559"/>
      <c r="CU3559"/>
      <c r="CV3559"/>
      <c r="CW3559"/>
      <c r="CX3559"/>
      <c r="CY3559"/>
      <c r="CZ3559"/>
    </row>
    <row r="3560" spans="81:104" x14ac:dyDescent="0.25"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  <c r="CQ3560"/>
      <c r="CR3560"/>
      <c r="CS3560"/>
      <c r="CT3560"/>
      <c r="CU3560"/>
      <c r="CV3560"/>
      <c r="CW3560"/>
      <c r="CX3560"/>
      <c r="CY3560"/>
      <c r="CZ3560"/>
    </row>
    <row r="3561" spans="81:104" x14ac:dyDescent="0.25"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  <c r="CQ3561"/>
      <c r="CR3561"/>
      <c r="CS3561"/>
      <c r="CT3561"/>
      <c r="CU3561"/>
      <c r="CV3561"/>
      <c r="CW3561"/>
      <c r="CX3561"/>
      <c r="CY3561"/>
      <c r="CZ3561"/>
    </row>
    <row r="3562" spans="81:104" x14ac:dyDescent="0.25"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  <c r="CQ3562"/>
      <c r="CR3562"/>
      <c r="CS3562"/>
      <c r="CT3562"/>
      <c r="CU3562"/>
      <c r="CV3562"/>
      <c r="CW3562"/>
      <c r="CX3562"/>
      <c r="CY3562"/>
      <c r="CZ3562"/>
    </row>
    <row r="3563" spans="81:104" x14ac:dyDescent="0.25"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  <c r="CQ3563"/>
      <c r="CR3563"/>
      <c r="CS3563"/>
      <c r="CT3563"/>
      <c r="CU3563"/>
      <c r="CV3563"/>
      <c r="CW3563"/>
      <c r="CX3563"/>
      <c r="CY3563"/>
      <c r="CZ3563"/>
    </row>
    <row r="3564" spans="81:104" x14ac:dyDescent="0.25"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  <c r="CQ3564"/>
      <c r="CR3564"/>
      <c r="CS3564"/>
      <c r="CT3564"/>
      <c r="CU3564"/>
      <c r="CV3564"/>
      <c r="CW3564"/>
      <c r="CX3564"/>
      <c r="CY3564"/>
      <c r="CZ3564"/>
    </row>
    <row r="3565" spans="81:104" x14ac:dyDescent="0.25"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  <c r="CQ3565"/>
      <c r="CR3565"/>
      <c r="CS3565"/>
      <c r="CT3565"/>
      <c r="CU3565"/>
      <c r="CV3565"/>
      <c r="CW3565"/>
      <c r="CX3565"/>
      <c r="CY3565"/>
      <c r="CZ3565"/>
    </row>
    <row r="3566" spans="81:104" x14ac:dyDescent="0.25"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  <c r="CQ3566"/>
      <c r="CR3566"/>
      <c r="CS3566"/>
      <c r="CT3566"/>
      <c r="CU3566"/>
      <c r="CV3566"/>
      <c r="CW3566"/>
      <c r="CX3566"/>
      <c r="CY3566"/>
      <c r="CZ3566"/>
    </row>
    <row r="3567" spans="81:104" x14ac:dyDescent="0.25"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  <c r="CQ3567"/>
      <c r="CR3567"/>
      <c r="CS3567"/>
      <c r="CT3567"/>
      <c r="CU3567"/>
      <c r="CV3567"/>
      <c r="CW3567"/>
      <c r="CX3567"/>
      <c r="CY3567"/>
      <c r="CZ3567"/>
    </row>
    <row r="3568" spans="81:104" x14ac:dyDescent="0.25"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  <c r="CQ3568"/>
      <c r="CR3568"/>
      <c r="CS3568"/>
      <c r="CT3568"/>
      <c r="CU3568"/>
      <c r="CV3568"/>
      <c r="CW3568"/>
      <c r="CX3568"/>
      <c r="CY3568"/>
      <c r="CZ3568"/>
    </row>
    <row r="3569" spans="81:104" x14ac:dyDescent="0.25"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  <c r="CQ3569"/>
      <c r="CR3569"/>
      <c r="CS3569"/>
      <c r="CT3569"/>
      <c r="CU3569"/>
      <c r="CV3569"/>
      <c r="CW3569"/>
      <c r="CX3569"/>
      <c r="CY3569"/>
      <c r="CZ3569"/>
    </row>
    <row r="3570" spans="81:104" x14ac:dyDescent="0.25"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  <c r="CQ3570"/>
      <c r="CR3570"/>
      <c r="CS3570"/>
      <c r="CT3570"/>
      <c r="CU3570"/>
      <c r="CV3570"/>
      <c r="CW3570"/>
      <c r="CX3570"/>
      <c r="CY3570"/>
      <c r="CZ3570"/>
    </row>
    <row r="3571" spans="81:104" x14ac:dyDescent="0.25"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  <c r="CQ3571"/>
      <c r="CR3571"/>
      <c r="CS3571"/>
      <c r="CT3571"/>
      <c r="CU3571"/>
      <c r="CV3571"/>
      <c r="CW3571"/>
      <c r="CX3571"/>
      <c r="CY3571"/>
      <c r="CZ3571"/>
    </row>
    <row r="3572" spans="81:104" x14ac:dyDescent="0.25"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  <c r="CQ3572"/>
      <c r="CR3572"/>
      <c r="CS3572"/>
      <c r="CT3572"/>
      <c r="CU3572"/>
      <c r="CV3572"/>
      <c r="CW3572"/>
      <c r="CX3572"/>
      <c r="CY3572"/>
      <c r="CZ3572"/>
    </row>
    <row r="3573" spans="81:104" x14ac:dyDescent="0.25"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  <c r="CQ3573"/>
      <c r="CR3573"/>
      <c r="CS3573"/>
      <c r="CT3573"/>
      <c r="CU3573"/>
      <c r="CV3573"/>
      <c r="CW3573"/>
      <c r="CX3573"/>
      <c r="CY3573"/>
      <c r="CZ3573"/>
    </row>
    <row r="3574" spans="81:104" x14ac:dyDescent="0.25"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  <c r="CQ3574"/>
      <c r="CR3574"/>
      <c r="CS3574"/>
      <c r="CT3574"/>
      <c r="CU3574"/>
      <c r="CV3574"/>
      <c r="CW3574"/>
      <c r="CX3574"/>
      <c r="CY3574"/>
      <c r="CZ3574"/>
    </row>
    <row r="3575" spans="81:104" x14ac:dyDescent="0.25"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  <c r="CQ3575"/>
      <c r="CR3575"/>
      <c r="CS3575"/>
      <c r="CT3575"/>
      <c r="CU3575"/>
      <c r="CV3575"/>
      <c r="CW3575"/>
      <c r="CX3575"/>
      <c r="CY3575"/>
      <c r="CZ3575"/>
    </row>
    <row r="3576" spans="81:104" x14ac:dyDescent="0.25"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  <c r="CQ3576"/>
      <c r="CR3576"/>
      <c r="CS3576"/>
      <c r="CT3576"/>
      <c r="CU3576"/>
      <c r="CV3576"/>
      <c r="CW3576"/>
      <c r="CX3576"/>
      <c r="CY3576"/>
      <c r="CZ3576"/>
    </row>
    <row r="3577" spans="81:104" x14ac:dyDescent="0.25"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  <c r="CQ3577"/>
      <c r="CR3577"/>
      <c r="CS3577"/>
      <c r="CT3577"/>
      <c r="CU3577"/>
      <c r="CV3577"/>
      <c r="CW3577"/>
      <c r="CX3577"/>
      <c r="CY3577"/>
      <c r="CZ3577"/>
    </row>
    <row r="3578" spans="81:104" x14ac:dyDescent="0.25"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  <c r="CQ3578"/>
      <c r="CR3578"/>
      <c r="CS3578"/>
      <c r="CT3578"/>
      <c r="CU3578"/>
      <c r="CV3578"/>
      <c r="CW3578"/>
      <c r="CX3578"/>
      <c r="CY3578"/>
      <c r="CZ3578"/>
    </row>
    <row r="3579" spans="81:104" x14ac:dyDescent="0.25"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  <c r="CQ3579"/>
      <c r="CR3579"/>
      <c r="CS3579"/>
      <c r="CT3579"/>
      <c r="CU3579"/>
      <c r="CV3579"/>
      <c r="CW3579"/>
      <c r="CX3579"/>
      <c r="CY3579"/>
      <c r="CZ3579"/>
    </row>
    <row r="3580" spans="81:104" x14ac:dyDescent="0.25"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  <c r="CQ3580"/>
      <c r="CR3580"/>
      <c r="CS3580"/>
      <c r="CT3580"/>
      <c r="CU3580"/>
      <c r="CV3580"/>
      <c r="CW3580"/>
      <c r="CX3580"/>
      <c r="CY3580"/>
      <c r="CZ3580"/>
    </row>
    <row r="3581" spans="81:104" x14ac:dyDescent="0.25"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  <c r="CQ3581"/>
      <c r="CR3581"/>
      <c r="CS3581"/>
      <c r="CT3581"/>
      <c r="CU3581"/>
      <c r="CV3581"/>
      <c r="CW3581"/>
      <c r="CX3581"/>
      <c r="CY3581"/>
      <c r="CZ3581"/>
    </row>
    <row r="3582" spans="81:104" x14ac:dyDescent="0.25"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  <c r="CQ3582"/>
      <c r="CR3582"/>
      <c r="CS3582"/>
      <c r="CT3582"/>
      <c r="CU3582"/>
      <c r="CV3582"/>
      <c r="CW3582"/>
      <c r="CX3582"/>
      <c r="CY3582"/>
      <c r="CZ3582"/>
    </row>
    <row r="3583" spans="81:104" x14ac:dyDescent="0.25"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  <c r="CQ3583"/>
      <c r="CR3583"/>
      <c r="CS3583"/>
      <c r="CT3583"/>
      <c r="CU3583"/>
      <c r="CV3583"/>
      <c r="CW3583"/>
      <c r="CX3583"/>
      <c r="CY3583"/>
      <c r="CZ3583"/>
    </row>
    <row r="3584" spans="81:104" x14ac:dyDescent="0.25"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  <c r="CQ3584"/>
      <c r="CR3584"/>
      <c r="CS3584"/>
      <c r="CT3584"/>
      <c r="CU3584"/>
      <c r="CV3584"/>
      <c r="CW3584"/>
      <c r="CX3584"/>
      <c r="CY3584"/>
      <c r="CZ3584"/>
    </row>
    <row r="3585" spans="81:104" x14ac:dyDescent="0.25"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  <c r="CQ3585"/>
      <c r="CR3585"/>
      <c r="CS3585"/>
      <c r="CT3585"/>
      <c r="CU3585"/>
      <c r="CV3585"/>
      <c r="CW3585"/>
      <c r="CX3585"/>
      <c r="CY3585"/>
      <c r="CZ3585"/>
    </row>
    <row r="3586" spans="81:104" x14ac:dyDescent="0.25"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  <c r="CQ3586"/>
      <c r="CR3586"/>
      <c r="CS3586"/>
      <c r="CT3586"/>
      <c r="CU3586"/>
      <c r="CV3586"/>
      <c r="CW3586"/>
      <c r="CX3586"/>
      <c r="CY3586"/>
      <c r="CZ3586"/>
    </row>
    <row r="3587" spans="81:104" x14ac:dyDescent="0.25"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  <c r="CQ3587"/>
      <c r="CR3587"/>
      <c r="CS3587"/>
      <c r="CT3587"/>
      <c r="CU3587"/>
      <c r="CV3587"/>
      <c r="CW3587"/>
      <c r="CX3587"/>
      <c r="CY3587"/>
      <c r="CZ3587"/>
    </row>
    <row r="3588" spans="81:104" x14ac:dyDescent="0.25"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  <c r="CQ3588"/>
      <c r="CR3588"/>
      <c r="CS3588"/>
      <c r="CT3588"/>
      <c r="CU3588"/>
      <c r="CV3588"/>
      <c r="CW3588"/>
      <c r="CX3588"/>
      <c r="CY3588"/>
      <c r="CZ3588"/>
    </row>
    <row r="3589" spans="81:104" x14ac:dyDescent="0.25"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  <c r="CQ3589"/>
      <c r="CR3589"/>
      <c r="CS3589"/>
      <c r="CT3589"/>
      <c r="CU3589"/>
      <c r="CV3589"/>
      <c r="CW3589"/>
      <c r="CX3589"/>
      <c r="CY3589"/>
      <c r="CZ3589"/>
    </row>
    <row r="3590" spans="81:104" x14ac:dyDescent="0.25"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  <c r="CQ3590"/>
      <c r="CR3590"/>
      <c r="CS3590"/>
      <c r="CT3590"/>
      <c r="CU3590"/>
      <c r="CV3590"/>
      <c r="CW3590"/>
      <c r="CX3590"/>
      <c r="CY3590"/>
      <c r="CZ3590"/>
    </row>
    <row r="3591" spans="81:104" x14ac:dyDescent="0.25"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  <c r="CQ3591"/>
      <c r="CR3591"/>
      <c r="CS3591"/>
      <c r="CT3591"/>
      <c r="CU3591"/>
      <c r="CV3591"/>
      <c r="CW3591"/>
      <c r="CX3591"/>
      <c r="CY3591"/>
      <c r="CZ3591"/>
    </row>
    <row r="3592" spans="81:104" x14ac:dyDescent="0.25"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  <c r="CQ3592"/>
      <c r="CR3592"/>
      <c r="CS3592"/>
      <c r="CT3592"/>
      <c r="CU3592"/>
      <c r="CV3592"/>
      <c r="CW3592"/>
      <c r="CX3592"/>
      <c r="CY3592"/>
      <c r="CZ3592"/>
    </row>
    <row r="3593" spans="81:104" x14ac:dyDescent="0.25"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  <c r="CQ3593"/>
      <c r="CR3593"/>
      <c r="CS3593"/>
      <c r="CT3593"/>
      <c r="CU3593"/>
      <c r="CV3593"/>
      <c r="CW3593"/>
      <c r="CX3593"/>
      <c r="CY3593"/>
      <c r="CZ3593"/>
    </row>
    <row r="3594" spans="81:104" x14ac:dyDescent="0.25"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  <c r="CQ3594"/>
      <c r="CR3594"/>
      <c r="CS3594"/>
      <c r="CT3594"/>
      <c r="CU3594"/>
      <c r="CV3594"/>
      <c r="CW3594"/>
      <c r="CX3594"/>
      <c r="CY3594"/>
      <c r="CZ3594"/>
    </row>
    <row r="3595" spans="81:104" x14ac:dyDescent="0.25"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  <c r="CQ3595"/>
      <c r="CR3595"/>
      <c r="CS3595"/>
      <c r="CT3595"/>
      <c r="CU3595"/>
      <c r="CV3595"/>
      <c r="CW3595"/>
      <c r="CX3595"/>
      <c r="CY3595"/>
      <c r="CZ3595"/>
    </row>
    <row r="3596" spans="81:104" x14ac:dyDescent="0.25"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  <c r="CQ3596"/>
      <c r="CR3596"/>
      <c r="CS3596"/>
      <c r="CT3596"/>
      <c r="CU3596"/>
      <c r="CV3596"/>
      <c r="CW3596"/>
      <c r="CX3596"/>
      <c r="CY3596"/>
      <c r="CZ3596"/>
    </row>
    <row r="3597" spans="81:104" x14ac:dyDescent="0.25"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  <c r="CQ3597"/>
      <c r="CR3597"/>
      <c r="CS3597"/>
      <c r="CT3597"/>
      <c r="CU3597"/>
      <c r="CV3597"/>
      <c r="CW3597"/>
      <c r="CX3597"/>
      <c r="CY3597"/>
      <c r="CZ3597"/>
    </row>
    <row r="3598" spans="81:104" x14ac:dyDescent="0.25"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  <c r="CQ3598"/>
      <c r="CR3598"/>
      <c r="CS3598"/>
      <c r="CT3598"/>
      <c r="CU3598"/>
      <c r="CV3598"/>
      <c r="CW3598"/>
      <c r="CX3598"/>
      <c r="CY3598"/>
      <c r="CZ3598"/>
    </row>
    <row r="3599" spans="81:104" x14ac:dyDescent="0.25"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  <c r="CQ3599"/>
      <c r="CR3599"/>
      <c r="CS3599"/>
      <c r="CT3599"/>
      <c r="CU3599"/>
      <c r="CV3599"/>
      <c r="CW3599"/>
      <c r="CX3599"/>
      <c r="CY3599"/>
      <c r="CZ3599"/>
    </row>
    <row r="3600" spans="81:104" x14ac:dyDescent="0.25"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  <c r="CQ3600"/>
      <c r="CR3600"/>
      <c r="CS3600"/>
      <c r="CT3600"/>
      <c r="CU3600"/>
      <c r="CV3600"/>
      <c r="CW3600"/>
      <c r="CX3600"/>
      <c r="CY3600"/>
      <c r="CZ3600"/>
    </row>
    <row r="3601" spans="81:104" x14ac:dyDescent="0.25"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  <c r="CQ3601"/>
      <c r="CR3601"/>
      <c r="CS3601"/>
      <c r="CT3601"/>
      <c r="CU3601"/>
      <c r="CV3601"/>
      <c r="CW3601"/>
      <c r="CX3601"/>
      <c r="CY3601"/>
      <c r="CZ3601"/>
    </row>
    <row r="3602" spans="81:104" x14ac:dyDescent="0.25"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  <c r="CQ3602"/>
      <c r="CR3602"/>
      <c r="CS3602"/>
      <c r="CT3602"/>
      <c r="CU3602"/>
      <c r="CV3602"/>
      <c r="CW3602"/>
      <c r="CX3602"/>
      <c r="CY3602"/>
      <c r="CZ3602"/>
    </row>
    <row r="3603" spans="81:104" x14ac:dyDescent="0.25"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  <c r="CQ3603"/>
      <c r="CR3603"/>
      <c r="CS3603"/>
      <c r="CT3603"/>
      <c r="CU3603"/>
      <c r="CV3603"/>
      <c r="CW3603"/>
      <c r="CX3603"/>
      <c r="CY3603"/>
      <c r="CZ3603"/>
    </row>
    <row r="3604" spans="81:104" x14ac:dyDescent="0.25"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  <c r="CQ3604"/>
      <c r="CR3604"/>
      <c r="CS3604"/>
      <c r="CT3604"/>
      <c r="CU3604"/>
      <c r="CV3604"/>
      <c r="CW3604"/>
      <c r="CX3604"/>
      <c r="CY3604"/>
      <c r="CZ3604"/>
    </row>
    <row r="3605" spans="81:104" x14ac:dyDescent="0.25"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  <c r="CQ3605"/>
      <c r="CR3605"/>
      <c r="CS3605"/>
      <c r="CT3605"/>
      <c r="CU3605"/>
      <c r="CV3605"/>
      <c r="CW3605"/>
      <c r="CX3605"/>
      <c r="CY3605"/>
      <c r="CZ3605"/>
    </row>
    <row r="3606" spans="81:104" x14ac:dyDescent="0.25"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  <c r="CQ3606"/>
      <c r="CR3606"/>
      <c r="CS3606"/>
      <c r="CT3606"/>
      <c r="CU3606"/>
      <c r="CV3606"/>
      <c r="CW3606"/>
      <c r="CX3606"/>
      <c r="CY3606"/>
      <c r="CZ3606"/>
    </row>
    <row r="3607" spans="81:104" x14ac:dyDescent="0.25"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  <c r="CQ3607"/>
      <c r="CR3607"/>
      <c r="CS3607"/>
      <c r="CT3607"/>
      <c r="CU3607"/>
      <c r="CV3607"/>
      <c r="CW3607"/>
      <c r="CX3607"/>
      <c r="CY3607"/>
      <c r="CZ3607"/>
    </row>
    <row r="3608" spans="81:104" x14ac:dyDescent="0.25"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  <c r="CQ3608"/>
      <c r="CR3608"/>
      <c r="CS3608"/>
      <c r="CT3608"/>
      <c r="CU3608"/>
      <c r="CV3608"/>
      <c r="CW3608"/>
      <c r="CX3608"/>
      <c r="CY3608"/>
      <c r="CZ3608"/>
    </row>
    <row r="3609" spans="81:104" x14ac:dyDescent="0.25"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  <c r="CQ3609"/>
      <c r="CR3609"/>
      <c r="CS3609"/>
      <c r="CT3609"/>
      <c r="CU3609"/>
      <c r="CV3609"/>
      <c r="CW3609"/>
      <c r="CX3609"/>
      <c r="CY3609"/>
      <c r="CZ3609"/>
    </row>
    <row r="3610" spans="81:104" x14ac:dyDescent="0.25"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  <c r="CQ3610"/>
      <c r="CR3610"/>
      <c r="CS3610"/>
      <c r="CT3610"/>
      <c r="CU3610"/>
      <c r="CV3610"/>
      <c r="CW3610"/>
      <c r="CX3610"/>
      <c r="CY3610"/>
      <c r="CZ3610"/>
    </row>
    <row r="3611" spans="81:104" x14ac:dyDescent="0.25"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  <c r="CQ3611"/>
      <c r="CR3611"/>
      <c r="CS3611"/>
      <c r="CT3611"/>
      <c r="CU3611"/>
      <c r="CV3611"/>
      <c r="CW3611"/>
      <c r="CX3611"/>
      <c r="CY3611"/>
      <c r="CZ3611"/>
    </row>
    <row r="3612" spans="81:104" x14ac:dyDescent="0.25"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  <c r="CQ3612"/>
      <c r="CR3612"/>
      <c r="CS3612"/>
      <c r="CT3612"/>
      <c r="CU3612"/>
      <c r="CV3612"/>
      <c r="CW3612"/>
      <c r="CX3612"/>
      <c r="CY3612"/>
      <c r="CZ3612"/>
    </row>
    <row r="3613" spans="81:104" x14ac:dyDescent="0.25"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  <c r="CQ3613"/>
      <c r="CR3613"/>
      <c r="CS3613"/>
      <c r="CT3613"/>
      <c r="CU3613"/>
      <c r="CV3613"/>
      <c r="CW3613"/>
      <c r="CX3613"/>
      <c r="CY3613"/>
      <c r="CZ3613"/>
    </row>
    <row r="3614" spans="81:104" x14ac:dyDescent="0.25"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  <c r="CQ3614"/>
      <c r="CR3614"/>
      <c r="CS3614"/>
      <c r="CT3614"/>
      <c r="CU3614"/>
      <c r="CV3614"/>
      <c r="CW3614"/>
      <c r="CX3614"/>
      <c r="CY3614"/>
      <c r="CZ3614"/>
    </row>
    <row r="3615" spans="81:104" x14ac:dyDescent="0.25"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  <c r="CQ3615"/>
      <c r="CR3615"/>
      <c r="CS3615"/>
      <c r="CT3615"/>
      <c r="CU3615"/>
      <c r="CV3615"/>
      <c r="CW3615"/>
      <c r="CX3615"/>
      <c r="CY3615"/>
      <c r="CZ3615"/>
    </row>
    <row r="3616" spans="81:104" x14ac:dyDescent="0.25"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  <c r="CQ3616"/>
      <c r="CR3616"/>
      <c r="CS3616"/>
      <c r="CT3616"/>
      <c r="CU3616"/>
      <c r="CV3616"/>
      <c r="CW3616"/>
      <c r="CX3616"/>
      <c r="CY3616"/>
      <c r="CZ3616"/>
    </row>
    <row r="3617" spans="81:104" x14ac:dyDescent="0.25"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  <c r="CQ3617"/>
      <c r="CR3617"/>
      <c r="CS3617"/>
      <c r="CT3617"/>
      <c r="CU3617"/>
      <c r="CV3617"/>
      <c r="CW3617"/>
      <c r="CX3617"/>
      <c r="CY3617"/>
      <c r="CZ3617"/>
    </row>
    <row r="3618" spans="81:104" x14ac:dyDescent="0.25"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  <c r="CQ3618"/>
      <c r="CR3618"/>
      <c r="CS3618"/>
      <c r="CT3618"/>
      <c r="CU3618"/>
      <c r="CV3618"/>
      <c r="CW3618"/>
      <c r="CX3618"/>
      <c r="CY3618"/>
      <c r="CZ3618"/>
    </row>
    <row r="3619" spans="81:104" x14ac:dyDescent="0.25"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  <c r="CQ3619"/>
      <c r="CR3619"/>
      <c r="CS3619"/>
      <c r="CT3619"/>
      <c r="CU3619"/>
      <c r="CV3619"/>
      <c r="CW3619"/>
      <c r="CX3619"/>
      <c r="CY3619"/>
      <c r="CZ3619"/>
    </row>
    <row r="3620" spans="81:104" x14ac:dyDescent="0.25"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  <c r="CQ3620"/>
      <c r="CR3620"/>
      <c r="CS3620"/>
      <c r="CT3620"/>
      <c r="CU3620"/>
      <c r="CV3620"/>
      <c r="CW3620"/>
      <c r="CX3620"/>
      <c r="CY3620"/>
      <c r="CZ3620"/>
    </row>
    <row r="3621" spans="81:104" x14ac:dyDescent="0.25"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  <c r="CQ3621"/>
      <c r="CR3621"/>
      <c r="CS3621"/>
      <c r="CT3621"/>
      <c r="CU3621"/>
      <c r="CV3621"/>
      <c r="CW3621"/>
      <c r="CX3621"/>
      <c r="CY3621"/>
      <c r="CZ3621"/>
    </row>
    <row r="3622" spans="81:104" x14ac:dyDescent="0.25"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  <c r="CQ3622"/>
      <c r="CR3622"/>
      <c r="CS3622"/>
      <c r="CT3622"/>
      <c r="CU3622"/>
      <c r="CV3622"/>
      <c r="CW3622"/>
      <c r="CX3622"/>
      <c r="CY3622"/>
      <c r="CZ3622"/>
    </row>
    <row r="3623" spans="81:104" x14ac:dyDescent="0.25"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  <c r="CQ3623"/>
      <c r="CR3623"/>
      <c r="CS3623"/>
      <c r="CT3623"/>
      <c r="CU3623"/>
      <c r="CV3623"/>
      <c r="CW3623"/>
      <c r="CX3623"/>
      <c r="CY3623"/>
      <c r="CZ3623"/>
    </row>
    <row r="3624" spans="81:104" x14ac:dyDescent="0.25"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  <c r="CQ3624"/>
      <c r="CR3624"/>
      <c r="CS3624"/>
      <c r="CT3624"/>
      <c r="CU3624"/>
      <c r="CV3624"/>
      <c r="CW3624"/>
      <c r="CX3624"/>
      <c r="CY3624"/>
      <c r="CZ3624"/>
    </row>
    <row r="3625" spans="81:104" x14ac:dyDescent="0.25"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  <c r="CQ3625"/>
      <c r="CR3625"/>
      <c r="CS3625"/>
      <c r="CT3625"/>
      <c r="CU3625"/>
      <c r="CV3625"/>
      <c r="CW3625"/>
      <c r="CX3625"/>
      <c r="CY3625"/>
      <c r="CZ3625"/>
    </row>
    <row r="3626" spans="81:104" x14ac:dyDescent="0.25"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  <c r="CQ3626"/>
      <c r="CR3626"/>
      <c r="CS3626"/>
      <c r="CT3626"/>
      <c r="CU3626"/>
      <c r="CV3626"/>
      <c r="CW3626"/>
      <c r="CX3626"/>
      <c r="CY3626"/>
      <c r="CZ3626"/>
    </row>
    <row r="3627" spans="81:104" x14ac:dyDescent="0.25"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  <c r="CQ3627"/>
      <c r="CR3627"/>
      <c r="CS3627"/>
      <c r="CT3627"/>
      <c r="CU3627"/>
      <c r="CV3627"/>
      <c r="CW3627"/>
      <c r="CX3627"/>
      <c r="CY3627"/>
      <c r="CZ3627"/>
    </row>
    <row r="3628" spans="81:104" x14ac:dyDescent="0.25"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  <c r="CQ3628"/>
      <c r="CR3628"/>
      <c r="CS3628"/>
      <c r="CT3628"/>
      <c r="CU3628"/>
      <c r="CV3628"/>
      <c r="CW3628"/>
      <c r="CX3628"/>
      <c r="CY3628"/>
      <c r="CZ3628"/>
    </row>
    <row r="3629" spans="81:104" x14ac:dyDescent="0.25"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  <c r="CQ3629"/>
      <c r="CR3629"/>
      <c r="CS3629"/>
      <c r="CT3629"/>
      <c r="CU3629"/>
      <c r="CV3629"/>
      <c r="CW3629"/>
      <c r="CX3629"/>
      <c r="CY3629"/>
      <c r="CZ3629"/>
    </row>
    <row r="3630" spans="81:104" x14ac:dyDescent="0.25"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  <c r="CQ3630"/>
      <c r="CR3630"/>
      <c r="CS3630"/>
      <c r="CT3630"/>
      <c r="CU3630"/>
      <c r="CV3630"/>
      <c r="CW3630"/>
      <c r="CX3630"/>
      <c r="CY3630"/>
      <c r="CZ3630"/>
    </row>
    <row r="3631" spans="81:104" x14ac:dyDescent="0.25"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  <c r="CQ3631"/>
      <c r="CR3631"/>
      <c r="CS3631"/>
      <c r="CT3631"/>
      <c r="CU3631"/>
      <c r="CV3631"/>
      <c r="CW3631"/>
      <c r="CX3631"/>
      <c r="CY3631"/>
      <c r="CZ3631"/>
    </row>
    <row r="3632" spans="81:104" x14ac:dyDescent="0.25"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  <c r="CQ3632"/>
      <c r="CR3632"/>
      <c r="CS3632"/>
      <c r="CT3632"/>
      <c r="CU3632"/>
      <c r="CV3632"/>
      <c r="CW3632"/>
      <c r="CX3632"/>
      <c r="CY3632"/>
      <c r="CZ3632"/>
    </row>
    <row r="3633" spans="81:104" x14ac:dyDescent="0.25"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  <c r="CQ3633"/>
      <c r="CR3633"/>
      <c r="CS3633"/>
      <c r="CT3633"/>
      <c r="CU3633"/>
      <c r="CV3633"/>
      <c r="CW3633"/>
      <c r="CX3633"/>
      <c r="CY3633"/>
      <c r="CZ3633"/>
    </row>
    <row r="3634" spans="81:104" x14ac:dyDescent="0.25"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  <c r="CQ3634"/>
      <c r="CR3634"/>
      <c r="CS3634"/>
      <c r="CT3634"/>
      <c r="CU3634"/>
      <c r="CV3634"/>
      <c r="CW3634"/>
      <c r="CX3634"/>
      <c r="CY3634"/>
      <c r="CZ3634"/>
    </row>
    <row r="3635" spans="81:104" x14ac:dyDescent="0.25"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  <c r="CQ3635"/>
      <c r="CR3635"/>
      <c r="CS3635"/>
      <c r="CT3635"/>
      <c r="CU3635"/>
      <c r="CV3635"/>
      <c r="CW3635"/>
      <c r="CX3635"/>
      <c r="CY3635"/>
      <c r="CZ3635"/>
    </row>
    <row r="3636" spans="81:104" x14ac:dyDescent="0.25"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  <c r="CQ3636"/>
      <c r="CR3636"/>
      <c r="CS3636"/>
      <c r="CT3636"/>
      <c r="CU3636"/>
      <c r="CV3636"/>
      <c r="CW3636"/>
      <c r="CX3636"/>
      <c r="CY3636"/>
      <c r="CZ3636"/>
    </row>
    <row r="3637" spans="81:104" x14ac:dyDescent="0.25"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  <c r="CQ3637"/>
      <c r="CR3637"/>
      <c r="CS3637"/>
      <c r="CT3637"/>
      <c r="CU3637"/>
      <c r="CV3637"/>
      <c r="CW3637"/>
      <c r="CX3637"/>
      <c r="CY3637"/>
      <c r="CZ3637"/>
    </row>
    <row r="3638" spans="81:104" x14ac:dyDescent="0.25"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  <c r="CQ3638"/>
      <c r="CR3638"/>
      <c r="CS3638"/>
      <c r="CT3638"/>
      <c r="CU3638"/>
      <c r="CV3638"/>
      <c r="CW3638"/>
      <c r="CX3638"/>
      <c r="CY3638"/>
      <c r="CZ3638"/>
    </row>
    <row r="3639" spans="81:104" x14ac:dyDescent="0.25"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  <c r="CQ3639"/>
      <c r="CR3639"/>
      <c r="CS3639"/>
      <c r="CT3639"/>
      <c r="CU3639"/>
      <c r="CV3639"/>
      <c r="CW3639"/>
      <c r="CX3639"/>
      <c r="CY3639"/>
      <c r="CZ3639"/>
    </row>
    <row r="3640" spans="81:104" x14ac:dyDescent="0.25"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  <c r="CQ3640"/>
      <c r="CR3640"/>
      <c r="CS3640"/>
      <c r="CT3640"/>
      <c r="CU3640"/>
      <c r="CV3640"/>
      <c r="CW3640"/>
      <c r="CX3640"/>
      <c r="CY3640"/>
      <c r="CZ3640"/>
    </row>
    <row r="3641" spans="81:104" x14ac:dyDescent="0.25"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  <c r="CQ3641"/>
      <c r="CR3641"/>
      <c r="CS3641"/>
      <c r="CT3641"/>
      <c r="CU3641"/>
      <c r="CV3641"/>
      <c r="CW3641"/>
      <c r="CX3641"/>
      <c r="CY3641"/>
      <c r="CZ3641"/>
    </row>
    <row r="3642" spans="81:104" x14ac:dyDescent="0.25"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  <c r="CQ3642"/>
      <c r="CR3642"/>
      <c r="CS3642"/>
      <c r="CT3642"/>
      <c r="CU3642"/>
      <c r="CV3642"/>
      <c r="CW3642"/>
      <c r="CX3642"/>
      <c r="CY3642"/>
      <c r="CZ3642"/>
    </row>
    <row r="3643" spans="81:104" x14ac:dyDescent="0.25"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  <c r="CQ3643"/>
      <c r="CR3643"/>
      <c r="CS3643"/>
      <c r="CT3643"/>
      <c r="CU3643"/>
      <c r="CV3643"/>
      <c r="CW3643"/>
      <c r="CX3643"/>
      <c r="CY3643"/>
      <c r="CZ3643"/>
    </row>
    <row r="3644" spans="81:104" x14ac:dyDescent="0.25"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  <c r="CQ3644"/>
      <c r="CR3644"/>
      <c r="CS3644"/>
      <c r="CT3644"/>
      <c r="CU3644"/>
      <c r="CV3644"/>
      <c r="CW3644"/>
      <c r="CX3644"/>
      <c r="CY3644"/>
      <c r="CZ3644"/>
    </row>
    <row r="3645" spans="81:104" x14ac:dyDescent="0.25"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  <c r="CQ3645"/>
      <c r="CR3645"/>
      <c r="CS3645"/>
      <c r="CT3645"/>
      <c r="CU3645"/>
      <c r="CV3645"/>
      <c r="CW3645"/>
      <c r="CX3645"/>
      <c r="CY3645"/>
      <c r="CZ3645"/>
    </row>
    <row r="3646" spans="81:104" x14ac:dyDescent="0.25"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  <c r="CQ3646"/>
      <c r="CR3646"/>
      <c r="CS3646"/>
      <c r="CT3646"/>
      <c r="CU3646"/>
      <c r="CV3646"/>
      <c r="CW3646"/>
      <c r="CX3646"/>
      <c r="CY3646"/>
      <c r="CZ3646"/>
    </row>
    <row r="3647" spans="81:104" x14ac:dyDescent="0.25"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  <c r="CQ3647"/>
      <c r="CR3647"/>
      <c r="CS3647"/>
      <c r="CT3647"/>
      <c r="CU3647"/>
      <c r="CV3647"/>
      <c r="CW3647"/>
      <c r="CX3647"/>
      <c r="CY3647"/>
      <c r="CZ3647"/>
    </row>
    <row r="3648" spans="81:104" x14ac:dyDescent="0.25"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  <c r="CQ3648"/>
      <c r="CR3648"/>
      <c r="CS3648"/>
      <c r="CT3648"/>
      <c r="CU3648"/>
      <c r="CV3648"/>
      <c r="CW3648"/>
      <c r="CX3648"/>
      <c r="CY3648"/>
      <c r="CZ3648"/>
    </row>
    <row r="3649" spans="81:104" x14ac:dyDescent="0.25"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  <c r="CQ3649"/>
      <c r="CR3649"/>
      <c r="CS3649"/>
      <c r="CT3649"/>
      <c r="CU3649"/>
      <c r="CV3649"/>
      <c r="CW3649"/>
      <c r="CX3649"/>
      <c r="CY3649"/>
      <c r="CZ3649"/>
    </row>
    <row r="3650" spans="81:104" x14ac:dyDescent="0.25"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  <c r="CQ3650"/>
      <c r="CR3650"/>
      <c r="CS3650"/>
      <c r="CT3650"/>
      <c r="CU3650"/>
      <c r="CV3650"/>
      <c r="CW3650"/>
      <c r="CX3650"/>
      <c r="CY3650"/>
      <c r="CZ3650"/>
    </row>
    <row r="3651" spans="81:104" x14ac:dyDescent="0.25"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  <c r="CQ3651"/>
      <c r="CR3651"/>
      <c r="CS3651"/>
      <c r="CT3651"/>
      <c r="CU3651"/>
      <c r="CV3651"/>
      <c r="CW3651"/>
      <c r="CX3651"/>
      <c r="CY3651"/>
      <c r="CZ3651"/>
    </row>
    <row r="3652" spans="81:104" x14ac:dyDescent="0.25"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  <c r="CQ3652"/>
      <c r="CR3652"/>
      <c r="CS3652"/>
      <c r="CT3652"/>
      <c r="CU3652"/>
      <c r="CV3652"/>
      <c r="CW3652"/>
      <c r="CX3652"/>
      <c r="CY3652"/>
      <c r="CZ3652"/>
    </row>
    <row r="3653" spans="81:104" x14ac:dyDescent="0.25"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  <c r="CQ3653"/>
      <c r="CR3653"/>
      <c r="CS3653"/>
      <c r="CT3653"/>
      <c r="CU3653"/>
      <c r="CV3653"/>
      <c r="CW3653"/>
      <c r="CX3653"/>
      <c r="CY3653"/>
      <c r="CZ3653"/>
    </row>
    <row r="3654" spans="81:104" x14ac:dyDescent="0.25"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  <c r="CQ3654"/>
      <c r="CR3654"/>
      <c r="CS3654"/>
      <c r="CT3654"/>
      <c r="CU3654"/>
      <c r="CV3654"/>
      <c r="CW3654"/>
      <c r="CX3654"/>
      <c r="CY3654"/>
      <c r="CZ3654"/>
    </row>
    <row r="3655" spans="81:104" x14ac:dyDescent="0.25"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  <c r="CQ3655"/>
      <c r="CR3655"/>
      <c r="CS3655"/>
      <c r="CT3655"/>
      <c r="CU3655"/>
      <c r="CV3655"/>
      <c r="CW3655"/>
      <c r="CX3655"/>
      <c r="CY3655"/>
      <c r="CZ3655"/>
    </row>
    <row r="3656" spans="81:104" x14ac:dyDescent="0.25"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  <c r="CQ3656"/>
      <c r="CR3656"/>
      <c r="CS3656"/>
      <c r="CT3656"/>
      <c r="CU3656"/>
      <c r="CV3656"/>
      <c r="CW3656"/>
      <c r="CX3656"/>
      <c r="CY3656"/>
      <c r="CZ3656"/>
    </row>
    <row r="3657" spans="81:104" x14ac:dyDescent="0.25"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  <c r="CQ3657"/>
      <c r="CR3657"/>
      <c r="CS3657"/>
      <c r="CT3657"/>
      <c r="CU3657"/>
      <c r="CV3657"/>
      <c r="CW3657"/>
      <c r="CX3657"/>
      <c r="CY3657"/>
      <c r="CZ3657"/>
    </row>
    <row r="3658" spans="81:104" x14ac:dyDescent="0.25"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  <c r="CQ3658"/>
      <c r="CR3658"/>
      <c r="CS3658"/>
      <c r="CT3658"/>
      <c r="CU3658"/>
      <c r="CV3658"/>
      <c r="CW3658"/>
      <c r="CX3658"/>
      <c r="CY3658"/>
      <c r="CZ3658"/>
    </row>
    <row r="3659" spans="81:104" x14ac:dyDescent="0.25"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  <c r="CQ3659"/>
      <c r="CR3659"/>
      <c r="CS3659"/>
      <c r="CT3659"/>
      <c r="CU3659"/>
      <c r="CV3659"/>
      <c r="CW3659"/>
      <c r="CX3659"/>
      <c r="CY3659"/>
      <c r="CZ3659"/>
    </row>
    <row r="3660" spans="81:104" x14ac:dyDescent="0.25"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  <c r="CQ3660"/>
      <c r="CR3660"/>
      <c r="CS3660"/>
      <c r="CT3660"/>
      <c r="CU3660"/>
      <c r="CV3660"/>
      <c r="CW3660"/>
      <c r="CX3660"/>
      <c r="CY3660"/>
      <c r="CZ3660"/>
    </row>
    <row r="3661" spans="81:104" x14ac:dyDescent="0.25"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  <c r="CQ3661"/>
      <c r="CR3661"/>
      <c r="CS3661"/>
      <c r="CT3661"/>
      <c r="CU3661"/>
      <c r="CV3661"/>
      <c r="CW3661"/>
      <c r="CX3661"/>
      <c r="CY3661"/>
      <c r="CZ3661"/>
    </row>
    <row r="3662" spans="81:104" x14ac:dyDescent="0.25"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  <c r="CQ3662"/>
      <c r="CR3662"/>
      <c r="CS3662"/>
      <c r="CT3662"/>
      <c r="CU3662"/>
      <c r="CV3662"/>
      <c r="CW3662"/>
      <c r="CX3662"/>
      <c r="CY3662"/>
      <c r="CZ3662"/>
    </row>
    <row r="3663" spans="81:104" x14ac:dyDescent="0.25"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  <c r="CQ3663"/>
      <c r="CR3663"/>
      <c r="CS3663"/>
      <c r="CT3663"/>
      <c r="CU3663"/>
      <c r="CV3663"/>
      <c r="CW3663"/>
      <c r="CX3663"/>
      <c r="CY3663"/>
      <c r="CZ3663"/>
    </row>
    <row r="3664" spans="81:104" x14ac:dyDescent="0.25"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  <c r="CQ3664"/>
      <c r="CR3664"/>
      <c r="CS3664"/>
      <c r="CT3664"/>
      <c r="CU3664"/>
      <c r="CV3664"/>
      <c r="CW3664"/>
      <c r="CX3664"/>
      <c r="CY3664"/>
      <c r="CZ3664"/>
    </row>
    <row r="3665" spans="81:104" x14ac:dyDescent="0.25"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  <c r="CQ3665"/>
      <c r="CR3665"/>
      <c r="CS3665"/>
      <c r="CT3665"/>
      <c r="CU3665"/>
      <c r="CV3665"/>
      <c r="CW3665"/>
      <c r="CX3665"/>
      <c r="CY3665"/>
      <c r="CZ3665"/>
    </row>
    <row r="3666" spans="81:104" x14ac:dyDescent="0.25"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  <c r="CQ3666"/>
      <c r="CR3666"/>
      <c r="CS3666"/>
      <c r="CT3666"/>
      <c r="CU3666"/>
      <c r="CV3666"/>
      <c r="CW3666"/>
      <c r="CX3666"/>
      <c r="CY3666"/>
      <c r="CZ3666"/>
    </row>
    <row r="3667" spans="81:104" x14ac:dyDescent="0.25"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  <c r="CQ3667"/>
      <c r="CR3667"/>
      <c r="CS3667"/>
      <c r="CT3667"/>
      <c r="CU3667"/>
      <c r="CV3667"/>
      <c r="CW3667"/>
      <c r="CX3667"/>
      <c r="CY3667"/>
      <c r="CZ3667"/>
    </row>
    <row r="3668" spans="81:104" x14ac:dyDescent="0.25"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  <c r="CQ3668"/>
      <c r="CR3668"/>
      <c r="CS3668"/>
      <c r="CT3668"/>
      <c r="CU3668"/>
      <c r="CV3668"/>
      <c r="CW3668"/>
      <c r="CX3668"/>
      <c r="CY3668"/>
      <c r="CZ3668"/>
    </row>
    <row r="3669" spans="81:104" x14ac:dyDescent="0.25"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  <c r="CQ3669"/>
      <c r="CR3669"/>
      <c r="CS3669"/>
      <c r="CT3669"/>
      <c r="CU3669"/>
      <c r="CV3669"/>
      <c r="CW3669"/>
      <c r="CX3669"/>
      <c r="CY3669"/>
      <c r="CZ3669"/>
    </row>
    <row r="3670" spans="81:104" x14ac:dyDescent="0.25"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  <c r="CQ3670"/>
      <c r="CR3670"/>
      <c r="CS3670"/>
      <c r="CT3670"/>
      <c r="CU3670"/>
      <c r="CV3670"/>
      <c r="CW3670"/>
      <c r="CX3670"/>
      <c r="CY3670"/>
      <c r="CZ3670"/>
    </row>
    <row r="3671" spans="81:104" x14ac:dyDescent="0.25"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  <c r="CQ3671"/>
      <c r="CR3671"/>
      <c r="CS3671"/>
      <c r="CT3671"/>
      <c r="CU3671"/>
      <c r="CV3671"/>
      <c r="CW3671"/>
      <c r="CX3671"/>
      <c r="CY3671"/>
      <c r="CZ3671"/>
    </row>
    <row r="3672" spans="81:104" x14ac:dyDescent="0.25"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  <c r="CQ3672"/>
      <c r="CR3672"/>
      <c r="CS3672"/>
      <c r="CT3672"/>
      <c r="CU3672"/>
      <c r="CV3672"/>
      <c r="CW3672"/>
      <c r="CX3672"/>
      <c r="CY3672"/>
      <c r="CZ3672"/>
    </row>
    <row r="3673" spans="81:104" x14ac:dyDescent="0.25"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  <c r="CQ3673"/>
      <c r="CR3673"/>
      <c r="CS3673"/>
      <c r="CT3673"/>
      <c r="CU3673"/>
      <c r="CV3673"/>
      <c r="CW3673"/>
      <c r="CX3673"/>
      <c r="CY3673"/>
      <c r="CZ3673"/>
    </row>
    <row r="3674" spans="81:104" x14ac:dyDescent="0.25"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  <c r="CQ3674"/>
      <c r="CR3674"/>
      <c r="CS3674"/>
      <c r="CT3674"/>
      <c r="CU3674"/>
      <c r="CV3674"/>
      <c r="CW3674"/>
      <c r="CX3674"/>
      <c r="CY3674"/>
      <c r="CZ3674"/>
    </row>
    <row r="3675" spans="81:104" x14ac:dyDescent="0.25"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  <c r="CQ3675"/>
      <c r="CR3675"/>
      <c r="CS3675"/>
      <c r="CT3675"/>
      <c r="CU3675"/>
      <c r="CV3675"/>
      <c r="CW3675"/>
      <c r="CX3675"/>
      <c r="CY3675"/>
      <c r="CZ3675"/>
    </row>
    <row r="3676" spans="81:104" x14ac:dyDescent="0.25"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  <c r="CQ3676"/>
      <c r="CR3676"/>
      <c r="CS3676"/>
      <c r="CT3676"/>
      <c r="CU3676"/>
      <c r="CV3676"/>
      <c r="CW3676"/>
      <c r="CX3676"/>
      <c r="CY3676"/>
      <c r="CZ3676"/>
    </row>
    <row r="3677" spans="81:104" x14ac:dyDescent="0.25"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  <c r="CQ3677"/>
      <c r="CR3677"/>
      <c r="CS3677"/>
      <c r="CT3677"/>
      <c r="CU3677"/>
      <c r="CV3677"/>
      <c r="CW3677"/>
      <c r="CX3677"/>
      <c r="CY3677"/>
      <c r="CZ3677"/>
    </row>
    <row r="3678" spans="81:104" x14ac:dyDescent="0.25"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  <c r="CQ3678"/>
      <c r="CR3678"/>
      <c r="CS3678"/>
      <c r="CT3678"/>
      <c r="CU3678"/>
      <c r="CV3678"/>
      <c r="CW3678"/>
      <c r="CX3678"/>
      <c r="CY3678"/>
      <c r="CZ3678"/>
    </row>
    <row r="3679" spans="81:104" x14ac:dyDescent="0.25"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  <c r="CQ3679"/>
      <c r="CR3679"/>
      <c r="CS3679"/>
      <c r="CT3679"/>
      <c r="CU3679"/>
      <c r="CV3679"/>
      <c r="CW3679"/>
      <c r="CX3679"/>
      <c r="CY3679"/>
      <c r="CZ3679"/>
    </row>
    <row r="3680" spans="81:104" x14ac:dyDescent="0.25"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  <c r="CQ3680"/>
      <c r="CR3680"/>
      <c r="CS3680"/>
      <c r="CT3680"/>
      <c r="CU3680"/>
      <c r="CV3680"/>
      <c r="CW3680"/>
      <c r="CX3680"/>
      <c r="CY3680"/>
      <c r="CZ3680"/>
    </row>
    <row r="3681" spans="81:104" x14ac:dyDescent="0.25"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  <c r="CQ3681"/>
      <c r="CR3681"/>
      <c r="CS3681"/>
      <c r="CT3681"/>
      <c r="CU3681"/>
      <c r="CV3681"/>
      <c r="CW3681"/>
      <c r="CX3681"/>
      <c r="CY3681"/>
      <c r="CZ3681"/>
    </row>
    <row r="3682" spans="81:104" x14ac:dyDescent="0.25"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  <c r="CQ3682"/>
      <c r="CR3682"/>
      <c r="CS3682"/>
      <c r="CT3682"/>
      <c r="CU3682"/>
      <c r="CV3682"/>
      <c r="CW3682"/>
      <c r="CX3682"/>
      <c r="CY3682"/>
      <c r="CZ3682"/>
    </row>
    <row r="3683" spans="81:104" x14ac:dyDescent="0.25"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  <c r="CQ3683"/>
      <c r="CR3683"/>
      <c r="CS3683"/>
      <c r="CT3683"/>
      <c r="CU3683"/>
      <c r="CV3683"/>
      <c r="CW3683"/>
      <c r="CX3683"/>
      <c r="CY3683"/>
      <c r="CZ3683"/>
    </row>
    <row r="3684" spans="81:104" x14ac:dyDescent="0.25"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  <c r="CQ3684"/>
      <c r="CR3684"/>
      <c r="CS3684"/>
      <c r="CT3684"/>
      <c r="CU3684"/>
      <c r="CV3684"/>
      <c r="CW3684"/>
      <c r="CX3684"/>
      <c r="CY3684"/>
      <c r="CZ3684"/>
    </row>
    <row r="3685" spans="81:104" x14ac:dyDescent="0.25"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  <c r="CQ3685"/>
      <c r="CR3685"/>
      <c r="CS3685"/>
      <c r="CT3685"/>
      <c r="CU3685"/>
      <c r="CV3685"/>
      <c r="CW3685"/>
      <c r="CX3685"/>
      <c r="CY3685"/>
      <c r="CZ3685"/>
    </row>
    <row r="3686" spans="81:104" x14ac:dyDescent="0.25"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  <c r="CQ3686"/>
      <c r="CR3686"/>
      <c r="CS3686"/>
      <c r="CT3686"/>
      <c r="CU3686"/>
      <c r="CV3686"/>
      <c r="CW3686"/>
      <c r="CX3686"/>
      <c r="CY3686"/>
      <c r="CZ3686"/>
    </row>
    <row r="3687" spans="81:104" x14ac:dyDescent="0.25"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  <c r="CQ3687"/>
      <c r="CR3687"/>
      <c r="CS3687"/>
      <c r="CT3687"/>
      <c r="CU3687"/>
      <c r="CV3687"/>
      <c r="CW3687"/>
      <c r="CX3687"/>
      <c r="CY3687"/>
      <c r="CZ3687"/>
    </row>
    <row r="3688" spans="81:104" x14ac:dyDescent="0.25"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  <c r="CQ3688"/>
      <c r="CR3688"/>
      <c r="CS3688"/>
      <c r="CT3688"/>
      <c r="CU3688"/>
      <c r="CV3688"/>
      <c r="CW3688"/>
      <c r="CX3688"/>
      <c r="CY3688"/>
      <c r="CZ3688"/>
    </row>
    <row r="3689" spans="81:104" x14ac:dyDescent="0.25"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  <c r="CQ3689"/>
      <c r="CR3689"/>
      <c r="CS3689"/>
      <c r="CT3689"/>
      <c r="CU3689"/>
      <c r="CV3689"/>
      <c r="CW3689"/>
      <c r="CX3689"/>
      <c r="CY3689"/>
      <c r="CZ3689"/>
    </row>
    <row r="3690" spans="81:104" x14ac:dyDescent="0.25"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  <c r="CQ3690"/>
      <c r="CR3690"/>
      <c r="CS3690"/>
      <c r="CT3690"/>
      <c r="CU3690"/>
      <c r="CV3690"/>
      <c r="CW3690"/>
      <c r="CX3690"/>
      <c r="CY3690"/>
      <c r="CZ3690"/>
    </row>
    <row r="3691" spans="81:104" x14ac:dyDescent="0.25"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  <c r="CQ3691"/>
      <c r="CR3691"/>
      <c r="CS3691"/>
      <c r="CT3691"/>
      <c r="CU3691"/>
      <c r="CV3691"/>
      <c r="CW3691"/>
      <c r="CX3691"/>
      <c r="CY3691"/>
      <c r="CZ3691"/>
    </row>
    <row r="3692" spans="81:104" x14ac:dyDescent="0.25"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  <c r="CQ3692"/>
      <c r="CR3692"/>
      <c r="CS3692"/>
      <c r="CT3692"/>
      <c r="CU3692"/>
      <c r="CV3692"/>
      <c r="CW3692"/>
      <c r="CX3692"/>
      <c r="CY3692"/>
      <c r="CZ3692"/>
    </row>
    <row r="3693" spans="81:104" x14ac:dyDescent="0.25"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  <c r="CQ3693"/>
      <c r="CR3693"/>
      <c r="CS3693"/>
      <c r="CT3693"/>
      <c r="CU3693"/>
      <c r="CV3693"/>
      <c r="CW3693"/>
      <c r="CX3693"/>
      <c r="CY3693"/>
      <c r="CZ3693"/>
    </row>
    <row r="3694" spans="81:104" x14ac:dyDescent="0.25"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  <c r="CQ3694"/>
      <c r="CR3694"/>
      <c r="CS3694"/>
      <c r="CT3694"/>
      <c r="CU3694"/>
      <c r="CV3694"/>
      <c r="CW3694"/>
      <c r="CX3694"/>
      <c r="CY3694"/>
      <c r="CZ3694"/>
    </row>
    <row r="3695" spans="81:104" x14ac:dyDescent="0.25"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  <c r="CQ3695"/>
      <c r="CR3695"/>
      <c r="CS3695"/>
      <c r="CT3695"/>
      <c r="CU3695"/>
      <c r="CV3695"/>
      <c r="CW3695"/>
      <c r="CX3695"/>
      <c r="CY3695"/>
      <c r="CZ3695"/>
    </row>
    <row r="3696" spans="81:104" x14ac:dyDescent="0.25"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  <c r="CQ3696"/>
      <c r="CR3696"/>
      <c r="CS3696"/>
      <c r="CT3696"/>
      <c r="CU3696"/>
      <c r="CV3696"/>
      <c r="CW3696"/>
      <c r="CX3696"/>
      <c r="CY3696"/>
      <c r="CZ3696"/>
    </row>
    <row r="3697" spans="81:104" x14ac:dyDescent="0.25"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  <c r="CQ3697"/>
      <c r="CR3697"/>
      <c r="CS3697"/>
      <c r="CT3697"/>
      <c r="CU3697"/>
      <c r="CV3697"/>
      <c r="CW3697"/>
      <c r="CX3697"/>
      <c r="CY3697"/>
      <c r="CZ3697"/>
    </row>
    <row r="3698" spans="81:104" x14ac:dyDescent="0.25"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  <c r="CQ3698"/>
      <c r="CR3698"/>
      <c r="CS3698"/>
      <c r="CT3698"/>
      <c r="CU3698"/>
      <c r="CV3698"/>
      <c r="CW3698"/>
      <c r="CX3698"/>
      <c r="CY3698"/>
      <c r="CZ3698"/>
    </row>
    <row r="3699" spans="81:104" x14ac:dyDescent="0.25"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  <c r="CQ3699"/>
      <c r="CR3699"/>
      <c r="CS3699"/>
      <c r="CT3699"/>
      <c r="CU3699"/>
      <c r="CV3699"/>
      <c r="CW3699"/>
      <c r="CX3699"/>
      <c r="CY3699"/>
      <c r="CZ3699"/>
    </row>
    <row r="3700" spans="81:104" x14ac:dyDescent="0.25"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  <c r="CQ3700"/>
      <c r="CR3700"/>
      <c r="CS3700"/>
      <c r="CT3700"/>
      <c r="CU3700"/>
      <c r="CV3700"/>
      <c r="CW3700"/>
      <c r="CX3700"/>
      <c r="CY3700"/>
      <c r="CZ3700"/>
    </row>
    <row r="3701" spans="81:104" x14ac:dyDescent="0.25"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  <c r="CQ3701"/>
      <c r="CR3701"/>
      <c r="CS3701"/>
      <c r="CT3701"/>
      <c r="CU3701"/>
      <c r="CV3701"/>
      <c r="CW3701"/>
      <c r="CX3701"/>
      <c r="CY3701"/>
      <c r="CZ3701"/>
    </row>
    <row r="3702" spans="81:104" x14ac:dyDescent="0.25"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  <c r="CQ3702"/>
      <c r="CR3702"/>
      <c r="CS3702"/>
      <c r="CT3702"/>
      <c r="CU3702"/>
      <c r="CV3702"/>
      <c r="CW3702"/>
      <c r="CX3702"/>
      <c r="CY3702"/>
      <c r="CZ3702"/>
    </row>
    <row r="3703" spans="81:104" x14ac:dyDescent="0.25"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  <c r="CQ3703"/>
      <c r="CR3703"/>
      <c r="CS3703"/>
      <c r="CT3703"/>
      <c r="CU3703"/>
      <c r="CV3703"/>
      <c r="CW3703"/>
      <c r="CX3703"/>
      <c r="CY3703"/>
      <c r="CZ3703"/>
    </row>
    <row r="3704" spans="81:104" x14ac:dyDescent="0.25"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  <c r="CQ3704"/>
      <c r="CR3704"/>
      <c r="CS3704"/>
      <c r="CT3704"/>
      <c r="CU3704"/>
      <c r="CV3704"/>
      <c r="CW3704"/>
      <c r="CX3704"/>
      <c r="CY3704"/>
      <c r="CZ3704"/>
    </row>
    <row r="3705" spans="81:104" x14ac:dyDescent="0.25"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  <c r="CQ3705"/>
      <c r="CR3705"/>
      <c r="CS3705"/>
      <c r="CT3705"/>
      <c r="CU3705"/>
      <c r="CV3705"/>
      <c r="CW3705"/>
      <c r="CX3705"/>
      <c r="CY3705"/>
      <c r="CZ3705"/>
    </row>
    <row r="3706" spans="81:104" x14ac:dyDescent="0.25"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  <c r="CQ3706"/>
      <c r="CR3706"/>
      <c r="CS3706"/>
      <c r="CT3706"/>
      <c r="CU3706"/>
      <c r="CV3706"/>
      <c r="CW3706"/>
      <c r="CX3706"/>
      <c r="CY3706"/>
      <c r="CZ3706"/>
    </row>
    <row r="3707" spans="81:104" x14ac:dyDescent="0.25"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  <c r="CQ3707"/>
      <c r="CR3707"/>
      <c r="CS3707"/>
      <c r="CT3707"/>
      <c r="CU3707"/>
      <c r="CV3707"/>
      <c r="CW3707"/>
      <c r="CX3707"/>
      <c r="CY3707"/>
      <c r="CZ3707"/>
    </row>
    <row r="3708" spans="81:104" x14ac:dyDescent="0.25"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  <c r="CQ3708"/>
      <c r="CR3708"/>
      <c r="CS3708"/>
      <c r="CT3708"/>
      <c r="CU3708"/>
      <c r="CV3708"/>
      <c r="CW3708"/>
      <c r="CX3708"/>
      <c r="CY3708"/>
      <c r="CZ3708"/>
    </row>
    <row r="3709" spans="81:104" x14ac:dyDescent="0.25"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  <c r="CQ3709"/>
      <c r="CR3709"/>
      <c r="CS3709"/>
      <c r="CT3709"/>
      <c r="CU3709"/>
      <c r="CV3709"/>
      <c r="CW3709"/>
      <c r="CX3709"/>
      <c r="CY3709"/>
      <c r="CZ3709"/>
    </row>
    <row r="3710" spans="81:104" x14ac:dyDescent="0.25"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  <c r="CQ3710"/>
      <c r="CR3710"/>
      <c r="CS3710"/>
      <c r="CT3710"/>
      <c r="CU3710"/>
      <c r="CV3710"/>
      <c r="CW3710"/>
      <c r="CX3710"/>
      <c r="CY3710"/>
      <c r="CZ3710"/>
    </row>
    <row r="3711" spans="81:104" x14ac:dyDescent="0.25"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  <c r="CQ3711"/>
      <c r="CR3711"/>
      <c r="CS3711"/>
      <c r="CT3711"/>
      <c r="CU3711"/>
      <c r="CV3711"/>
      <c r="CW3711"/>
      <c r="CX3711"/>
      <c r="CY3711"/>
      <c r="CZ3711"/>
    </row>
    <row r="3712" spans="81:104" x14ac:dyDescent="0.25"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  <c r="CQ3712"/>
      <c r="CR3712"/>
      <c r="CS3712"/>
      <c r="CT3712"/>
      <c r="CU3712"/>
      <c r="CV3712"/>
      <c r="CW3712"/>
      <c r="CX3712"/>
      <c r="CY3712"/>
      <c r="CZ3712"/>
    </row>
    <row r="3713" spans="81:104" x14ac:dyDescent="0.25"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  <c r="CQ3713"/>
      <c r="CR3713"/>
      <c r="CS3713"/>
      <c r="CT3713"/>
      <c r="CU3713"/>
      <c r="CV3713"/>
      <c r="CW3713"/>
      <c r="CX3713"/>
      <c r="CY3713"/>
      <c r="CZ3713"/>
    </row>
    <row r="3714" spans="81:104" x14ac:dyDescent="0.25"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  <c r="CQ3714"/>
      <c r="CR3714"/>
      <c r="CS3714"/>
      <c r="CT3714"/>
      <c r="CU3714"/>
      <c r="CV3714"/>
      <c r="CW3714"/>
      <c r="CX3714"/>
      <c r="CY3714"/>
      <c r="CZ3714"/>
    </row>
    <row r="3715" spans="81:104" x14ac:dyDescent="0.25"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  <c r="CQ3715"/>
      <c r="CR3715"/>
      <c r="CS3715"/>
      <c r="CT3715"/>
      <c r="CU3715"/>
      <c r="CV3715"/>
      <c r="CW3715"/>
      <c r="CX3715"/>
      <c r="CY3715"/>
      <c r="CZ3715"/>
    </row>
    <row r="3716" spans="81:104" x14ac:dyDescent="0.25"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  <c r="CQ3716"/>
      <c r="CR3716"/>
      <c r="CS3716"/>
      <c r="CT3716"/>
      <c r="CU3716"/>
      <c r="CV3716"/>
      <c r="CW3716"/>
      <c r="CX3716"/>
      <c r="CY3716"/>
      <c r="CZ3716"/>
    </row>
    <row r="3717" spans="81:104" x14ac:dyDescent="0.25"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  <c r="CQ3717"/>
      <c r="CR3717"/>
      <c r="CS3717"/>
      <c r="CT3717"/>
      <c r="CU3717"/>
      <c r="CV3717"/>
      <c r="CW3717"/>
      <c r="CX3717"/>
      <c r="CY3717"/>
      <c r="CZ3717"/>
    </row>
    <row r="3718" spans="81:104" x14ac:dyDescent="0.25"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  <c r="CQ3718"/>
      <c r="CR3718"/>
      <c r="CS3718"/>
      <c r="CT3718"/>
      <c r="CU3718"/>
      <c r="CV3718"/>
      <c r="CW3718"/>
      <c r="CX3718"/>
      <c r="CY3718"/>
      <c r="CZ3718"/>
    </row>
    <row r="3719" spans="81:104" x14ac:dyDescent="0.25"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  <c r="CQ3719"/>
      <c r="CR3719"/>
      <c r="CS3719"/>
      <c r="CT3719"/>
      <c r="CU3719"/>
      <c r="CV3719"/>
      <c r="CW3719"/>
      <c r="CX3719"/>
      <c r="CY3719"/>
      <c r="CZ3719"/>
    </row>
    <row r="3720" spans="81:104" x14ac:dyDescent="0.25"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  <c r="CQ3720"/>
      <c r="CR3720"/>
      <c r="CS3720"/>
      <c r="CT3720"/>
      <c r="CU3720"/>
      <c r="CV3720"/>
      <c r="CW3720"/>
      <c r="CX3720"/>
      <c r="CY3720"/>
      <c r="CZ3720"/>
    </row>
    <row r="3721" spans="81:104" x14ac:dyDescent="0.25"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  <c r="CQ3721"/>
      <c r="CR3721"/>
      <c r="CS3721"/>
      <c r="CT3721"/>
      <c r="CU3721"/>
      <c r="CV3721"/>
      <c r="CW3721"/>
      <c r="CX3721"/>
      <c r="CY3721"/>
      <c r="CZ3721"/>
    </row>
    <row r="3722" spans="81:104" x14ac:dyDescent="0.25"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  <c r="CQ3722"/>
      <c r="CR3722"/>
      <c r="CS3722"/>
      <c r="CT3722"/>
      <c r="CU3722"/>
      <c r="CV3722"/>
      <c r="CW3722"/>
      <c r="CX3722"/>
      <c r="CY3722"/>
      <c r="CZ3722"/>
    </row>
    <row r="3723" spans="81:104" x14ac:dyDescent="0.25"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  <c r="CQ3723"/>
      <c r="CR3723"/>
      <c r="CS3723"/>
      <c r="CT3723"/>
      <c r="CU3723"/>
      <c r="CV3723"/>
      <c r="CW3723"/>
      <c r="CX3723"/>
      <c r="CY3723"/>
      <c r="CZ3723"/>
    </row>
    <row r="3724" spans="81:104" x14ac:dyDescent="0.25"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  <c r="CQ3724"/>
      <c r="CR3724"/>
      <c r="CS3724"/>
      <c r="CT3724"/>
      <c r="CU3724"/>
      <c r="CV3724"/>
      <c r="CW3724"/>
      <c r="CX3724"/>
      <c r="CY3724"/>
      <c r="CZ3724"/>
    </row>
    <row r="3725" spans="81:104" x14ac:dyDescent="0.25"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  <c r="CQ3725"/>
      <c r="CR3725"/>
      <c r="CS3725"/>
      <c r="CT3725"/>
      <c r="CU3725"/>
      <c r="CV3725"/>
      <c r="CW3725"/>
      <c r="CX3725"/>
      <c r="CY3725"/>
      <c r="CZ3725"/>
    </row>
    <row r="3726" spans="81:104" x14ac:dyDescent="0.25"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  <c r="CQ3726"/>
      <c r="CR3726"/>
      <c r="CS3726"/>
      <c r="CT3726"/>
      <c r="CU3726"/>
      <c r="CV3726"/>
      <c r="CW3726"/>
      <c r="CX3726"/>
      <c r="CY3726"/>
      <c r="CZ3726"/>
    </row>
    <row r="3727" spans="81:104" x14ac:dyDescent="0.25"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  <c r="CQ3727"/>
      <c r="CR3727"/>
      <c r="CS3727"/>
      <c r="CT3727"/>
      <c r="CU3727"/>
      <c r="CV3727"/>
      <c r="CW3727"/>
      <c r="CX3727"/>
      <c r="CY3727"/>
      <c r="CZ3727"/>
    </row>
    <row r="3728" spans="81:104" x14ac:dyDescent="0.25"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  <c r="CQ3728"/>
      <c r="CR3728"/>
      <c r="CS3728"/>
      <c r="CT3728"/>
      <c r="CU3728"/>
      <c r="CV3728"/>
      <c r="CW3728"/>
      <c r="CX3728"/>
      <c r="CY3728"/>
      <c r="CZ3728"/>
    </row>
    <row r="3729" spans="81:104" x14ac:dyDescent="0.25"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  <c r="CQ3729"/>
      <c r="CR3729"/>
      <c r="CS3729"/>
      <c r="CT3729"/>
      <c r="CU3729"/>
      <c r="CV3729"/>
      <c r="CW3729"/>
      <c r="CX3729"/>
      <c r="CY3729"/>
      <c r="CZ3729"/>
    </row>
    <row r="3730" spans="81:104" x14ac:dyDescent="0.25"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  <c r="CQ3730"/>
      <c r="CR3730"/>
      <c r="CS3730"/>
      <c r="CT3730"/>
      <c r="CU3730"/>
      <c r="CV3730"/>
      <c r="CW3730"/>
      <c r="CX3730"/>
      <c r="CY3730"/>
      <c r="CZ3730"/>
    </row>
    <row r="3731" spans="81:104" x14ac:dyDescent="0.25"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  <c r="CQ3731"/>
      <c r="CR3731"/>
      <c r="CS3731"/>
      <c r="CT3731"/>
      <c r="CU3731"/>
      <c r="CV3731"/>
      <c r="CW3731"/>
      <c r="CX3731"/>
      <c r="CY3731"/>
      <c r="CZ3731"/>
    </row>
    <row r="3732" spans="81:104" x14ac:dyDescent="0.25"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  <c r="CQ3732"/>
      <c r="CR3732"/>
      <c r="CS3732"/>
      <c r="CT3732"/>
      <c r="CU3732"/>
      <c r="CV3732"/>
      <c r="CW3732"/>
      <c r="CX3732"/>
      <c r="CY3732"/>
      <c r="CZ3732"/>
    </row>
    <row r="3733" spans="81:104" x14ac:dyDescent="0.25"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  <c r="CQ3733"/>
      <c r="CR3733"/>
      <c r="CS3733"/>
      <c r="CT3733"/>
      <c r="CU3733"/>
      <c r="CV3733"/>
      <c r="CW3733"/>
      <c r="CX3733"/>
      <c r="CY3733"/>
      <c r="CZ3733"/>
    </row>
    <row r="3734" spans="81:104" x14ac:dyDescent="0.25"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  <c r="CQ3734"/>
      <c r="CR3734"/>
      <c r="CS3734"/>
      <c r="CT3734"/>
      <c r="CU3734"/>
      <c r="CV3734"/>
      <c r="CW3734"/>
      <c r="CX3734"/>
      <c r="CY3734"/>
      <c r="CZ3734"/>
    </row>
    <row r="3735" spans="81:104" x14ac:dyDescent="0.25"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  <c r="CQ3735"/>
      <c r="CR3735"/>
      <c r="CS3735"/>
      <c r="CT3735"/>
      <c r="CU3735"/>
      <c r="CV3735"/>
      <c r="CW3735"/>
      <c r="CX3735"/>
      <c r="CY3735"/>
      <c r="CZ3735"/>
    </row>
    <row r="3736" spans="81:104" x14ac:dyDescent="0.25"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  <c r="CQ3736"/>
      <c r="CR3736"/>
      <c r="CS3736"/>
      <c r="CT3736"/>
      <c r="CU3736"/>
      <c r="CV3736"/>
      <c r="CW3736"/>
      <c r="CX3736"/>
      <c r="CY3736"/>
      <c r="CZ3736"/>
    </row>
    <row r="3737" spans="81:104" x14ac:dyDescent="0.25"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  <c r="CQ3737"/>
      <c r="CR3737"/>
      <c r="CS3737"/>
      <c r="CT3737"/>
      <c r="CU3737"/>
      <c r="CV3737"/>
      <c r="CW3737"/>
      <c r="CX3737"/>
      <c r="CY3737"/>
      <c r="CZ3737"/>
    </row>
    <row r="3738" spans="81:104" x14ac:dyDescent="0.25"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  <c r="CQ3738"/>
      <c r="CR3738"/>
      <c r="CS3738"/>
      <c r="CT3738"/>
      <c r="CU3738"/>
      <c r="CV3738"/>
      <c r="CW3738"/>
      <c r="CX3738"/>
      <c r="CY3738"/>
      <c r="CZ3738"/>
    </row>
    <row r="3739" spans="81:104" x14ac:dyDescent="0.25"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  <c r="CQ3739"/>
      <c r="CR3739"/>
      <c r="CS3739"/>
      <c r="CT3739"/>
      <c r="CU3739"/>
      <c r="CV3739"/>
      <c r="CW3739"/>
      <c r="CX3739"/>
      <c r="CY3739"/>
      <c r="CZ3739"/>
    </row>
    <row r="3740" spans="81:104" x14ac:dyDescent="0.25"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  <c r="CQ3740"/>
      <c r="CR3740"/>
      <c r="CS3740"/>
      <c r="CT3740"/>
      <c r="CU3740"/>
      <c r="CV3740"/>
      <c r="CW3740"/>
      <c r="CX3740"/>
      <c r="CY3740"/>
      <c r="CZ3740"/>
    </row>
    <row r="3741" spans="81:104" x14ac:dyDescent="0.25"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  <c r="CQ3741"/>
      <c r="CR3741"/>
      <c r="CS3741"/>
      <c r="CT3741"/>
      <c r="CU3741"/>
      <c r="CV3741"/>
      <c r="CW3741"/>
      <c r="CX3741"/>
      <c r="CY3741"/>
      <c r="CZ3741"/>
    </row>
    <row r="3742" spans="81:104" x14ac:dyDescent="0.25"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  <c r="CQ3742"/>
      <c r="CR3742"/>
      <c r="CS3742"/>
      <c r="CT3742"/>
      <c r="CU3742"/>
      <c r="CV3742"/>
      <c r="CW3742"/>
      <c r="CX3742"/>
      <c r="CY3742"/>
      <c r="CZ3742"/>
    </row>
    <row r="3743" spans="81:104" x14ac:dyDescent="0.25"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  <c r="CQ3743"/>
      <c r="CR3743"/>
      <c r="CS3743"/>
      <c r="CT3743"/>
      <c r="CU3743"/>
      <c r="CV3743"/>
      <c r="CW3743"/>
      <c r="CX3743"/>
      <c r="CY3743"/>
      <c r="CZ3743"/>
    </row>
    <row r="3744" spans="81:104" x14ac:dyDescent="0.25"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  <c r="CQ3744"/>
      <c r="CR3744"/>
      <c r="CS3744"/>
      <c r="CT3744"/>
      <c r="CU3744"/>
      <c r="CV3744"/>
      <c r="CW3744"/>
      <c r="CX3744"/>
      <c r="CY3744"/>
      <c r="CZ3744"/>
    </row>
    <row r="3745" spans="81:104" x14ac:dyDescent="0.25"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  <c r="CQ3745"/>
      <c r="CR3745"/>
      <c r="CS3745"/>
      <c r="CT3745"/>
      <c r="CU3745"/>
      <c r="CV3745"/>
      <c r="CW3745"/>
      <c r="CX3745"/>
      <c r="CY3745"/>
      <c r="CZ3745"/>
    </row>
    <row r="3746" spans="81:104" x14ac:dyDescent="0.25"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  <c r="CQ3746"/>
      <c r="CR3746"/>
      <c r="CS3746"/>
      <c r="CT3746"/>
      <c r="CU3746"/>
      <c r="CV3746"/>
      <c r="CW3746"/>
      <c r="CX3746"/>
      <c r="CY3746"/>
      <c r="CZ3746"/>
    </row>
    <row r="3747" spans="81:104" x14ac:dyDescent="0.25"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  <c r="CQ3747"/>
      <c r="CR3747"/>
      <c r="CS3747"/>
      <c r="CT3747"/>
      <c r="CU3747"/>
      <c r="CV3747"/>
      <c r="CW3747"/>
      <c r="CX3747"/>
      <c r="CY3747"/>
      <c r="CZ3747"/>
    </row>
    <row r="3748" spans="81:104" x14ac:dyDescent="0.25"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  <c r="CQ3748"/>
      <c r="CR3748"/>
      <c r="CS3748"/>
      <c r="CT3748"/>
      <c r="CU3748"/>
      <c r="CV3748"/>
      <c r="CW3748"/>
      <c r="CX3748"/>
      <c r="CY3748"/>
      <c r="CZ3748"/>
    </row>
    <row r="3749" spans="81:104" x14ac:dyDescent="0.25"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  <c r="CQ3749"/>
      <c r="CR3749"/>
      <c r="CS3749"/>
      <c r="CT3749"/>
      <c r="CU3749"/>
      <c r="CV3749"/>
      <c r="CW3749"/>
      <c r="CX3749"/>
      <c r="CY3749"/>
      <c r="CZ3749"/>
    </row>
    <row r="3750" spans="81:104" x14ac:dyDescent="0.25"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  <c r="CQ3750"/>
      <c r="CR3750"/>
      <c r="CS3750"/>
      <c r="CT3750"/>
      <c r="CU3750"/>
      <c r="CV3750"/>
      <c r="CW3750"/>
      <c r="CX3750"/>
      <c r="CY3750"/>
      <c r="CZ3750"/>
    </row>
    <row r="3751" spans="81:104" x14ac:dyDescent="0.25"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  <c r="CQ3751"/>
      <c r="CR3751"/>
      <c r="CS3751"/>
      <c r="CT3751"/>
      <c r="CU3751"/>
      <c r="CV3751"/>
      <c r="CW3751"/>
      <c r="CX3751"/>
      <c r="CY3751"/>
      <c r="CZ3751"/>
    </row>
    <row r="3752" spans="81:104" x14ac:dyDescent="0.25"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  <c r="CQ3752"/>
      <c r="CR3752"/>
      <c r="CS3752"/>
      <c r="CT3752"/>
      <c r="CU3752"/>
      <c r="CV3752"/>
      <c r="CW3752"/>
      <c r="CX3752"/>
      <c r="CY3752"/>
      <c r="CZ3752"/>
    </row>
    <row r="3753" spans="81:104" x14ac:dyDescent="0.25"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  <c r="CQ3753"/>
      <c r="CR3753"/>
      <c r="CS3753"/>
      <c r="CT3753"/>
      <c r="CU3753"/>
      <c r="CV3753"/>
      <c r="CW3753"/>
      <c r="CX3753"/>
      <c r="CY3753"/>
      <c r="CZ3753"/>
    </row>
    <row r="3754" spans="81:104" x14ac:dyDescent="0.25"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  <c r="CQ3754"/>
      <c r="CR3754"/>
      <c r="CS3754"/>
      <c r="CT3754"/>
      <c r="CU3754"/>
      <c r="CV3754"/>
      <c r="CW3754"/>
      <c r="CX3754"/>
      <c r="CY3754"/>
      <c r="CZ3754"/>
    </row>
    <row r="3755" spans="81:104" x14ac:dyDescent="0.25"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  <c r="CQ3755"/>
      <c r="CR3755"/>
      <c r="CS3755"/>
      <c r="CT3755"/>
      <c r="CU3755"/>
      <c r="CV3755"/>
      <c r="CW3755"/>
      <c r="CX3755"/>
      <c r="CY3755"/>
      <c r="CZ3755"/>
    </row>
    <row r="3756" spans="81:104" x14ac:dyDescent="0.25"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  <c r="CQ3756"/>
      <c r="CR3756"/>
      <c r="CS3756"/>
      <c r="CT3756"/>
      <c r="CU3756"/>
      <c r="CV3756"/>
      <c r="CW3756"/>
      <c r="CX3756"/>
      <c r="CY3756"/>
      <c r="CZ3756"/>
    </row>
    <row r="3757" spans="81:104" x14ac:dyDescent="0.25"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  <c r="CQ3757"/>
      <c r="CR3757"/>
      <c r="CS3757"/>
      <c r="CT3757"/>
      <c r="CU3757"/>
      <c r="CV3757"/>
      <c r="CW3757"/>
      <c r="CX3757"/>
      <c r="CY3757"/>
      <c r="CZ3757"/>
    </row>
    <row r="3758" spans="81:104" x14ac:dyDescent="0.25"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  <c r="CQ3758"/>
      <c r="CR3758"/>
      <c r="CS3758"/>
      <c r="CT3758"/>
      <c r="CU3758"/>
      <c r="CV3758"/>
      <c r="CW3758"/>
      <c r="CX3758"/>
      <c r="CY3758"/>
      <c r="CZ3758"/>
    </row>
    <row r="3759" spans="81:104" x14ac:dyDescent="0.25"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  <c r="CQ3759"/>
      <c r="CR3759"/>
      <c r="CS3759"/>
      <c r="CT3759"/>
      <c r="CU3759"/>
      <c r="CV3759"/>
      <c r="CW3759"/>
      <c r="CX3759"/>
      <c r="CY3759"/>
      <c r="CZ3759"/>
    </row>
    <row r="3760" spans="81:104" x14ac:dyDescent="0.25"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  <c r="CQ3760"/>
      <c r="CR3760"/>
      <c r="CS3760"/>
      <c r="CT3760"/>
      <c r="CU3760"/>
      <c r="CV3760"/>
      <c r="CW3760"/>
      <c r="CX3760"/>
      <c r="CY3760"/>
      <c r="CZ3760"/>
    </row>
    <row r="3761" spans="81:104" x14ac:dyDescent="0.25"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  <c r="CQ3761"/>
      <c r="CR3761"/>
      <c r="CS3761"/>
      <c r="CT3761"/>
      <c r="CU3761"/>
      <c r="CV3761"/>
      <c r="CW3761"/>
      <c r="CX3761"/>
      <c r="CY3761"/>
      <c r="CZ3761"/>
    </row>
    <row r="3762" spans="81:104" x14ac:dyDescent="0.25"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  <c r="CQ3762"/>
      <c r="CR3762"/>
      <c r="CS3762"/>
      <c r="CT3762"/>
      <c r="CU3762"/>
      <c r="CV3762"/>
      <c r="CW3762"/>
      <c r="CX3762"/>
      <c r="CY3762"/>
      <c r="CZ3762"/>
    </row>
    <row r="3763" spans="81:104" x14ac:dyDescent="0.25"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  <c r="CQ3763"/>
      <c r="CR3763"/>
      <c r="CS3763"/>
      <c r="CT3763"/>
      <c r="CU3763"/>
      <c r="CV3763"/>
      <c r="CW3763"/>
      <c r="CX3763"/>
      <c r="CY3763"/>
      <c r="CZ3763"/>
    </row>
    <row r="3764" spans="81:104" x14ac:dyDescent="0.25"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  <c r="CQ3764"/>
      <c r="CR3764"/>
      <c r="CS3764"/>
      <c r="CT3764"/>
      <c r="CU3764"/>
      <c r="CV3764"/>
      <c r="CW3764"/>
      <c r="CX3764"/>
      <c r="CY3764"/>
      <c r="CZ3764"/>
    </row>
    <row r="3765" spans="81:104" x14ac:dyDescent="0.25"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  <c r="CQ3765"/>
      <c r="CR3765"/>
      <c r="CS3765"/>
      <c r="CT3765"/>
      <c r="CU3765"/>
      <c r="CV3765"/>
      <c r="CW3765"/>
      <c r="CX3765"/>
      <c r="CY3765"/>
      <c r="CZ3765"/>
    </row>
    <row r="3766" spans="81:104" x14ac:dyDescent="0.25"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  <c r="CQ3766"/>
      <c r="CR3766"/>
      <c r="CS3766"/>
      <c r="CT3766"/>
      <c r="CU3766"/>
      <c r="CV3766"/>
      <c r="CW3766"/>
      <c r="CX3766"/>
      <c r="CY3766"/>
      <c r="CZ3766"/>
    </row>
    <row r="3767" spans="81:104" x14ac:dyDescent="0.25"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  <c r="CQ3767"/>
      <c r="CR3767"/>
      <c r="CS3767"/>
      <c r="CT3767"/>
      <c r="CU3767"/>
      <c r="CV3767"/>
      <c r="CW3767"/>
      <c r="CX3767"/>
      <c r="CY3767"/>
      <c r="CZ3767"/>
    </row>
    <row r="3768" spans="81:104" x14ac:dyDescent="0.25"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  <c r="CQ3768"/>
      <c r="CR3768"/>
      <c r="CS3768"/>
      <c r="CT3768"/>
      <c r="CU3768"/>
      <c r="CV3768"/>
      <c r="CW3768"/>
      <c r="CX3768"/>
      <c r="CY3768"/>
      <c r="CZ3768"/>
    </row>
    <row r="3769" spans="81:104" x14ac:dyDescent="0.25"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  <c r="CQ3769"/>
      <c r="CR3769"/>
      <c r="CS3769"/>
      <c r="CT3769"/>
      <c r="CU3769"/>
      <c r="CV3769"/>
      <c r="CW3769"/>
      <c r="CX3769"/>
      <c r="CY3769"/>
      <c r="CZ3769"/>
    </row>
    <row r="3770" spans="81:104" x14ac:dyDescent="0.25"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  <c r="CQ3770"/>
      <c r="CR3770"/>
      <c r="CS3770"/>
      <c r="CT3770"/>
      <c r="CU3770"/>
      <c r="CV3770"/>
      <c r="CW3770"/>
      <c r="CX3770"/>
      <c r="CY3770"/>
      <c r="CZ3770"/>
    </row>
    <row r="3771" spans="81:104" x14ac:dyDescent="0.25"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  <c r="CQ3771"/>
      <c r="CR3771"/>
      <c r="CS3771"/>
      <c r="CT3771"/>
      <c r="CU3771"/>
      <c r="CV3771"/>
      <c r="CW3771"/>
      <c r="CX3771"/>
      <c r="CY3771"/>
      <c r="CZ3771"/>
    </row>
    <row r="3772" spans="81:104" x14ac:dyDescent="0.25"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  <c r="CQ3772"/>
      <c r="CR3772"/>
      <c r="CS3772"/>
      <c r="CT3772"/>
      <c r="CU3772"/>
      <c r="CV3772"/>
      <c r="CW3772"/>
      <c r="CX3772"/>
      <c r="CY3772"/>
      <c r="CZ3772"/>
    </row>
    <row r="3773" spans="81:104" x14ac:dyDescent="0.25"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  <c r="CQ3773"/>
      <c r="CR3773"/>
      <c r="CS3773"/>
      <c r="CT3773"/>
      <c r="CU3773"/>
      <c r="CV3773"/>
      <c r="CW3773"/>
      <c r="CX3773"/>
      <c r="CY3773"/>
      <c r="CZ3773"/>
    </row>
    <row r="3774" spans="81:104" x14ac:dyDescent="0.25"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  <c r="CQ3774"/>
      <c r="CR3774"/>
      <c r="CS3774"/>
      <c r="CT3774"/>
      <c r="CU3774"/>
      <c r="CV3774"/>
      <c r="CW3774"/>
      <c r="CX3774"/>
      <c r="CY3774"/>
      <c r="CZ3774"/>
    </row>
    <row r="3775" spans="81:104" x14ac:dyDescent="0.25"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  <c r="CQ3775"/>
      <c r="CR3775"/>
      <c r="CS3775"/>
      <c r="CT3775"/>
      <c r="CU3775"/>
      <c r="CV3775"/>
      <c r="CW3775"/>
      <c r="CX3775"/>
      <c r="CY3775"/>
      <c r="CZ3775"/>
    </row>
    <row r="3776" spans="81:104" x14ac:dyDescent="0.25"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  <c r="CQ3776"/>
      <c r="CR3776"/>
      <c r="CS3776"/>
      <c r="CT3776"/>
      <c r="CU3776"/>
      <c r="CV3776"/>
      <c r="CW3776"/>
      <c r="CX3776"/>
      <c r="CY3776"/>
      <c r="CZ3776"/>
    </row>
    <row r="3777" spans="81:104" x14ac:dyDescent="0.25"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  <c r="CQ3777"/>
      <c r="CR3777"/>
      <c r="CS3777"/>
      <c r="CT3777"/>
      <c r="CU3777"/>
      <c r="CV3777"/>
      <c r="CW3777"/>
      <c r="CX3777"/>
      <c r="CY3777"/>
      <c r="CZ3777"/>
    </row>
    <row r="3778" spans="81:104" x14ac:dyDescent="0.25"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  <c r="CQ3778"/>
      <c r="CR3778"/>
      <c r="CS3778"/>
      <c r="CT3778"/>
      <c r="CU3778"/>
      <c r="CV3778"/>
      <c r="CW3778"/>
      <c r="CX3778"/>
      <c r="CY3778"/>
      <c r="CZ3778"/>
    </row>
    <row r="3779" spans="81:104" x14ac:dyDescent="0.25"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  <c r="CQ3779"/>
      <c r="CR3779"/>
      <c r="CS3779"/>
      <c r="CT3779"/>
      <c r="CU3779"/>
      <c r="CV3779"/>
      <c r="CW3779"/>
      <c r="CX3779"/>
      <c r="CY3779"/>
      <c r="CZ3779"/>
    </row>
    <row r="3780" spans="81:104" x14ac:dyDescent="0.25"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  <c r="CQ3780"/>
      <c r="CR3780"/>
      <c r="CS3780"/>
      <c r="CT3780"/>
      <c r="CU3780"/>
      <c r="CV3780"/>
      <c r="CW3780"/>
      <c r="CX3780"/>
      <c r="CY3780"/>
      <c r="CZ3780"/>
    </row>
    <row r="3781" spans="81:104" x14ac:dyDescent="0.25"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  <c r="CQ3781"/>
      <c r="CR3781"/>
      <c r="CS3781"/>
      <c r="CT3781"/>
      <c r="CU3781"/>
      <c r="CV3781"/>
      <c r="CW3781"/>
      <c r="CX3781"/>
      <c r="CY3781"/>
      <c r="CZ3781"/>
    </row>
    <row r="3782" spans="81:104" x14ac:dyDescent="0.25"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  <c r="CQ3782"/>
      <c r="CR3782"/>
      <c r="CS3782"/>
      <c r="CT3782"/>
      <c r="CU3782"/>
      <c r="CV3782"/>
      <c r="CW3782"/>
      <c r="CX3782"/>
      <c r="CY3782"/>
      <c r="CZ3782"/>
    </row>
    <row r="3783" spans="81:104" x14ac:dyDescent="0.25"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  <c r="CQ3783"/>
      <c r="CR3783"/>
      <c r="CS3783"/>
      <c r="CT3783"/>
      <c r="CU3783"/>
      <c r="CV3783"/>
      <c r="CW3783"/>
      <c r="CX3783"/>
      <c r="CY3783"/>
      <c r="CZ3783"/>
    </row>
    <row r="3784" spans="81:104" x14ac:dyDescent="0.25"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  <c r="CQ3784"/>
      <c r="CR3784"/>
      <c r="CS3784"/>
      <c r="CT3784"/>
      <c r="CU3784"/>
      <c r="CV3784"/>
      <c r="CW3784"/>
      <c r="CX3784"/>
      <c r="CY3784"/>
      <c r="CZ3784"/>
    </row>
    <row r="3785" spans="81:104" x14ac:dyDescent="0.25"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  <c r="CQ3785"/>
      <c r="CR3785"/>
      <c r="CS3785"/>
      <c r="CT3785"/>
      <c r="CU3785"/>
      <c r="CV3785"/>
      <c r="CW3785"/>
      <c r="CX3785"/>
      <c r="CY3785"/>
      <c r="CZ3785"/>
    </row>
    <row r="3786" spans="81:104" x14ac:dyDescent="0.25"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  <c r="CQ3786"/>
      <c r="CR3786"/>
      <c r="CS3786"/>
      <c r="CT3786"/>
      <c r="CU3786"/>
      <c r="CV3786"/>
      <c r="CW3786"/>
      <c r="CX3786"/>
      <c r="CY3786"/>
      <c r="CZ3786"/>
    </row>
    <row r="3787" spans="81:104" x14ac:dyDescent="0.25"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  <c r="CQ3787"/>
      <c r="CR3787"/>
      <c r="CS3787"/>
      <c r="CT3787"/>
      <c r="CU3787"/>
      <c r="CV3787"/>
      <c r="CW3787"/>
      <c r="CX3787"/>
      <c r="CY3787"/>
      <c r="CZ3787"/>
    </row>
    <row r="3788" spans="81:104" x14ac:dyDescent="0.25"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  <c r="CQ3788"/>
      <c r="CR3788"/>
      <c r="CS3788"/>
      <c r="CT3788"/>
      <c r="CU3788"/>
      <c r="CV3788"/>
      <c r="CW3788"/>
      <c r="CX3788"/>
      <c r="CY3788"/>
      <c r="CZ3788"/>
    </row>
    <row r="3789" spans="81:104" x14ac:dyDescent="0.25"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  <c r="CQ3789"/>
      <c r="CR3789"/>
      <c r="CS3789"/>
      <c r="CT3789"/>
      <c r="CU3789"/>
      <c r="CV3789"/>
      <c r="CW3789"/>
      <c r="CX3789"/>
      <c r="CY3789"/>
      <c r="CZ3789"/>
    </row>
    <row r="3790" spans="81:104" x14ac:dyDescent="0.25"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  <c r="CQ3790"/>
      <c r="CR3790"/>
      <c r="CS3790"/>
      <c r="CT3790"/>
      <c r="CU3790"/>
      <c r="CV3790"/>
      <c r="CW3790"/>
      <c r="CX3790"/>
      <c r="CY3790"/>
      <c r="CZ3790"/>
    </row>
    <row r="3791" spans="81:104" x14ac:dyDescent="0.25"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  <c r="CQ3791"/>
      <c r="CR3791"/>
      <c r="CS3791"/>
      <c r="CT3791"/>
      <c r="CU3791"/>
      <c r="CV3791"/>
      <c r="CW3791"/>
      <c r="CX3791"/>
      <c r="CY3791"/>
      <c r="CZ3791"/>
    </row>
    <row r="3792" spans="81:104" x14ac:dyDescent="0.25"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  <c r="CQ3792"/>
      <c r="CR3792"/>
      <c r="CS3792"/>
      <c r="CT3792"/>
      <c r="CU3792"/>
      <c r="CV3792"/>
      <c r="CW3792"/>
      <c r="CX3792"/>
      <c r="CY3792"/>
      <c r="CZ3792"/>
    </row>
    <row r="3793" spans="81:104" x14ac:dyDescent="0.25"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  <c r="CQ3793"/>
      <c r="CR3793"/>
      <c r="CS3793"/>
      <c r="CT3793"/>
      <c r="CU3793"/>
      <c r="CV3793"/>
      <c r="CW3793"/>
      <c r="CX3793"/>
      <c r="CY3793"/>
      <c r="CZ3793"/>
    </row>
    <row r="3794" spans="81:104" x14ac:dyDescent="0.25"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  <c r="CQ3794"/>
      <c r="CR3794"/>
      <c r="CS3794"/>
      <c r="CT3794"/>
      <c r="CU3794"/>
      <c r="CV3794"/>
      <c r="CW3794"/>
      <c r="CX3794"/>
      <c r="CY3794"/>
      <c r="CZ3794"/>
    </row>
    <row r="3795" spans="81:104" x14ac:dyDescent="0.25"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  <c r="CQ3795"/>
      <c r="CR3795"/>
      <c r="CS3795"/>
      <c r="CT3795"/>
      <c r="CU3795"/>
      <c r="CV3795"/>
      <c r="CW3795"/>
      <c r="CX3795"/>
      <c r="CY3795"/>
      <c r="CZ3795"/>
    </row>
    <row r="3796" spans="81:104" x14ac:dyDescent="0.25"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  <c r="CQ3796"/>
      <c r="CR3796"/>
      <c r="CS3796"/>
      <c r="CT3796"/>
      <c r="CU3796"/>
      <c r="CV3796"/>
      <c r="CW3796"/>
      <c r="CX3796"/>
      <c r="CY3796"/>
      <c r="CZ3796"/>
    </row>
    <row r="3797" spans="81:104" x14ac:dyDescent="0.25"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  <c r="CQ3797"/>
      <c r="CR3797"/>
      <c r="CS3797"/>
      <c r="CT3797"/>
      <c r="CU3797"/>
      <c r="CV3797"/>
      <c r="CW3797"/>
      <c r="CX3797"/>
      <c r="CY3797"/>
      <c r="CZ3797"/>
    </row>
    <row r="3798" spans="81:104" x14ac:dyDescent="0.25"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  <c r="CQ3798"/>
      <c r="CR3798"/>
      <c r="CS3798"/>
      <c r="CT3798"/>
      <c r="CU3798"/>
      <c r="CV3798"/>
      <c r="CW3798"/>
      <c r="CX3798"/>
      <c r="CY3798"/>
      <c r="CZ3798"/>
    </row>
    <row r="3799" spans="81:104" x14ac:dyDescent="0.25"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  <c r="CQ3799"/>
      <c r="CR3799"/>
      <c r="CS3799"/>
      <c r="CT3799"/>
      <c r="CU3799"/>
      <c r="CV3799"/>
      <c r="CW3799"/>
      <c r="CX3799"/>
      <c r="CY3799"/>
      <c r="CZ3799"/>
    </row>
    <row r="3800" spans="81:104" x14ac:dyDescent="0.25"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  <c r="CQ3800"/>
      <c r="CR3800"/>
      <c r="CS3800"/>
      <c r="CT3800"/>
      <c r="CU3800"/>
      <c r="CV3800"/>
      <c r="CW3800"/>
      <c r="CX3800"/>
      <c r="CY3800"/>
      <c r="CZ3800"/>
    </row>
    <row r="3801" spans="81:104" x14ac:dyDescent="0.25"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  <c r="CQ3801"/>
      <c r="CR3801"/>
      <c r="CS3801"/>
      <c r="CT3801"/>
      <c r="CU3801"/>
      <c r="CV3801"/>
      <c r="CW3801"/>
      <c r="CX3801"/>
      <c r="CY3801"/>
      <c r="CZ3801"/>
    </row>
    <row r="3802" spans="81:104" x14ac:dyDescent="0.25"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  <c r="CQ3802"/>
      <c r="CR3802"/>
      <c r="CS3802"/>
      <c r="CT3802"/>
      <c r="CU3802"/>
      <c r="CV3802"/>
      <c r="CW3802"/>
      <c r="CX3802"/>
      <c r="CY3802"/>
      <c r="CZ3802"/>
    </row>
    <row r="3803" spans="81:104" x14ac:dyDescent="0.25"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  <c r="CQ3803"/>
      <c r="CR3803"/>
      <c r="CS3803"/>
      <c r="CT3803"/>
      <c r="CU3803"/>
      <c r="CV3803"/>
      <c r="CW3803"/>
      <c r="CX3803"/>
      <c r="CY3803"/>
      <c r="CZ3803"/>
    </row>
    <row r="3804" spans="81:104" x14ac:dyDescent="0.25"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  <c r="CQ3804"/>
      <c r="CR3804"/>
      <c r="CS3804"/>
      <c r="CT3804"/>
      <c r="CU3804"/>
      <c r="CV3804"/>
      <c r="CW3804"/>
      <c r="CX3804"/>
      <c r="CY3804"/>
      <c r="CZ3804"/>
    </row>
    <row r="3805" spans="81:104" x14ac:dyDescent="0.25"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  <c r="CQ3805"/>
      <c r="CR3805"/>
      <c r="CS3805"/>
      <c r="CT3805"/>
      <c r="CU3805"/>
      <c r="CV3805"/>
      <c r="CW3805"/>
      <c r="CX3805"/>
      <c r="CY3805"/>
      <c r="CZ3805"/>
    </row>
    <row r="3806" spans="81:104" x14ac:dyDescent="0.25"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  <c r="CQ3806"/>
      <c r="CR3806"/>
      <c r="CS3806"/>
      <c r="CT3806"/>
      <c r="CU3806"/>
      <c r="CV3806"/>
      <c r="CW3806"/>
      <c r="CX3806"/>
      <c r="CY3806"/>
      <c r="CZ3806"/>
    </row>
    <row r="3807" spans="81:104" x14ac:dyDescent="0.25"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  <c r="CQ3807"/>
      <c r="CR3807"/>
      <c r="CS3807"/>
      <c r="CT3807"/>
      <c r="CU3807"/>
      <c r="CV3807"/>
      <c r="CW3807"/>
      <c r="CX3807"/>
      <c r="CY3807"/>
      <c r="CZ3807"/>
    </row>
    <row r="3808" spans="81:104" x14ac:dyDescent="0.25"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  <c r="CQ3808"/>
      <c r="CR3808"/>
      <c r="CS3808"/>
      <c r="CT3808"/>
      <c r="CU3808"/>
      <c r="CV3808"/>
      <c r="CW3808"/>
      <c r="CX3808"/>
      <c r="CY3808"/>
      <c r="CZ3808"/>
    </row>
    <row r="3809" spans="81:104" x14ac:dyDescent="0.25"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  <c r="CQ3809"/>
      <c r="CR3809"/>
      <c r="CS3809"/>
      <c r="CT3809"/>
      <c r="CU3809"/>
      <c r="CV3809"/>
      <c r="CW3809"/>
      <c r="CX3809"/>
      <c r="CY3809"/>
      <c r="CZ3809"/>
    </row>
    <row r="3810" spans="81:104" x14ac:dyDescent="0.25"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  <c r="CQ3810"/>
      <c r="CR3810"/>
      <c r="CS3810"/>
      <c r="CT3810"/>
      <c r="CU3810"/>
      <c r="CV3810"/>
      <c r="CW3810"/>
      <c r="CX3810"/>
      <c r="CY3810"/>
      <c r="CZ3810"/>
    </row>
    <row r="3811" spans="81:104" x14ac:dyDescent="0.25"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  <c r="CQ3811"/>
      <c r="CR3811"/>
      <c r="CS3811"/>
      <c r="CT3811"/>
      <c r="CU3811"/>
      <c r="CV3811"/>
      <c r="CW3811"/>
      <c r="CX3811"/>
      <c r="CY3811"/>
      <c r="CZ3811"/>
    </row>
    <row r="3812" spans="81:104" x14ac:dyDescent="0.25"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  <c r="CQ3812"/>
      <c r="CR3812"/>
      <c r="CS3812"/>
      <c r="CT3812"/>
      <c r="CU3812"/>
      <c r="CV3812"/>
      <c r="CW3812"/>
      <c r="CX3812"/>
      <c r="CY3812"/>
      <c r="CZ3812"/>
    </row>
    <row r="3813" spans="81:104" x14ac:dyDescent="0.25"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  <c r="CQ3813"/>
      <c r="CR3813"/>
      <c r="CS3813"/>
      <c r="CT3813"/>
      <c r="CU3813"/>
      <c r="CV3813"/>
      <c r="CW3813"/>
      <c r="CX3813"/>
      <c r="CY3813"/>
      <c r="CZ3813"/>
    </row>
    <row r="3814" spans="81:104" x14ac:dyDescent="0.25"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  <c r="CQ3814"/>
      <c r="CR3814"/>
      <c r="CS3814"/>
      <c r="CT3814"/>
      <c r="CU3814"/>
      <c r="CV3814"/>
      <c r="CW3814"/>
      <c r="CX3814"/>
      <c r="CY3814"/>
      <c r="CZ3814"/>
    </row>
    <row r="3815" spans="81:104" x14ac:dyDescent="0.25"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  <c r="CQ3815"/>
      <c r="CR3815"/>
      <c r="CS3815"/>
      <c r="CT3815"/>
      <c r="CU3815"/>
      <c r="CV3815"/>
      <c r="CW3815"/>
      <c r="CX3815"/>
      <c r="CY3815"/>
      <c r="CZ3815"/>
    </row>
    <row r="3816" spans="81:104" x14ac:dyDescent="0.25"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  <c r="CQ3816"/>
      <c r="CR3816"/>
      <c r="CS3816"/>
      <c r="CT3816"/>
      <c r="CU3816"/>
      <c r="CV3816"/>
      <c r="CW3816"/>
      <c r="CX3816"/>
      <c r="CY3816"/>
      <c r="CZ3816"/>
    </row>
    <row r="3817" spans="81:104" x14ac:dyDescent="0.25"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  <c r="CQ3817"/>
      <c r="CR3817"/>
      <c r="CS3817"/>
      <c r="CT3817"/>
      <c r="CU3817"/>
      <c r="CV3817"/>
      <c r="CW3817"/>
      <c r="CX3817"/>
      <c r="CY3817"/>
      <c r="CZ3817"/>
    </row>
    <row r="3818" spans="81:104" x14ac:dyDescent="0.25"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  <c r="CQ3818"/>
      <c r="CR3818"/>
      <c r="CS3818"/>
      <c r="CT3818"/>
      <c r="CU3818"/>
      <c r="CV3818"/>
      <c r="CW3818"/>
      <c r="CX3818"/>
      <c r="CY3818"/>
      <c r="CZ3818"/>
    </row>
    <row r="3819" spans="81:104" x14ac:dyDescent="0.25"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  <c r="CQ3819"/>
      <c r="CR3819"/>
      <c r="CS3819"/>
      <c r="CT3819"/>
      <c r="CU3819"/>
      <c r="CV3819"/>
      <c r="CW3819"/>
      <c r="CX3819"/>
      <c r="CY3819"/>
      <c r="CZ3819"/>
    </row>
    <row r="3820" spans="81:104" x14ac:dyDescent="0.25"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  <c r="CQ3820"/>
      <c r="CR3820"/>
      <c r="CS3820"/>
      <c r="CT3820"/>
      <c r="CU3820"/>
      <c r="CV3820"/>
      <c r="CW3820"/>
      <c r="CX3820"/>
      <c r="CY3820"/>
      <c r="CZ3820"/>
    </row>
    <row r="3821" spans="81:104" x14ac:dyDescent="0.25"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  <c r="CQ3821"/>
      <c r="CR3821"/>
      <c r="CS3821"/>
      <c r="CT3821"/>
      <c r="CU3821"/>
      <c r="CV3821"/>
      <c r="CW3821"/>
      <c r="CX3821"/>
      <c r="CY3821"/>
      <c r="CZ3821"/>
    </row>
    <row r="3822" spans="81:104" x14ac:dyDescent="0.25"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  <c r="CQ3822"/>
      <c r="CR3822"/>
      <c r="CS3822"/>
      <c r="CT3822"/>
      <c r="CU3822"/>
      <c r="CV3822"/>
      <c r="CW3822"/>
      <c r="CX3822"/>
      <c r="CY3822"/>
      <c r="CZ3822"/>
    </row>
    <row r="3823" spans="81:104" x14ac:dyDescent="0.25"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  <c r="CQ3823"/>
      <c r="CR3823"/>
      <c r="CS3823"/>
      <c r="CT3823"/>
      <c r="CU3823"/>
      <c r="CV3823"/>
      <c r="CW3823"/>
      <c r="CX3823"/>
      <c r="CY3823"/>
      <c r="CZ3823"/>
    </row>
    <row r="3824" spans="81:104" x14ac:dyDescent="0.25"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  <c r="CQ3824"/>
      <c r="CR3824"/>
      <c r="CS3824"/>
      <c r="CT3824"/>
      <c r="CU3824"/>
      <c r="CV3824"/>
      <c r="CW3824"/>
      <c r="CX3824"/>
      <c r="CY3824"/>
      <c r="CZ3824"/>
    </row>
    <row r="3825" spans="81:104" x14ac:dyDescent="0.25"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  <c r="CQ3825"/>
      <c r="CR3825"/>
      <c r="CS3825"/>
      <c r="CT3825"/>
      <c r="CU3825"/>
      <c r="CV3825"/>
      <c r="CW3825"/>
      <c r="CX3825"/>
      <c r="CY3825"/>
      <c r="CZ3825"/>
    </row>
    <row r="3826" spans="81:104" x14ac:dyDescent="0.25"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  <c r="CQ3826"/>
      <c r="CR3826"/>
      <c r="CS3826"/>
      <c r="CT3826"/>
      <c r="CU3826"/>
      <c r="CV3826"/>
      <c r="CW3826"/>
      <c r="CX3826"/>
      <c r="CY3826"/>
      <c r="CZ3826"/>
    </row>
    <row r="3827" spans="81:104" x14ac:dyDescent="0.25"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  <c r="CQ3827"/>
      <c r="CR3827"/>
      <c r="CS3827"/>
      <c r="CT3827"/>
      <c r="CU3827"/>
      <c r="CV3827"/>
      <c r="CW3827"/>
      <c r="CX3827"/>
      <c r="CY3827"/>
      <c r="CZ3827"/>
    </row>
    <row r="3828" spans="81:104" x14ac:dyDescent="0.25"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  <c r="CQ3828"/>
      <c r="CR3828"/>
      <c r="CS3828"/>
      <c r="CT3828"/>
      <c r="CU3828"/>
      <c r="CV3828"/>
      <c r="CW3828"/>
      <c r="CX3828"/>
      <c r="CY3828"/>
      <c r="CZ3828"/>
    </row>
    <row r="3829" spans="81:104" x14ac:dyDescent="0.25"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  <c r="CQ3829"/>
      <c r="CR3829"/>
      <c r="CS3829"/>
      <c r="CT3829"/>
      <c r="CU3829"/>
      <c r="CV3829"/>
      <c r="CW3829"/>
      <c r="CX3829"/>
      <c r="CY3829"/>
      <c r="CZ3829"/>
    </row>
    <row r="3830" spans="81:104" x14ac:dyDescent="0.25"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  <c r="CQ3830"/>
      <c r="CR3830"/>
      <c r="CS3830"/>
      <c r="CT3830"/>
      <c r="CU3830"/>
      <c r="CV3830"/>
      <c r="CW3830"/>
      <c r="CX3830"/>
      <c r="CY3830"/>
      <c r="CZ3830"/>
    </row>
    <row r="3831" spans="81:104" x14ac:dyDescent="0.25"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  <c r="CQ3831"/>
      <c r="CR3831"/>
      <c r="CS3831"/>
      <c r="CT3831"/>
      <c r="CU3831"/>
      <c r="CV3831"/>
      <c r="CW3831"/>
      <c r="CX3831"/>
      <c r="CY3831"/>
      <c r="CZ3831"/>
    </row>
    <row r="3832" spans="81:104" x14ac:dyDescent="0.25"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  <c r="CQ3832"/>
      <c r="CR3832"/>
      <c r="CS3832"/>
      <c r="CT3832"/>
      <c r="CU3832"/>
      <c r="CV3832"/>
      <c r="CW3832"/>
      <c r="CX3832"/>
      <c r="CY3832"/>
      <c r="CZ3832"/>
    </row>
    <row r="3833" spans="81:104" x14ac:dyDescent="0.25"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  <c r="CQ3833"/>
      <c r="CR3833"/>
      <c r="CS3833"/>
      <c r="CT3833"/>
      <c r="CU3833"/>
      <c r="CV3833"/>
      <c r="CW3833"/>
      <c r="CX3833"/>
      <c r="CY3833"/>
      <c r="CZ3833"/>
    </row>
    <row r="3834" spans="81:104" x14ac:dyDescent="0.25"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  <c r="CQ3834"/>
      <c r="CR3834"/>
      <c r="CS3834"/>
      <c r="CT3834"/>
      <c r="CU3834"/>
      <c r="CV3834"/>
      <c r="CW3834"/>
      <c r="CX3834"/>
      <c r="CY3834"/>
      <c r="CZ3834"/>
    </row>
    <row r="3835" spans="81:104" x14ac:dyDescent="0.25"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  <c r="CQ3835"/>
      <c r="CR3835"/>
      <c r="CS3835"/>
      <c r="CT3835"/>
      <c r="CU3835"/>
      <c r="CV3835"/>
      <c r="CW3835"/>
      <c r="CX3835"/>
      <c r="CY3835"/>
      <c r="CZ3835"/>
    </row>
    <row r="3836" spans="81:104" x14ac:dyDescent="0.25"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  <c r="CQ3836"/>
      <c r="CR3836"/>
      <c r="CS3836"/>
      <c r="CT3836"/>
      <c r="CU3836"/>
      <c r="CV3836"/>
      <c r="CW3836"/>
      <c r="CX3836"/>
      <c r="CY3836"/>
      <c r="CZ3836"/>
    </row>
    <row r="3837" spans="81:104" x14ac:dyDescent="0.25"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  <c r="CQ3837"/>
      <c r="CR3837"/>
      <c r="CS3837"/>
      <c r="CT3837"/>
      <c r="CU3837"/>
      <c r="CV3837"/>
      <c r="CW3837"/>
      <c r="CX3837"/>
      <c r="CY3837"/>
      <c r="CZ3837"/>
    </row>
    <row r="3838" spans="81:104" x14ac:dyDescent="0.25"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  <c r="CQ3838"/>
      <c r="CR3838"/>
      <c r="CS3838"/>
      <c r="CT3838"/>
      <c r="CU3838"/>
      <c r="CV3838"/>
      <c r="CW3838"/>
      <c r="CX3838"/>
      <c r="CY3838"/>
      <c r="CZ3838"/>
    </row>
    <row r="3839" spans="81:104" x14ac:dyDescent="0.25"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  <c r="CQ3839"/>
      <c r="CR3839"/>
      <c r="CS3839"/>
      <c r="CT3839"/>
      <c r="CU3839"/>
      <c r="CV3839"/>
      <c r="CW3839"/>
      <c r="CX3839"/>
      <c r="CY3839"/>
      <c r="CZ3839"/>
    </row>
    <row r="3840" spans="81:104" x14ac:dyDescent="0.25"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  <c r="CQ3840"/>
      <c r="CR3840"/>
      <c r="CS3840"/>
      <c r="CT3840"/>
      <c r="CU3840"/>
      <c r="CV3840"/>
      <c r="CW3840"/>
      <c r="CX3840"/>
      <c r="CY3840"/>
      <c r="CZ3840"/>
    </row>
    <row r="3841" spans="81:104" x14ac:dyDescent="0.25"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  <c r="CQ3841"/>
      <c r="CR3841"/>
      <c r="CS3841"/>
      <c r="CT3841"/>
      <c r="CU3841"/>
      <c r="CV3841"/>
      <c r="CW3841"/>
      <c r="CX3841"/>
      <c r="CY3841"/>
      <c r="CZ3841"/>
    </row>
    <row r="3842" spans="81:104" x14ac:dyDescent="0.25"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  <c r="CQ3842"/>
      <c r="CR3842"/>
      <c r="CS3842"/>
      <c r="CT3842"/>
      <c r="CU3842"/>
      <c r="CV3842"/>
      <c r="CW3842"/>
      <c r="CX3842"/>
      <c r="CY3842"/>
      <c r="CZ3842"/>
    </row>
    <row r="3843" spans="81:104" x14ac:dyDescent="0.25"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  <c r="CQ3843"/>
      <c r="CR3843"/>
      <c r="CS3843"/>
      <c r="CT3843"/>
      <c r="CU3843"/>
      <c r="CV3843"/>
      <c r="CW3843"/>
      <c r="CX3843"/>
      <c r="CY3843"/>
      <c r="CZ3843"/>
    </row>
    <row r="3844" spans="81:104" x14ac:dyDescent="0.25"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  <c r="CQ3844"/>
      <c r="CR3844"/>
      <c r="CS3844"/>
      <c r="CT3844"/>
      <c r="CU3844"/>
      <c r="CV3844"/>
      <c r="CW3844"/>
      <c r="CX3844"/>
      <c r="CY3844"/>
      <c r="CZ3844"/>
    </row>
    <row r="3845" spans="81:104" x14ac:dyDescent="0.25"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  <c r="CQ3845"/>
      <c r="CR3845"/>
      <c r="CS3845"/>
      <c r="CT3845"/>
      <c r="CU3845"/>
      <c r="CV3845"/>
      <c r="CW3845"/>
      <c r="CX3845"/>
      <c r="CY3845"/>
      <c r="CZ3845"/>
    </row>
    <row r="3846" spans="81:104" x14ac:dyDescent="0.25"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  <c r="CQ3846"/>
      <c r="CR3846"/>
      <c r="CS3846"/>
      <c r="CT3846"/>
      <c r="CU3846"/>
      <c r="CV3846"/>
      <c r="CW3846"/>
      <c r="CX3846"/>
      <c r="CY3846"/>
      <c r="CZ3846"/>
    </row>
    <row r="3847" spans="81:104" x14ac:dyDescent="0.25"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  <c r="CQ3847"/>
      <c r="CR3847"/>
      <c r="CS3847"/>
      <c r="CT3847"/>
      <c r="CU3847"/>
      <c r="CV3847"/>
      <c r="CW3847"/>
      <c r="CX3847"/>
      <c r="CY3847"/>
      <c r="CZ3847"/>
    </row>
    <row r="3848" spans="81:104" x14ac:dyDescent="0.25"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  <c r="CQ3848"/>
      <c r="CR3848"/>
      <c r="CS3848"/>
      <c r="CT3848"/>
      <c r="CU3848"/>
      <c r="CV3848"/>
      <c r="CW3848"/>
      <c r="CX3848"/>
      <c r="CY3848"/>
      <c r="CZ3848"/>
    </row>
    <row r="3849" spans="81:104" x14ac:dyDescent="0.25"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  <c r="CQ3849"/>
      <c r="CR3849"/>
      <c r="CS3849"/>
      <c r="CT3849"/>
      <c r="CU3849"/>
      <c r="CV3849"/>
      <c r="CW3849"/>
      <c r="CX3849"/>
      <c r="CY3849"/>
      <c r="CZ3849"/>
    </row>
    <row r="3850" spans="81:104" x14ac:dyDescent="0.25"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  <c r="CQ3850"/>
      <c r="CR3850"/>
      <c r="CS3850"/>
      <c r="CT3850"/>
      <c r="CU3850"/>
      <c r="CV3850"/>
      <c r="CW3850"/>
      <c r="CX3850"/>
      <c r="CY3850"/>
      <c r="CZ3850"/>
    </row>
    <row r="3851" spans="81:104" x14ac:dyDescent="0.25"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  <c r="CQ3851"/>
      <c r="CR3851"/>
      <c r="CS3851"/>
      <c r="CT3851"/>
      <c r="CU3851"/>
      <c r="CV3851"/>
      <c r="CW3851"/>
      <c r="CX3851"/>
      <c r="CY3851"/>
      <c r="CZ3851"/>
    </row>
    <row r="3852" spans="81:104" x14ac:dyDescent="0.25"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  <c r="CQ3852"/>
      <c r="CR3852"/>
      <c r="CS3852"/>
      <c r="CT3852"/>
      <c r="CU3852"/>
      <c r="CV3852"/>
      <c r="CW3852"/>
      <c r="CX3852"/>
      <c r="CY3852"/>
      <c r="CZ3852"/>
    </row>
    <row r="3853" spans="81:104" x14ac:dyDescent="0.25"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  <c r="CQ3853"/>
      <c r="CR3853"/>
      <c r="CS3853"/>
      <c r="CT3853"/>
      <c r="CU3853"/>
      <c r="CV3853"/>
      <c r="CW3853"/>
      <c r="CX3853"/>
      <c r="CY3853"/>
      <c r="CZ3853"/>
    </row>
    <row r="3854" spans="81:104" x14ac:dyDescent="0.25"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  <c r="CQ3854"/>
      <c r="CR3854"/>
      <c r="CS3854"/>
      <c r="CT3854"/>
      <c r="CU3854"/>
      <c r="CV3854"/>
      <c r="CW3854"/>
      <c r="CX3854"/>
      <c r="CY3854"/>
      <c r="CZ3854"/>
    </row>
    <row r="3855" spans="81:104" x14ac:dyDescent="0.25"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  <c r="CQ3855"/>
      <c r="CR3855"/>
      <c r="CS3855"/>
      <c r="CT3855"/>
      <c r="CU3855"/>
      <c r="CV3855"/>
      <c r="CW3855"/>
      <c r="CX3855"/>
      <c r="CY3855"/>
      <c r="CZ3855"/>
    </row>
    <row r="3856" spans="81:104" x14ac:dyDescent="0.25"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  <c r="CQ3856"/>
      <c r="CR3856"/>
      <c r="CS3856"/>
      <c r="CT3856"/>
      <c r="CU3856"/>
      <c r="CV3856"/>
      <c r="CW3856"/>
      <c r="CX3856"/>
      <c r="CY3856"/>
      <c r="CZ3856"/>
    </row>
    <row r="3857" spans="81:104" x14ac:dyDescent="0.25"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  <c r="CQ3857"/>
      <c r="CR3857"/>
      <c r="CS3857"/>
      <c r="CT3857"/>
      <c r="CU3857"/>
      <c r="CV3857"/>
      <c r="CW3857"/>
      <c r="CX3857"/>
      <c r="CY3857"/>
      <c r="CZ3857"/>
    </row>
    <row r="3858" spans="81:104" x14ac:dyDescent="0.25"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  <c r="CQ3858"/>
      <c r="CR3858"/>
      <c r="CS3858"/>
      <c r="CT3858"/>
      <c r="CU3858"/>
      <c r="CV3858"/>
      <c r="CW3858"/>
      <c r="CX3858"/>
      <c r="CY3858"/>
      <c r="CZ3858"/>
    </row>
    <row r="3859" spans="81:104" x14ac:dyDescent="0.25"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  <c r="CQ3859"/>
      <c r="CR3859"/>
      <c r="CS3859"/>
      <c r="CT3859"/>
      <c r="CU3859"/>
      <c r="CV3859"/>
      <c r="CW3859"/>
      <c r="CX3859"/>
      <c r="CY3859"/>
      <c r="CZ3859"/>
    </row>
    <row r="3860" spans="81:104" x14ac:dyDescent="0.25"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  <c r="CQ3860"/>
      <c r="CR3860"/>
      <c r="CS3860"/>
      <c r="CT3860"/>
      <c r="CU3860"/>
      <c r="CV3860"/>
      <c r="CW3860"/>
      <c r="CX3860"/>
      <c r="CY3860"/>
      <c r="CZ3860"/>
    </row>
    <row r="3861" spans="81:104" x14ac:dyDescent="0.25"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  <c r="CQ3861"/>
      <c r="CR3861"/>
      <c r="CS3861"/>
      <c r="CT3861"/>
      <c r="CU3861"/>
      <c r="CV3861"/>
      <c r="CW3861"/>
      <c r="CX3861"/>
      <c r="CY3861"/>
      <c r="CZ3861"/>
    </row>
    <row r="3862" spans="81:104" x14ac:dyDescent="0.25"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  <c r="CQ3862"/>
      <c r="CR3862"/>
      <c r="CS3862"/>
      <c r="CT3862"/>
      <c r="CU3862"/>
      <c r="CV3862"/>
      <c r="CW3862"/>
      <c r="CX3862"/>
      <c r="CY3862"/>
      <c r="CZ3862"/>
    </row>
    <row r="3863" spans="81:104" x14ac:dyDescent="0.25"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  <c r="CQ3863"/>
      <c r="CR3863"/>
      <c r="CS3863"/>
      <c r="CT3863"/>
      <c r="CU3863"/>
      <c r="CV3863"/>
      <c r="CW3863"/>
      <c r="CX3863"/>
      <c r="CY3863"/>
      <c r="CZ3863"/>
    </row>
    <row r="3864" spans="81:104" x14ac:dyDescent="0.25"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  <c r="CQ3864"/>
      <c r="CR3864"/>
      <c r="CS3864"/>
      <c r="CT3864"/>
      <c r="CU3864"/>
      <c r="CV3864"/>
      <c r="CW3864"/>
      <c r="CX3864"/>
      <c r="CY3864"/>
      <c r="CZ3864"/>
    </row>
    <row r="3865" spans="81:104" x14ac:dyDescent="0.25"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  <c r="CQ3865"/>
      <c r="CR3865"/>
      <c r="CS3865"/>
      <c r="CT3865"/>
      <c r="CU3865"/>
      <c r="CV3865"/>
      <c r="CW3865"/>
      <c r="CX3865"/>
      <c r="CY3865"/>
      <c r="CZ3865"/>
    </row>
    <row r="3866" spans="81:104" x14ac:dyDescent="0.25"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  <c r="CQ3866"/>
      <c r="CR3866"/>
      <c r="CS3866"/>
      <c r="CT3866"/>
      <c r="CU3866"/>
      <c r="CV3866"/>
      <c r="CW3866"/>
      <c r="CX3866"/>
      <c r="CY3866"/>
      <c r="CZ3866"/>
    </row>
    <row r="3867" spans="81:104" x14ac:dyDescent="0.25"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  <c r="CQ3867"/>
      <c r="CR3867"/>
      <c r="CS3867"/>
      <c r="CT3867"/>
      <c r="CU3867"/>
      <c r="CV3867"/>
      <c r="CW3867"/>
      <c r="CX3867"/>
      <c r="CY3867"/>
      <c r="CZ3867"/>
    </row>
    <row r="3868" spans="81:104" x14ac:dyDescent="0.25"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  <c r="CQ3868"/>
      <c r="CR3868"/>
      <c r="CS3868"/>
      <c r="CT3868"/>
      <c r="CU3868"/>
      <c r="CV3868"/>
      <c r="CW3868"/>
      <c r="CX3868"/>
      <c r="CY3868"/>
      <c r="CZ3868"/>
    </row>
    <row r="3869" spans="81:104" x14ac:dyDescent="0.25"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  <c r="CQ3869"/>
      <c r="CR3869"/>
      <c r="CS3869"/>
      <c r="CT3869"/>
      <c r="CU3869"/>
      <c r="CV3869"/>
      <c r="CW3869"/>
      <c r="CX3869"/>
      <c r="CY3869"/>
      <c r="CZ3869"/>
    </row>
    <row r="3870" spans="81:104" x14ac:dyDescent="0.25"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  <c r="CQ3870"/>
      <c r="CR3870"/>
      <c r="CS3870"/>
      <c r="CT3870"/>
      <c r="CU3870"/>
      <c r="CV3870"/>
      <c r="CW3870"/>
      <c r="CX3870"/>
      <c r="CY3870"/>
      <c r="CZ3870"/>
    </row>
    <row r="3871" spans="81:104" x14ac:dyDescent="0.25"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  <c r="CQ3871"/>
      <c r="CR3871"/>
      <c r="CS3871"/>
      <c r="CT3871"/>
      <c r="CU3871"/>
      <c r="CV3871"/>
      <c r="CW3871"/>
      <c r="CX3871"/>
      <c r="CY3871"/>
      <c r="CZ3871"/>
    </row>
    <row r="3872" spans="81:104" x14ac:dyDescent="0.25"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  <c r="CQ3872"/>
      <c r="CR3872"/>
      <c r="CS3872"/>
      <c r="CT3872"/>
      <c r="CU3872"/>
      <c r="CV3872"/>
      <c r="CW3872"/>
      <c r="CX3872"/>
      <c r="CY3872"/>
      <c r="CZ3872"/>
    </row>
    <row r="3873" spans="81:104" x14ac:dyDescent="0.25"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  <c r="CQ3873"/>
      <c r="CR3873"/>
      <c r="CS3873"/>
      <c r="CT3873"/>
      <c r="CU3873"/>
      <c r="CV3873"/>
      <c r="CW3873"/>
      <c r="CX3873"/>
      <c r="CY3873"/>
      <c r="CZ3873"/>
    </row>
    <row r="3874" spans="81:104" x14ac:dyDescent="0.25"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  <c r="CQ3874"/>
      <c r="CR3874"/>
      <c r="CS3874"/>
      <c r="CT3874"/>
      <c r="CU3874"/>
      <c r="CV3874"/>
      <c r="CW3874"/>
      <c r="CX3874"/>
      <c r="CY3874"/>
      <c r="CZ3874"/>
    </row>
    <row r="3875" spans="81:104" x14ac:dyDescent="0.25"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  <c r="CQ3875"/>
      <c r="CR3875"/>
      <c r="CS3875"/>
      <c r="CT3875"/>
      <c r="CU3875"/>
      <c r="CV3875"/>
      <c r="CW3875"/>
      <c r="CX3875"/>
      <c r="CY3875"/>
      <c r="CZ3875"/>
    </row>
    <row r="3876" spans="81:104" x14ac:dyDescent="0.25"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  <c r="CQ3876"/>
      <c r="CR3876"/>
      <c r="CS3876"/>
      <c r="CT3876"/>
      <c r="CU3876"/>
      <c r="CV3876"/>
      <c r="CW3876"/>
      <c r="CX3876"/>
      <c r="CY3876"/>
      <c r="CZ3876"/>
    </row>
    <row r="3877" spans="81:104" x14ac:dyDescent="0.25"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  <c r="CQ3877"/>
      <c r="CR3877"/>
      <c r="CS3877"/>
      <c r="CT3877"/>
      <c r="CU3877"/>
      <c r="CV3877"/>
      <c r="CW3877"/>
      <c r="CX3877"/>
      <c r="CY3877"/>
      <c r="CZ3877"/>
    </row>
    <row r="3878" spans="81:104" x14ac:dyDescent="0.25"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  <c r="CQ3878"/>
      <c r="CR3878"/>
      <c r="CS3878"/>
      <c r="CT3878"/>
      <c r="CU3878"/>
      <c r="CV3878"/>
      <c r="CW3878"/>
      <c r="CX3878"/>
      <c r="CY3878"/>
      <c r="CZ3878"/>
    </row>
    <row r="3879" spans="81:104" x14ac:dyDescent="0.25"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  <c r="CQ3879"/>
      <c r="CR3879"/>
      <c r="CS3879"/>
      <c r="CT3879"/>
      <c r="CU3879"/>
      <c r="CV3879"/>
      <c r="CW3879"/>
      <c r="CX3879"/>
      <c r="CY3879"/>
      <c r="CZ3879"/>
    </row>
    <row r="3880" spans="81:104" x14ac:dyDescent="0.25"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  <c r="CQ3880"/>
      <c r="CR3880"/>
      <c r="CS3880"/>
      <c r="CT3880"/>
      <c r="CU3880"/>
      <c r="CV3880"/>
      <c r="CW3880"/>
      <c r="CX3880"/>
      <c r="CY3880"/>
      <c r="CZ3880"/>
    </row>
    <row r="3881" spans="81:104" x14ac:dyDescent="0.25"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  <c r="CQ3881"/>
      <c r="CR3881"/>
      <c r="CS3881"/>
      <c r="CT3881"/>
      <c r="CU3881"/>
      <c r="CV3881"/>
      <c r="CW3881"/>
      <c r="CX3881"/>
      <c r="CY3881"/>
      <c r="CZ3881"/>
    </row>
    <row r="3882" spans="81:104" x14ac:dyDescent="0.25"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  <c r="CQ3882"/>
      <c r="CR3882"/>
      <c r="CS3882"/>
      <c r="CT3882"/>
      <c r="CU3882"/>
      <c r="CV3882"/>
      <c r="CW3882"/>
      <c r="CX3882"/>
      <c r="CY3882"/>
      <c r="CZ3882"/>
    </row>
    <row r="3883" spans="81:104" x14ac:dyDescent="0.25"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  <c r="CQ3883"/>
      <c r="CR3883"/>
      <c r="CS3883"/>
      <c r="CT3883"/>
      <c r="CU3883"/>
      <c r="CV3883"/>
      <c r="CW3883"/>
      <c r="CX3883"/>
      <c r="CY3883"/>
      <c r="CZ3883"/>
    </row>
    <row r="3884" spans="81:104" x14ac:dyDescent="0.25"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  <c r="CQ3884"/>
      <c r="CR3884"/>
      <c r="CS3884"/>
      <c r="CT3884"/>
      <c r="CU3884"/>
      <c r="CV3884"/>
      <c r="CW3884"/>
      <c r="CX3884"/>
      <c r="CY3884"/>
      <c r="CZ3884"/>
    </row>
    <row r="3885" spans="81:104" x14ac:dyDescent="0.25"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  <c r="CQ3885"/>
      <c r="CR3885"/>
      <c r="CS3885"/>
      <c r="CT3885"/>
      <c r="CU3885"/>
      <c r="CV3885"/>
      <c r="CW3885"/>
      <c r="CX3885"/>
      <c r="CY3885"/>
      <c r="CZ3885"/>
    </row>
    <row r="3886" spans="81:104" x14ac:dyDescent="0.25"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  <c r="CQ3886"/>
      <c r="CR3886"/>
      <c r="CS3886"/>
      <c r="CT3886"/>
      <c r="CU3886"/>
      <c r="CV3886"/>
      <c r="CW3886"/>
      <c r="CX3886"/>
      <c r="CY3886"/>
      <c r="CZ3886"/>
    </row>
    <row r="3887" spans="81:104" x14ac:dyDescent="0.25"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  <c r="CQ3887"/>
      <c r="CR3887"/>
      <c r="CS3887"/>
      <c r="CT3887"/>
      <c r="CU3887"/>
      <c r="CV3887"/>
      <c r="CW3887"/>
      <c r="CX3887"/>
      <c r="CY3887"/>
      <c r="CZ3887"/>
    </row>
    <row r="3888" spans="81:104" x14ac:dyDescent="0.25"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  <c r="CQ3888"/>
      <c r="CR3888"/>
      <c r="CS3888"/>
      <c r="CT3888"/>
      <c r="CU3888"/>
      <c r="CV3888"/>
      <c r="CW3888"/>
      <c r="CX3888"/>
      <c r="CY3888"/>
      <c r="CZ3888"/>
    </row>
    <row r="3889" spans="81:104" x14ac:dyDescent="0.25"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  <c r="CQ3889"/>
      <c r="CR3889"/>
      <c r="CS3889"/>
      <c r="CT3889"/>
      <c r="CU3889"/>
      <c r="CV3889"/>
      <c r="CW3889"/>
      <c r="CX3889"/>
      <c r="CY3889"/>
      <c r="CZ3889"/>
    </row>
    <row r="3890" spans="81:104" x14ac:dyDescent="0.25"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  <c r="CQ3890"/>
      <c r="CR3890"/>
      <c r="CS3890"/>
      <c r="CT3890"/>
      <c r="CU3890"/>
      <c r="CV3890"/>
      <c r="CW3890"/>
      <c r="CX3890"/>
      <c r="CY3890"/>
      <c r="CZ3890"/>
    </row>
    <row r="3891" spans="81:104" x14ac:dyDescent="0.25"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  <c r="CQ3891"/>
      <c r="CR3891"/>
      <c r="CS3891"/>
      <c r="CT3891"/>
      <c r="CU3891"/>
      <c r="CV3891"/>
      <c r="CW3891"/>
      <c r="CX3891"/>
      <c r="CY3891"/>
      <c r="CZ3891"/>
    </row>
    <row r="3892" spans="81:104" x14ac:dyDescent="0.25"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  <c r="CQ3892"/>
      <c r="CR3892"/>
      <c r="CS3892"/>
      <c r="CT3892"/>
      <c r="CU3892"/>
      <c r="CV3892"/>
      <c r="CW3892"/>
      <c r="CX3892"/>
      <c r="CY3892"/>
      <c r="CZ3892"/>
    </row>
    <row r="3893" spans="81:104" x14ac:dyDescent="0.25"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  <c r="CQ3893"/>
      <c r="CR3893"/>
      <c r="CS3893"/>
      <c r="CT3893"/>
      <c r="CU3893"/>
      <c r="CV3893"/>
      <c r="CW3893"/>
      <c r="CX3893"/>
      <c r="CY3893"/>
      <c r="CZ3893"/>
    </row>
    <row r="3894" spans="81:104" x14ac:dyDescent="0.25"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  <c r="CQ3894"/>
      <c r="CR3894"/>
      <c r="CS3894"/>
      <c r="CT3894"/>
      <c r="CU3894"/>
      <c r="CV3894"/>
      <c r="CW3894"/>
      <c r="CX3894"/>
      <c r="CY3894"/>
      <c r="CZ3894"/>
    </row>
    <row r="3895" spans="81:104" x14ac:dyDescent="0.25"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  <c r="CQ3895"/>
      <c r="CR3895"/>
      <c r="CS3895"/>
      <c r="CT3895"/>
      <c r="CU3895"/>
      <c r="CV3895"/>
      <c r="CW3895"/>
      <c r="CX3895"/>
      <c r="CY3895"/>
      <c r="CZ3895"/>
    </row>
    <row r="3896" spans="81:104" x14ac:dyDescent="0.25"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  <c r="CQ3896"/>
      <c r="CR3896"/>
      <c r="CS3896"/>
      <c r="CT3896"/>
      <c r="CU3896"/>
      <c r="CV3896"/>
      <c r="CW3896"/>
      <c r="CX3896"/>
      <c r="CY3896"/>
      <c r="CZ3896"/>
    </row>
    <row r="3897" spans="81:104" x14ac:dyDescent="0.25"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  <c r="CQ3897"/>
      <c r="CR3897"/>
      <c r="CS3897"/>
      <c r="CT3897"/>
      <c r="CU3897"/>
      <c r="CV3897"/>
      <c r="CW3897"/>
      <c r="CX3897"/>
      <c r="CY3897"/>
      <c r="CZ3897"/>
    </row>
    <row r="3898" spans="81:104" x14ac:dyDescent="0.25"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  <c r="CQ3898"/>
      <c r="CR3898"/>
      <c r="CS3898"/>
      <c r="CT3898"/>
      <c r="CU3898"/>
      <c r="CV3898"/>
      <c r="CW3898"/>
      <c r="CX3898"/>
      <c r="CY3898"/>
      <c r="CZ3898"/>
    </row>
    <row r="3899" spans="81:104" x14ac:dyDescent="0.25"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  <c r="CQ3899"/>
      <c r="CR3899"/>
      <c r="CS3899"/>
      <c r="CT3899"/>
      <c r="CU3899"/>
      <c r="CV3899"/>
      <c r="CW3899"/>
      <c r="CX3899"/>
      <c r="CY3899"/>
      <c r="CZ3899"/>
    </row>
    <row r="3900" spans="81:104" x14ac:dyDescent="0.25"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  <c r="CQ3900"/>
      <c r="CR3900"/>
      <c r="CS3900"/>
      <c r="CT3900"/>
      <c r="CU3900"/>
      <c r="CV3900"/>
      <c r="CW3900"/>
      <c r="CX3900"/>
      <c r="CY3900"/>
      <c r="CZ3900"/>
    </row>
    <row r="3901" spans="81:104" x14ac:dyDescent="0.25"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  <c r="CQ3901"/>
      <c r="CR3901"/>
      <c r="CS3901"/>
      <c r="CT3901"/>
      <c r="CU3901"/>
      <c r="CV3901"/>
      <c r="CW3901"/>
      <c r="CX3901"/>
      <c r="CY3901"/>
      <c r="CZ3901"/>
    </row>
    <row r="3902" spans="81:104" x14ac:dyDescent="0.25"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  <c r="CQ3902"/>
      <c r="CR3902"/>
      <c r="CS3902"/>
      <c r="CT3902"/>
      <c r="CU3902"/>
      <c r="CV3902"/>
      <c r="CW3902"/>
      <c r="CX3902"/>
      <c r="CY3902"/>
      <c r="CZ3902"/>
    </row>
    <row r="3903" spans="81:104" x14ac:dyDescent="0.25"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  <c r="CQ3903"/>
      <c r="CR3903"/>
      <c r="CS3903"/>
      <c r="CT3903"/>
      <c r="CU3903"/>
      <c r="CV3903"/>
      <c r="CW3903"/>
      <c r="CX3903"/>
      <c r="CY3903"/>
      <c r="CZ3903"/>
    </row>
    <row r="3904" spans="81:104" x14ac:dyDescent="0.25"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  <c r="CQ3904"/>
      <c r="CR3904"/>
      <c r="CS3904"/>
      <c r="CT3904"/>
      <c r="CU3904"/>
      <c r="CV3904"/>
      <c r="CW3904"/>
      <c r="CX3904"/>
      <c r="CY3904"/>
      <c r="CZ3904"/>
    </row>
    <row r="3905" spans="81:104" x14ac:dyDescent="0.25"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  <c r="CQ3905"/>
      <c r="CR3905"/>
      <c r="CS3905"/>
      <c r="CT3905"/>
      <c r="CU3905"/>
      <c r="CV3905"/>
      <c r="CW3905"/>
      <c r="CX3905"/>
      <c r="CY3905"/>
      <c r="CZ3905"/>
    </row>
    <row r="3906" spans="81:104" x14ac:dyDescent="0.25"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  <c r="CQ3906"/>
      <c r="CR3906"/>
      <c r="CS3906"/>
      <c r="CT3906"/>
      <c r="CU3906"/>
      <c r="CV3906"/>
      <c r="CW3906"/>
      <c r="CX3906"/>
      <c r="CY3906"/>
      <c r="CZ3906"/>
    </row>
    <row r="3907" spans="81:104" x14ac:dyDescent="0.25"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  <c r="CQ3907"/>
      <c r="CR3907"/>
      <c r="CS3907"/>
      <c r="CT3907"/>
      <c r="CU3907"/>
      <c r="CV3907"/>
      <c r="CW3907"/>
      <c r="CX3907"/>
      <c r="CY3907"/>
      <c r="CZ3907"/>
    </row>
    <row r="3908" spans="81:104" x14ac:dyDescent="0.25"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  <c r="CQ3908"/>
      <c r="CR3908"/>
      <c r="CS3908"/>
      <c r="CT3908"/>
      <c r="CU3908"/>
      <c r="CV3908"/>
      <c r="CW3908"/>
      <c r="CX3908"/>
      <c r="CY3908"/>
      <c r="CZ3908"/>
    </row>
    <row r="3909" spans="81:104" x14ac:dyDescent="0.25"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  <c r="CQ3909"/>
      <c r="CR3909"/>
      <c r="CS3909"/>
      <c r="CT3909"/>
      <c r="CU3909"/>
      <c r="CV3909"/>
      <c r="CW3909"/>
      <c r="CX3909"/>
      <c r="CY3909"/>
      <c r="CZ3909"/>
    </row>
    <row r="3910" spans="81:104" x14ac:dyDescent="0.25"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  <c r="CQ3910"/>
      <c r="CR3910"/>
      <c r="CS3910"/>
      <c r="CT3910"/>
      <c r="CU3910"/>
      <c r="CV3910"/>
      <c r="CW3910"/>
      <c r="CX3910"/>
      <c r="CY3910"/>
      <c r="CZ3910"/>
    </row>
    <row r="3911" spans="81:104" x14ac:dyDescent="0.25"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  <c r="CQ3911"/>
      <c r="CR3911"/>
      <c r="CS3911"/>
      <c r="CT3911"/>
      <c r="CU3911"/>
      <c r="CV3911"/>
      <c r="CW3911"/>
      <c r="CX3911"/>
      <c r="CY3911"/>
      <c r="CZ3911"/>
    </row>
    <row r="3912" spans="81:104" x14ac:dyDescent="0.25"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  <c r="CQ3912"/>
      <c r="CR3912"/>
      <c r="CS3912"/>
      <c r="CT3912"/>
      <c r="CU3912"/>
      <c r="CV3912"/>
      <c r="CW3912"/>
      <c r="CX3912"/>
      <c r="CY3912"/>
      <c r="CZ3912"/>
    </row>
    <row r="3913" spans="81:104" x14ac:dyDescent="0.25"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  <c r="CQ3913"/>
      <c r="CR3913"/>
      <c r="CS3913"/>
      <c r="CT3913"/>
      <c r="CU3913"/>
      <c r="CV3913"/>
      <c r="CW3913"/>
      <c r="CX3913"/>
      <c r="CY3913"/>
      <c r="CZ3913"/>
    </row>
    <row r="3914" spans="81:104" x14ac:dyDescent="0.25"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  <c r="CQ3914"/>
      <c r="CR3914"/>
      <c r="CS3914"/>
      <c r="CT3914"/>
      <c r="CU3914"/>
      <c r="CV3914"/>
      <c r="CW3914"/>
      <c r="CX3914"/>
      <c r="CY3914"/>
      <c r="CZ3914"/>
    </row>
    <row r="3915" spans="81:104" x14ac:dyDescent="0.25"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  <c r="CQ3915"/>
      <c r="CR3915"/>
      <c r="CS3915"/>
      <c r="CT3915"/>
      <c r="CU3915"/>
      <c r="CV3915"/>
      <c r="CW3915"/>
      <c r="CX3915"/>
      <c r="CY3915"/>
      <c r="CZ3915"/>
    </row>
    <row r="3916" spans="81:104" x14ac:dyDescent="0.25"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  <c r="CQ3916"/>
      <c r="CR3916"/>
      <c r="CS3916"/>
      <c r="CT3916"/>
      <c r="CU3916"/>
      <c r="CV3916"/>
      <c r="CW3916"/>
      <c r="CX3916"/>
      <c r="CY3916"/>
      <c r="CZ3916"/>
    </row>
    <row r="3917" spans="81:104" x14ac:dyDescent="0.25"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  <c r="CQ3917"/>
      <c r="CR3917"/>
      <c r="CS3917"/>
      <c r="CT3917"/>
      <c r="CU3917"/>
      <c r="CV3917"/>
      <c r="CW3917"/>
      <c r="CX3917"/>
      <c r="CY3917"/>
      <c r="CZ3917"/>
    </row>
    <row r="3918" spans="81:104" x14ac:dyDescent="0.25"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  <c r="CQ3918"/>
      <c r="CR3918"/>
      <c r="CS3918"/>
      <c r="CT3918"/>
      <c r="CU3918"/>
      <c r="CV3918"/>
      <c r="CW3918"/>
      <c r="CX3918"/>
      <c r="CY3918"/>
      <c r="CZ3918"/>
    </row>
    <row r="3919" spans="81:104" x14ac:dyDescent="0.25"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  <c r="CQ3919"/>
      <c r="CR3919"/>
      <c r="CS3919"/>
      <c r="CT3919"/>
      <c r="CU3919"/>
      <c r="CV3919"/>
      <c r="CW3919"/>
      <c r="CX3919"/>
      <c r="CY3919"/>
      <c r="CZ3919"/>
    </row>
    <row r="3920" spans="81:104" x14ac:dyDescent="0.25"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  <c r="CQ3920"/>
      <c r="CR3920"/>
      <c r="CS3920"/>
      <c r="CT3920"/>
      <c r="CU3920"/>
      <c r="CV3920"/>
      <c r="CW3920"/>
      <c r="CX3920"/>
      <c r="CY3920"/>
      <c r="CZ3920"/>
    </row>
    <row r="3921" spans="81:104" x14ac:dyDescent="0.25"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  <c r="CQ3921"/>
      <c r="CR3921"/>
      <c r="CS3921"/>
      <c r="CT3921"/>
      <c r="CU3921"/>
      <c r="CV3921"/>
      <c r="CW3921"/>
      <c r="CX3921"/>
      <c r="CY3921"/>
      <c r="CZ3921"/>
    </row>
    <row r="3922" spans="81:104" x14ac:dyDescent="0.25"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  <c r="CQ3922"/>
      <c r="CR3922"/>
      <c r="CS3922"/>
      <c r="CT3922"/>
      <c r="CU3922"/>
      <c r="CV3922"/>
      <c r="CW3922"/>
      <c r="CX3922"/>
      <c r="CY3922"/>
      <c r="CZ3922"/>
    </row>
    <row r="3923" spans="81:104" x14ac:dyDescent="0.25"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  <c r="CQ3923"/>
      <c r="CR3923"/>
      <c r="CS3923"/>
      <c r="CT3923"/>
      <c r="CU3923"/>
      <c r="CV3923"/>
      <c r="CW3923"/>
      <c r="CX3923"/>
      <c r="CY3923"/>
      <c r="CZ3923"/>
    </row>
    <row r="3924" spans="81:104" x14ac:dyDescent="0.25"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  <c r="CQ3924"/>
      <c r="CR3924"/>
      <c r="CS3924"/>
      <c r="CT3924"/>
      <c r="CU3924"/>
      <c r="CV3924"/>
      <c r="CW3924"/>
      <c r="CX3924"/>
      <c r="CY3924"/>
      <c r="CZ3924"/>
    </row>
    <row r="3925" spans="81:104" x14ac:dyDescent="0.25"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  <c r="CQ3925"/>
      <c r="CR3925"/>
      <c r="CS3925"/>
      <c r="CT3925"/>
      <c r="CU3925"/>
      <c r="CV3925"/>
      <c r="CW3925"/>
      <c r="CX3925"/>
      <c r="CY3925"/>
      <c r="CZ3925"/>
    </row>
    <row r="3926" spans="81:104" x14ac:dyDescent="0.25"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  <c r="CQ3926"/>
      <c r="CR3926"/>
      <c r="CS3926"/>
      <c r="CT3926"/>
      <c r="CU3926"/>
      <c r="CV3926"/>
      <c r="CW3926"/>
      <c r="CX3926"/>
      <c r="CY3926"/>
      <c r="CZ3926"/>
    </row>
    <row r="3927" spans="81:104" x14ac:dyDescent="0.25"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  <c r="CQ3927"/>
      <c r="CR3927"/>
      <c r="CS3927"/>
      <c r="CT3927"/>
      <c r="CU3927"/>
      <c r="CV3927"/>
      <c r="CW3927"/>
      <c r="CX3927"/>
      <c r="CY3927"/>
      <c r="CZ3927"/>
    </row>
    <row r="3928" spans="81:104" x14ac:dyDescent="0.25"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  <c r="CQ3928"/>
      <c r="CR3928"/>
      <c r="CS3928"/>
      <c r="CT3928"/>
      <c r="CU3928"/>
      <c r="CV3928"/>
      <c r="CW3928"/>
      <c r="CX3928"/>
      <c r="CY3928"/>
      <c r="CZ3928"/>
    </row>
    <row r="3929" spans="81:104" x14ac:dyDescent="0.25"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  <c r="CQ3929"/>
      <c r="CR3929"/>
      <c r="CS3929"/>
      <c r="CT3929"/>
      <c r="CU3929"/>
      <c r="CV3929"/>
      <c r="CW3929"/>
      <c r="CX3929"/>
      <c r="CY3929"/>
      <c r="CZ3929"/>
    </row>
    <row r="3930" spans="81:104" x14ac:dyDescent="0.25"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  <c r="CQ3930"/>
      <c r="CR3930"/>
      <c r="CS3930"/>
      <c r="CT3930"/>
      <c r="CU3930"/>
      <c r="CV3930"/>
      <c r="CW3930"/>
      <c r="CX3930"/>
      <c r="CY3930"/>
      <c r="CZ3930"/>
    </row>
    <row r="3931" spans="81:104" x14ac:dyDescent="0.25"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  <c r="CQ3931"/>
      <c r="CR3931"/>
      <c r="CS3931"/>
      <c r="CT3931"/>
      <c r="CU3931"/>
      <c r="CV3931"/>
      <c r="CW3931"/>
      <c r="CX3931"/>
      <c r="CY3931"/>
      <c r="CZ3931"/>
    </row>
    <row r="3932" spans="81:104" x14ac:dyDescent="0.25"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  <c r="CQ3932"/>
      <c r="CR3932"/>
      <c r="CS3932"/>
      <c r="CT3932"/>
      <c r="CU3932"/>
      <c r="CV3932"/>
      <c r="CW3932"/>
      <c r="CX3932"/>
      <c r="CY3932"/>
      <c r="CZ3932"/>
    </row>
    <row r="3933" spans="81:104" x14ac:dyDescent="0.25"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  <c r="CQ3933"/>
      <c r="CR3933"/>
      <c r="CS3933"/>
      <c r="CT3933"/>
      <c r="CU3933"/>
      <c r="CV3933"/>
      <c r="CW3933"/>
      <c r="CX3933"/>
      <c r="CY3933"/>
      <c r="CZ3933"/>
    </row>
    <row r="3934" spans="81:104" x14ac:dyDescent="0.25"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  <c r="CQ3934"/>
      <c r="CR3934"/>
      <c r="CS3934"/>
      <c r="CT3934"/>
      <c r="CU3934"/>
      <c r="CV3934"/>
      <c r="CW3934"/>
      <c r="CX3934"/>
      <c r="CY3934"/>
      <c r="CZ3934"/>
    </row>
    <row r="3935" spans="81:104" x14ac:dyDescent="0.25"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  <c r="CQ3935"/>
      <c r="CR3935"/>
      <c r="CS3935"/>
      <c r="CT3935"/>
      <c r="CU3935"/>
      <c r="CV3935"/>
      <c r="CW3935"/>
      <c r="CX3935"/>
      <c r="CY3935"/>
      <c r="CZ3935"/>
    </row>
    <row r="3936" spans="81:104" x14ac:dyDescent="0.25"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  <c r="CQ3936"/>
      <c r="CR3936"/>
      <c r="CS3936"/>
      <c r="CT3936"/>
      <c r="CU3936"/>
      <c r="CV3936"/>
      <c r="CW3936"/>
      <c r="CX3936"/>
      <c r="CY3936"/>
      <c r="CZ3936"/>
    </row>
    <row r="3937" spans="81:104" x14ac:dyDescent="0.25"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  <c r="CQ3937"/>
      <c r="CR3937"/>
      <c r="CS3937"/>
      <c r="CT3937"/>
      <c r="CU3937"/>
      <c r="CV3937"/>
      <c r="CW3937"/>
      <c r="CX3937"/>
      <c r="CY3937"/>
      <c r="CZ3937"/>
    </row>
    <row r="3938" spans="81:104" x14ac:dyDescent="0.25"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  <c r="CQ3938"/>
      <c r="CR3938"/>
      <c r="CS3938"/>
      <c r="CT3938"/>
      <c r="CU3938"/>
      <c r="CV3938"/>
      <c r="CW3938"/>
      <c r="CX3938"/>
      <c r="CY3938"/>
      <c r="CZ3938"/>
    </row>
    <row r="3939" spans="81:104" x14ac:dyDescent="0.25"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  <c r="CQ3939"/>
      <c r="CR3939"/>
      <c r="CS3939"/>
      <c r="CT3939"/>
      <c r="CU3939"/>
      <c r="CV3939"/>
      <c r="CW3939"/>
      <c r="CX3939"/>
      <c r="CY3939"/>
      <c r="CZ3939"/>
    </row>
    <row r="3940" spans="81:104" x14ac:dyDescent="0.25"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  <c r="CQ3940"/>
      <c r="CR3940"/>
      <c r="CS3940"/>
      <c r="CT3940"/>
      <c r="CU3940"/>
      <c r="CV3940"/>
      <c r="CW3940"/>
      <c r="CX3940"/>
      <c r="CY3940"/>
      <c r="CZ3940"/>
    </row>
    <row r="3941" spans="81:104" x14ac:dyDescent="0.25"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  <c r="CQ3941"/>
      <c r="CR3941"/>
      <c r="CS3941"/>
      <c r="CT3941"/>
      <c r="CU3941"/>
      <c r="CV3941"/>
      <c r="CW3941"/>
      <c r="CX3941"/>
      <c r="CY3941"/>
      <c r="CZ3941"/>
    </row>
    <row r="3942" spans="81:104" x14ac:dyDescent="0.25"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  <c r="CQ3942"/>
      <c r="CR3942"/>
      <c r="CS3942"/>
      <c r="CT3942"/>
      <c r="CU3942"/>
      <c r="CV3942"/>
      <c r="CW3942"/>
      <c r="CX3942"/>
      <c r="CY3942"/>
      <c r="CZ3942"/>
    </row>
    <row r="3943" spans="81:104" x14ac:dyDescent="0.25"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  <c r="CQ3943"/>
      <c r="CR3943"/>
      <c r="CS3943"/>
      <c r="CT3943"/>
      <c r="CU3943"/>
      <c r="CV3943"/>
      <c r="CW3943"/>
      <c r="CX3943"/>
      <c r="CY3943"/>
      <c r="CZ3943"/>
    </row>
    <row r="3944" spans="81:104" x14ac:dyDescent="0.25"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  <c r="CQ3944"/>
      <c r="CR3944"/>
      <c r="CS3944"/>
      <c r="CT3944"/>
      <c r="CU3944"/>
      <c r="CV3944"/>
      <c r="CW3944"/>
      <c r="CX3944"/>
      <c r="CY3944"/>
      <c r="CZ3944"/>
    </row>
    <row r="3945" spans="81:104" x14ac:dyDescent="0.25"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  <c r="CQ3945"/>
      <c r="CR3945"/>
      <c r="CS3945"/>
      <c r="CT3945"/>
      <c r="CU3945"/>
      <c r="CV3945"/>
      <c r="CW3945"/>
      <c r="CX3945"/>
      <c r="CY3945"/>
      <c r="CZ3945"/>
    </row>
    <row r="3946" spans="81:104" x14ac:dyDescent="0.25"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  <c r="CQ3946"/>
      <c r="CR3946"/>
      <c r="CS3946"/>
      <c r="CT3946"/>
      <c r="CU3946"/>
      <c r="CV3946"/>
      <c r="CW3946"/>
      <c r="CX3946"/>
      <c r="CY3946"/>
      <c r="CZ3946"/>
    </row>
    <row r="3947" spans="81:104" x14ac:dyDescent="0.25"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  <c r="CQ3947"/>
      <c r="CR3947"/>
      <c r="CS3947"/>
      <c r="CT3947"/>
      <c r="CU3947"/>
      <c r="CV3947"/>
      <c r="CW3947"/>
      <c r="CX3947"/>
      <c r="CY3947"/>
      <c r="CZ3947"/>
    </row>
    <row r="3948" spans="81:104" x14ac:dyDescent="0.25"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  <c r="CQ3948"/>
      <c r="CR3948"/>
      <c r="CS3948"/>
      <c r="CT3948"/>
      <c r="CU3948"/>
      <c r="CV3948"/>
      <c r="CW3948"/>
      <c r="CX3948"/>
      <c r="CY3948"/>
      <c r="CZ3948"/>
    </row>
    <row r="3949" spans="81:104" x14ac:dyDescent="0.25"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  <c r="CQ3949"/>
      <c r="CR3949"/>
      <c r="CS3949"/>
      <c r="CT3949"/>
      <c r="CU3949"/>
      <c r="CV3949"/>
      <c r="CW3949"/>
      <c r="CX3949"/>
      <c r="CY3949"/>
      <c r="CZ3949"/>
    </row>
    <row r="3950" spans="81:104" x14ac:dyDescent="0.25"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  <c r="CQ3950"/>
      <c r="CR3950"/>
      <c r="CS3950"/>
      <c r="CT3950"/>
      <c r="CU3950"/>
      <c r="CV3950"/>
      <c r="CW3950"/>
      <c r="CX3950"/>
      <c r="CY3950"/>
      <c r="CZ3950"/>
    </row>
    <row r="3951" spans="81:104" x14ac:dyDescent="0.25"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  <c r="CQ3951"/>
      <c r="CR3951"/>
      <c r="CS3951"/>
      <c r="CT3951"/>
      <c r="CU3951"/>
      <c r="CV3951"/>
      <c r="CW3951"/>
      <c r="CX3951"/>
      <c r="CY3951"/>
      <c r="CZ3951"/>
    </row>
    <row r="3952" spans="81:104" x14ac:dyDescent="0.25"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  <c r="CQ3952"/>
      <c r="CR3952"/>
      <c r="CS3952"/>
      <c r="CT3952"/>
      <c r="CU3952"/>
      <c r="CV3952"/>
      <c r="CW3952"/>
      <c r="CX3952"/>
      <c r="CY3952"/>
      <c r="CZ3952"/>
    </row>
    <row r="3953" spans="81:104" x14ac:dyDescent="0.25"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  <c r="CQ3953"/>
      <c r="CR3953"/>
      <c r="CS3953"/>
      <c r="CT3953"/>
      <c r="CU3953"/>
      <c r="CV3953"/>
      <c r="CW3953"/>
      <c r="CX3953"/>
      <c r="CY3953"/>
      <c r="CZ3953"/>
    </row>
    <row r="3954" spans="81:104" x14ac:dyDescent="0.25"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  <c r="CQ3954"/>
      <c r="CR3954"/>
      <c r="CS3954"/>
      <c r="CT3954"/>
      <c r="CU3954"/>
      <c r="CV3954"/>
      <c r="CW3954"/>
      <c r="CX3954"/>
      <c r="CY3954"/>
      <c r="CZ3954"/>
    </row>
    <row r="3955" spans="81:104" x14ac:dyDescent="0.25"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  <c r="CQ3955"/>
      <c r="CR3955"/>
      <c r="CS3955"/>
      <c r="CT3955"/>
      <c r="CU3955"/>
      <c r="CV3955"/>
      <c r="CW3955"/>
      <c r="CX3955"/>
      <c r="CY3955"/>
      <c r="CZ3955"/>
    </row>
    <row r="3956" spans="81:104" x14ac:dyDescent="0.25"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  <c r="CQ3956"/>
      <c r="CR3956"/>
      <c r="CS3956"/>
      <c r="CT3956"/>
      <c r="CU3956"/>
      <c r="CV3956"/>
      <c r="CW3956"/>
      <c r="CX3956"/>
      <c r="CY3956"/>
      <c r="CZ3956"/>
    </row>
    <row r="3957" spans="81:104" x14ac:dyDescent="0.25"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  <c r="CQ3957"/>
      <c r="CR3957"/>
      <c r="CS3957"/>
      <c r="CT3957"/>
      <c r="CU3957"/>
      <c r="CV3957"/>
      <c r="CW3957"/>
      <c r="CX3957"/>
      <c r="CY3957"/>
      <c r="CZ3957"/>
    </row>
    <row r="3958" spans="81:104" x14ac:dyDescent="0.25"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  <c r="CQ3958"/>
      <c r="CR3958"/>
      <c r="CS3958"/>
      <c r="CT3958"/>
      <c r="CU3958"/>
      <c r="CV3958"/>
      <c r="CW3958"/>
      <c r="CX3958"/>
      <c r="CY3958"/>
      <c r="CZ3958"/>
    </row>
    <row r="3959" spans="81:104" x14ac:dyDescent="0.25"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  <c r="CQ3959"/>
      <c r="CR3959"/>
      <c r="CS3959"/>
      <c r="CT3959"/>
      <c r="CU3959"/>
      <c r="CV3959"/>
      <c r="CW3959"/>
      <c r="CX3959"/>
      <c r="CY3959"/>
      <c r="CZ3959"/>
    </row>
    <row r="3960" spans="81:104" x14ac:dyDescent="0.25"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  <c r="CQ3960"/>
      <c r="CR3960"/>
      <c r="CS3960"/>
      <c r="CT3960"/>
      <c r="CU3960"/>
      <c r="CV3960"/>
      <c r="CW3960"/>
      <c r="CX3960"/>
      <c r="CY3960"/>
      <c r="CZ3960"/>
    </row>
    <row r="3961" spans="81:104" x14ac:dyDescent="0.25"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  <c r="CQ3961"/>
      <c r="CR3961"/>
      <c r="CS3961"/>
      <c r="CT3961"/>
      <c r="CU3961"/>
      <c r="CV3961"/>
      <c r="CW3961"/>
      <c r="CX3961"/>
      <c r="CY3961"/>
      <c r="CZ3961"/>
    </row>
    <row r="3962" spans="81:104" x14ac:dyDescent="0.25"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  <c r="CQ3962"/>
      <c r="CR3962"/>
      <c r="CS3962"/>
      <c r="CT3962"/>
      <c r="CU3962"/>
      <c r="CV3962"/>
      <c r="CW3962"/>
      <c r="CX3962"/>
      <c r="CY3962"/>
      <c r="CZ3962"/>
    </row>
    <row r="3963" spans="81:104" x14ac:dyDescent="0.25"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  <c r="CQ3963"/>
      <c r="CR3963"/>
      <c r="CS3963"/>
      <c r="CT3963"/>
      <c r="CU3963"/>
      <c r="CV3963"/>
      <c r="CW3963"/>
      <c r="CX3963"/>
      <c r="CY3963"/>
      <c r="CZ3963"/>
    </row>
    <row r="3964" spans="81:104" x14ac:dyDescent="0.25"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  <c r="CQ3964"/>
      <c r="CR3964"/>
      <c r="CS3964"/>
      <c r="CT3964"/>
      <c r="CU3964"/>
      <c r="CV3964"/>
      <c r="CW3964"/>
      <c r="CX3964"/>
      <c r="CY3964"/>
      <c r="CZ3964"/>
    </row>
    <row r="3965" spans="81:104" x14ac:dyDescent="0.25"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  <c r="CQ3965"/>
      <c r="CR3965"/>
      <c r="CS3965"/>
      <c r="CT3965"/>
      <c r="CU3965"/>
      <c r="CV3965"/>
      <c r="CW3965"/>
      <c r="CX3965"/>
      <c r="CY3965"/>
      <c r="CZ3965"/>
    </row>
    <row r="3966" spans="81:104" x14ac:dyDescent="0.25"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  <c r="CQ3966"/>
      <c r="CR3966"/>
      <c r="CS3966"/>
      <c r="CT3966"/>
      <c r="CU3966"/>
      <c r="CV3966"/>
      <c r="CW3966"/>
      <c r="CX3966"/>
      <c r="CY3966"/>
      <c r="CZ3966"/>
    </row>
    <row r="3967" spans="81:104" x14ac:dyDescent="0.25"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  <c r="CQ3967"/>
      <c r="CR3967"/>
      <c r="CS3967"/>
      <c r="CT3967"/>
      <c r="CU3967"/>
      <c r="CV3967"/>
      <c r="CW3967"/>
      <c r="CX3967"/>
      <c r="CY3967"/>
      <c r="CZ3967"/>
    </row>
    <row r="3968" spans="81:104" x14ac:dyDescent="0.25"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  <c r="CQ3968"/>
      <c r="CR3968"/>
      <c r="CS3968"/>
      <c r="CT3968"/>
      <c r="CU3968"/>
      <c r="CV3968"/>
      <c r="CW3968"/>
      <c r="CX3968"/>
      <c r="CY3968"/>
      <c r="CZ3968"/>
    </row>
    <row r="3969" spans="81:104" x14ac:dyDescent="0.25"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  <c r="CQ3969"/>
      <c r="CR3969"/>
      <c r="CS3969"/>
      <c r="CT3969"/>
      <c r="CU3969"/>
      <c r="CV3969"/>
      <c r="CW3969"/>
      <c r="CX3969"/>
      <c r="CY3969"/>
      <c r="CZ3969"/>
    </row>
    <row r="3970" spans="81:104" x14ac:dyDescent="0.25"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  <c r="CQ3970"/>
      <c r="CR3970"/>
      <c r="CS3970"/>
      <c r="CT3970"/>
      <c r="CU3970"/>
      <c r="CV3970"/>
      <c r="CW3970"/>
      <c r="CX3970"/>
      <c r="CY3970"/>
      <c r="CZ3970"/>
    </row>
    <row r="3971" spans="81:104" x14ac:dyDescent="0.25"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  <c r="CQ3971"/>
      <c r="CR3971"/>
      <c r="CS3971"/>
      <c r="CT3971"/>
      <c r="CU3971"/>
      <c r="CV3971"/>
      <c r="CW3971"/>
      <c r="CX3971"/>
      <c r="CY3971"/>
      <c r="CZ3971"/>
    </row>
    <row r="3972" spans="81:104" x14ac:dyDescent="0.25"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  <c r="CQ3972"/>
      <c r="CR3972"/>
      <c r="CS3972"/>
      <c r="CT3972"/>
      <c r="CU3972"/>
      <c r="CV3972"/>
      <c r="CW3972"/>
      <c r="CX3972"/>
      <c r="CY3972"/>
      <c r="CZ3972"/>
    </row>
    <row r="3973" spans="81:104" x14ac:dyDescent="0.25"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  <c r="CQ3973"/>
      <c r="CR3973"/>
      <c r="CS3973"/>
      <c r="CT3973"/>
      <c r="CU3973"/>
      <c r="CV3973"/>
      <c r="CW3973"/>
      <c r="CX3973"/>
      <c r="CY3973"/>
      <c r="CZ3973"/>
    </row>
    <row r="3974" spans="81:104" x14ac:dyDescent="0.25"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  <c r="CQ3974"/>
      <c r="CR3974"/>
      <c r="CS3974"/>
      <c r="CT3974"/>
      <c r="CU3974"/>
      <c r="CV3974"/>
      <c r="CW3974"/>
      <c r="CX3974"/>
      <c r="CY3974"/>
      <c r="CZ3974"/>
    </row>
    <row r="3975" spans="81:104" x14ac:dyDescent="0.25"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  <c r="CQ3975"/>
      <c r="CR3975"/>
      <c r="CS3975"/>
      <c r="CT3975"/>
      <c r="CU3975"/>
      <c r="CV3975"/>
      <c r="CW3975"/>
      <c r="CX3975"/>
      <c r="CY3975"/>
      <c r="CZ3975"/>
    </row>
    <row r="3976" spans="81:104" x14ac:dyDescent="0.25"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  <c r="CQ3976"/>
      <c r="CR3976"/>
      <c r="CS3976"/>
      <c r="CT3976"/>
      <c r="CU3976"/>
      <c r="CV3976"/>
      <c r="CW3976"/>
      <c r="CX3976"/>
      <c r="CY3976"/>
      <c r="CZ3976"/>
    </row>
    <row r="3977" spans="81:104" x14ac:dyDescent="0.25"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  <c r="CQ3977"/>
      <c r="CR3977"/>
      <c r="CS3977"/>
      <c r="CT3977"/>
      <c r="CU3977"/>
      <c r="CV3977"/>
      <c r="CW3977"/>
      <c r="CX3977"/>
      <c r="CY3977"/>
      <c r="CZ3977"/>
    </row>
    <row r="3978" spans="81:104" x14ac:dyDescent="0.25"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  <c r="CQ3978"/>
      <c r="CR3978"/>
      <c r="CS3978"/>
      <c r="CT3978"/>
      <c r="CU3978"/>
      <c r="CV3978"/>
      <c r="CW3978"/>
      <c r="CX3978"/>
      <c r="CY3978"/>
      <c r="CZ3978"/>
    </row>
    <row r="3979" spans="81:104" x14ac:dyDescent="0.25"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  <c r="CQ3979"/>
      <c r="CR3979"/>
      <c r="CS3979"/>
      <c r="CT3979"/>
      <c r="CU3979"/>
      <c r="CV3979"/>
      <c r="CW3979"/>
      <c r="CX3979"/>
      <c r="CY3979"/>
      <c r="CZ3979"/>
    </row>
    <row r="3980" spans="81:104" x14ac:dyDescent="0.25"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  <c r="CQ3980"/>
      <c r="CR3980"/>
      <c r="CS3980"/>
      <c r="CT3980"/>
      <c r="CU3980"/>
      <c r="CV3980"/>
      <c r="CW3980"/>
      <c r="CX3980"/>
      <c r="CY3980"/>
      <c r="CZ3980"/>
    </row>
    <row r="3981" spans="81:104" x14ac:dyDescent="0.25"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  <c r="CQ3981"/>
      <c r="CR3981"/>
      <c r="CS3981"/>
      <c r="CT3981"/>
      <c r="CU3981"/>
      <c r="CV3981"/>
      <c r="CW3981"/>
      <c r="CX3981"/>
      <c r="CY3981"/>
      <c r="CZ3981"/>
    </row>
    <row r="3982" spans="81:104" x14ac:dyDescent="0.25"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  <c r="CQ3982"/>
      <c r="CR3982"/>
      <c r="CS3982"/>
      <c r="CT3982"/>
      <c r="CU3982"/>
      <c r="CV3982"/>
      <c r="CW3982"/>
      <c r="CX3982"/>
      <c r="CY3982"/>
      <c r="CZ3982"/>
    </row>
    <row r="3983" spans="81:104" x14ac:dyDescent="0.25"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  <c r="CQ3983"/>
      <c r="CR3983"/>
      <c r="CS3983"/>
      <c r="CT3983"/>
      <c r="CU3983"/>
      <c r="CV3983"/>
      <c r="CW3983"/>
      <c r="CX3983"/>
      <c r="CY3983"/>
      <c r="CZ3983"/>
    </row>
    <row r="3984" spans="81:104" x14ac:dyDescent="0.25"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  <c r="CQ3984"/>
      <c r="CR3984"/>
      <c r="CS3984"/>
      <c r="CT3984"/>
      <c r="CU3984"/>
      <c r="CV3984"/>
      <c r="CW3984"/>
      <c r="CX3984"/>
      <c r="CY3984"/>
      <c r="CZ3984"/>
    </row>
    <row r="3985" spans="81:104" x14ac:dyDescent="0.25"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  <c r="CQ3985"/>
      <c r="CR3985"/>
      <c r="CS3985"/>
      <c r="CT3985"/>
      <c r="CU3985"/>
      <c r="CV3985"/>
      <c r="CW3985"/>
      <c r="CX3985"/>
      <c r="CY3985"/>
      <c r="CZ3985"/>
    </row>
    <row r="3986" spans="81:104" x14ac:dyDescent="0.25"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  <c r="CQ3986"/>
      <c r="CR3986"/>
      <c r="CS3986"/>
      <c r="CT3986"/>
      <c r="CU3986"/>
      <c r="CV3986"/>
      <c r="CW3986"/>
      <c r="CX3986"/>
      <c r="CY3986"/>
      <c r="CZ3986"/>
    </row>
    <row r="3987" spans="81:104" x14ac:dyDescent="0.25"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  <c r="CQ3987"/>
      <c r="CR3987"/>
      <c r="CS3987"/>
      <c r="CT3987"/>
      <c r="CU3987"/>
      <c r="CV3987"/>
      <c r="CW3987"/>
      <c r="CX3987"/>
      <c r="CY3987"/>
      <c r="CZ3987"/>
    </row>
    <row r="3988" spans="81:104" x14ac:dyDescent="0.25"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  <c r="CQ3988"/>
      <c r="CR3988"/>
      <c r="CS3988"/>
      <c r="CT3988"/>
      <c r="CU3988"/>
      <c r="CV3988"/>
      <c r="CW3988"/>
      <c r="CX3988"/>
      <c r="CY3988"/>
      <c r="CZ3988"/>
    </row>
    <row r="3989" spans="81:104" x14ac:dyDescent="0.25"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  <c r="CQ3989"/>
      <c r="CR3989"/>
      <c r="CS3989"/>
      <c r="CT3989"/>
      <c r="CU3989"/>
      <c r="CV3989"/>
      <c r="CW3989"/>
      <c r="CX3989"/>
      <c r="CY3989"/>
      <c r="CZ3989"/>
    </row>
    <row r="3990" spans="81:104" x14ac:dyDescent="0.25"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  <c r="CQ3990"/>
      <c r="CR3990"/>
      <c r="CS3990"/>
      <c r="CT3990"/>
      <c r="CU3990"/>
      <c r="CV3990"/>
      <c r="CW3990"/>
      <c r="CX3990"/>
      <c r="CY3990"/>
      <c r="CZ3990"/>
    </row>
    <row r="3991" spans="81:104" x14ac:dyDescent="0.25"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  <c r="CQ3991"/>
      <c r="CR3991"/>
      <c r="CS3991"/>
      <c r="CT3991"/>
      <c r="CU3991"/>
      <c r="CV3991"/>
      <c r="CW3991"/>
      <c r="CX3991"/>
      <c r="CY3991"/>
      <c r="CZ3991"/>
    </row>
    <row r="3992" spans="81:104" x14ac:dyDescent="0.25"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  <c r="CQ3992"/>
      <c r="CR3992"/>
      <c r="CS3992"/>
      <c r="CT3992"/>
      <c r="CU3992"/>
      <c r="CV3992"/>
      <c r="CW3992"/>
      <c r="CX3992"/>
      <c r="CY3992"/>
      <c r="CZ3992"/>
    </row>
    <row r="3993" spans="81:104" x14ac:dyDescent="0.25"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  <c r="CQ3993"/>
      <c r="CR3993"/>
      <c r="CS3993"/>
      <c r="CT3993"/>
      <c r="CU3993"/>
      <c r="CV3993"/>
      <c r="CW3993"/>
      <c r="CX3993"/>
      <c r="CY3993"/>
      <c r="CZ3993"/>
    </row>
    <row r="3994" spans="81:104" x14ac:dyDescent="0.25"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  <c r="CQ3994"/>
      <c r="CR3994"/>
      <c r="CS3994"/>
      <c r="CT3994"/>
      <c r="CU3994"/>
      <c r="CV3994"/>
      <c r="CW3994"/>
      <c r="CX3994"/>
      <c r="CY3994"/>
      <c r="CZ3994"/>
    </row>
    <row r="3995" spans="81:104" x14ac:dyDescent="0.25"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  <c r="CQ3995"/>
      <c r="CR3995"/>
      <c r="CS3995"/>
      <c r="CT3995"/>
      <c r="CU3995"/>
      <c r="CV3995"/>
      <c r="CW3995"/>
      <c r="CX3995"/>
      <c r="CY3995"/>
      <c r="CZ3995"/>
    </row>
    <row r="3996" spans="81:104" x14ac:dyDescent="0.25"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  <c r="CQ3996"/>
      <c r="CR3996"/>
      <c r="CS3996"/>
      <c r="CT3996"/>
      <c r="CU3996"/>
      <c r="CV3996"/>
      <c r="CW3996"/>
      <c r="CX3996"/>
      <c r="CY3996"/>
      <c r="CZ3996"/>
    </row>
    <row r="3997" spans="81:104" x14ac:dyDescent="0.25"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  <c r="CQ3997"/>
      <c r="CR3997"/>
      <c r="CS3997"/>
      <c r="CT3997"/>
      <c r="CU3997"/>
      <c r="CV3997"/>
      <c r="CW3997"/>
      <c r="CX3997"/>
      <c r="CY3997"/>
      <c r="CZ3997"/>
    </row>
    <row r="3998" spans="81:104" x14ac:dyDescent="0.25"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  <c r="CQ3998"/>
      <c r="CR3998"/>
      <c r="CS3998"/>
      <c r="CT3998"/>
      <c r="CU3998"/>
      <c r="CV3998"/>
      <c r="CW3998"/>
      <c r="CX3998"/>
      <c r="CY3998"/>
      <c r="CZ3998"/>
    </row>
    <row r="3999" spans="81:104" x14ac:dyDescent="0.25"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  <c r="CQ3999"/>
      <c r="CR3999"/>
      <c r="CS3999"/>
      <c r="CT3999"/>
      <c r="CU3999"/>
      <c r="CV3999"/>
      <c r="CW3999"/>
      <c r="CX3999"/>
      <c r="CY3999"/>
      <c r="CZ3999"/>
    </row>
    <row r="4000" spans="81:104" x14ac:dyDescent="0.25"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  <c r="CQ4000"/>
      <c r="CR4000"/>
      <c r="CS4000"/>
      <c r="CT4000"/>
      <c r="CU4000"/>
      <c r="CV4000"/>
      <c r="CW4000"/>
      <c r="CX4000"/>
      <c r="CY4000"/>
      <c r="CZ4000"/>
    </row>
    <row r="4001" spans="81:104" x14ac:dyDescent="0.25"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  <c r="CQ4001"/>
      <c r="CR4001"/>
      <c r="CS4001"/>
      <c r="CT4001"/>
      <c r="CU4001"/>
      <c r="CV4001"/>
      <c r="CW4001"/>
      <c r="CX4001"/>
      <c r="CY4001"/>
      <c r="CZ4001"/>
    </row>
    <row r="4002" spans="81:104" x14ac:dyDescent="0.25"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  <c r="CQ4002"/>
      <c r="CR4002"/>
      <c r="CS4002"/>
      <c r="CT4002"/>
      <c r="CU4002"/>
      <c r="CV4002"/>
      <c r="CW4002"/>
      <c r="CX4002"/>
      <c r="CY4002"/>
      <c r="CZ4002"/>
    </row>
    <row r="4003" spans="81:104" x14ac:dyDescent="0.25"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  <c r="CQ4003"/>
      <c r="CR4003"/>
      <c r="CS4003"/>
      <c r="CT4003"/>
      <c r="CU4003"/>
      <c r="CV4003"/>
      <c r="CW4003"/>
      <c r="CX4003"/>
      <c r="CY4003"/>
      <c r="CZ4003"/>
    </row>
  </sheetData>
  <mergeCells count="2">
    <mergeCell ref="AG2:AT2"/>
    <mergeCell ref="AV2:BI2"/>
  </mergeCells>
  <phoneticPr fontId="3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16</vt:i4>
      </vt:variant>
    </vt:vector>
  </HeadingPairs>
  <TitlesOfParts>
    <vt:vector size="25" baseType="lpstr">
      <vt:lpstr>Menu</vt:lpstr>
      <vt:lpstr>BrokerTargetTracking</vt:lpstr>
      <vt:lpstr>PropertyDatabase</vt:lpstr>
      <vt:lpstr>TaskDatabase</vt:lpstr>
      <vt:lpstr>Expenses</vt:lpstr>
      <vt:lpstr>Invoice</vt:lpstr>
      <vt:lpstr>Dashboard</vt:lpstr>
      <vt:lpstr>Calc</vt:lpstr>
      <vt:lpstr>ToU</vt:lpstr>
      <vt:lpstr>brokerfilter</vt:lpstr>
      <vt:lpstr>brokerheaderlist</vt:lpstr>
      <vt:lpstr>currency</vt:lpstr>
      <vt:lpstr>headerwarning</vt:lpstr>
      <vt:lpstr>monthfilter</vt:lpstr>
      <vt:lpstr>monthlist</vt:lpstr>
      <vt:lpstr>monthlistdashboard</vt:lpstr>
      <vt:lpstr>BrokerTargetTracking!Print_Area</vt:lpstr>
      <vt:lpstr>Dashboard!Print_Area</vt:lpstr>
      <vt:lpstr>Invoice!Print_Area</vt:lpstr>
      <vt:lpstr>Menu!Print_Area</vt:lpstr>
      <vt:lpstr>ToU!Print_Area</vt:lpstr>
      <vt:lpstr>ratelist</vt:lpstr>
      <vt:lpstr>yearfilter</vt:lpstr>
      <vt:lpstr>yearlist</vt:lpstr>
      <vt:lpstr>yearlistdashboard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2023-01-16T11:28:05Z</cp:lastPrinted>
  <dcterms:created xsi:type="dcterms:W3CDTF">2018-11-13T14:01:04Z</dcterms:created>
  <dcterms:modified xsi:type="dcterms:W3CDTF">2023-02-08T07:50:42Z</dcterms:modified>
  <dc:title>Real Estate Agency V1 Template</dc:title>
  <dc:subject>Real Estate Agency V1</dc:subject>
  <dc:description>Real Estate Agency V1 template by Master Productivity Kit — masterproductivitykit.com</dc:description>
  <cp:keywords>Master Productivity Kit, Excel template, Google Sheets template</cp:keywords>
  <cp:category>Business Template</cp:category>
</cp:coreProperties>
</file>