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urak\Desktop\Random Password and Pincode Generator\"/>
    </mc:Choice>
  </mc:AlternateContent>
  <xr:revisionPtr revIDLastSave="0" documentId="13_ncr:1_{F7C3F27B-318C-4E6B-BAFC-6F74507531C9}" xr6:coauthVersionLast="47" xr6:coauthVersionMax="47" xr10:uidLastSave="{00000000-0000-0000-0000-000000000000}"/>
  <bookViews>
    <workbookView showSheetTabs="0" xWindow="-120" yWindow="-120" windowWidth="29040" windowHeight="15720" tabRatio="264" xr2:uid="{5E26187C-E253-47E2-97FD-18892FB571A4}"/>
  </bookViews>
  <sheets>
    <sheet name="RandomPassword" sheetId="14" r:id="rId1"/>
    <sheet name="Cal" sheetId="20" state="hidden" r:id="rId3"/>
  </sheets>
  <functionGroups builtInGroupCount="19"/>
  <definedNames>
    <definedName name="azLower">Cal!$K$3:$K$28</definedName>
    <definedName name="azUpper">Cal!$O$3:$O$28</definedName>
    <definedName name="Entropy">Cal!$E$8</definedName>
    <definedName name="lowL">Cal!$D$5</definedName>
    <definedName name="num">Cal!$D$4</definedName>
    <definedName name="NumberPCodes">RandomPassword!$D$22</definedName>
    <definedName name="numbers">Cal!$S$3:$S$12</definedName>
    <definedName name="PassLength">RandomPassword!$D$9</definedName>
    <definedName name="PassStrength">Cal!$F$3</definedName>
    <definedName name="Password">RandomPassword!$F$10</definedName>
    <definedName name="Pincode">RandomPassword!$F$20</definedName>
    <definedName name="PincodeLength">RandomPassword!$D$20</definedName>
    <definedName name="_xlnm.Print_Area" localSheetId="0">RandomPassword!$B$2:$J$27</definedName>
    <definedName name="size">Cal!$E$7</definedName>
    <definedName name="spChar">Cal!$D$3</definedName>
    <definedName name="specialChar">Cal!$W$3:$W$30</definedName>
    <definedName name="upL">Cal!$D$6</definedName>
    <definedName name="YourEntropy">Cal!$E$12</definedName>
    <definedName name="YourPassword">RandomPassword!$I$10</definedName>
    <definedName name="zoom" localSheetId="0">RandomPassword!$A$1:$K$29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30" i="20" l="1"/>
  <c r="X30" i="20"/>
  <c r="Y29" i="20"/>
  <c r="X29" i="20"/>
  <c r="Y28" i="20"/>
  <c r="X28" i="20"/>
  <c r="Q28" i="20"/>
  <c r="P28" i="20"/>
  <c r="M28" i="20"/>
  <c r="L28" i="20"/>
  <c r="Y27" i="20"/>
  <c r="X27" i="20"/>
  <c r="Q27" i="20"/>
  <c r="P27" i="20"/>
  <c r="M27" i="20"/>
  <c r="L27" i="20"/>
  <c r="Y26" i="20"/>
  <c r="X26" i="20"/>
  <c r="Q26" i="20"/>
  <c r="P26" i="20"/>
  <c r="M26" i="20"/>
  <c r="L26" i="20"/>
  <c r="Y25" i="20"/>
  <c r="X25" i="20"/>
  <c r="Q25" i="20"/>
  <c r="P25" i="20"/>
  <c r="M25" i="20"/>
  <c r="L25" i="20"/>
  <c r="Y24" i="20"/>
  <c r="X24" i="20"/>
  <c r="Q24" i="20"/>
  <c r="P24" i="20"/>
  <c r="M24" i="20"/>
  <c r="L24" i="20"/>
  <c r="Y23" i="20"/>
  <c r="X23" i="20"/>
  <c r="Q23" i="20"/>
  <c r="P23" i="20"/>
  <c r="M23" i="20"/>
  <c r="L23" i="20"/>
  <c r="Y22" i="20"/>
  <c r="X22" i="20"/>
  <c r="Q22" i="20"/>
  <c r="P22" i="20"/>
  <c r="M22" i="20"/>
  <c r="L22" i="20"/>
  <c r="Y21" i="20"/>
  <c r="X21" i="20"/>
  <c r="Q21" i="20"/>
  <c r="P21" i="20"/>
  <c r="M21" i="20"/>
  <c r="L21" i="20"/>
  <c r="Y20" i="20"/>
  <c r="X20" i="20"/>
  <c r="Q20" i="20"/>
  <c r="P20" i="20"/>
  <c r="M20" i="20"/>
  <c r="L20" i="20"/>
  <c r="Y19" i="20"/>
  <c r="X19" i="20"/>
  <c r="Q19" i="20"/>
  <c r="P19" i="20"/>
  <c r="M19" i="20"/>
  <c r="L19" i="20"/>
  <c r="Y18" i="20"/>
  <c r="X18" i="20"/>
  <c r="Q18" i="20"/>
  <c r="P18" i="20"/>
  <c r="M18" i="20"/>
  <c r="L18" i="20"/>
  <c r="Y17" i="20"/>
  <c r="X17" i="20"/>
  <c r="Q17" i="20"/>
  <c r="P17" i="20"/>
  <c r="M17" i="20"/>
  <c r="L17" i="20"/>
  <c r="Y16" i="20"/>
  <c r="X16" i="20"/>
  <c r="Q16" i="20"/>
  <c r="P16" i="20"/>
  <c r="M16" i="20"/>
  <c r="L16" i="20"/>
  <c r="Y15" i="20"/>
  <c r="X15" i="20"/>
  <c r="Q15" i="20"/>
  <c r="P15" i="20"/>
  <c r="M15" i="20"/>
  <c r="L15" i="20"/>
  <c r="Y14" i="20"/>
  <c r="X14" i="20"/>
  <c r="Q14" i="20"/>
  <c r="P14" i="20"/>
  <c r="M14" i="20"/>
  <c r="L14" i="20"/>
  <c r="Y13" i="20"/>
  <c r="X13" i="20"/>
  <c r="Q13" i="20"/>
  <c r="P13" i="20"/>
  <c r="M13" i="20"/>
  <c r="L13" i="20"/>
  <c r="E13" i="20"/>
  <c r="Y12" i="20"/>
  <c r="X12" i="20"/>
  <c r="U12" i="20"/>
  <c r="T12" i="20"/>
  <c r="Q12" i="20"/>
  <c r="P12" i="20"/>
  <c r="M12" i="20"/>
  <c r="L12" i="20"/>
  <c r="Y11" i="20"/>
  <c r="X11" i="20"/>
  <c r="U11" i="20"/>
  <c r="T11" i="20"/>
  <c r="Q11" i="20"/>
  <c r="P11" i="20"/>
  <c r="M11" i="20"/>
  <c r="L11" i="20"/>
  <c r="Y10" i="20"/>
  <c r="X10" i="20"/>
  <c r="U10" i="20"/>
  <c r="T10" i="20"/>
  <c r="Q10" i="20"/>
  <c r="P10" i="20"/>
  <c r="M10" i="20"/>
  <c r="L10" i="20"/>
  <c r="Y9" i="20"/>
  <c r="X9" i="20"/>
  <c r="U9" i="20"/>
  <c r="T9" i="20"/>
  <c r="Q9" i="20"/>
  <c r="P9" i="20"/>
  <c r="M9" i="20"/>
  <c r="L9" i="20"/>
  <c r="Y8" i="20"/>
  <c r="X8" i="20"/>
  <c r="U8" i="20"/>
  <c r="T8" i="20"/>
  <c r="Q8" i="20"/>
  <c r="P8" i="20"/>
  <c r="M8" i="20"/>
  <c r="L8" i="20"/>
  <c r="Y7" i="20"/>
  <c r="X7" i="20"/>
  <c r="U7" i="20"/>
  <c r="T7" i="20"/>
  <c r="Q7" i="20"/>
  <c r="P7" i="20"/>
  <c r="M7" i="20"/>
  <c r="L7" i="20"/>
  <c r="Y6" i="20"/>
  <c r="X6" i="20"/>
  <c r="U6" i="20"/>
  <c r="T6" i="20"/>
  <c r="Q6" i="20"/>
  <c r="P6" i="20"/>
  <c r="M6" i="20"/>
  <c r="L6" i="20"/>
  <c r="Y5" i="20"/>
  <c r="X5" i="20"/>
  <c r="U5" i="20"/>
  <c r="T5" i="20"/>
  <c r="Q5" i="20"/>
  <c r="P5" i="20"/>
  <c r="M5" i="20"/>
  <c r="L5" i="20"/>
  <c r="Y4" i="20"/>
  <c r="X4" i="20"/>
  <c r="U4" i="20"/>
  <c r="T4" i="20"/>
  <c r="Q4" i="20"/>
  <c r="P4" i="20"/>
  <c r="M4" i="20"/>
  <c r="L4" i="20"/>
  <c r="Y3" i="20"/>
  <c r="X3" i="20"/>
  <c r="U3" i="20"/>
  <c r="T3" i="20"/>
  <c r="Q3" i="20"/>
  <c r="P3" i="20"/>
  <c r="M3" i="20"/>
  <c r="L3" i="20"/>
  <c r="E16" i="20" l="1"/>
  <c r="E4" i="20"/>
  <c r="E17" i="20"/>
  <c r="E5" i="20"/>
  <c r="E3" i="20"/>
  <c r="E14" i="20"/>
  <c r="E15" i="20"/>
  <c r="E6" i="20"/>
  <c r="E7" i="20" l="1"/>
  <c r="E8" i="20" s="1"/>
  <c r="F14" i="14" s="1"/>
  <c r="E12" i="20"/>
  <c r="I14" i="14" s="1"/>
</calcChain>
</file>

<file path=xl/sharedStrings.xml><?xml version="1.0" encoding="utf-8"?>
<sst xmlns="http://schemas.openxmlformats.org/spreadsheetml/2006/main" count="127" uniqueCount="118">
  <si>
    <t>-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</si>
  <si>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</si>
  <si>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</si>
  <si>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</si>
  <si>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</si>
  <si>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</si>
  <si>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</si>
  <si>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</si>
  <si>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Length:</t>
  </si>
  <si>
    <t>Number of codes:</t>
  </si>
  <si>
    <t>Your password entropy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</si>
  <si>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</si>
  <si>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</si>
  <si>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</si>
  <si>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</si>
  <si>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</si>
  <si>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</si>
  <si>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</si>
  <si>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</si>
  <si>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</si>
  <si>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</si>
  <si>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</si>
  <si>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</si>
  <si>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</si>
  <si>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</si>
  <si>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</si>
  <si>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</si>
  <si>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</si>
  <si>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</si>
  <si>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</si>
  <si>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</si>
  <si>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</si>
  <si>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</si>
  <si>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</si>
  <si>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</si>
  <si>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</si>
  <si>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</si>
  <si>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</si>
  <si>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</si>
  <si>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</si>
  <si>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</si>
  <si>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</si>
  <si>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</si>
  <si>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</si>
  <si>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</si>
  <si>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</si>
  <si>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</si>
  <si>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</si>
  <si>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</si>
  <si>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</si>
  <si>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</si>
  <si>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</si>
  <si>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</si>
  <si>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</si>
  <si>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</si>
  <si>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</si>
  <si>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</si>
  <si>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</si>
  <si>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</si>
  <si>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</si>
  <si>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</si>
  <si>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</si>
  <si>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</si>
  <si>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.</t>
  </si>
  <si>
    <t>,</t>
  </si>
  <si>
    <t>:</t>
  </si>
  <si>
    <t>;</t>
  </si>
  <si>
    <t>(</t>
  </si>
  <si>
    <t>)</t>
  </si>
  <si>
    <t>[</t>
  </si>
  <si>
    <t>]</t>
  </si>
  <si>
    <t>{</t>
  </si>
  <si>
    <t>}</t>
  </si>
  <si>
    <t>/</t>
  </si>
  <si>
    <t>\</t>
  </si>
  <si>
    <t>*</t>
  </si>
  <si>
    <t>&amp;</t>
  </si>
  <si>
    <t>%</t>
  </si>
  <si>
    <t>+</t>
  </si>
  <si>
    <t>^</t>
  </si>
  <si>
    <t>!</t>
  </si>
  <si>
    <t>?</t>
  </si>
  <si>
    <t>#</t>
  </si>
  <si>
    <t>@</t>
  </si>
  <si>
    <t>_</t>
  </si>
  <si>
    <t>~</t>
  </si>
  <si>
    <t>=</t>
  </si>
  <si>
    <t>"</t>
  </si>
  <si>
    <t xml:space="preserve"> 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</si>
  <si>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</si>
  <si>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/>
  </si>
  <si>
    <t>NEW PINCODE(s)</t>
  </si>
  <si>
    <t>PASSWORD STRENGTH</t>
  </si>
  <si>
    <t>NEW PASSWORD</t>
  </si>
  <si>
    <t>TEST YOUR OWN PASSWORD</t>
  </si>
  <si>
    <t>PASSWORD SETTINGS</t>
  </si>
  <si>
    <t>PINCODE SETTINGS</t>
  </si>
  <si>
    <t>Pincode Length</t>
  </si>
  <si>
    <t>Number of pincodes</t>
  </si>
  <si>
    <t>a-z array</t>
  </si>
  <si>
    <t>A-Z array</t>
  </si>
  <si>
    <t>0-9 array</t>
  </si>
  <si>
    <t>special char array</t>
  </si>
  <si>
    <t>your password</t>
  </si>
  <si>
    <t>generated password</t>
  </si>
  <si>
    <t>Generated password entropy</t>
  </si>
  <si>
    <t>Special char</t>
  </si>
  <si>
    <t>Numbers</t>
  </si>
  <si>
    <t>a-z</t>
  </si>
  <si>
    <t>A-Z</t>
  </si>
  <si>
    <t>'</t>
  </si>
  <si>
    <t>password</t>
  </si>
  <si>
    <t>Generated Password allowed characters</t>
  </si>
  <si>
    <t>Password length</t>
  </si>
  <si>
    <t>RANDOM PASSWORD &amp; PINCODE GENERATOR</t>
  </si>
  <si>
    <t>DASHBOARD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</si>
  <si>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</si>
  <si>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U4\?OG=!G+5-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</si>
</sst>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sz val="13"/>
      <color theme="1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1"/>
      <name val="Arial"/>
      <family val="2"/>
      <charset val="162"/>
      <scheme val="minor"/>
    </font>
    <font>
      <sz val="13"/>
      <name val="Arial"/>
      <family val="2"/>
      <charset val="162"/>
      <scheme val="minor"/>
    </font>
    <font>
      <b/>
      <sz val="16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11"/>
      <color theme="0" tint="-0.14999847407452621"/>
      <name val="Arial"/>
      <family val="2"/>
      <charset val="162"/>
      <scheme val="minor"/>
    </font>
    <font>
      <sz val="13"/>
      <color theme="0" tint="-0.14999847407452621"/>
      <name val="Arial"/>
      <family val="2"/>
      <charset val="162"/>
      <scheme val="minor"/>
    </font>
    <font>
      <b/>
      <sz val="16"/>
      <color theme="0" tint="-0.14999847407452621"/>
      <name val="Arial"/>
      <family val="2"/>
      <charset val="162"/>
      <scheme val="minor"/>
    </font>
    <font>
      <sz val="10"/>
      <color rgb="FF262626"/>
      <name val="Arial"/>
      <family val="3"/>
      <charset val="162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0"/>
      <name val="Arial"/>
      <family val="2"/>
      <charset val="162"/>
    </font>
    <font>
      <b/>
      <u/>
      <sz val="11"/>
      <name val="Arial"/>
      <family val="2"/>
      <charset val="162"/>
      <scheme val="minor"/>
    </font>
    <font>
      <b/>
      <sz val="11"/>
      <color theme="0"/>
      <name val="Arial"/>
      <family val="2"/>
      <charset val="162"/>
      <scheme val="minor"/>
    </font>
    <font>
      <b/>
      <i/>
      <sz val="14"/>
      <color theme="1"/>
      <name val="Arial"/>
      <family val="2"/>
      <charset val="162"/>
      <scheme val="minor"/>
    </font>
    <font>
      <b/>
      <sz val="12"/>
      <color rgb="FFFFFFFF"/>
      <name val="Arial"/>
      <family val="2"/>
      <charset val="162"/>
      <scheme val="minor"/>
    </font>
    <font>
      <b/>
      <sz val="9"/>
      <name val="Arial"/>
      <family val="2"/>
      <charset val="162"/>
      <scheme val="minor"/>
    </font>
    <font>
      <sz val="9"/>
      <name val="Arial"/>
      <family val="2"/>
      <charset val="162"/>
      <scheme val="minor"/>
    </font>
    <font>
      <b/>
      <i/>
      <sz val="14"/>
      <name val="Arial"/>
      <family val="2"/>
      <charset val="162"/>
      <scheme val="minor"/>
    </font>
    <font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2" fillId="0" borderId="0"/>
    <xf numFmtId="0" fontId="20" fillId="0" borderId="0"/>
    <xf numFmtId="0" fontId="21" fillId="0" borderId="0"/>
  </cellStyleXfs>
  <cellXfs count="95">
    <xf numFmtId="0" fontId="0" fillId="0" borderId="0" xfId="0"/>
    <xf numFmtId="0" fontId="0" fillId="2" borderId="0" xfId="0" applyFill="1"/>
    <xf numFmtId="0" fontId="0" fillId="5" borderId="1" xfId="0" applyFill="1" applyBorder="1"/>
    <xf numFmtId="0" fontId="0" fillId="2" borderId="0" xfId="0" applyFill="1" applyBorder="1" applyAlignment="1" applyProtection="1">
      <alignment horizontal="left" vertical="center"/>
      <protection hidden="1"/>
    </xf>
    <xf numFmtId="49" fontId="3" fillId="3" borderId="0" xfId="0" applyNumberFormat="1" applyFont="1" applyFill="1" applyAlignment="1" applyProtection="1">
      <alignment horizontal="left" vertical="center" indent="1"/>
      <protection hidden="1"/>
    </xf>
    <xf numFmtId="0" fontId="2" fillId="3" borderId="0" xfId="0" applyFont="1" applyFill="1" applyAlignment="1" applyProtection="1">
      <alignment horizontal="center" vertical="center"/>
      <protection hidden="1"/>
    </xf>
    <xf numFmtId="49" fontId="5" fillId="4" borderId="0" xfId="0" applyNumberFormat="1" applyFont="1" applyFill="1" applyAlignment="1" applyProtection="1">
      <alignment horizontal="left" vertical="center" indent="1"/>
      <protection hidden="1"/>
    </xf>
    <xf numFmtId="0" fontId="0" fillId="2" borderId="0" xfId="0" applyFill="1" applyProtection="1">
      <protection hidden="1"/>
    </xf>
    <xf numFmtId="0" fontId="12" fillId="2" borderId="0" xfId="0" applyFont="1" applyFill="1" applyProtection="1">
      <protection hidden="1"/>
    </xf>
    <xf numFmtId="0" fontId="12" fillId="2" borderId="0" xfId="0" applyFont="1" applyFill="1" applyBorder="1" applyAlignment="1" applyProtection="1">
      <alignment horizontal="left" vertical="center"/>
      <protection hidden="1"/>
    </xf>
    <xf numFmtId="0" fontId="13" fillId="2" borderId="0" xfId="0" applyFont="1" applyFill="1" applyBorder="1" applyAlignment="1" applyProtection="1">
      <alignment horizontal="left" vertical="center"/>
      <protection hidden="1"/>
    </xf>
    <xf numFmtId="0" fontId="14" fillId="2" borderId="0" xfId="0" applyFont="1" applyFill="1" applyBorder="1" applyAlignment="1" applyProtection="1">
      <alignment horizontal="left" vertical="center"/>
      <protection hidden="1"/>
    </xf>
    <xf numFmtId="0" fontId="13" fillId="2" borderId="0" xfId="0" applyFont="1" applyFill="1" applyProtection="1">
      <protection hidden="1"/>
    </xf>
    <xf numFmtId="0" fontId="14" fillId="2" borderId="0" xfId="0" applyFont="1" applyFill="1" applyProtection="1">
      <protection hidden="1"/>
    </xf>
    <xf numFmtId="0" fontId="12" fillId="2" borderId="0" xfId="1" applyFont="1" applyFill="1" applyAlignment="1" applyProtection="1">
      <alignment vertical="center"/>
      <protection locked="0"/>
    </xf>
    <xf numFmtId="0" fontId="20" fillId="0" borderId="12" xfId="2" applyBorder="1" applyAlignment="1">
      <alignment horizontal="left" wrapText="1" indent="1"/>
    </xf>
    <xf numFmtId="0" fontId="20" fillId="2" borderId="0" xfId="2" applyFill="1"/>
    <xf numFmtId="0" fontId="23" fillId="2" borderId="0" xfId="1" applyFont="1" applyFill="1" applyAlignment="1" applyProtection="1">
      <alignment vertical="center"/>
      <protection locked="0"/>
    </xf>
    <xf numFmtId="0" fontId="20" fillId="0" borderId="13" xfId="2" applyBorder="1" applyAlignment="1">
      <alignment horizontal="left" indent="1"/>
    </xf>
    <xf numFmtId="0" fontId="20" fillId="0" borderId="13" xfId="2" applyBorder="1" applyAlignment="1">
      <alignment horizontal="left" vertical="center" wrapText="1" indent="1"/>
    </xf>
    <xf numFmtId="0" fontId="20" fillId="0" borderId="13" xfId="2" applyBorder="1" applyAlignment="1">
      <alignment horizontal="left" vertical="top" wrapText="1" indent="2"/>
    </xf>
    <xf numFmtId="0" fontId="15" fillId="2" borderId="0" xfId="1" applyFont="1" applyFill="1" applyAlignment="1" applyProtection="1">
      <alignment vertical="center"/>
      <protection locked="0"/>
    </xf>
    <xf numFmtId="0" fontId="1" fillId="0" borderId="13" xfId="2" applyFont="1" applyBorder="1" applyAlignment="1">
      <alignment horizontal="left" indent="1"/>
    </xf>
    <xf numFmtId="0" fontId="20" fillId="0" borderId="14" xfId="2" applyBorder="1" applyAlignment="1">
      <alignment horizontal="left" indent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>
      <protection hidden="1"/>
    </xf>
    <xf numFmtId="0" fontId="0" fillId="0" borderId="4" xfId="0" applyFill="1" applyBorder="1" applyProtection="1">
      <protection hidden="1"/>
    </xf>
    <xf numFmtId="0" fontId="0" fillId="0" borderId="5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0" fillId="0" borderId="6" xfId="0" applyFill="1" applyBorder="1" applyProtection="1">
      <protection hidden="1"/>
    </xf>
    <xf numFmtId="0" fontId="0" fillId="0" borderId="7" xfId="0" applyFill="1" applyBorder="1" applyProtection="1">
      <protection hidden="1"/>
    </xf>
    <xf numFmtId="0" fontId="0" fillId="0" borderId="8" xfId="0" applyFill="1" applyBorder="1" applyProtection="1">
      <protection hidden="1"/>
    </xf>
    <xf numFmtId="0" fontId="0" fillId="0" borderId="9" xfId="0" applyFill="1" applyBorder="1" applyProtection="1">
      <protection hidden="1"/>
    </xf>
    <xf numFmtId="0" fontId="12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16" fillId="2" borderId="0" xfId="0" applyFont="1" applyFill="1" applyBorder="1" applyAlignment="1" applyProtection="1">
      <alignment horizontal="left" vertical="center"/>
      <protection hidden="1"/>
    </xf>
    <xf numFmtId="0" fontId="17" fillId="2" borderId="0" xfId="0" applyFont="1" applyFill="1" applyBorder="1" applyAlignment="1" applyProtection="1">
      <alignment horizontal="left" vertical="center"/>
      <protection hidden="1"/>
    </xf>
    <xf numFmtId="0" fontId="18" fillId="2" borderId="0" xfId="0" applyFont="1" applyFill="1" applyBorder="1" applyAlignment="1" applyProtection="1">
      <alignment horizontal="left" vertical="center"/>
      <protection hidden="1"/>
    </xf>
    <xf numFmtId="0" fontId="16" fillId="2" borderId="0" xfId="0" applyFont="1" applyFill="1" applyProtection="1"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right" vertical="center" indent="1"/>
      <protection hidden="1"/>
    </xf>
    <xf numFmtId="0" fontId="0" fillId="0" borderId="0" xfId="0" applyFill="1" applyBorder="1" applyAlignment="1" applyProtection="1">
      <alignment vertical="center"/>
      <protection hidden="1"/>
    </xf>
    <xf numFmtId="0" fontId="12" fillId="0" borderId="6" xfId="0" applyFont="1" applyFill="1" applyBorder="1" applyProtection="1">
      <protection hidden="1"/>
    </xf>
    <xf numFmtId="0" fontId="12" fillId="0" borderId="0" xfId="0" applyFont="1" applyFill="1" applyProtection="1">
      <protection hidden="1"/>
    </xf>
    <xf numFmtId="0" fontId="12" fillId="6" borderId="0" xfId="0" applyFont="1" applyFill="1" applyBorder="1" applyAlignment="1" applyProtection="1">
      <alignment horizontal="center" vertical="center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horizontal="left" vertical="center"/>
      <protection hidden="1"/>
    </xf>
    <xf numFmtId="0" fontId="12" fillId="0" borderId="0" xfId="0" applyFont="1" applyFill="1" applyBorder="1" applyAlignment="1" applyProtection="1">
      <alignment horizontal="right" vertical="center" indent="1"/>
      <protection hidden="1"/>
    </xf>
    <xf numFmtId="0" fontId="0" fillId="0" borderId="10" xfId="0" applyFill="1" applyBorder="1" applyAlignment="1" applyProtection="1">
      <alignment horizontal="center" vertical="center"/>
      <protection locked="0"/>
    </xf>
    <xf numFmtId="0" fontId="12" fillId="0" borderId="10" xfId="0" applyFont="1" applyFill="1" applyBorder="1" applyAlignment="1" applyProtection="1">
      <alignment horizontal="center" vertical="center"/>
      <protection locked="0"/>
    </xf>
    <xf numFmtId="49" fontId="25" fillId="7" borderId="10" xfId="0" quotePrefix="1" applyNumberFormat="1" applyFont="1" applyFill="1" applyBorder="1" applyAlignment="1" applyProtection="1">
      <alignment horizontal="center" vertical="center"/>
      <protection locked="0"/>
    </xf>
    <xf numFmtId="0" fontId="0" fillId="5" borderId="15" xfId="0" applyFill="1" applyBorder="1"/>
    <xf numFmtId="0" fontId="0" fillId="5" borderId="11" xfId="0" applyFill="1" applyBorder="1"/>
    <xf numFmtId="49" fontId="3" fillId="3" borderId="0" xfId="0" applyNumberFormat="1" applyFont="1" applyFill="1" applyAlignment="1" applyProtection="1">
      <alignment horizontal="left" vertical="center" indent="8"/>
      <protection hidden="1"/>
    </xf>
    <xf numFmtId="49" fontId="5" fillId="4" borderId="0" xfId="0" applyNumberFormat="1" applyFont="1" applyFill="1" applyAlignment="1" applyProtection="1">
      <alignment horizontal="left" vertical="center" indent="8"/>
      <protection hidden="1"/>
    </xf>
    <xf numFmtId="49" fontId="5" fillId="4" borderId="0" xfId="0" applyNumberFormat="1" applyFont="1" applyFill="1" applyAlignment="1" applyProtection="1">
      <alignment horizontal="left" vertical="center" indent="2"/>
      <protection hidden="1"/>
    </xf>
    <xf numFmtId="49" fontId="3" fillId="3" borderId="0" xfId="0" applyNumberFormat="1" applyFont="1" applyFill="1" applyAlignment="1" applyProtection="1">
      <alignment horizontal="left" vertical="center" indent="2"/>
      <protection hidden="1"/>
    </xf>
    <xf numFmtId="49" fontId="25" fillId="0" borderId="10" xfId="0" quotePrefix="1" applyNumberFormat="1" applyFont="1" applyFill="1" applyBorder="1" applyAlignment="1" applyProtection="1">
      <alignment horizontal="center" vertical="center" shrinkToFit="1"/>
      <protection locked="0"/>
    </xf>
    <xf numFmtId="0" fontId="21" fillId="2" borderId="0" xfId="3" applyFill="1" applyAlignment="1">
      <alignment vertical="center"/>
    </xf>
    <xf numFmtId="49" fontId="21" fillId="2" borderId="0" xfId="3" applyNumberFormat="1" applyFill="1" applyAlignment="1">
      <alignment horizontal="center" vertical="center"/>
    </xf>
    <xf numFmtId="0" fontId="6" fillId="2" borderId="0" xfId="3" applyFont="1" applyFill="1" applyAlignment="1">
      <alignment vertical="center"/>
    </xf>
    <xf numFmtId="49" fontId="3" fillId="3" borderId="0" xfId="3" applyNumberFormat="1" applyFont="1" applyFill="1" applyAlignment="1">
      <alignment horizontal="left" vertical="center" indent="2"/>
    </xf>
    <xf numFmtId="0" fontId="7" fillId="2" borderId="0" xfId="3" applyFont="1" applyFill="1" applyAlignment="1">
      <alignment horizontal="right" vertical="center"/>
    </xf>
    <xf numFmtId="0" fontId="6" fillId="2" borderId="0" xfId="3" applyFont="1" applyFill="1" applyAlignment="1">
      <alignment horizontal="center" vertical="center"/>
    </xf>
    <xf numFmtId="0" fontId="4" fillId="2" borderId="0" xfId="3" applyFont="1" applyFill="1" applyAlignment="1">
      <alignment vertical="center"/>
    </xf>
    <xf numFmtId="49" fontId="5" fillId="4" borderId="0" xfId="3" applyNumberFormat="1" applyFont="1" applyFill="1" applyAlignment="1">
      <alignment horizontal="left" vertical="center" indent="2"/>
    </xf>
    <xf numFmtId="0" fontId="8" fillId="2" borderId="0" xfId="3" applyFont="1" applyFill="1" applyAlignment="1">
      <alignment horizontal="right" vertical="center"/>
    </xf>
    <xf numFmtId="0" fontId="5" fillId="2" borderId="0" xfId="3" applyFont="1" applyFill="1" applyAlignment="1">
      <alignment horizontal="center" vertical="center"/>
    </xf>
    <xf numFmtId="0" fontId="21" fillId="2" borderId="0" xfId="3" applyFill="1"/>
    <xf numFmtId="0" fontId="26" fillId="8" borderId="0" xfId="0" applyFont="1" applyFill="1" applyAlignment="1">
      <alignment horizontal="centerContinuous" vertical="center"/>
    </xf>
    <xf numFmtId="0" fontId="0" fillId="8" borderId="0" xfId="0" applyFill="1" applyBorder="1" applyAlignment="1" applyProtection="1">
      <alignment horizontal="centerContinuous" vertical="center"/>
      <protection hidden="1"/>
    </xf>
    <xf numFmtId="0" fontId="12" fillId="8" borderId="0" xfId="0" applyFont="1" applyFill="1" applyBorder="1" applyAlignment="1" applyProtection="1">
      <alignment horizontal="centerContinuous" vertical="center"/>
      <protection hidden="1"/>
    </xf>
    <xf numFmtId="0" fontId="24" fillId="8" borderId="0" xfId="0" applyFont="1" applyFill="1" applyBorder="1" applyAlignment="1" applyProtection="1">
      <alignment horizontal="centerContinuous" vertical="center"/>
      <protection hidden="1"/>
    </xf>
    <xf numFmtId="0" fontId="15" fillId="0" borderId="10" xfId="0" applyFont="1" applyFill="1" applyBorder="1" applyAlignment="1" applyProtection="1">
      <alignment horizontal="center" vertical="center" shrinkToFit="1"/>
      <protection hidden="1"/>
    </xf>
    <xf numFmtId="0" fontId="12" fillId="0" borderId="10" xfId="0" applyFont="1" applyFill="1" applyBorder="1" applyAlignment="1" applyProtection="1">
      <alignment horizontal="center" vertical="center"/>
      <protection hidden="1"/>
    </xf>
    <xf numFmtId="0" fontId="12" fillId="0" borderId="10" xfId="0" quotePrefix="1" applyFont="1" applyFill="1" applyBorder="1" applyAlignment="1" applyProtection="1">
      <alignment horizontal="center" vertical="center"/>
      <protection hidden="1"/>
    </xf>
    <xf numFmtId="0" fontId="12" fillId="0" borderId="15" xfId="0" applyFont="1" applyFill="1" applyBorder="1" applyAlignment="1" applyProtection="1">
      <alignment horizontal="center" vertical="center"/>
      <protection hidden="1"/>
    </xf>
    <xf numFmtId="0" fontId="12" fillId="0" borderId="0" xfId="0" applyFont="1" applyFill="1" applyAlignment="1" applyProtection="1">
      <alignment horizontal="center" vertical="center"/>
      <protection hidden="1"/>
    </xf>
    <xf numFmtId="0" fontId="27" fillId="0" borderId="10" xfId="0" applyFont="1" applyFill="1" applyBorder="1" applyAlignment="1" applyProtection="1">
      <alignment horizontal="center" vertical="center" wrapText="1" shrinkToFit="1"/>
      <protection hidden="1"/>
    </xf>
    <xf numFmtId="0" fontId="12" fillId="0" borderId="11" xfId="0" applyFont="1" applyFill="1" applyBorder="1" applyAlignment="1" applyProtection="1">
      <alignment horizontal="center" vertical="center"/>
      <protection hidden="1"/>
    </xf>
    <xf numFmtId="0" fontId="28" fillId="0" borderId="10" xfId="0" applyFont="1" applyFill="1" applyBorder="1" applyAlignment="1" applyProtection="1">
      <alignment horizontal="center" vertical="center" shrinkToFit="1"/>
      <protection hidden="1"/>
    </xf>
    <xf numFmtId="0" fontId="12" fillId="0" borderId="10" xfId="0" applyFont="1" applyFill="1" applyBorder="1" applyAlignment="1" applyProtection="1">
      <alignment horizontal="center" vertical="center" shrinkToFit="1"/>
      <protection hidden="1"/>
    </xf>
    <xf numFmtId="0" fontId="12" fillId="2" borderId="0" xfId="0" applyFont="1" applyFill="1" applyAlignment="1" applyProtection="1">
      <alignment horizontal="center" vertical="center"/>
      <protection hidden="1"/>
    </xf>
    <xf numFmtId="0" fontId="12" fillId="2" borderId="0" xfId="0" applyFont="1" applyFill="1" applyBorder="1" applyAlignment="1" applyProtection="1">
      <alignment horizontal="center" vertical="center"/>
      <protection hidden="1"/>
    </xf>
    <xf numFmtId="0" fontId="12" fillId="0" borderId="13" xfId="0" applyFont="1" applyFill="1" applyBorder="1" applyAlignment="1" applyProtection="1">
      <alignment horizontal="center" vertical="center"/>
      <protection hidden="1"/>
    </xf>
    <xf numFmtId="0" fontId="12" fillId="0" borderId="5" xfId="0" applyFont="1" applyFill="1" applyBorder="1" applyAlignment="1" applyProtection="1">
      <alignment horizontal="center" vertical="center"/>
      <protection hidden="1"/>
    </xf>
    <xf numFmtId="0" fontId="29" fillId="7" borderId="2" xfId="0" quotePrefix="1" applyNumberFormat="1" applyFont="1" applyFill="1" applyBorder="1" applyAlignment="1" applyProtection="1">
      <alignment horizontal="center" vertical="center" wrapText="1" shrinkToFit="1"/>
      <protection locked="0"/>
    </xf>
    <xf numFmtId="0" fontId="29" fillId="7" borderId="3" xfId="0" quotePrefix="1" applyNumberFormat="1" applyFont="1" applyFill="1" applyBorder="1" applyAlignment="1" applyProtection="1">
      <alignment horizontal="center" vertical="center" wrapText="1" shrinkToFit="1"/>
      <protection locked="0"/>
    </xf>
    <xf numFmtId="0" fontId="29" fillId="7" borderId="4" xfId="0" quotePrefix="1" applyNumberFormat="1" applyFont="1" applyFill="1" applyBorder="1" applyAlignment="1" applyProtection="1">
      <alignment horizontal="center" vertical="center" wrapText="1" shrinkToFit="1"/>
      <protection locked="0"/>
    </xf>
    <xf numFmtId="0" fontId="29" fillId="7" borderId="5" xfId="0" quotePrefix="1" applyNumberFormat="1" applyFont="1" applyFill="1" applyBorder="1" applyAlignment="1" applyProtection="1">
      <alignment horizontal="center" vertical="center" wrapText="1" shrinkToFit="1"/>
      <protection locked="0"/>
    </xf>
    <xf numFmtId="0" fontId="29" fillId="7" borderId="0" xfId="0" quotePrefix="1" applyNumberFormat="1" applyFont="1" applyFill="1" applyBorder="1" applyAlignment="1" applyProtection="1">
      <alignment horizontal="center" vertical="center" wrapText="1" shrinkToFit="1"/>
      <protection locked="0"/>
    </xf>
    <xf numFmtId="0" fontId="29" fillId="7" borderId="6" xfId="0" quotePrefix="1" applyNumberFormat="1" applyFont="1" applyFill="1" applyBorder="1" applyAlignment="1" applyProtection="1">
      <alignment horizontal="center" vertical="center" wrapText="1" shrinkToFit="1"/>
      <protection locked="0"/>
    </xf>
    <xf numFmtId="0" fontId="29" fillId="7" borderId="7" xfId="0" quotePrefix="1" applyNumberFormat="1" applyFont="1" applyFill="1" applyBorder="1" applyAlignment="1" applyProtection="1">
      <alignment horizontal="center" vertical="center" wrapText="1" shrinkToFit="1"/>
      <protection locked="0"/>
    </xf>
    <xf numFmtId="0" fontId="29" fillId="7" borderId="8" xfId="0" quotePrefix="1" applyNumberFormat="1" applyFont="1" applyFill="1" applyBorder="1" applyAlignment="1" applyProtection="1">
      <alignment horizontal="center" vertical="center" wrapText="1" shrinkToFit="1"/>
      <protection locked="0"/>
    </xf>
    <xf numFmtId="0" fontId="29" fillId="7" borderId="9" xfId="0" quotePrefix="1" applyNumberFormat="1" applyFont="1" applyFill="1" applyBorder="1" applyAlignment="1" applyProtection="1">
      <alignment horizontal="center" vertical="center" wrapText="1" shrinkToFit="1"/>
      <protection locked="0"/>
    </xf>
  </cellXfs>
  <cellStyles count="4">
    <cellStyle name="Normal" xfId="0" builtinId="0"/>
    <cellStyle name="Normal 2" xfId="3" xr:uid="{6FF4085B-6FB9-4BD7-A037-62EFEA6EBCFF}"/>
    <cellStyle name="Normal 2 2" xfId="1" xr:uid="{B940FBAB-D8C9-4B8F-87CB-93EC2D494827}"/>
    <cellStyle name="Normal 3 2" xfId="2" xr:uid="{26E38503-1A29-46C9-A95D-10BAE50526D5}"/>
  </cellStyles>
  <dxfs count="4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99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CC0099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44966"/>
      <color rgb="FF2F528F"/>
      <color rgb="FF008080"/>
      <color rgb="FFFF5050"/>
      <color rgb="FF009999"/>
      <color rgb="FF339966"/>
      <color rgb="FF0099CC"/>
      <color rgb="FF3399FF"/>
      <color rgb="FF00BDEA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num" lockText="1" noThreeD="1"/>
</file>

<file path=xl/ctrlProps/ctrlProp2.xml><?xml version="1.0" encoding="utf-8"?>
<formControlPr xmlns="http://schemas.microsoft.com/office/spreadsheetml/2009/9/main" objectType="CheckBox" checked="Checked" fmlaLink="spChar" lockText="1" noThreeD="1"/>
</file>

<file path=xl/ctrlProps/ctrlProp3.xml><?xml version="1.0" encoding="utf-8"?>
<formControlPr xmlns="http://schemas.microsoft.com/office/spreadsheetml/2009/9/main" objectType="CheckBox" checked="Checked" fmlaLink="upL" lockText="1" noThreeD="1"/>
</file>

<file path=xl/ctrlProps/ctrlProp4.xml><?xml version="1.0" encoding="utf-8"?>
<formControlPr xmlns="http://schemas.microsoft.com/office/spreadsheetml/2009/9/main" objectType="CheckBox" fmlaLink="lowL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12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10" Type="http://schemas.microsoft.com/office/2007/relationships/hdphoto" Target="../media/hdphoto1.wdp"/><Relationship Id="rId4" Type="http://schemas.openxmlformats.org/officeDocument/2006/relationships/image" Target="../media/image4.png"/><Relationship Id="rId9" Type="http://schemas.openxmlformats.org/officeDocument/2006/relationships/image" Target="../media/image6.png"/><Relationship Id="rId13" Type="http://schemas.openxmlformats.org/officeDocument/2006/relationships/image" Target="../media/image9.png"/><Relationship Id="rId14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RandomPassword!A5"/><Relationship Id="rId2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5</xdr:row>
      <xdr:rowOff>124020</xdr:rowOff>
    </xdr:from>
    <xdr:to>
      <xdr:col>4</xdr:col>
      <xdr:colOff>258225</xdr:colOff>
      <xdr:row>15</xdr:row>
      <xdr:rowOff>13170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47675" y="876495"/>
          <a:ext cx="2268000" cy="2880000"/>
        </a:xfrm>
        <a:prstGeom prst="rect">
          <a:avLst/>
        </a:prstGeom>
        <a:noFill/>
        <a:ln w="1905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200025</xdr:colOff>
      <xdr:row>16</xdr:row>
      <xdr:rowOff>0</xdr:rowOff>
    </xdr:from>
    <xdr:to>
      <xdr:col>4</xdr:col>
      <xdr:colOff>258225</xdr:colOff>
      <xdr:row>26</xdr:row>
      <xdr:rowOff>96300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47675" y="3971925"/>
          <a:ext cx="2268000" cy="2391825"/>
        </a:xfrm>
        <a:prstGeom prst="rect">
          <a:avLst/>
        </a:prstGeom>
        <a:noFill/>
        <a:ln w="190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361687</xdr:colOff>
      <xdr:row>5</xdr:row>
      <xdr:rowOff>124020</xdr:rowOff>
    </xdr:from>
    <xdr:to>
      <xdr:col>6</xdr:col>
      <xdr:colOff>152662</xdr:colOff>
      <xdr:row>15</xdr:row>
      <xdr:rowOff>13170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819137" y="876495"/>
          <a:ext cx="3420000" cy="2880000"/>
        </a:xfrm>
        <a:prstGeom prst="rect">
          <a:avLst/>
        </a:prstGeom>
        <a:noFill/>
        <a:ln w="190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4</xdr:col>
      <xdr:colOff>361687</xdr:colOff>
      <xdr:row>16</xdr:row>
      <xdr:rowOff>0</xdr:rowOff>
    </xdr:from>
    <xdr:to>
      <xdr:col>9</xdr:col>
      <xdr:colOff>153487</xdr:colOff>
      <xdr:row>26</xdr:row>
      <xdr:rowOff>96300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2819137" y="3971925"/>
          <a:ext cx="7030800" cy="2391825"/>
        </a:xfrm>
        <a:prstGeom prst="rect">
          <a:avLst/>
        </a:prstGeom>
        <a:noFill/>
        <a:ln w="190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7</xdr:col>
      <xdr:colOff>94987</xdr:colOff>
      <xdr:row>5</xdr:row>
      <xdr:rowOff>120375</xdr:rowOff>
    </xdr:from>
    <xdr:to>
      <xdr:col>9</xdr:col>
      <xdr:colOff>152662</xdr:colOff>
      <xdr:row>15</xdr:row>
      <xdr:rowOff>9525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429112" y="872850"/>
          <a:ext cx="3420000" cy="2880000"/>
        </a:xfrm>
        <a:prstGeom prst="rect">
          <a:avLst/>
        </a:prstGeom>
        <a:noFill/>
        <a:ln w="190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142875</xdr:colOff>
      <xdr:row>1</xdr:row>
      <xdr:rowOff>38100</xdr:rowOff>
    </xdr:from>
    <xdr:to>
      <xdr:col>2</xdr:col>
      <xdr:colOff>96525</xdr:colOff>
      <xdr:row>2</xdr:row>
      <xdr:rowOff>258450</xdr:rowOff>
    </xdr:to>
    <xdr:pic>
      <xdr:nvPicPr>
        <xdr:cNvPr id="7" name="mainico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5" y="123825"/>
          <a:ext cx="468000" cy="468000"/>
        </a:xfrm>
        <a:prstGeom prst="rect">
          <a:avLst/>
        </a:prstGeom>
      </xdr:spPr>
    </xdr:pic>
    <xdr:clientData/>
  </xdr:twoCellAnchor>
  <xdr:twoCellAnchor editAs="oneCell">
    <xdr:from>
      <xdr:col>1</xdr:col>
      <xdr:colOff>361950</xdr:colOff>
      <xdr:row>13</xdr:row>
      <xdr:rowOff>201961</xdr:rowOff>
    </xdr:from>
    <xdr:to>
      <xdr:col>4</xdr:col>
      <xdr:colOff>132150</xdr:colOff>
      <xdr:row>14</xdr:row>
      <xdr:rowOff>49091</xdr:rowOff>
    </xdr:to>
    <xdr:grpSp>
      <xdr:nvGrpSpPr>
        <xdr:cNvPr id="11" name="Group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609600" y="3030886"/>
          <a:ext cx="1980000" cy="532930"/>
          <a:chOff x="609600" y="3221386"/>
          <a:chExt cx="1980000" cy="532930"/>
        </a:xfrm>
      </xdr:grpSpPr>
      <xdr:sp macro="[0]!PasswordPinCode_createPassword" textlink="">
        <xdr:nvSpPr>
          <xdr:cNvPr id="2" name="Rectangle: Rounded Corners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609600" y="3221386"/>
            <a:ext cx="1980000" cy="53293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 anchorCtr="1"/>
          <a:lstStyle/>
          <a:p>
            <a:pPr algn="l"/>
            <a:endParaRPr lang="en-US" sz="1100"/>
          </a:p>
        </xdr:txBody>
      </xdr:sp>
      <xdr:sp macro="[0]!PasswordPinCode_createPassword" textlink="">
        <xdr:nvSpPr>
          <xdr:cNvPr id="3" name="TextBox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1448836" y="3299099"/>
            <a:ext cx="900000" cy="37750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 anchorCtr="1">
            <a:spAutoFit/>
          </a:bodyPr>
          <a:lstStyle/>
          <a:p>
            <a:pPr algn="ctr"/>
            <a:r>
              <a:rPr lang="tr-TR" sz="1200" b="1">
                <a:solidFill>
                  <a:schemeClr val="bg1"/>
                </a:solidFill>
              </a:rPr>
              <a:t>GENERATE PASSWORD</a:t>
            </a:r>
            <a:endParaRPr lang="en-US" sz="1200" b="1">
              <a:solidFill>
                <a:schemeClr val="bg1"/>
              </a:solidFill>
            </a:endParaRPr>
          </a:p>
        </xdr:txBody>
      </xdr:sp>
      <xdr:pic macro="[0]!PasswordPinCode_createPassword">
        <xdr:nvPicPr>
          <xdr:cNvPr id="12" name="Picture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62012" y="3271851"/>
            <a:ext cx="432000" cy="432000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361950</xdr:colOff>
      <xdr:row>23</xdr:row>
      <xdr:rowOff>95249</xdr:rowOff>
    </xdr:from>
    <xdr:to>
      <xdr:col>4</xdr:col>
      <xdr:colOff>132150</xdr:colOff>
      <xdr:row>25</xdr:row>
      <xdr:rowOff>178049</xdr:rowOff>
    </xdr:to>
    <xdr:grpSp>
      <xdr:nvGrpSpPr>
        <xdr:cNvPr id="13" name="Group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pSpPr/>
      </xdr:nvGrpSpPr>
      <xdr:grpSpPr>
        <a:xfrm>
          <a:off x="609600" y="5676899"/>
          <a:ext cx="1980000" cy="540000"/>
          <a:chOff x="609600" y="5867399"/>
          <a:chExt cx="1980000" cy="540000"/>
        </a:xfrm>
      </xdr:grpSpPr>
      <xdr:sp macro="[0]!PasswordPinCode_createPincode" textlink="">
        <xdr:nvSpPr>
          <xdr:cNvPr id="14" name="Rectangle: Rounded Corners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/>
        </xdr:nvSpPr>
        <xdr:spPr>
          <a:xfrm>
            <a:off x="609600" y="5867399"/>
            <a:ext cx="1980000" cy="540000"/>
          </a:xfrm>
          <a:prstGeom prst="roundRect">
            <a:avLst/>
          </a:prstGeom>
          <a:solidFill>
            <a:srgbClr val="2E86AB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 anchorCtr="1"/>
          <a:lstStyle/>
          <a:p>
            <a:pPr algn="l"/>
            <a:endParaRPr lang="en-US" sz="1100"/>
          </a:p>
        </xdr:txBody>
      </xdr:sp>
      <xdr:sp macro="[0]!PasswordPinCode_createPincode" textlink="">
        <xdr:nvSpPr>
          <xdr:cNvPr id="16" name="TextBox 15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 txBox="1"/>
        </xdr:nvSpPr>
        <xdr:spPr>
          <a:xfrm>
            <a:off x="1448836" y="5949527"/>
            <a:ext cx="900000" cy="37574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 anchorCtr="1">
            <a:spAutoFit/>
          </a:bodyPr>
          <a:lstStyle/>
          <a:p>
            <a:pPr algn="ctr"/>
            <a:r>
              <a:rPr lang="tr-TR" sz="1200" b="1">
                <a:solidFill>
                  <a:schemeClr val="bg1"/>
                </a:solidFill>
              </a:rPr>
              <a:t>GENERATE</a:t>
            </a:r>
            <a:r>
              <a:rPr lang="tr-TR" sz="1200" b="1" baseline="0">
                <a:solidFill>
                  <a:schemeClr val="bg1"/>
                </a:solidFill>
              </a:rPr>
              <a:t> </a:t>
            </a:r>
            <a:r>
              <a:rPr lang="en-US" sz="1200" b="1">
                <a:solidFill>
                  <a:schemeClr val="bg1"/>
                </a:solidFill>
              </a:rPr>
              <a:t>PINCODE</a:t>
            </a:r>
          </a:p>
        </xdr:txBody>
      </xdr:sp>
      <xdr:pic macro="[0]!PasswordPinCode_createPincode">
        <xdr:nvPicPr>
          <xdr:cNvPr id="17" name="Picture 16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62012" y="5921399"/>
            <a:ext cx="432000" cy="432000"/>
          </a:xfrm>
          <a:prstGeom prst="rect">
            <a:avLst/>
          </a:prstGeom>
        </xdr:spPr>
      </xdr:pic>
    </xdr:grpSp>
    <xdr:clientData/>
  </xdr:twoCellAnchor>
  <xdr:twoCellAnchor editAs="oneCell">
    <xdr:from>
      <xdr:col>5</xdr:col>
      <xdr:colOff>1581150</xdr:colOff>
      <xdr:row>1</xdr:row>
      <xdr:rowOff>85098</xdr:rowOff>
    </xdr:from>
    <xdr:to>
      <xdr:col>5</xdr:col>
      <xdr:colOff>3021150</xdr:colOff>
      <xdr:row>2</xdr:row>
      <xdr:rowOff>229020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4552950" y="170823"/>
          <a:ext cx="1440000" cy="391572"/>
          <a:chOff x="5295900" y="178409"/>
          <a:chExt cx="1440000" cy="391572"/>
        </a:xfrm>
      </xdr:grpSpPr>
      <xdr:sp macro="[0]!PasswordPinCode_Refresh" textlink="">
        <xdr:nvSpPr>
          <xdr:cNvPr id="35" name="Rectangle: Rounded Corners 34"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/>
        </xdr:nvSpPr>
        <xdr:spPr>
          <a:xfrm>
            <a:off x="5295900" y="178409"/>
            <a:ext cx="1440000" cy="391572"/>
          </a:xfrm>
          <a:prstGeom prst="roundRect">
            <a:avLst/>
          </a:prstGeom>
          <a:solidFill>
            <a:schemeClr val="bg1">
              <a:lumMod val="65000"/>
            </a:schemeClr>
          </a:solidFill>
          <a:ln w="19050"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 anchorCtr="1">
            <a:noAutofit/>
          </a:bodyPr>
          <a:lstStyle/>
          <a:p>
            <a:pPr algn="ctr"/>
            <a:endParaRPr lang="en-US" sz="1300" b="1" spc="50" baseline="0"/>
          </a:p>
        </xdr:txBody>
      </xdr:sp>
      <xdr:sp macro="[0]!PasswordPinCode_Refresh" textlink="">
        <xdr:nvSpPr>
          <xdr:cNvPr id="36" name="TextBox 35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 txBox="1"/>
        </xdr:nvSpPr>
        <xdr:spPr>
          <a:xfrm>
            <a:off x="5800870" y="281874"/>
            <a:ext cx="822642" cy="1846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 anchorCtr="1">
            <a:noAutofit/>
          </a:bodyPr>
          <a:lstStyle/>
          <a:p>
            <a:r>
              <a:rPr lang="tr-TR" sz="120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CLEAR DATA</a:t>
            </a:r>
            <a:endParaRPr lang="en-US" sz="1200" b="1">
              <a:solidFill>
                <a:schemeClr val="bg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 macro="[0]!PasswordPinCode_Refresh">
        <xdr:nvPicPr>
          <xdr:cNvPr id="20" name="Picture 19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10200" y="230195"/>
            <a:ext cx="288000" cy="288000"/>
          </a:xfrm>
          <a:prstGeom prst="rect">
            <a:avLst/>
          </a:prstGeom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9</xdr:row>
          <xdr:rowOff>76200</xdr:rowOff>
        </xdr:from>
        <xdr:to>
          <xdr:col>3</xdr:col>
          <xdr:colOff>685800</xdr:colOff>
          <xdr:row>9</xdr:row>
          <xdr:rowOff>438150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0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Numbers [0-9]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9</xdr:row>
          <xdr:rowOff>409575</xdr:rowOff>
        </xdr:from>
        <xdr:to>
          <xdr:col>3</xdr:col>
          <xdr:colOff>685800</xdr:colOff>
          <xdr:row>10</xdr:row>
          <xdr:rowOff>85725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0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Special characters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10</xdr:row>
          <xdr:rowOff>57150</xdr:rowOff>
        </xdr:from>
        <xdr:to>
          <xdr:col>3</xdr:col>
          <xdr:colOff>685800</xdr:colOff>
          <xdr:row>11</xdr:row>
          <xdr:rowOff>190500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0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Upper Letters [A-Z]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11</xdr:row>
          <xdr:rowOff>161925</xdr:rowOff>
        </xdr:from>
        <xdr:to>
          <xdr:col>3</xdr:col>
          <xdr:colOff>685800</xdr:colOff>
          <xdr:row>13</xdr:row>
          <xdr:rowOff>95250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0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Lower Letters [a-z]</a:t>
              </a:r>
            </a:p>
          </xdr:txBody>
        </xdr:sp>
        <xdr:clientData/>
      </xdr:twoCellAnchor>
    </mc:Choice>
    <mc:Fallback/>
  </mc:AlternateContent>
  <xdr:oneCellAnchor>
    <xdr:from>
      <xdr:col>8</xdr:col>
      <xdr:colOff>2085975</xdr:colOff>
      <xdr:row>1</xdr:row>
      <xdr:rowOff>47625</xdr:rowOff>
    </xdr:from>
    <xdr:ext cx="1325166" cy="381000"/>
    <xdr:pic>
      <xdr:nvPicPr>
        <xdr:cNvPr id="10229" name="mpkLogo">
          <a:hlinkClick xmlns:a="http://schemas.openxmlformats.org/drawingml/2006/main" xmlns:r="http://schemas.openxmlformats.org/officeDocument/2006/relationships" r:id="rId14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3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E35E5-C0E8-4E76-AE45-87FE9FB3A808}">
  <sheetPr codeName="Sheet03">
    <pageSetUpPr fitToPage="1"/>
  </sheetPr>
  <dimension ref="A1:K29"/>
  <sheetViews>
    <sheetView showGridLines="0" showRowColHeaders="0"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3.7109375" style="38" customWidth="1"/>
    <col min="2" max="2" width="7.7109375" style="8" customWidth="1"/>
    <col min="3" max="3" width="14.7109375" style="8" customWidth="1"/>
    <col min="4" max="4" width="10.7109375" style="8" customWidth="1"/>
    <col min="5" max="5" width="7.7109375" style="8" customWidth="1"/>
    <col min="6" max="6" width="46.7109375" style="8" customWidth="1"/>
    <col min="7" max="8" width="3.7109375" style="8" customWidth="1"/>
    <col min="9" max="9" width="46.7109375" style="8" customWidth="1"/>
    <col min="10" max="10" width="5.7109375" style="8" customWidth="1"/>
    <col min="11" max="11" width="2.7109375" style="8" customWidth="1"/>
    <col min="12" max="16384" width="9.140625" style="8"/>
  </cols>
  <sheetData>
    <row r="1" spans="1:11" ht="6.75" customHeight="1" x14ac:dyDescent="0.25">
      <c r="A1" s="35"/>
      <c r="B1" s="3"/>
      <c r="C1" s="3"/>
      <c r="D1" s="3"/>
      <c r="E1" s="3"/>
      <c r="F1" s="3"/>
      <c r="G1" s="3"/>
      <c r="H1" s="3"/>
      <c r="I1" s="3"/>
      <c r="J1" s="3"/>
      <c r="K1" s="9"/>
    </row>
    <row r="2" spans="1:11" s="12" customFormat="1" ht="20.100000000000001" customHeight="1" x14ac:dyDescent="0.3">
      <c r="A2" s="36"/>
      <c r="B2" s="53"/>
      <c r="C2" s="56" t="s">
        <v>114</v>
      </c>
      <c r="D2" s="4"/>
      <c r="E2" s="5"/>
      <c r="F2" s="4"/>
      <c r="G2" s="5"/>
      <c r="H2" s="5"/>
      <c r="I2" s="5"/>
      <c r="J2" s="4"/>
      <c r="K2" s="10"/>
    </row>
    <row r="3" spans="1:11" s="13" customFormat="1" ht="24" customHeight="1" x14ac:dyDescent="0.35">
      <c r="A3" s="37"/>
      <c r="B3" s="54"/>
      <c r="C3" s="55" t="s">
        <v>115</v>
      </c>
      <c r="D3" s="6"/>
      <c r="E3" s="6"/>
      <c r="F3" s="6"/>
      <c r="G3" s="6"/>
      <c r="H3" s="6"/>
      <c r="I3" s="6"/>
      <c r="J3" s="6"/>
      <c r="K3" s="11"/>
    </row>
    <row r="4" spans="1:11" ht="5.0999999999999996" customHeight="1" x14ac:dyDescent="0.25">
      <c r="B4" s="7"/>
      <c r="C4" s="7"/>
      <c r="D4" s="7"/>
      <c r="E4" s="7"/>
      <c r="F4" s="7"/>
      <c r="G4" s="7"/>
      <c r="H4" s="7"/>
      <c r="I4" s="7"/>
      <c r="J4" s="7"/>
    </row>
    <row r="5" spans="1:11" ht="5.0999999999999996" customHeight="1" x14ac:dyDescent="0.25">
      <c r="A5" s="38" t="s">
        <v>88</v>
      </c>
      <c r="B5" s="7"/>
      <c r="C5" s="7"/>
      <c r="D5" s="7"/>
      <c r="E5" s="7"/>
      <c r="F5" s="7"/>
      <c r="G5" s="7"/>
      <c r="H5" s="7"/>
      <c r="I5" s="7"/>
      <c r="J5" s="7"/>
    </row>
    <row r="6" spans="1:11" ht="18" customHeight="1" x14ac:dyDescent="0.25">
      <c r="B6" s="24"/>
      <c r="C6" s="25"/>
      <c r="D6" s="25"/>
      <c r="E6" s="25"/>
      <c r="F6" s="25"/>
      <c r="G6" s="25"/>
      <c r="H6" s="25"/>
      <c r="I6" s="25"/>
      <c r="J6" s="26"/>
    </row>
    <row r="7" spans="1:11" ht="18" customHeight="1" x14ac:dyDescent="0.25">
      <c r="B7" s="27"/>
      <c r="C7" s="69" t="s">
        <v>95</v>
      </c>
      <c r="D7" s="70"/>
      <c r="E7" s="28"/>
      <c r="F7" s="69" t="s">
        <v>93</v>
      </c>
      <c r="G7" s="28"/>
      <c r="H7" s="28"/>
      <c r="I7" s="69" t="s">
        <v>94</v>
      </c>
      <c r="J7" s="29"/>
    </row>
    <row r="8" spans="1:11" ht="7.35" customHeight="1" x14ac:dyDescent="0.25">
      <c r="B8" s="27"/>
      <c r="C8" s="33"/>
      <c r="D8" s="33"/>
      <c r="E8" s="39"/>
      <c r="F8" s="43"/>
      <c r="G8" s="28"/>
      <c r="H8" s="28"/>
      <c r="I8" s="43"/>
      <c r="J8" s="29"/>
    </row>
    <row r="9" spans="1:11" ht="15" customHeight="1" x14ac:dyDescent="0.25">
      <c r="B9" s="27"/>
      <c r="C9" s="34" t="s">
        <v>8</v>
      </c>
      <c r="D9" s="48">
        <v>12</v>
      </c>
      <c r="E9" s="28"/>
      <c r="F9" s="41"/>
      <c r="G9" s="28"/>
      <c r="H9" s="28"/>
      <c r="I9" s="28"/>
      <c r="J9" s="29"/>
    </row>
    <row r="10" spans="1:11" ht="54" customHeight="1" x14ac:dyDescent="0.25">
      <c r="B10" s="27"/>
      <c r="C10" s="33"/>
      <c r="D10" s="33"/>
      <c r="E10" s="28"/>
      <c r="F10" s="50" t="s">
        <v>117</v>
      </c>
      <c r="G10" s="28"/>
      <c r="H10" s="28"/>
      <c r="I10" s="57" t="s">
        <v>111</v>
      </c>
      <c r="J10" s="42"/>
    </row>
    <row r="11" spans="1:11" ht="18" customHeight="1" x14ac:dyDescent="0.25">
      <c r="B11" s="27"/>
      <c r="C11" s="33"/>
      <c r="D11" s="33"/>
      <c r="E11" s="28"/>
      <c r="F11" s="28"/>
      <c r="G11" s="28"/>
      <c r="H11" s="28"/>
      <c r="I11" s="28"/>
      <c r="J11" s="42"/>
    </row>
    <row r="12" spans="1:11" ht="21.95" customHeight="1" x14ac:dyDescent="0.25">
      <c r="B12" s="27"/>
      <c r="C12" s="28"/>
      <c r="D12" s="28"/>
      <c r="E12" s="43"/>
      <c r="F12" s="69" t="s">
        <v>92</v>
      </c>
      <c r="G12" s="28"/>
      <c r="H12" s="28"/>
      <c r="I12" s="69" t="s">
        <v>92</v>
      </c>
      <c r="J12" s="29"/>
    </row>
    <row r="13" spans="1:11" ht="12" customHeight="1" x14ac:dyDescent="0.25">
      <c r="B13" s="27"/>
      <c r="C13" s="28"/>
      <c r="D13" s="28"/>
      <c r="E13" s="28"/>
      <c r="F13" s="43"/>
      <c r="G13" s="28"/>
      <c r="H13" s="28"/>
      <c r="I13" s="43"/>
      <c r="J13" s="29"/>
    </row>
    <row r="14" spans="1:11" ht="54" customHeight="1" x14ac:dyDescent="0.25">
      <c r="B14" s="27"/>
      <c r="C14" s="28"/>
      <c r="D14" s="28"/>
      <c r="E14" s="28"/>
      <c r="F14" s="44" t="str">
        <f>IF(OR(Entropy=0,LEN(Password)=0),"No password",
IF(Entropy&lt;40,Entropy  &amp; " Bits of Entropy, WEAK Password",
IF(Entropy&lt;60,Entropy  &amp; " Bits of Entropy, MODERATE Password",
IF(Entropy&lt;70,Entropy  &amp; " Bits of Entropy, FAIRLY STRONG Password",
Entropy  &amp; " Bits of Entropy, VERY STRONG Password"))))</f>
        <v>72 Bits of Entropy, VERY STRONG Password</v>
      </c>
      <c r="G14" s="28"/>
      <c r="H14" s="28"/>
      <c r="I14" s="45" t="str">
        <f>IF(YourEntropy=0,"No password",
IF(YourEntropy&lt;40,YourEntropy  &amp; " Bits of Entropy, WEAK Password",
IF(YourEntropy&lt;60,YourEntropy  &amp; " Bits of Entropy, MODERATE Password",
IF(YourEntropy&lt;70,YourEntropy  &amp; " Bits of Entropy, FAIRLY STRONG Password",
YourEntropy  &amp; " Bits of Entropy, VERY STRONG Password"))))</f>
        <v>37,6 Bits of Entropy, WEAK Password</v>
      </c>
      <c r="J14" s="42"/>
    </row>
    <row r="15" spans="1:11" ht="18" customHeight="1" x14ac:dyDescent="0.25">
      <c r="B15" s="27"/>
      <c r="C15" s="28"/>
      <c r="D15" s="28"/>
      <c r="E15" s="28"/>
      <c r="F15" s="46"/>
      <c r="G15" s="28"/>
      <c r="H15" s="28"/>
      <c r="I15" s="28"/>
      <c r="J15" s="29"/>
    </row>
    <row r="16" spans="1:11" ht="18" customHeight="1" x14ac:dyDescent="0.25">
      <c r="B16" s="27"/>
      <c r="C16" s="28"/>
      <c r="D16" s="28"/>
      <c r="E16" s="28"/>
      <c r="F16" s="28"/>
      <c r="G16" s="28"/>
      <c r="H16" s="28"/>
      <c r="I16" s="28"/>
      <c r="J16" s="42"/>
    </row>
    <row r="17" spans="1:10" ht="18" customHeight="1" x14ac:dyDescent="0.25">
      <c r="B17" s="27"/>
      <c r="C17" s="33"/>
      <c r="D17" s="28"/>
      <c r="E17" s="28"/>
      <c r="F17" s="33"/>
      <c r="G17" s="33"/>
      <c r="H17" s="33"/>
      <c r="I17" s="33"/>
      <c r="J17" s="42"/>
    </row>
    <row r="18" spans="1:10" ht="21.95" customHeight="1" x14ac:dyDescent="0.25">
      <c r="B18" s="27"/>
      <c r="C18" s="69" t="s">
        <v>96</v>
      </c>
      <c r="D18" s="71"/>
      <c r="E18" s="28"/>
      <c r="F18" s="72" t="s">
        <v>91</v>
      </c>
      <c r="G18" s="72"/>
      <c r="H18" s="72"/>
      <c r="I18" s="72"/>
      <c r="J18" s="29"/>
    </row>
    <row r="19" spans="1:10" ht="15" customHeight="1" x14ac:dyDescent="0.25">
      <c r="B19" s="27"/>
      <c r="C19" s="33"/>
      <c r="D19" s="28"/>
      <c r="E19" s="28"/>
      <c r="F19" s="33"/>
      <c r="G19" s="33"/>
      <c r="H19" s="33"/>
      <c r="I19" s="33"/>
      <c r="J19" s="42"/>
    </row>
    <row r="20" spans="1:10" ht="18" customHeight="1" x14ac:dyDescent="0.25">
      <c r="B20" s="27"/>
      <c r="C20" s="40" t="s">
        <v>8</v>
      </c>
      <c r="D20" s="48">
        <v>5</v>
      </c>
      <c r="E20" s="28"/>
      <c r="F20" s="86">
        <v>72008</v>
      </c>
      <c r="G20" s="87"/>
      <c r="H20" s="87"/>
      <c r="I20" s="88"/>
      <c r="J20" s="42"/>
    </row>
    <row r="21" spans="1:10" ht="18" customHeight="1" x14ac:dyDescent="0.25">
      <c r="B21" s="27"/>
      <c r="C21" s="33"/>
      <c r="D21" s="33"/>
      <c r="E21" s="28"/>
      <c r="F21" s="89"/>
      <c r="G21" s="90"/>
      <c r="H21" s="90"/>
      <c r="I21" s="91"/>
      <c r="J21" s="42"/>
    </row>
    <row r="22" spans="1:10" ht="18" customHeight="1" x14ac:dyDescent="0.25">
      <c r="B22" s="27"/>
      <c r="C22" s="47" t="s">
        <v>9</v>
      </c>
      <c r="D22" s="49">
        <v>1</v>
      </c>
      <c r="E22" s="28"/>
      <c r="F22" s="89"/>
      <c r="G22" s="90"/>
      <c r="H22" s="90"/>
      <c r="I22" s="91"/>
      <c r="J22" s="42"/>
    </row>
    <row r="23" spans="1:10" ht="18" customHeight="1" x14ac:dyDescent="0.25">
      <c r="B23" s="27"/>
      <c r="C23" s="33"/>
      <c r="D23" s="33"/>
      <c r="E23" s="28"/>
      <c r="F23" s="89"/>
      <c r="G23" s="90"/>
      <c r="H23" s="90"/>
      <c r="I23" s="91"/>
      <c r="J23" s="42"/>
    </row>
    <row r="24" spans="1:10" ht="18" customHeight="1" x14ac:dyDescent="0.25">
      <c r="B24" s="27"/>
      <c r="C24" s="28"/>
      <c r="D24" s="28"/>
      <c r="E24" s="28"/>
      <c r="F24" s="89"/>
      <c r="G24" s="90"/>
      <c r="H24" s="90"/>
      <c r="I24" s="91"/>
      <c r="J24" s="42"/>
    </row>
    <row r="25" spans="1:10" ht="18" customHeight="1" x14ac:dyDescent="0.25">
      <c r="B25" s="27"/>
      <c r="C25" s="47"/>
      <c r="D25" s="33"/>
      <c r="E25" s="28"/>
      <c r="F25" s="89"/>
      <c r="G25" s="90"/>
      <c r="H25" s="90"/>
      <c r="I25" s="91"/>
      <c r="J25" s="42"/>
    </row>
    <row r="26" spans="1:10" ht="18" customHeight="1" x14ac:dyDescent="0.25">
      <c r="B26" s="27"/>
      <c r="C26" s="28"/>
      <c r="D26" s="28"/>
      <c r="E26" s="28"/>
      <c r="F26" s="92"/>
      <c r="G26" s="93"/>
      <c r="H26" s="93"/>
      <c r="I26" s="94"/>
      <c r="J26" s="29"/>
    </row>
    <row r="27" spans="1:10" ht="18" customHeight="1" x14ac:dyDescent="0.25">
      <c r="B27" s="30"/>
      <c r="C27" s="31"/>
      <c r="D27" s="31"/>
      <c r="E27" s="31"/>
      <c r="F27" s="31"/>
      <c r="G27" s="31"/>
      <c r="H27" s="31"/>
      <c r="I27" s="31"/>
      <c r="J27" s="32"/>
    </row>
    <row r="28" spans="1:10" ht="6.75" customHeight="1" x14ac:dyDescent="0.25"/>
    <row r="29" spans="1:10" ht="23.1" customHeight="1" x14ac:dyDescent="0.25">
      <c r="A29" s="1"/>
      <c r="B29" s="51"/>
      <c r="C29" s="2"/>
      <c r="D29" s="2"/>
      <c r="E29" s="2"/>
      <c r="F29" s="2"/>
      <c r="G29" s="2"/>
      <c r="H29" s="2"/>
      <c r="I29" s="2"/>
      <c r="J29" s="52"/>
    </row>
  </sheetData>
  <sheetProtection algorithmName="SHA-512" hashValue="a4tYk8Ig41bIsEr3RFceb6I5xpKUZtl5oNQwcLvAjNRhO3OlYCITRwSAFUSDYLQPNgQNYKDiOAS139VDPP/e/w==" saltValue="TYIh8kcPJYKX4ZYjVWtw9w==" spinCount="100000" sheet="1" objects="1" scenarios="1"/>
  <mergeCells count="1">
    <mergeCell ref="F20:I26"/>
  </mergeCells>
  <conditionalFormatting sqref="F14 I14">
    <cfRule type="expression" dxfId="3" priority="2" stopIfTrue="1">
      <formula>SEARCH("FAIRLY",F14,1)&gt;0</formula>
    </cfRule>
    <cfRule type="expression" dxfId="2" priority="3" stopIfTrue="1">
      <formula>SEARCH("Moderate",F14,1)&gt;0</formula>
    </cfRule>
    <cfRule type="expression" dxfId="1" priority="4" stopIfTrue="1">
      <formula>SEARCH("Weak",F14,1)&gt;0</formula>
    </cfRule>
  </conditionalFormatting>
  <conditionalFormatting sqref="I14 F14">
    <cfRule type="expression" dxfId="0" priority="1" stopIfTrue="1">
      <formula>SEARCH("VERY",F14,1)&gt;0</formula>
    </cfRule>
  </conditionalFormatting>
  <printOptions horizontalCentered="1" verticalCentered="1"/>
  <pageMargins left="0.31496062992125984" right="0.31496062992125984" top="0.31496062992125984" bottom="0.31496062992125984" header="0.31496062992125984" footer="0.31496062992125984"/>
  <pageSetup scale="8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6" r:id="rId4" name="Check Box 10">
              <controlPr defaultSize="0" autoFill="0" autoLine="0" autoPict="0">
                <anchor moveWithCells="1">
                  <from>
                    <xdr:col>2</xdr:col>
                    <xdr:colOff>85725</xdr:colOff>
                    <xdr:row>9</xdr:row>
                    <xdr:rowOff>76200</xdr:rowOff>
                  </from>
                  <to>
                    <xdr:col>3</xdr:col>
                    <xdr:colOff>685800</xdr:colOff>
                    <xdr:row>9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5" name="Check Box 11">
              <controlPr defaultSize="0" autoFill="0" autoLine="0" autoPict="0">
                <anchor moveWithCells="1">
                  <from>
                    <xdr:col>2</xdr:col>
                    <xdr:colOff>85725</xdr:colOff>
                    <xdr:row>9</xdr:row>
                    <xdr:rowOff>409575</xdr:rowOff>
                  </from>
                  <to>
                    <xdr:col>3</xdr:col>
                    <xdr:colOff>685800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6" name="Check Box 12">
              <controlPr defaultSize="0" autoFill="0" autoLine="0" autoPict="0">
                <anchor moveWithCells="1">
                  <from>
                    <xdr:col>2</xdr:col>
                    <xdr:colOff>85725</xdr:colOff>
                    <xdr:row>10</xdr:row>
                    <xdr:rowOff>57150</xdr:rowOff>
                  </from>
                  <to>
                    <xdr:col>3</xdr:col>
                    <xdr:colOff>685800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7" name="Check Box 13">
              <controlPr defaultSize="0" autoFill="0" autoLine="0" autoPict="0">
                <anchor moveWithCells="1">
                  <from>
                    <xdr:col>2</xdr:col>
                    <xdr:colOff>85725</xdr:colOff>
                    <xdr:row>11</xdr:row>
                    <xdr:rowOff>161925</xdr:rowOff>
                  </from>
                  <to>
                    <xdr:col>3</xdr:col>
                    <xdr:colOff>685800</xdr:colOff>
                    <xdr:row>13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3FDCE469-8BC1-45A8-92DD-A820FFB84AA4}">
          <x14:formula1>
            <xm:f>Cal!$G$3:$G$29</xm:f>
          </x14:formula1>
          <xm:sqref>D9</xm:sqref>
        </x14:dataValidation>
        <x14:dataValidation type="list" allowBlank="1" showInputMessage="1" showErrorMessage="1" xr:uid="{DA1273F4-1AD8-4BA5-96E2-D8CC3E9A3F3D}">
          <x14:formula1>
            <xm:f>Cal!$H$3:$H$10</xm:f>
          </x14:formula1>
          <xm:sqref>D20</xm:sqref>
        </x14:dataValidation>
        <x14:dataValidation type="list" allowBlank="1" showInputMessage="1" showErrorMessage="1" xr:uid="{E5DC169F-4CD8-4D39-9959-A02F8683C5DB}">
          <x14:formula1>
            <xm:f>Cal!$I$3:$I$32</xm:f>
          </x14:formula1>
          <xm:sqref>D22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D4405-3CDC-4B13-A192-9CF4EA4E195B}">
  <sheetPr codeName="Sheet2"/>
  <dimension ref="B2:Z37"/>
  <sheetViews>
    <sheetView showGridLines="0" showRowColHeaders="0" workbookViewId="0">
      <pane ySplit="2" topLeftCell="A3" activePane="bottomLeft" state="frozen"/>
      <selection pane="bottomLeft" activeCell="A3" sqref="A3"/>
    </sheetView>
  </sheetViews>
  <sheetFormatPr defaultRowHeight="15" x14ac:dyDescent="0.25"/>
  <cols>
    <col min="1" max="1" width="9.140625" style="1"/>
    <col min="2" max="3" width="9.140625" style="8"/>
    <col min="4" max="4" width="16.5703125" style="82" customWidth="1"/>
    <col min="5" max="5" width="15.28515625" style="82" customWidth="1"/>
    <col min="6" max="9" width="11.7109375" style="82" customWidth="1"/>
    <col min="10" max="10" width="3.7109375" style="82" customWidth="1"/>
    <col min="11" max="13" width="9.140625" style="82"/>
    <col min="14" max="14" width="3.7109375" style="83" customWidth="1"/>
    <col min="15" max="17" width="9.140625" style="82"/>
    <col min="18" max="18" width="3.7109375" style="83" customWidth="1"/>
    <col min="19" max="21" width="9.140625" style="82"/>
    <col min="22" max="22" width="3.7109375" style="83" customWidth="1"/>
    <col min="23" max="25" width="9.140625" style="82"/>
    <col min="26" max="26" width="9.140625" style="8"/>
    <col min="27" max="16384" width="9.140625" style="1"/>
  </cols>
  <sheetData>
    <row r="2" spans="3:25" ht="24" x14ac:dyDescent="0.25">
      <c r="C2" s="43"/>
      <c r="D2" s="78" t="s">
        <v>112</v>
      </c>
      <c r="E2" s="78" t="s">
        <v>105</v>
      </c>
      <c r="F2" s="73"/>
      <c r="G2" s="73" t="s">
        <v>113</v>
      </c>
      <c r="H2" s="73" t="s">
        <v>97</v>
      </c>
      <c r="I2" s="73" t="s">
        <v>98</v>
      </c>
      <c r="J2" s="43"/>
      <c r="K2" s="73" t="s">
        <v>99</v>
      </c>
      <c r="L2" s="73" t="s">
        <v>103</v>
      </c>
      <c r="M2" s="73" t="s">
        <v>104</v>
      </c>
      <c r="N2" s="43"/>
      <c r="O2" s="73" t="s">
        <v>100</v>
      </c>
      <c r="P2" s="73" t="s">
        <v>103</v>
      </c>
      <c r="Q2" s="73" t="s">
        <v>104</v>
      </c>
      <c r="R2" s="43"/>
      <c r="S2" s="73" t="s">
        <v>101</v>
      </c>
      <c r="T2" s="73" t="s">
        <v>103</v>
      </c>
      <c r="U2" s="73" t="s">
        <v>104</v>
      </c>
      <c r="V2" s="43"/>
      <c r="W2" s="73" t="s">
        <v>102</v>
      </c>
      <c r="X2" s="73" t="s">
        <v>103</v>
      </c>
      <c r="Y2" s="73" t="s">
        <v>104</v>
      </c>
    </row>
    <row r="3" spans="3:25" x14ac:dyDescent="0.25">
      <c r="C3" s="80" t="s">
        <v>106</v>
      </c>
      <c r="D3" s="49" t="b">
        <v>1</v>
      </c>
      <c r="E3" s="79">
        <f>SUM(Y:Y)</f>
        <v>44</v>
      </c>
      <c r="F3" s="79">
        <v>1</v>
      </c>
      <c r="G3" s="74">
        <v>4</v>
      </c>
      <c r="H3" s="76">
        <v>3</v>
      </c>
      <c r="I3" s="74">
        <v>1</v>
      </c>
      <c r="J3" s="77"/>
      <c r="K3" s="74" t="s">
        <v>11</v>
      </c>
      <c r="L3" s="74">
        <f>IF(ISERROR(FIND(K3,RandomPassword!$I$10)),0,FIND(K3,RandomPassword!$I$10))</f>
        <v>2</v>
      </c>
      <c r="M3" s="74">
        <f t="shared" ref="M3:M28" si="0">IF(ISERROR(FIND(K3,Password)),0,FIND(K3,Password))</f>
        <v>0</v>
      </c>
      <c r="N3" s="84"/>
      <c r="O3" s="74" t="s">
        <v>37</v>
      </c>
      <c r="P3" s="74">
        <f>IF(ISERROR(FIND(O3,RandomPassword!$I$10)),0,FIND(O3,RandomPassword!$I$10))</f>
        <v>0</v>
      </c>
      <c r="Q3" s="74">
        <f t="shared" ref="Q3:Q28" si="1">IF(ISERROR(FIND(O3,Password)),0,FIND(O3,Password))</f>
        <v>0</v>
      </c>
      <c r="R3" s="84"/>
      <c r="S3" s="74">
        <v>0</v>
      </c>
      <c r="T3" s="74">
        <f>IF(ISERROR(FIND(S3,RandomPassword!$I$10)),0,FIND(S3,RandomPassword!$I$10))</f>
        <v>0</v>
      </c>
      <c r="U3" s="74">
        <f t="shared" ref="U3:U12" si="2">IF(ISERROR(FIND(S3,Password)),0,FIND(S3,Password))</f>
        <v>0</v>
      </c>
      <c r="V3" s="85"/>
      <c r="W3" s="74" t="s">
        <v>63</v>
      </c>
      <c r="X3" s="74">
        <f>IF(ISERROR(FIND(W3,RandomPassword!$I$10)),0,FIND(W3,RandomPassword!$I$10))</f>
        <v>0</v>
      </c>
      <c r="Y3" s="74">
        <f t="shared" ref="Y3:Y30" si="3">IF(ISERROR(FIND(W3,Password)),0,FIND(W3,Password))</f>
        <v>0</v>
      </c>
    </row>
    <row r="4" spans="3:25" x14ac:dyDescent="0.25">
      <c r="C4" s="80" t="s">
        <v>107</v>
      </c>
      <c r="D4" s="49" t="b">
        <v>1</v>
      </c>
      <c r="E4" s="74">
        <f>SUM(U:U)</f>
        <v>13</v>
      </c>
      <c r="F4" s="77"/>
      <c r="G4" s="74">
        <v>5</v>
      </c>
      <c r="H4" s="76">
        <v>4</v>
      </c>
      <c r="I4" s="74">
        <v>2</v>
      </c>
      <c r="J4" s="77"/>
      <c r="K4" s="74" t="s">
        <v>12</v>
      </c>
      <c r="L4" s="74">
        <f>IF(ISERROR(FIND(K4,RandomPassword!$I$10)),0,FIND(K4,RandomPassword!$I$10))</f>
        <v>0</v>
      </c>
      <c r="M4" s="74">
        <f t="shared" si="0"/>
        <v>0</v>
      </c>
      <c r="N4" s="84"/>
      <c r="O4" s="74" t="s">
        <v>38</v>
      </c>
      <c r="P4" s="74">
        <f>IF(ISERROR(FIND(O4,RandomPassword!$I$10)),0,FIND(O4,RandomPassword!$I$10))</f>
        <v>0</v>
      </c>
      <c r="Q4" s="74">
        <f t="shared" si="1"/>
        <v>0</v>
      </c>
      <c r="R4" s="84"/>
      <c r="S4" s="74">
        <v>1</v>
      </c>
      <c r="T4" s="74">
        <f>IF(ISERROR(FIND(S4,RandomPassword!$I$10)),0,FIND(S4,RandomPassword!$I$10))</f>
        <v>0</v>
      </c>
      <c r="U4" s="74">
        <f t="shared" si="2"/>
        <v>0</v>
      </c>
      <c r="V4" s="85"/>
      <c r="W4" s="74" t="s">
        <v>64</v>
      </c>
      <c r="X4" s="74">
        <f>IF(ISERROR(FIND(W4,RandomPassword!$I$10)),0,FIND(W4,RandomPassword!$I$10))</f>
        <v>0</v>
      </c>
      <c r="Y4" s="74">
        <f t="shared" si="3"/>
        <v>0</v>
      </c>
    </row>
    <row r="5" spans="3:25" x14ac:dyDescent="0.25">
      <c r="C5" s="81" t="s">
        <v>108</v>
      </c>
      <c r="D5" s="49" t="b">
        <v>0</v>
      </c>
      <c r="E5" s="74">
        <f>SUM(M:M)</f>
        <v>0</v>
      </c>
      <c r="F5" s="77"/>
      <c r="G5" s="74">
        <v>6</v>
      </c>
      <c r="H5" s="76">
        <v>5</v>
      </c>
      <c r="I5" s="74">
        <v>3</v>
      </c>
      <c r="J5" s="77"/>
      <c r="K5" s="74" t="s">
        <v>13</v>
      </c>
      <c r="L5" s="74">
        <f>IF(ISERROR(FIND(K5,RandomPassword!$I$10)),0,FIND(K5,RandomPassword!$I$10))</f>
        <v>0</v>
      </c>
      <c r="M5" s="74">
        <f t="shared" si="0"/>
        <v>0</v>
      </c>
      <c r="N5" s="84"/>
      <c r="O5" s="74" t="s">
        <v>39</v>
      </c>
      <c r="P5" s="74">
        <f>IF(ISERROR(FIND(O5,RandomPassword!$I$10)),0,FIND(O5,RandomPassword!$I$10))</f>
        <v>0</v>
      </c>
      <c r="Q5" s="74">
        <f t="shared" si="1"/>
        <v>0</v>
      </c>
      <c r="R5" s="84"/>
      <c r="S5" s="74">
        <v>2</v>
      </c>
      <c r="T5" s="74">
        <f>IF(ISERROR(FIND(S5,RandomPassword!$I$10)),0,FIND(S5,RandomPassword!$I$10))</f>
        <v>0</v>
      </c>
      <c r="U5" s="74">
        <f t="shared" si="2"/>
        <v>0</v>
      </c>
      <c r="V5" s="85"/>
      <c r="W5" s="74" t="s">
        <v>65</v>
      </c>
      <c r="X5" s="74">
        <f>IF(ISERROR(FIND(W5,RandomPassword!$I$10)),0,FIND(W5,RandomPassword!$I$10))</f>
        <v>0</v>
      </c>
      <c r="Y5" s="74">
        <f t="shared" si="3"/>
        <v>0</v>
      </c>
    </row>
    <row r="6" spans="3:25" x14ac:dyDescent="0.25">
      <c r="C6" s="80" t="s">
        <v>109</v>
      </c>
      <c r="D6" s="49" t="b">
        <v>1</v>
      </c>
      <c r="E6" s="74">
        <f>SUM(Q:Q)</f>
        <v>12</v>
      </c>
      <c r="F6" s="77"/>
      <c r="G6" s="74">
        <v>7</v>
      </c>
      <c r="H6" s="76">
        <v>6</v>
      </c>
      <c r="I6" s="74">
        <v>4</v>
      </c>
      <c r="J6" s="77"/>
      <c r="K6" s="74" t="s">
        <v>14</v>
      </c>
      <c r="L6" s="74">
        <f>IF(ISERROR(FIND(K6,RandomPassword!$I$10)),0,FIND(K6,RandomPassword!$I$10))</f>
        <v>8</v>
      </c>
      <c r="M6" s="74">
        <f t="shared" si="0"/>
        <v>0</v>
      </c>
      <c r="N6" s="84"/>
      <c r="O6" s="74" t="s">
        <v>40</v>
      </c>
      <c r="P6" s="74">
        <f>IF(ISERROR(FIND(O6,RandomPassword!$I$10)),0,FIND(O6,RandomPassword!$I$10))</f>
        <v>0</v>
      </c>
      <c r="Q6" s="74">
        <f t="shared" si="1"/>
        <v>0</v>
      </c>
      <c r="R6" s="84"/>
      <c r="S6" s="74">
        <v>3</v>
      </c>
      <c r="T6" s="74">
        <f>IF(ISERROR(FIND(S6,RandomPassword!$I$10)),0,FIND(S6,RandomPassword!$I$10))</f>
        <v>0</v>
      </c>
      <c r="U6" s="74">
        <f t="shared" si="2"/>
        <v>0</v>
      </c>
      <c r="V6" s="85"/>
      <c r="W6" s="74" t="s">
        <v>66</v>
      </c>
      <c r="X6" s="74">
        <f>IF(ISERROR(FIND(W6,RandomPassword!$I$10)),0,FIND(W6,RandomPassword!$I$10))</f>
        <v>0</v>
      </c>
      <c r="Y6" s="74">
        <f t="shared" si="3"/>
        <v>0</v>
      </c>
    </row>
    <row r="7" spans="3:25" x14ac:dyDescent="0.25">
      <c r="C7" s="43"/>
      <c r="D7" s="77"/>
      <c r="E7" s="74">
        <f>IF(E3&gt;0,28,0)+IF(E4&gt;0,10,0)+IF(E5&gt;0,26,0)+IF(E6&gt;0,26,0)</f>
        <v>64</v>
      </c>
      <c r="F7" s="77"/>
      <c r="G7" s="74">
        <v>8</v>
      </c>
      <c r="H7" s="76">
        <v>7</v>
      </c>
      <c r="I7" s="74">
        <v>5</v>
      </c>
      <c r="J7" s="77"/>
      <c r="K7" s="74" t="s">
        <v>15</v>
      </c>
      <c r="L7" s="74">
        <f>IF(ISERROR(FIND(K7,RandomPassword!$I$10)),0,FIND(K7,RandomPassword!$I$10))</f>
        <v>0</v>
      </c>
      <c r="M7" s="74">
        <f t="shared" si="0"/>
        <v>0</v>
      </c>
      <c r="N7" s="84"/>
      <c r="O7" s="74" t="s">
        <v>41</v>
      </c>
      <c r="P7" s="74">
        <f>IF(ISERROR(FIND(O7,RandomPassword!$I$10)),0,FIND(O7,RandomPassword!$I$10))</f>
        <v>0</v>
      </c>
      <c r="Q7" s="74">
        <f t="shared" si="1"/>
        <v>0</v>
      </c>
      <c r="R7" s="84"/>
      <c r="S7" s="74">
        <v>4</v>
      </c>
      <c r="T7" s="74">
        <f>IF(ISERROR(FIND(S7,RandomPassword!$I$10)),0,FIND(S7,RandomPassword!$I$10))</f>
        <v>0</v>
      </c>
      <c r="U7" s="74">
        <f t="shared" si="2"/>
        <v>2</v>
      </c>
      <c r="V7" s="85"/>
      <c r="W7" s="74" t="s">
        <v>67</v>
      </c>
      <c r="X7" s="74">
        <f>IF(ISERROR(FIND(W7,RandomPassword!$I$10)),0,FIND(W7,RandomPassword!$I$10))</f>
        <v>0</v>
      </c>
      <c r="Y7" s="74">
        <f t="shared" si="3"/>
        <v>0</v>
      </c>
    </row>
    <row r="8" spans="3:25" x14ac:dyDescent="0.25">
      <c r="C8" s="43"/>
      <c r="D8" s="77"/>
      <c r="E8" s="74">
        <f>IF(OR(LEN(Password)=0,size=0),0,ROUND(LOG(size^LEN(Password),2),2))</f>
        <v>72</v>
      </c>
      <c r="F8" s="77"/>
      <c r="G8" s="74">
        <v>9</v>
      </c>
      <c r="H8" s="76">
        <v>8</v>
      </c>
      <c r="I8" s="74">
        <v>6</v>
      </c>
      <c r="J8" s="77"/>
      <c r="K8" s="74" t="s">
        <v>16</v>
      </c>
      <c r="L8" s="74">
        <f>IF(ISERROR(FIND(K8,RandomPassword!$I$10)),0,FIND(K8,RandomPassword!$I$10))</f>
        <v>0</v>
      </c>
      <c r="M8" s="74">
        <f t="shared" si="0"/>
        <v>0</v>
      </c>
      <c r="N8" s="84"/>
      <c r="O8" s="74" t="s">
        <v>42</v>
      </c>
      <c r="P8" s="74">
        <f>IF(ISERROR(FIND(O8,RandomPassword!$I$10)),0,FIND(O8,RandomPassword!$I$10))</f>
        <v>0</v>
      </c>
      <c r="Q8" s="74">
        <f t="shared" si="1"/>
        <v>0</v>
      </c>
      <c r="R8" s="84"/>
      <c r="S8" s="74">
        <v>5</v>
      </c>
      <c r="T8" s="74">
        <f>IF(ISERROR(FIND(S8,RandomPassword!$I$10)),0,FIND(S8,RandomPassword!$I$10))</f>
        <v>0</v>
      </c>
      <c r="U8" s="74">
        <f t="shared" si="2"/>
        <v>11</v>
      </c>
      <c r="V8" s="85"/>
      <c r="W8" s="74" t="s">
        <v>68</v>
      </c>
      <c r="X8" s="74">
        <f>IF(ISERROR(FIND(W8,RandomPassword!$I$10)),0,FIND(W8,RandomPassword!$I$10))</f>
        <v>0</v>
      </c>
      <c r="Y8" s="74">
        <f t="shared" si="3"/>
        <v>0</v>
      </c>
    </row>
    <row r="9" spans="3:25" x14ac:dyDescent="0.25">
      <c r="C9" s="43"/>
      <c r="D9" s="77"/>
      <c r="E9" s="77"/>
      <c r="F9" s="77"/>
      <c r="G9" s="74">
        <v>10</v>
      </c>
      <c r="H9" s="76">
        <v>9</v>
      </c>
      <c r="I9" s="74">
        <v>7</v>
      </c>
      <c r="J9" s="77"/>
      <c r="K9" s="74" t="s">
        <v>17</v>
      </c>
      <c r="L9" s="74">
        <f>IF(ISERROR(FIND(K9,RandomPassword!$I$10)),0,FIND(K9,RandomPassword!$I$10))</f>
        <v>0</v>
      </c>
      <c r="M9" s="74">
        <f t="shared" si="0"/>
        <v>0</v>
      </c>
      <c r="N9" s="84"/>
      <c r="O9" s="74" t="s">
        <v>43</v>
      </c>
      <c r="P9" s="74">
        <f>IF(ISERROR(FIND(O9,RandomPassword!$I$10)),0,FIND(O9,RandomPassword!$I$10))</f>
        <v>0</v>
      </c>
      <c r="Q9" s="74">
        <f t="shared" si="1"/>
        <v>6</v>
      </c>
      <c r="R9" s="84"/>
      <c r="S9" s="74">
        <v>6</v>
      </c>
      <c r="T9" s="74">
        <f>IF(ISERROR(FIND(S9,RandomPassword!$I$10)),0,FIND(S9,RandomPassword!$I$10))</f>
        <v>0</v>
      </c>
      <c r="U9" s="74">
        <f t="shared" si="2"/>
        <v>0</v>
      </c>
      <c r="V9" s="85"/>
      <c r="W9" s="74" t="s">
        <v>69</v>
      </c>
      <c r="X9" s="74">
        <f>IF(ISERROR(FIND(W9,RandomPassword!$I$10)),0,FIND(W9,RandomPassword!$I$10))</f>
        <v>0</v>
      </c>
      <c r="Y9" s="74">
        <f t="shared" si="3"/>
        <v>0</v>
      </c>
    </row>
    <row r="10" spans="3:25" x14ac:dyDescent="0.25">
      <c r="C10" s="43"/>
      <c r="D10" s="77"/>
      <c r="E10" s="77"/>
      <c r="F10" s="77"/>
      <c r="G10" s="74">
        <v>11</v>
      </c>
      <c r="H10" s="76">
        <v>10</v>
      </c>
      <c r="I10" s="74">
        <v>8</v>
      </c>
      <c r="J10" s="77"/>
      <c r="K10" s="74" t="s">
        <v>18</v>
      </c>
      <c r="L10" s="74">
        <f>IF(ISERROR(FIND(K10,RandomPassword!$I$10)),0,FIND(K10,RandomPassword!$I$10))</f>
        <v>0</v>
      </c>
      <c r="M10" s="74">
        <f t="shared" si="0"/>
        <v>0</v>
      </c>
      <c r="N10" s="84"/>
      <c r="O10" s="74" t="s">
        <v>44</v>
      </c>
      <c r="P10" s="74">
        <f>IF(ISERROR(FIND(O10,RandomPassword!$I$10)),0,FIND(O10,RandomPassword!$I$10))</f>
        <v>0</v>
      </c>
      <c r="Q10" s="74">
        <f t="shared" si="1"/>
        <v>0</v>
      </c>
      <c r="R10" s="84"/>
      <c r="S10" s="74">
        <v>7</v>
      </c>
      <c r="T10" s="74">
        <f>IF(ISERROR(FIND(S10,RandomPassword!$I$10)),0,FIND(S10,RandomPassword!$I$10))</f>
        <v>0</v>
      </c>
      <c r="U10" s="74">
        <f t="shared" si="2"/>
        <v>0</v>
      </c>
      <c r="V10" s="85"/>
      <c r="W10" s="74" t="s">
        <v>70</v>
      </c>
      <c r="X10" s="74">
        <f>IF(ISERROR(FIND(W10,RandomPassword!$I$10)),0,FIND(W10,RandomPassword!$I$10))</f>
        <v>0</v>
      </c>
      <c r="Y10" s="74">
        <f t="shared" si="3"/>
        <v>0</v>
      </c>
    </row>
    <row r="11" spans="3:25" x14ac:dyDescent="0.25">
      <c r="C11" s="43"/>
      <c r="D11" s="77"/>
      <c r="E11" s="73" t="s">
        <v>10</v>
      </c>
      <c r="F11" s="77"/>
      <c r="G11" s="74">
        <v>12</v>
      </c>
      <c r="H11" s="77"/>
      <c r="I11" s="74">
        <v>9</v>
      </c>
      <c r="J11" s="77"/>
      <c r="K11" s="74" t="s">
        <v>19</v>
      </c>
      <c r="L11" s="74">
        <f>IF(ISERROR(FIND(K11,RandomPassword!$I$10)),0,FIND(K11,RandomPassword!$I$10))</f>
        <v>0</v>
      </c>
      <c r="M11" s="74">
        <f t="shared" si="0"/>
        <v>0</v>
      </c>
      <c r="N11" s="84"/>
      <c r="O11" s="74" t="s">
        <v>45</v>
      </c>
      <c r="P11" s="74">
        <f>IF(ISERROR(FIND(O11,RandomPassword!$I$10)),0,FIND(O11,RandomPassword!$I$10))</f>
        <v>0</v>
      </c>
      <c r="Q11" s="74">
        <f t="shared" si="1"/>
        <v>0</v>
      </c>
      <c r="R11" s="84"/>
      <c r="S11" s="74">
        <v>8</v>
      </c>
      <c r="T11" s="74">
        <f>IF(ISERROR(FIND(S11,RandomPassword!$I$10)),0,FIND(S11,RandomPassword!$I$10))</f>
        <v>0</v>
      </c>
      <c r="U11" s="74">
        <f t="shared" si="2"/>
        <v>0</v>
      </c>
      <c r="V11" s="85"/>
      <c r="W11" s="74" t="s">
        <v>71</v>
      </c>
      <c r="X11" s="74">
        <f>IF(ISERROR(FIND(W11,RandomPassword!$I$10)),0,FIND(W11,RandomPassword!$I$10))</f>
        <v>0</v>
      </c>
      <c r="Y11" s="74">
        <f t="shared" si="3"/>
        <v>0</v>
      </c>
    </row>
    <row r="12" spans="3:25" x14ac:dyDescent="0.25">
      <c r="C12" s="43"/>
      <c r="D12" s="77"/>
      <c r="E12" s="74">
        <f>IF(E13=0,0,ROUND(LOG(SUM(E14:E17) ^ E13, 2),2))</f>
        <v>37.6</v>
      </c>
      <c r="F12" s="77"/>
      <c r="G12" s="74">
        <v>13</v>
      </c>
      <c r="H12" s="77"/>
      <c r="I12" s="74">
        <v>10</v>
      </c>
      <c r="J12" s="77"/>
      <c r="K12" s="74" t="s">
        <v>20</v>
      </c>
      <c r="L12" s="74">
        <f>IF(ISERROR(FIND(K12,RandomPassword!$I$10)),0,FIND(K12,RandomPassword!$I$10))</f>
        <v>0</v>
      </c>
      <c r="M12" s="74">
        <f t="shared" si="0"/>
        <v>0</v>
      </c>
      <c r="N12" s="84"/>
      <c r="O12" s="74" t="s">
        <v>46</v>
      </c>
      <c r="P12" s="74">
        <f>IF(ISERROR(FIND(O12,RandomPassword!$I$10)),0,FIND(O12,RandomPassword!$I$10))</f>
        <v>0</v>
      </c>
      <c r="Q12" s="74">
        <f t="shared" si="1"/>
        <v>0</v>
      </c>
      <c r="R12" s="84"/>
      <c r="S12" s="74">
        <v>9</v>
      </c>
      <c r="T12" s="74">
        <f>IF(ISERROR(FIND(S12,RandomPassword!$I$10)),0,FIND(S12,RandomPassword!$I$10))</f>
        <v>0</v>
      </c>
      <c r="U12" s="74">
        <f t="shared" si="2"/>
        <v>0</v>
      </c>
      <c r="V12" s="85"/>
      <c r="W12" s="74" t="s">
        <v>72</v>
      </c>
      <c r="X12" s="74">
        <f>IF(ISERROR(FIND(W12,RandomPassword!$I$10)),0,FIND(W12,RandomPassword!$I$10))</f>
        <v>0</v>
      </c>
      <c r="Y12" s="74">
        <f t="shared" si="3"/>
        <v>0</v>
      </c>
    </row>
    <row r="13" spans="3:25" x14ac:dyDescent="0.25">
      <c r="C13" s="43"/>
      <c r="D13" s="77"/>
      <c r="E13" s="74">
        <f>LEN(RandomPassword!I10)</f>
        <v>8</v>
      </c>
      <c r="F13" s="77"/>
      <c r="G13" s="74">
        <v>14</v>
      </c>
      <c r="H13" s="77"/>
      <c r="I13" s="74">
        <v>11</v>
      </c>
      <c r="J13" s="77"/>
      <c r="K13" s="74" t="s">
        <v>21</v>
      </c>
      <c r="L13" s="74">
        <f>IF(ISERROR(FIND(K13,RandomPassword!$I$10)),0,FIND(K13,RandomPassword!$I$10))</f>
        <v>0</v>
      </c>
      <c r="M13" s="74">
        <f t="shared" si="0"/>
        <v>0</v>
      </c>
      <c r="N13" s="84"/>
      <c r="O13" s="74" t="s">
        <v>47</v>
      </c>
      <c r="P13" s="74">
        <f>IF(ISERROR(FIND(O13,RandomPassword!$I$10)),0,FIND(O13,RandomPassword!$I$10))</f>
        <v>0</v>
      </c>
      <c r="Q13" s="74">
        <f t="shared" si="1"/>
        <v>0</v>
      </c>
      <c r="R13" s="45"/>
      <c r="S13" s="77"/>
      <c r="T13" s="77"/>
      <c r="U13" s="77"/>
      <c r="V13" s="45"/>
      <c r="W13" s="74" t="s">
        <v>73</v>
      </c>
      <c r="X13" s="74">
        <f>IF(ISERROR(FIND(W13,RandomPassword!$I$10)),0,FIND(W13,RandomPassword!$I$10))</f>
        <v>0</v>
      </c>
      <c r="Y13" s="74">
        <f t="shared" si="3"/>
        <v>0</v>
      </c>
    </row>
    <row r="14" spans="3:25" x14ac:dyDescent="0.25">
      <c r="C14" s="43"/>
      <c r="D14" s="77"/>
      <c r="E14" s="74">
        <f>IF(SUM(L:L)&gt;0,26,0)</f>
        <v>26</v>
      </c>
      <c r="F14" s="77"/>
      <c r="G14" s="74">
        <v>15</v>
      </c>
      <c r="H14" s="77"/>
      <c r="I14" s="74">
        <v>12</v>
      </c>
      <c r="J14" s="77"/>
      <c r="K14" s="74" t="s">
        <v>22</v>
      </c>
      <c r="L14" s="74">
        <f>IF(ISERROR(FIND(K14,RandomPassword!$I$10)),0,FIND(K14,RandomPassword!$I$10))</f>
        <v>0</v>
      </c>
      <c r="M14" s="74">
        <f t="shared" si="0"/>
        <v>0</v>
      </c>
      <c r="N14" s="84"/>
      <c r="O14" s="74" t="s">
        <v>48</v>
      </c>
      <c r="P14" s="74">
        <f>IF(ISERROR(FIND(O14,RandomPassword!$I$10)),0,FIND(O14,RandomPassword!$I$10))</f>
        <v>0</v>
      </c>
      <c r="Q14" s="74">
        <f t="shared" si="1"/>
        <v>0</v>
      </c>
      <c r="R14" s="45"/>
      <c r="S14" s="77"/>
      <c r="T14" s="77"/>
      <c r="U14" s="77"/>
      <c r="V14" s="45"/>
      <c r="W14" s="74" t="s">
        <v>74</v>
      </c>
      <c r="X14" s="74">
        <f>IF(ISERROR(FIND(W14,RandomPassword!$I$10)),0,FIND(W14,RandomPassword!$I$10))</f>
        <v>0</v>
      </c>
      <c r="Y14" s="74">
        <f t="shared" si="3"/>
        <v>3</v>
      </c>
    </row>
    <row r="15" spans="3:25" x14ac:dyDescent="0.25">
      <c r="C15" s="43"/>
      <c r="D15" s="77"/>
      <c r="E15" s="74">
        <f>IF(SUM(P:P)&gt;0,26,0)</f>
        <v>0</v>
      </c>
      <c r="F15" s="77"/>
      <c r="G15" s="74">
        <v>16</v>
      </c>
      <c r="H15" s="77"/>
      <c r="I15" s="74">
        <v>13</v>
      </c>
      <c r="J15" s="77"/>
      <c r="K15" s="74" t="s">
        <v>23</v>
      </c>
      <c r="L15" s="74">
        <f>IF(ISERROR(FIND(K15,RandomPassword!$I$10)),0,FIND(K15,RandomPassword!$I$10))</f>
        <v>0</v>
      </c>
      <c r="M15" s="74">
        <f t="shared" si="0"/>
        <v>0</v>
      </c>
      <c r="N15" s="84"/>
      <c r="O15" s="74" t="s">
        <v>49</v>
      </c>
      <c r="P15" s="74">
        <f>IF(ISERROR(FIND(O15,RandomPassword!$I$10)),0,FIND(O15,RandomPassword!$I$10))</f>
        <v>0</v>
      </c>
      <c r="Q15" s="74">
        <f t="shared" si="1"/>
        <v>0</v>
      </c>
      <c r="R15" s="45"/>
      <c r="S15" s="77"/>
      <c r="T15" s="77"/>
      <c r="U15" s="77"/>
      <c r="V15" s="45"/>
      <c r="W15" s="74" t="s">
        <v>75</v>
      </c>
      <c r="X15" s="74">
        <f>IF(ISERROR(FIND(W15,RandomPassword!$I$10)),0,FIND(W15,RandomPassword!$I$10))</f>
        <v>0</v>
      </c>
      <c r="Y15" s="74">
        <f t="shared" si="3"/>
        <v>0</v>
      </c>
    </row>
    <row r="16" spans="3:25" x14ac:dyDescent="0.25">
      <c r="C16" s="43"/>
      <c r="D16" s="77"/>
      <c r="E16" s="74">
        <f>IF(SUM(T:T)&gt;0,10,0)</f>
        <v>0</v>
      </c>
      <c r="F16" s="77"/>
      <c r="G16" s="74">
        <v>17</v>
      </c>
      <c r="H16" s="77"/>
      <c r="I16" s="74">
        <v>14</v>
      </c>
      <c r="J16" s="77"/>
      <c r="K16" s="74" t="s">
        <v>24</v>
      </c>
      <c r="L16" s="74">
        <f>IF(ISERROR(FIND(K16,RandomPassword!$I$10)),0,FIND(K16,RandomPassword!$I$10))</f>
        <v>0</v>
      </c>
      <c r="M16" s="74">
        <f t="shared" si="0"/>
        <v>0</v>
      </c>
      <c r="N16" s="84"/>
      <c r="O16" s="74" t="s">
        <v>50</v>
      </c>
      <c r="P16" s="74">
        <f>IF(ISERROR(FIND(O16,RandomPassword!$I$10)),0,FIND(O16,RandomPassword!$I$10))</f>
        <v>0</v>
      </c>
      <c r="Q16" s="74">
        <f t="shared" si="1"/>
        <v>0</v>
      </c>
      <c r="R16" s="45"/>
      <c r="S16" s="77"/>
      <c r="T16" s="77"/>
      <c r="U16" s="77"/>
      <c r="V16" s="45"/>
      <c r="W16" s="74" t="s">
        <v>76</v>
      </c>
      <c r="X16" s="74">
        <f>IF(ISERROR(FIND(W16,RandomPassword!$I$10)),0,FIND(W16,RandomPassword!$I$10))</f>
        <v>0</v>
      </c>
      <c r="Y16" s="74">
        <f t="shared" si="3"/>
        <v>0</v>
      </c>
    </row>
    <row r="17" spans="3:25" x14ac:dyDescent="0.25">
      <c r="C17" s="43"/>
      <c r="D17" s="77"/>
      <c r="E17" s="74">
        <f>IF(SUM(X:X)&gt;0,28,0)</f>
        <v>0</v>
      </c>
      <c r="F17" s="77"/>
      <c r="G17" s="74">
        <v>18</v>
      </c>
      <c r="H17" s="77"/>
      <c r="I17" s="74">
        <v>15</v>
      </c>
      <c r="J17" s="77"/>
      <c r="K17" s="74" t="s">
        <v>25</v>
      </c>
      <c r="L17" s="74">
        <f>IF(ISERROR(FIND(K17,RandomPassword!$I$10)),0,FIND(K17,RandomPassword!$I$10))</f>
        <v>6</v>
      </c>
      <c r="M17" s="74">
        <f t="shared" si="0"/>
        <v>0</v>
      </c>
      <c r="N17" s="84"/>
      <c r="O17" s="74" t="s">
        <v>51</v>
      </c>
      <c r="P17" s="74">
        <f>IF(ISERROR(FIND(O17,RandomPassword!$I$10)),0,FIND(O17,RandomPassword!$I$10))</f>
        <v>0</v>
      </c>
      <c r="Q17" s="74">
        <f t="shared" si="1"/>
        <v>5</v>
      </c>
      <c r="R17" s="45"/>
      <c r="S17" s="77"/>
      <c r="T17" s="77"/>
      <c r="U17" s="77"/>
      <c r="V17" s="45"/>
      <c r="W17" s="74" t="s">
        <v>77</v>
      </c>
      <c r="X17" s="74">
        <f>IF(ISERROR(FIND(W17,RandomPassword!$I$10)),0,FIND(W17,RandomPassword!$I$10))</f>
        <v>0</v>
      </c>
      <c r="Y17" s="74">
        <f t="shared" si="3"/>
        <v>0</v>
      </c>
    </row>
    <row r="18" spans="3:25" x14ac:dyDescent="0.25">
      <c r="C18" s="43"/>
      <c r="D18" s="77"/>
      <c r="E18" s="77"/>
      <c r="F18" s="77"/>
      <c r="G18" s="74">
        <v>19</v>
      </c>
      <c r="H18" s="77"/>
      <c r="I18" s="74">
        <v>16</v>
      </c>
      <c r="J18" s="77"/>
      <c r="K18" s="74" t="s">
        <v>26</v>
      </c>
      <c r="L18" s="74">
        <f>IF(ISERROR(FIND(K18,RandomPassword!$I$10)),0,FIND(K18,RandomPassword!$I$10))</f>
        <v>1</v>
      </c>
      <c r="M18" s="74">
        <f t="shared" si="0"/>
        <v>0</v>
      </c>
      <c r="N18" s="84"/>
      <c r="O18" s="74" t="s">
        <v>52</v>
      </c>
      <c r="P18" s="74">
        <f>IF(ISERROR(FIND(O18,RandomPassword!$I$10)),0,FIND(O18,RandomPassword!$I$10))</f>
        <v>0</v>
      </c>
      <c r="Q18" s="74">
        <f t="shared" si="1"/>
        <v>0</v>
      </c>
      <c r="R18" s="45"/>
      <c r="S18" s="77"/>
      <c r="T18" s="77"/>
      <c r="U18" s="77"/>
      <c r="V18" s="45"/>
      <c r="W18" s="74" t="s">
        <v>78</v>
      </c>
      <c r="X18" s="74">
        <f>IF(ISERROR(FIND(W18,RandomPassword!$I$10)),0,FIND(W18,RandomPassword!$I$10))</f>
        <v>0</v>
      </c>
      <c r="Y18" s="74">
        <f t="shared" si="3"/>
        <v>10</v>
      </c>
    </row>
    <row r="19" spans="3:25" x14ac:dyDescent="0.25">
      <c r="C19" s="43"/>
      <c r="D19" s="77"/>
      <c r="E19" s="77"/>
      <c r="F19" s="77"/>
      <c r="G19" s="74">
        <v>20</v>
      </c>
      <c r="H19" s="77"/>
      <c r="I19" s="74">
        <v>17</v>
      </c>
      <c r="J19" s="77"/>
      <c r="K19" s="74" t="s">
        <v>27</v>
      </c>
      <c r="L19" s="74">
        <f>IF(ISERROR(FIND(K19,RandomPassword!$I$10)),0,FIND(K19,RandomPassword!$I$10))</f>
        <v>0</v>
      </c>
      <c r="M19" s="74">
        <f t="shared" si="0"/>
        <v>0</v>
      </c>
      <c r="N19" s="84"/>
      <c r="O19" s="74" t="s">
        <v>53</v>
      </c>
      <c r="P19" s="74">
        <f>IF(ISERROR(FIND(O19,RandomPassword!$I$10)),0,FIND(O19,RandomPassword!$I$10))</f>
        <v>0</v>
      </c>
      <c r="Q19" s="74">
        <f t="shared" si="1"/>
        <v>0</v>
      </c>
      <c r="R19" s="45"/>
      <c r="S19" s="77"/>
      <c r="T19" s="77"/>
      <c r="U19" s="77"/>
      <c r="V19" s="45"/>
      <c r="W19" s="74" t="s">
        <v>79</v>
      </c>
      <c r="X19" s="74">
        <f>IF(ISERROR(FIND(W19,RandomPassword!$I$10)),0,FIND(W19,RandomPassword!$I$10))</f>
        <v>0</v>
      </c>
      <c r="Y19" s="74">
        <f t="shared" si="3"/>
        <v>0</v>
      </c>
    </row>
    <row r="20" spans="3:25" x14ac:dyDescent="0.25">
      <c r="C20" s="43"/>
      <c r="D20" s="77"/>
      <c r="E20" s="77"/>
      <c r="F20" s="77"/>
      <c r="G20" s="74">
        <v>21</v>
      </c>
      <c r="H20" s="77"/>
      <c r="I20" s="74">
        <v>18</v>
      </c>
      <c r="J20" s="77"/>
      <c r="K20" s="74" t="s">
        <v>28</v>
      </c>
      <c r="L20" s="74">
        <f>IF(ISERROR(FIND(K20,RandomPassword!$I$10)),0,FIND(K20,RandomPassword!$I$10))</f>
        <v>7</v>
      </c>
      <c r="M20" s="74">
        <f t="shared" si="0"/>
        <v>0</v>
      </c>
      <c r="N20" s="84"/>
      <c r="O20" s="74" t="s">
        <v>54</v>
      </c>
      <c r="P20" s="74">
        <f>IF(ISERROR(FIND(O20,RandomPassword!$I$10)),0,FIND(O20,RandomPassword!$I$10))</f>
        <v>0</v>
      </c>
      <c r="Q20" s="74">
        <f t="shared" si="1"/>
        <v>0</v>
      </c>
      <c r="R20" s="45"/>
      <c r="S20" s="77"/>
      <c r="T20" s="77"/>
      <c r="U20" s="77"/>
      <c r="V20" s="45"/>
      <c r="W20" s="75" t="s">
        <v>80</v>
      </c>
      <c r="X20" s="74">
        <f>IF(ISERROR(FIND(W20,RandomPassword!$I$10)),0,FIND(W20,RandomPassword!$I$10))</f>
        <v>0</v>
      </c>
      <c r="Y20" s="74">
        <f t="shared" si="3"/>
        <v>8</v>
      </c>
    </row>
    <row r="21" spans="3:25" x14ac:dyDescent="0.25">
      <c r="C21" s="43"/>
      <c r="D21" s="77"/>
      <c r="E21" s="77"/>
      <c r="F21" s="77"/>
      <c r="G21" s="74">
        <v>22</v>
      </c>
      <c r="H21" s="77"/>
      <c r="I21" s="74">
        <v>19</v>
      </c>
      <c r="J21" s="77"/>
      <c r="K21" s="74" t="s">
        <v>29</v>
      </c>
      <c r="L21" s="74">
        <f>IF(ISERROR(FIND(K21,RandomPassword!$I$10)),0,FIND(K21,RandomPassword!$I$10))</f>
        <v>3</v>
      </c>
      <c r="M21" s="74">
        <f t="shared" si="0"/>
        <v>0</v>
      </c>
      <c r="N21" s="84"/>
      <c r="O21" s="74" t="s">
        <v>55</v>
      </c>
      <c r="P21" s="74">
        <f>IF(ISERROR(FIND(O21,RandomPassword!$I$10)),0,FIND(O21,RandomPassword!$I$10))</f>
        <v>0</v>
      </c>
      <c r="Q21" s="74">
        <f t="shared" si="1"/>
        <v>0</v>
      </c>
      <c r="R21" s="45"/>
      <c r="S21" s="77"/>
      <c r="T21" s="77"/>
      <c r="U21" s="77"/>
      <c r="V21" s="45"/>
      <c r="W21" s="74" t="s">
        <v>81</v>
      </c>
      <c r="X21" s="74">
        <f>IF(ISERROR(FIND(W21,RandomPassword!$I$10)),0,FIND(W21,RandomPassword!$I$10))</f>
        <v>0</v>
      </c>
      <c r="Y21" s="74">
        <f t="shared" si="3"/>
        <v>4</v>
      </c>
    </row>
    <row r="22" spans="3:25" x14ac:dyDescent="0.25">
      <c r="C22" s="43"/>
      <c r="D22" s="77"/>
      <c r="E22" s="77"/>
      <c r="F22" s="77"/>
      <c r="G22" s="74">
        <v>23</v>
      </c>
      <c r="H22" s="77"/>
      <c r="I22" s="74">
        <v>20</v>
      </c>
      <c r="J22" s="77"/>
      <c r="K22" s="74" t="s">
        <v>30</v>
      </c>
      <c r="L22" s="74">
        <f>IF(ISERROR(FIND(K22,RandomPassword!$I$10)),0,FIND(K22,RandomPassword!$I$10))</f>
        <v>0</v>
      </c>
      <c r="M22" s="74">
        <f t="shared" si="0"/>
        <v>0</v>
      </c>
      <c r="N22" s="84"/>
      <c r="O22" s="74" t="s">
        <v>56</v>
      </c>
      <c r="P22" s="74">
        <f>IF(ISERROR(FIND(O22,RandomPassword!$I$10)),0,FIND(O22,RandomPassword!$I$10))</f>
        <v>0</v>
      </c>
      <c r="Q22" s="74">
        <f t="shared" si="1"/>
        <v>0</v>
      </c>
      <c r="R22" s="45"/>
      <c r="S22" s="77"/>
      <c r="T22" s="77"/>
      <c r="U22" s="77"/>
      <c r="V22" s="45"/>
      <c r="W22" s="74" t="s">
        <v>82</v>
      </c>
      <c r="X22" s="74">
        <f>IF(ISERROR(FIND(W22,RandomPassword!$I$10)),0,FIND(W22,RandomPassword!$I$10))</f>
        <v>0</v>
      </c>
      <c r="Y22" s="74">
        <f t="shared" si="3"/>
        <v>0</v>
      </c>
    </row>
    <row r="23" spans="3:25" x14ac:dyDescent="0.25">
      <c r="C23" s="43"/>
      <c r="D23" s="77"/>
      <c r="E23" s="77"/>
      <c r="F23" s="77"/>
      <c r="G23" s="74">
        <v>24</v>
      </c>
      <c r="H23" s="77"/>
      <c r="I23" s="74">
        <v>21</v>
      </c>
      <c r="J23" s="77"/>
      <c r="K23" s="74" t="s">
        <v>31</v>
      </c>
      <c r="L23" s="74">
        <f>IF(ISERROR(FIND(K23,RandomPassword!$I$10)),0,FIND(K23,RandomPassword!$I$10))</f>
        <v>0</v>
      </c>
      <c r="M23" s="74">
        <f t="shared" si="0"/>
        <v>0</v>
      </c>
      <c r="N23" s="84"/>
      <c r="O23" s="74" t="s">
        <v>57</v>
      </c>
      <c r="P23" s="74">
        <f>IF(ISERROR(FIND(O23,RandomPassword!$I$10)),0,FIND(O23,RandomPassword!$I$10))</f>
        <v>0</v>
      </c>
      <c r="Q23" s="74">
        <f t="shared" si="1"/>
        <v>1</v>
      </c>
      <c r="R23" s="45"/>
      <c r="S23" s="77"/>
      <c r="T23" s="77"/>
      <c r="U23" s="77"/>
      <c r="V23" s="45"/>
      <c r="W23" s="74" t="s">
        <v>83</v>
      </c>
      <c r="X23" s="74">
        <f>IF(ISERROR(FIND(W23,RandomPassword!$I$10)),0,FIND(W23,RandomPassword!$I$10))</f>
        <v>0</v>
      </c>
      <c r="Y23" s="74">
        <f t="shared" si="3"/>
        <v>0</v>
      </c>
    </row>
    <row r="24" spans="3:25" x14ac:dyDescent="0.25">
      <c r="C24" s="43"/>
      <c r="D24" s="77"/>
      <c r="E24" s="77"/>
      <c r="F24" s="77"/>
      <c r="G24" s="74">
        <v>25</v>
      </c>
      <c r="H24" s="77"/>
      <c r="I24" s="74">
        <v>22</v>
      </c>
      <c r="J24" s="77"/>
      <c r="K24" s="74" t="s">
        <v>32</v>
      </c>
      <c r="L24" s="74">
        <f>IF(ISERROR(FIND(K24,RandomPassword!$I$10)),0,FIND(K24,RandomPassword!$I$10))</f>
        <v>0</v>
      </c>
      <c r="M24" s="74">
        <f t="shared" si="0"/>
        <v>0</v>
      </c>
      <c r="N24" s="84"/>
      <c r="O24" s="74" t="s">
        <v>58</v>
      </c>
      <c r="P24" s="74">
        <f>IF(ISERROR(FIND(O24,RandomPassword!$I$10)),0,FIND(O24,RandomPassword!$I$10))</f>
        <v>0</v>
      </c>
      <c r="Q24" s="74">
        <f t="shared" si="1"/>
        <v>0</v>
      </c>
      <c r="R24" s="45"/>
      <c r="S24" s="77"/>
      <c r="T24" s="77"/>
      <c r="U24" s="77"/>
      <c r="V24" s="45"/>
      <c r="W24" s="74" t="s">
        <v>0</v>
      </c>
      <c r="X24" s="74">
        <f>IF(ISERROR(FIND(W24,RandomPassword!$I$10)),0,FIND(W24,RandomPassword!$I$10))</f>
        <v>0</v>
      </c>
      <c r="Y24" s="74">
        <f t="shared" si="3"/>
        <v>12</v>
      </c>
    </row>
    <row r="25" spans="3:25" x14ac:dyDescent="0.25">
      <c r="C25" s="43"/>
      <c r="D25" s="77"/>
      <c r="E25" s="77"/>
      <c r="F25" s="77"/>
      <c r="G25" s="74">
        <v>26</v>
      </c>
      <c r="H25" s="77"/>
      <c r="I25" s="74">
        <v>23</v>
      </c>
      <c r="J25" s="77"/>
      <c r="K25" s="74" t="s">
        <v>33</v>
      </c>
      <c r="L25" s="74">
        <f>IF(ISERROR(FIND(K25,RandomPassword!$I$10)),0,FIND(K25,RandomPassword!$I$10))</f>
        <v>5</v>
      </c>
      <c r="M25" s="74">
        <f t="shared" si="0"/>
        <v>0</v>
      </c>
      <c r="N25" s="84"/>
      <c r="O25" s="74" t="s">
        <v>59</v>
      </c>
      <c r="P25" s="74">
        <f>IF(ISERROR(FIND(O25,RandomPassword!$I$10)),0,FIND(O25,RandomPassword!$I$10))</f>
        <v>0</v>
      </c>
      <c r="Q25" s="74">
        <f t="shared" si="1"/>
        <v>0</v>
      </c>
      <c r="R25" s="45"/>
      <c r="S25" s="77"/>
      <c r="T25" s="77"/>
      <c r="U25" s="77"/>
      <c r="V25" s="45"/>
      <c r="W25" s="74" t="s">
        <v>84</v>
      </c>
      <c r="X25" s="74">
        <f>IF(ISERROR(FIND(W25,RandomPassword!$I$10)),0,FIND(W25,RandomPassword!$I$10))</f>
        <v>0</v>
      </c>
      <c r="Y25" s="74">
        <f t="shared" si="3"/>
        <v>0</v>
      </c>
    </row>
    <row r="26" spans="3:25" x14ac:dyDescent="0.25">
      <c r="C26" s="43"/>
      <c r="D26" s="77"/>
      <c r="E26" s="77"/>
      <c r="F26" s="77"/>
      <c r="G26" s="74">
        <v>27</v>
      </c>
      <c r="H26" s="77"/>
      <c r="I26" s="74">
        <v>24</v>
      </c>
      <c r="J26" s="77"/>
      <c r="K26" s="74" t="s">
        <v>34</v>
      </c>
      <c r="L26" s="74">
        <f>IF(ISERROR(FIND(K26,RandomPassword!$I$10)),0,FIND(K26,RandomPassword!$I$10))</f>
        <v>0</v>
      </c>
      <c r="M26" s="74">
        <f t="shared" si="0"/>
        <v>0</v>
      </c>
      <c r="N26" s="84"/>
      <c r="O26" s="74" t="s">
        <v>60</v>
      </c>
      <c r="P26" s="74">
        <f>IF(ISERROR(FIND(O26,RandomPassword!$I$10)),0,FIND(O26,RandomPassword!$I$10))</f>
        <v>0</v>
      </c>
      <c r="Q26" s="74">
        <f t="shared" si="1"/>
        <v>0</v>
      </c>
      <c r="R26" s="45"/>
      <c r="S26" s="77"/>
      <c r="T26" s="77"/>
      <c r="U26" s="77"/>
      <c r="V26" s="45"/>
      <c r="W26" s="74" t="s">
        <v>85</v>
      </c>
      <c r="X26" s="74">
        <f>IF(ISERROR(FIND(W26,RandomPassword!$I$10)),0,FIND(W26,RandomPassword!$I$10))</f>
        <v>0</v>
      </c>
      <c r="Y26" s="74">
        <f t="shared" si="3"/>
        <v>0</v>
      </c>
    </row>
    <row r="27" spans="3:25" x14ac:dyDescent="0.25">
      <c r="C27" s="43"/>
      <c r="D27" s="77"/>
      <c r="E27" s="77"/>
      <c r="F27" s="77"/>
      <c r="G27" s="74">
        <v>28</v>
      </c>
      <c r="H27" s="77"/>
      <c r="I27" s="74">
        <v>25</v>
      </c>
      <c r="J27" s="77"/>
      <c r="K27" s="74" t="s">
        <v>35</v>
      </c>
      <c r="L27" s="74">
        <f>IF(ISERROR(FIND(K27,RandomPassword!$I$10)),0,FIND(K27,RandomPassword!$I$10))</f>
        <v>0</v>
      </c>
      <c r="M27" s="74">
        <f t="shared" si="0"/>
        <v>0</v>
      </c>
      <c r="N27" s="84"/>
      <c r="O27" s="74" t="s">
        <v>61</v>
      </c>
      <c r="P27" s="74">
        <f>IF(ISERROR(FIND(O27,RandomPassword!$I$10)),0,FIND(O27,RandomPassword!$I$10))</f>
        <v>0</v>
      </c>
      <c r="Q27" s="74">
        <f t="shared" si="1"/>
        <v>0</v>
      </c>
      <c r="R27" s="45"/>
      <c r="S27" s="77"/>
      <c r="T27" s="77"/>
      <c r="U27" s="77"/>
      <c r="V27" s="45"/>
      <c r="W27" s="74" t="s">
        <v>86</v>
      </c>
      <c r="X27" s="74">
        <f>IF(ISERROR(FIND(W27,RandomPassword!$I$10)),0,FIND(W27,RandomPassword!$I$10))</f>
        <v>0</v>
      </c>
      <c r="Y27" s="74">
        <f t="shared" si="3"/>
        <v>7</v>
      </c>
    </row>
    <row r="28" spans="3:25" x14ac:dyDescent="0.25">
      <c r="C28" s="43"/>
      <c r="D28" s="77"/>
      <c r="E28" s="77"/>
      <c r="F28" s="77"/>
      <c r="G28" s="74">
        <v>29</v>
      </c>
      <c r="H28" s="77"/>
      <c r="I28" s="74">
        <v>26</v>
      </c>
      <c r="J28" s="77"/>
      <c r="K28" s="74" t="s">
        <v>36</v>
      </c>
      <c r="L28" s="74">
        <f>IF(ISERROR(FIND(K28,RandomPassword!$I$10)),0,FIND(K28,RandomPassword!$I$10))</f>
        <v>0</v>
      </c>
      <c r="M28" s="74">
        <f t="shared" si="0"/>
        <v>0</v>
      </c>
      <c r="N28" s="84"/>
      <c r="O28" s="74" t="s">
        <v>62</v>
      </c>
      <c r="P28" s="74">
        <f>IF(ISERROR(FIND(O28,RandomPassword!$I$10)),0,FIND(O28,RandomPassword!$I$10))</f>
        <v>0</v>
      </c>
      <c r="Q28" s="74">
        <f t="shared" si="1"/>
        <v>0</v>
      </c>
      <c r="R28" s="45"/>
      <c r="S28" s="77"/>
      <c r="T28" s="77"/>
      <c r="U28" s="77"/>
      <c r="V28" s="45"/>
      <c r="W28" s="74" t="s">
        <v>87</v>
      </c>
      <c r="X28" s="74">
        <f>IF(ISERROR(FIND(W28,RandomPassword!$I$10)),0,FIND(W28,RandomPassword!$I$10))</f>
        <v>0</v>
      </c>
      <c r="Y28" s="74">
        <f t="shared" si="3"/>
        <v>0</v>
      </c>
    </row>
    <row r="29" spans="3:25" x14ac:dyDescent="0.25">
      <c r="C29" s="43"/>
      <c r="D29" s="77"/>
      <c r="E29" s="77"/>
      <c r="F29" s="77"/>
      <c r="G29" s="74">
        <v>30</v>
      </c>
      <c r="H29" s="77"/>
      <c r="I29" s="74">
        <v>27</v>
      </c>
      <c r="J29" s="77"/>
      <c r="K29" s="77"/>
      <c r="L29" s="77"/>
      <c r="M29" s="77"/>
      <c r="N29" s="45"/>
      <c r="O29" s="77"/>
      <c r="P29" s="77"/>
      <c r="Q29" s="77"/>
      <c r="R29" s="45"/>
      <c r="S29" s="77"/>
      <c r="T29" s="77"/>
      <c r="U29" s="77"/>
      <c r="V29" s="45"/>
      <c r="W29" s="75" t="s">
        <v>110</v>
      </c>
      <c r="X29" s="74">
        <f>IF(ISERROR(FIND(W29,RandomPassword!$I$10)),0,FIND(W29,RandomPassword!$I$10))</f>
        <v>0</v>
      </c>
      <c r="Y29" s="74">
        <f t="shared" si="3"/>
        <v>0</v>
      </c>
    </row>
    <row r="30" spans="3:25" x14ac:dyDescent="0.25">
      <c r="C30" s="43"/>
      <c r="D30" s="77"/>
      <c r="E30" s="77"/>
      <c r="F30" s="77"/>
      <c r="G30" s="77"/>
      <c r="H30" s="77"/>
      <c r="I30" s="74">
        <v>28</v>
      </c>
      <c r="J30" s="77"/>
      <c r="K30" s="77"/>
      <c r="L30" s="77"/>
      <c r="M30" s="77"/>
      <c r="N30" s="45"/>
      <c r="O30" s="77"/>
      <c r="P30" s="77"/>
      <c r="Q30" s="77"/>
      <c r="R30" s="45"/>
      <c r="S30" s="77"/>
      <c r="T30" s="77"/>
      <c r="U30" s="77"/>
      <c r="V30" s="45"/>
      <c r="W30" s="74" t="s">
        <v>88</v>
      </c>
      <c r="X30" s="74">
        <f>IF(ISERROR(FIND(W30,RandomPassword!$I$10)),0,FIND(W30,RandomPassword!$I$10))</f>
        <v>0</v>
      </c>
      <c r="Y30" s="74">
        <f t="shared" si="3"/>
        <v>0</v>
      </c>
    </row>
    <row r="31" spans="3:25" x14ac:dyDescent="0.25">
      <c r="C31" s="43"/>
      <c r="D31" s="77"/>
      <c r="E31" s="77"/>
      <c r="F31" s="77"/>
      <c r="G31" s="77"/>
      <c r="H31" s="77"/>
      <c r="I31" s="74">
        <v>29</v>
      </c>
      <c r="J31" s="77"/>
      <c r="K31" s="77"/>
      <c r="L31" s="77"/>
      <c r="M31" s="77"/>
      <c r="N31" s="45"/>
      <c r="O31" s="77"/>
      <c r="P31" s="77"/>
      <c r="Q31" s="77"/>
      <c r="R31" s="45"/>
      <c r="S31" s="77"/>
      <c r="T31" s="77"/>
      <c r="U31" s="77"/>
      <c r="V31" s="45"/>
      <c r="W31" s="77"/>
      <c r="X31" s="77"/>
      <c r="Y31" s="77"/>
    </row>
    <row r="32" spans="3:25" x14ac:dyDescent="0.25">
      <c r="C32" s="43"/>
      <c r="D32" s="77"/>
      <c r="E32" s="77"/>
      <c r="F32" s="77"/>
      <c r="G32" s="77"/>
      <c r="H32" s="77"/>
      <c r="I32" s="74">
        <v>30</v>
      </c>
      <c r="J32" s="77"/>
      <c r="K32" s="77"/>
      <c r="L32" s="77"/>
      <c r="M32" s="77"/>
      <c r="N32" s="45"/>
      <c r="O32" s="77"/>
      <c r="P32" s="77"/>
      <c r="Q32" s="77"/>
      <c r="R32" s="45"/>
      <c r="S32" s="77"/>
      <c r="T32" s="77"/>
      <c r="U32" s="77"/>
      <c r="V32" s="45"/>
      <c r="W32" s="77"/>
      <c r="X32" s="77"/>
      <c r="Y32" s="77"/>
    </row>
    <row r="37" spans="5:5" x14ac:dyDescent="0.25">
      <c r="E37" s="8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21</vt:i4>
      </vt:variant>
    </vt:vector>
  </HeadingPairs>
  <TitlesOfParts>
    <vt:vector size="24" baseType="lpstr">
      <vt:lpstr>RandomPassword</vt:lpstr>
      <vt:lpstr>ToU</vt:lpstr>
      <vt:lpstr>Cal</vt:lpstr>
      <vt:lpstr>azLower</vt:lpstr>
      <vt:lpstr>azUpper</vt:lpstr>
      <vt:lpstr>Entropy</vt:lpstr>
      <vt:lpstr>lowL</vt:lpstr>
      <vt:lpstr>num</vt:lpstr>
      <vt:lpstr>NumberPCodes</vt:lpstr>
      <vt:lpstr>numbers</vt:lpstr>
      <vt:lpstr>PassLength</vt:lpstr>
      <vt:lpstr>PassStrength</vt:lpstr>
      <vt:lpstr>Password</vt:lpstr>
      <vt:lpstr>Pincode</vt:lpstr>
      <vt:lpstr>PincodeLength</vt:lpstr>
      <vt:lpstr>RandomPassword!Print_Area</vt:lpstr>
      <vt:lpstr>ToU!Print_Area</vt:lpstr>
      <vt:lpstr>size</vt:lpstr>
      <vt:lpstr>spChar</vt:lpstr>
      <vt:lpstr>specialChar</vt:lpstr>
      <vt:lpstr>upL</vt:lpstr>
      <vt:lpstr>YourEntropy</vt:lpstr>
      <vt:lpstr>YourPassword</vt:lpstr>
      <vt:lpstr>RandomPassword!zoom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2022-08-25T06:53:44Z</cp:lastPrinted>
  <dcterms:created xsi:type="dcterms:W3CDTF">2020-03-23T15:57:00Z</dcterms:created>
  <dcterms:modified xsi:type="dcterms:W3CDTF">2022-08-25T07:16:38Z</dcterms:modified>
  <dc:title>Password and Pin Code Generator V2 Template</dc:title>
  <dc:subject>Password and Pin Code Generator V2</dc:subject>
  <dc:description>Password and Pin Code Generator V2 template by Master Productivity Kit — masterproductivitykit.com</dc:description>
  <cp:keywords>Master Productivity Kit, Excel template, Google Sheets template</cp:keywords>
  <cp:category>Business Template</cp:category>
</cp:coreProperties>
</file>