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"/>
    </mc:Choice>
  </mc:AlternateContent>
  <xr:revisionPtr revIDLastSave="0" documentId="13_ncr:1_{ED0EA89B-4691-43FC-A82A-7FB0E8CEC777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5" r:id="rId1"/>
    <sheet name="Database" sheetId="1" r:id="rId2"/>
    <sheet name="Calc" sheetId="7" state="hidden" r:id="rId3"/>
  </sheets>
  <definedNames>
    <definedName name="Chart1Labels">OFFSET(Calc!$C$22,0,0,1,Calc!$B$21)</definedName>
    <definedName name="Chart1Values">OFFSET(Calc!$C$23,0,0,1,Calc!$B$21)</definedName>
    <definedName name="_xlnm.Print_Area" localSheetId="0">Dashboard!$B$2:$M$41</definedName>
    <definedName name="_xlnm.Print_Area" localSheetId="1">Database!$B$2:$N$400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67" i="1" l="1"/>
  <c r="M367" i="1"/>
  <c r="L367" i="1"/>
  <c r="K367" i="1"/>
  <c r="J367" i="1"/>
  <c r="I367" i="1"/>
  <c r="H367" i="1"/>
  <c r="G367" i="1"/>
  <c r="F367" i="1"/>
  <c r="E367" i="1"/>
  <c r="D367" i="1"/>
  <c r="C367" i="1"/>
  <c r="N335" i="1"/>
  <c r="M335" i="1"/>
  <c r="L335" i="1"/>
  <c r="K335" i="1"/>
  <c r="J335" i="1"/>
  <c r="I335" i="1"/>
  <c r="H335" i="1"/>
  <c r="G335" i="1"/>
  <c r="F335" i="1"/>
  <c r="E335" i="1"/>
  <c r="D335" i="1"/>
  <c r="C335" i="1"/>
  <c r="N302" i="1"/>
  <c r="M302" i="1"/>
  <c r="L302" i="1"/>
  <c r="K302" i="1"/>
  <c r="J302" i="1"/>
  <c r="I302" i="1"/>
  <c r="H302" i="1"/>
  <c r="G302" i="1"/>
  <c r="F302" i="1"/>
  <c r="E302" i="1"/>
  <c r="D302" i="1"/>
  <c r="C302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N74" i="1"/>
  <c r="M74" i="1"/>
  <c r="L74" i="1"/>
  <c r="K74" i="1"/>
  <c r="J74" i="1"/>
  <c r="I74" i="1"/>
  <c r="H74" i="1"/>
  <c r="G74" i="1"/>
  <c r="F74" i="1"/>
  <c r="E74" i="1"/>
  <c r="D74" i="1"/>
  <c r="C74" i="1"/>
  <c r="N43" i="1"/>
  <c r="M43" i="1"/>
  <c r="L43" i="1"/>
  <c r="K43" i="1"/>
  <c r="J43" i="1"/>
  <c r="I43" i="1"/>
  <c r="H43" i="1"/>
  <c r="G43" i="1"/>
  <c r="F43" i="1"/>
  <c r="E43" i="1"/>
  <c r="D43" i="1"/>
  <c r="C43" i="1"/>
  <c r="N10" i="1"/>
  <c r="M10" i="1"/>
  <c r="L10" i="1"/>
  <c r="K10" i="1"/>
  <c r="J10" i="1"/>
  <c r="I10" i="1"/>
  <c r="H10" i="1"/>
  <c r="G10" i="1"/>
  <c r="F10" i="1"/>
  <c r="E10" i="1"/>
  <c r="D10" i="1"/>
  <c r="C10" i="1"/>
  <c r="H8" i="1"/>
  <c r="F8" i="1"/>
  <c r="F3" i="7" s="1"/>
  <c r="N8" i="1"/>
  <c r="M8" i="1"/>
  <c r="L8" i="1"/>
  <c r="K8" i="1"/>
  <c r="J8" i="1"/>
  <c r="I8" i="1"/>
  <c r="G8" i="1"/>
  <c r="E8" i="1"/>
  <c r="E3" i="7" s="1"/>
  <c r="D8" i="1"/>
  <c r="C8" i="1"/>
  <c r="C25" i="7"/>
  <c r="B23" i="7"/>
  <c r="D3" i="7" l="1"/>
  <c r="L3" i="7"/>
  <c r="G3" i="7"/>
  <c r="I3" i="7"/>
  <c r="K3" i="7"/>
  <c r="J3" i="7"/>
  <c r="H3" i="7"/>
  <c r="C3" i="7"/>
  <c r="M3" i="7"/>
  <c r="N3" i="7"/>
  <c r="C4" i="7" l="1"/>
  <c r="C5" i="7" s="1"/>
  <c r="K4" i="7"/>
  <c r="K5" i="7" s="1"/>
  <c r="E4" i="7"/>
  <c r="E22" i="7" s="1"/>
  <c r="I4" i="7"/>
  <c r="I5" i="7" s="1"/>
  <c r="N4" i="7"/>
  <c r="N22" i="7" s="1"/>
  <c r="F4" i="7"/>
  <c r="M4" i="7"/>
  <c r="J4" i="7"/>
  <c r="G4" i="7"/>
  <c r="L4" i="7"/>
  <c r="H4" i="7"/>
  <c r="D4" i="7"/>
  <c r="C6" i="1"/>
  <c r="B9" i="5" s="1"/>
  <c r="B11" i="5" s="1"/>
  <c r="K6" i="1"/>
  <c r="J9" i="5" s="1"/>
  <c r="J11" i="5" s="1"/>
  <c r="J6" i="1"/>
  <c r="I9" i="5" s="1"/>
  <c r="I11" i="5" s="1"/>
  <c r="M6" i="1"/>
  <c r="L9" i="5" s="1"/>
  <c r="L11" i="5" s="1"/>
  <c r="E6" i="1"/>
  <c r="D9" i="5" s="1"/>
  <c r="D11" i="5" s="1"/>
  <c r="D6" i="1"/>
  <c r="C9" i="5" s="1"/>
  <c r="C11" i="5" s="1"/>
  <c r="L6" i="1"/>
  <c r="K9" i="5" s="1"/>
  <c r="K11" i="5" s="1"/>
  <c r="F6" i="1"/>
  <c r="E9" i="5" s="1"/>
  <c r="E11" i="5" s="1"/>
  <c r="N6" i="1"/>
  <c r="M9" i="5" s="1"/>
  <c r="M11" i="5" s="1"/>
  <c r="G6" i="1"/>
  <c r="F9" i="5" s="1"/>
  <c r="F11" i="5" s="1"/>
  <c r="H6" i="1"/>
  <c r="G9" i="5" s="1"/>
  <c r="G11" i="5" s="1"/>
  <c r="I6" i="1"/>
  <c r="H9" i="5" s="1"/>
  <c r="H11" i="5" s="1"/>
  <c r="C22" i="7" l="1"/>
  <c r="K22" i="7"/>
  <c r="E5" i="7"/>
  <c r="E10" i="7" s="1"/>
  <c r="I22" i="7"/>
  <c r="N5" i="7"/>
  <c r="N10" i="7" s="1"/>
  <c r="E16" i="7"/>
  <c r="E14" i="7"/>
  <c r="E13" i="7"/>
  <c r="E11" i="7"/>
  <c r="L22" i="7"/>
  <c r="L5" i="7"/>
  <c r="G5" i="7"/>
  <c r="G22" i="7"/>
  <c r="H22" i="7"/>
  <c r="H5" i="7"/>
  <c r="J5" i="7"/>
  <c r="J22" i="7"/>
  <c r="M22" i="7"/>
  <c r="M5" i="7"/>
  <c r="F22" i="7"/>
  <c r="F5" i="7"/>
  <c r="I17" i="7"/>
  <c r="I15" i="7"/>
  <c r="I13" i="7"/>
  <c r="I11" i="7"/>
  <c r="I9" i="7"/>
  <c r="I7" i="7"/>
  <c r="I16" i="7"/>
  <c r="I14" i="7"/>
  <c r="I12" i="7"/>
  <c r="I10" i="7"/>
  <c r="I8" i="7"/>
  <c r="I6" i="7"/>
  <c r="D5" i="7"/>
  <c r="D22" i="7"/>
  <c r="C11" i="7"/>
  <c r="C7" i="7"/>
  <c r="C17" i="7"/>
  <c r="C9" i="7"/>
  <c r="C16" i="7"/>
  <c r="C14" i="7"/>
  <c r="C12" i="7"/>
  <c r="C10" i="7"/>
  <c r="C8" i="7"/>
  <c r="C6" i="7"/>
  <c r="C15" i="7"/>
  <c r="C13" i="7"/>
  <c r="K15" i="7"/>
  <c r="K11" i="7"/>
  <c r="K13" i="7"/>
  <c r="K9" i="7"/>
  <c r="K16" i="7"/>
  <c r="K14" i="7"/>
  <c r="K12" i="7"/>
  <c r="K10" i="7"/>
  <c r="K8" i="7"/>
  <c r="K6" i="7"/>
  <c r="K7" i="7"/>
  <c r="K17" i="7"/>
  <c r="B21" i="7" l="1"/>
  <c r="N15" i="7"/>
  <c r="N12" i="7"/>
  <c r="E9" i="7"/>
  <c r="E12" i="7"/>
  <c r="E15" i="7"/>
  <c r="E17" i="7"/>
  <c r="E6" i="7"/>
  <c r="E8" i="7"/>
  <c r="E7" i="7"/>
  <c r="N14" i="7"/>
  <c r="N9" i="7"/>
  <c r="N11" i="7"/>
  <c r="C23" i="7"/>
  <c r="N13" i="7"/>
  <c r="N16" i="7"/>
  <c r="N17" i="7"/>
  <c r="N6" i="7"/>
  <c r="N8" i="7"/>
  <c r="N7" i="7"/>
  <c r="N23" i="7" s="1"/>
  <c r="C18" i="7"/>
  <c r="I18" i="7"/>
  <c r="K18" i="7"/>
  <c r="H12" i="7"/>
  <c r="C32" i="7" s="1"/>
  <c r="H10" i="7"/>
  <c r="C30" i="7" s="1"/>
  <c r="H6" i="7"/>
  <c r="C26" i="7" s="1"/>
  <c r="H17" i="7"/>
  <c r="C37" i="7" s="1"/>
  <c r="H15" i="7"/>
  <c r="C35" i="7" s="1"/>
  <c r="H13" i="7"/>
  <c r="C33" i="7" s="1"/>
  <c r="H11" i="7"/>
  <c r="C31" i="7" s="1"/>
  <c r="H9" i="7"/>
  <c r="C29" i="7" s="1"/>
  <c r="H7" i="7"/>
  <c r="H23" i="7" s="1"/>
  <c r="H14" i="7"/>
  <c r="C34" i="7" s="1"/>
  <c r="H8" i="7"/>
  <c r="C28" i="7" s="1"/>
  <c r="H16" i="7"/>
  <c r="F16" i="7"/>
  <c r="F14" i="7"/>
  <c r="F12" i="7"/>
  <c r="F10" i="7"/>
  <c r="F8" i="7"/>
  <c r="F6" i="7"/>
  <c r="F7" i="7"/>
  <c r="F23" i="7" s="1"/>
  <c r="F17" i="7"/>
  <c r="F15" i="7"/>
  <c r="F13" i="7"/>
  <c r="F11" i="7"/>
  <c r="F9" i="7"/>
  <c r="M16" i="7"/>
  <c r="M14" i="7"/>
  <c r="M12" i="7"/>
  <c r="M10" i="7"/>
  <c r="M8" i="7"/>
  <c r="M6" i="7"/>
  <c r="M17" i="7"/>
  <c r="M15" i="7"/>
  <c r="M13" i="7"/>
  <c r="M11" i="7"/>
  <c r="M9" i="7"/>
  <c r="M7" i="7"/>
  <c r="M23" i="7" s="1"/>
  <c r="D17" i="7"/>
  <c r="D16" i="7"/>
  <c r="D14" i="7"/>
  <c r="D12" i="7"/>
  <c r="D10" i="7"/>
  <c r="D8" i="7"/>
  <c r="D6" i="7"/>
  <c r="D15" i="7"/>
  <c r="D11" i="7"/>
  <c r="D13" i="7"/>
  <c r="D9" i="7"/>
  <c r="D7" i="7"/>
  <c r="D23" i="7" s="1"/>
  <c r="C36" i="7"/>
  <c r="L7" i="7"/>
  <c r="L23" i="7" s="1"/>
  <c r="L13" i="7"/>
  <c r="L16" i="7"/>
  <c r="L14" i="7"/>
  <c r="L12" i="7"/>
  <c r="L10" i="7"/>
  <c r="L8" i="7"/>
  <c r="L6" i="7"/>
  <c r="L17" i="7"/>
  <c r="L11" i="7"/>
  <c r="L15" i="7"/>
  <c r="L9" i="7"/>
  <c r="I23" i="7"/>
  <c r="K23" i="7"/>
  <c r="J17" i="7"/>
  <c r="J15" i="7"/>
  <c r="J13" i="7"/>
  <c r="J11" i="7"/>
  <c r="J9" i="7"/>
  <c r="J7" i="7"/>
  <c r="J23" i="7" s="1"/>
  <c r="J6" i="7"/>
  <c r="J16" i="7"/>
  <c r="J14" i="7"/>
  <c r="J12" i="7"/>
  <c r="J10" i="7"/>
  <c r="J8" i="7"/>
  <c r="G14" i="7"/>
  <c r="G17" i="7"/>
  <c r="G15" i="7"/>
  <c r="G13" i="7"/>
  <c r="G11" i="7"/>
  <c r="G9" i="7"/>
  <c r="G7" i="7"/>
  <c r="G23" i="7" s="1"/>
  <c r="G10" i="7"/>
  <c r="G8" i="7"/>
  <c r="G16" i="7"/>
  <c r="G12" i="7"/>
  <c r="G6" i="7"/>
  <c r="N18" i="7" l="1"/>
  <c r="E18" i="7"/>
  <c r="E23" i="7"/>
  <c r="C27" i="7"/>
  <c r="L18" i="7"/>
  <c r="H18" i="7"/>
  <c r="F18" i="7"/>
  <c r="D18" i="7"/>
  <c r="G18" i="7"/>
  <c r="M18" i="7"/>
  <c r="J18" i="7"/>
</calcChain>
</file>

<file path=xl/sharedStrings.xml><?xml version="1.0" encoding="utf-8"?>
<sst xmlns="http://schemas.openxmlformats.org/spreadsheetml/2006/main" count="99" uniqueCount="49">
  <si>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</si>
  <si>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</si>
  <si>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</si>
  <si>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</si>
  <si>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</si>
  <si>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</si>
  <si>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</si>
  <si>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</si>
  <si>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</si>
  <si>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</si>
  <si>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TOTAL HOURS SPENT FOR EACH ACTIVITY</t>
  </si>
  <si>
    <t>HOURS</t>
  </si>
  <si>
    <t>MONTHLY ACTIVITY DISTRIBUTION (Hours)</t>
  </si>
  <si>
    <t>SLEEPING</t>
  </si>
  <si>
    <t>WORK - SCHOOL</t>
  </si>
  <si>
    <t>ENTERTAINMENT</t>
  </si>
  <si>
    <t>SPORT</t>
  </si>
  <si>
    <t>TV - CINEMA</t>
  </si>
  <si>
    <t>GAME</t>
  </si>
  <si>
    <t>SHOPPING</t>
  </si>
  <si>
    <t>EAT</t>
  </si>
  <si>
    <t>TRAVEL</t>
  </si>
  <si>
    <t>READ BOOK 
STUDY</t>
  </si>
  <si>
    <t>HOUSEWORK
GARDENING</t>
  </si>
  <si>
    <t>SEX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</si>
  <si>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</si>
  <si>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</si>
  <si>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</si>
  <si>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</si>
  <si>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</si>
  <si>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</si>
  <si>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</si>
  <si>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</si>
  <si>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</si>
  <si>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</si>
  <si>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</si>
  <si>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</si>
  <si>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SUBTOTAL</t>
  </si>
  <si>
    <t>MONTH</t>
  </si>
  <si>
    <t>TOTAL</t>
  </si>
  <si>
    <t>Chart 1</t>
  </si>
  <si>
    <t>Chart 2</t>
  </si>
  <si>
    <t>DAILY ACTIVITY TRACKER</t>
  </si>
  <si>
    <t>DATABASE</t>
  </si>
  <si>
    <t>DAYS</t>
  </si>
  <si>
    <t>Total Columns Number</t>
  </si>
  <si>
    <t>Column Index without Blanks</t>
  </si>
  <si>
    <t>Dynamic Column Index</t>
  </si>
  <si>
    <t>Activity /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</si>
</sst>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b/>
      <sz val="11.0"/>
      <color theme="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0" tint="-0.499984740745262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0"/>
      <color theme="1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  <font>
      <sz val="10"/>
      <color rgb="FF595959"/>
      <name val="Arial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theme="0" tint="-0.34998626667073579"/>
      </right>
      <top/>
      <bottom style="thin">
        <color rgb="FFA6A6A6"/>
      </bottom>
      <diagonal/>
    </border>
    <border>
      <left style="thin">
        <color theme="0" tint="-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34998626667073579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 style="thin">
        <color rgb="FFA6A6A6"/>
      </right>
      <top style="thin">
        <color rgb="FFA6A6A6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34998626667073579"/>
      </bottom>
      <diagonal/>
    </border>
    <border>
      <left style="thin">
        <color rgb="FFA6A6A6"/>
      </left>
      <right style="thin">
        <color theme="0" tint="-0.34998626667073579"/>
      </right>
      <top style="thin">
        <color rgb="FFA6A6A6"/>
      </top>
      <bottom style="thin">
        <color theme="0" tint="-0.34998626667073579"/>
      </bottom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87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1" xfId="5" applyFill="1" applyBorder="1" applyAlignment="1">
      <alignment horizontal="left" wrapText="1" indent="1"/>
    </xf>
    <xf numFmtId="0" fontId="2" fillId="2" borderId="0" xfId="5" applyFill="1"/>
    <xf numFmtId="0" fontId="2" fillId="0" borderId="2" xfId="5" applyFill="1" applyBorder="1" applyAlignment="1">
      <alignment horizontal="left" indent="1"/>
    </xf>
    <xf numFmtId="0" fontId="2" fillId="0" borderId="2" xfId="5" applyFill="1" applyBorder="1" applyAlignment="1">
      <alignment horizontal="left" vertical="center" wrapText="1" indent="1"/>
    </xf>
    <xf numFmtId="0" fontId="2" fillId="0" borderId="2" xfId="5" applyFill="1" applyBorder="1" applyAlignment="1">
      <alignment horizontal="left" vertical="top" wrapText="1" indent="2"/>
    </xf>
    <xf numFmtId="0" fontId="11" fillId="0" borderId="2" xfId="5" applyFont="1" applyFill="1" applyBorder="1" applyAlignment="1">
      <alignment horizontal="left" indent="1"/>
    </xf>
    <xf numFmtId="0" fontId="2" fillId="0" borderId="3" xfId="5" applyFill="1" applyBorder="1" applyAlignment="1">
      <alignment horizontal="left" indent="1"/>
    </xf>
    <xf numFmtId="0" fontId="1" fillId="0" borderId="2" xfId="5" applyFont="1" applyFill="1" applyBorder="1" applyAlignment="1">
      <alignment horizontal="left" indent="1"/>
    </xf>
    <xf numFmtId="165" fontId="25" fillId="0" borderId="0" xfId="0" applyNumberFormat="1" applyFont="1" applyBorder="1" applyAlignment="1" applyProtection="1">
      <alignment horizontal="center" vertical="center"/>
      <protection locked="0"/>
    </xf>
    <xf numFmtId="164" fontId="25" fillId="0" borderId="0" xfId="0" applyNumberFormat="1" applyFont="1" applyBorder="1" applyAlignment="1" applyProtection="1">
      <alignment horizontal="center" vertical="center"/>
      <protection locked="0"/>
    </xf>
    <xf numFmtId="164" fontId="25" fillId="0" borderId="7" xfId="0" applyNumberFormat="1" applyFont="1" applyBorder="1" applyAlignment="1" applyProtection="1">
      <alignment horizontal="center" vertical="center"/>
      <protection locked="0"/>
    </xf>
    <xf numFmtId="0" fontId="22" fillId="8" borderId="5" xfId="0" applyFont="1" applyFill="1" applyBorder="1" applyAlignment="1">
      <alignment horizontal="center" vertical="center"/>
    </xf>
    <xf numFmtId="164" fontId="22" fillId="10" borderId="5" xfId="0" applyNumberFormat="1" applyFont="1" applyFill="1" applyBorder="1" applyAlignment="1" applyProtection="1">
      <alignment horizontal="center" vertical="center"/>
      <protection hidden="1"/>
    </xf>
    <xf numFmtId="165" fontId="25" fillId="0" borderId="7" xfId="0" applyNumberFormat="1" applyFont="1" applyBorder="1" applyAlignment="1" applyProtection="1">
      <alignment horizontal="center" vertical="center"/>
      <protection locked="0"/>
    </xf>
    <xf numFmtId="0" fontId="22" fillId="8" borderId="9" xfId="0" applyFont="1" applyFill="1" applyBorder="1" applyAlignment="1">
      <alignment horizontal="center" vertical="center"/>
    </xf>
    <xf numFmtId="164" fontId="11" fillId="9" borderId="10" xfId="0" applyNumberFormat="1" applyFont="1" applyFill="1" applyBorder="1" applyAlignment="1" applyProtection="1">
      <alignment horizontal="center" vertical="center"/>
      <protection hidden="1"/>
    </xf>
    <xf numFmtId="164" fontId="11" fillId="9" borderId="11" xfId="0" applyNumberFormat="1" applyFont="1" applyFill="1" applyBorder="1" applyAlignment="1" applyProtection="1">
      <alignment horizontal="center" vertical="center"/>
      <protection hidden="1"/>
    </xf>
    <xf numFmtId="0" fontId="22" fillId="7" borderId="9" xfId="0" applyFont="1" applyFill="1" applyBorder="1" applyAlignment="1">
      <alignment horizontal="centerContinuous" vertical="center"/>
    </xf>
    <xf numFmtId="0" fontId="23" fillId="7" borderId="10" xfId="0" applyFont="1" applyFill="1" applyBorder="1" applyAlignment="1">
      <alignment horizontal="centerContinuous" vertical="center"/>
    </xf>
    <xf numFmtId="0" fontId="0" fillId="7" borderId="10" xfId="0" applyFill="1" applyBorder="1" applyAlignment="1">
      <alignment horizontal="centerContinuous" vertical="center"/>
    </xf>
    <xf numFmtId="0" fontId="0" fillId="7" borderId="11" xfId="0" applyFill="1" applyBorder="1" applyAlignment="1">
      <alignment horizontal="centerContinuous" vertical="center"/>
    </xf>
    <xf numFmtId="164" fontId="15" fillId="15" borderId="13" xfId="0" applyNumberFormat="1" applyFont="1" applyFill="1" applyBorder="1" applyAlignment="1" applyProtection="1">
      <alignment horizontal="center" vertical="center"/>
      <protection hidden="1"/>
    </xf>
    <xf numFmtId="0" fontId="26" fillId="15" borderId="12" xfId="0" applyFont="1" applyFill="1" applyBorder="1" applyAlignment="1">
      <alignment horizontal="center" vertical="center" wrapText="1"/>
    </xf>
    <xf numFmtId="165" fontId="15" fillId="0" borderId="13" xfId="0" applyNumberFormat="1" applyFont="1" applyBorder="1" applyAlignment="1" applyProtection="1">
      <alignment horizontal="center" vertical="center"/>
      <protection hidden="1"/>
    </xf>
    <xf numFmtId="0" fontId="0" fillId="15" borderId="4" xfId="0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16" borderId="4" xfId="0" applyFont="1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/>
    </xf>
    <xf numFmtId="0" fontId="28" fillId="0" borderId="6" xfId="0" applyNumberFormat="1" applyFont="1" applyBorder="1" applyAlignment="1">
      <alignment horizontal="center" vertical="center"/>
    </xf>
    <xf numFmtId="0" fontId="28" fillId="0" borderId="8" xfId="0" applyNumberFormat="1" applyFont="1" applyBorder="1" applyAlignment="1">
      <alignment horizontal="center" vertical="center"/>
    </xf>
    <xf numFmtId="0" fontId="22" fillId="7" borderId="5" xfId="0" applyFont="1" applyFill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0" fontId="24" fillId="11" borderId="5" xfId="0" applyFont="1" applyFill="1" applyBorder="1" applyAlignment="1" applyProtection="1">
      <alignment horizontal="center" vertical="center" wrapText="1"/>
      <protection locked="0"/>
    </xf>
    <xf numFmtId="0" fontId="24" fillId="12" borderId="5" xfId="0" applyFont="1" applyFill="1" applyBorder="1" applyAlignment="1" applyProtection="1">
      <alignment horizontal="center" vertical="center" wrapText="1"/>
      <protection locked="0"/>
    </xf>
    <xf numFmtId="0" fontId="24" fillId="13" borderId="5" xfId="0" applyFont="1" applyFill="1" applyBorder="1" applyAlignment="1" applyProtection="1">
      <alignment horizontal="center" vertical="center" wrapText="1"/>
      <protection locked="0"/>
    </xf>
    <xf numFmtId="0" fontId="24" fillId="14" borderId="5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>
      <alignment horizontal="center" vertical="center"/>
    </xf>
    <xf numFmtId="0" fontId="24" fillId="11" borderId="5" xfId="0" applyFont="1" applyFill="1" applyBorder="1" applyAlignment="1" applyProtection="1">
      <alignment horizontal="center" vertical="center" wrapText="1"/>
      <protection hidden="1"/>
    </xf>
    <xf numFmtId="0" fontId="24" fillId="12" borderId="5" xfId="0" applyFont="1" applyFill="1" applyBorder="1" applyAlignment="1" applyProtection="1">
      <alignment horizontal="center" vertical="center" wrapText="1"/>
      <protection hidden="1"/>
    </xf>
    <xf numFmtId="0" fontId="24" fillId="13" borderId="5" xfId="0" applyFont="1" applyFill="1" applyBorder="1" applyAlignment="1" applyProtection="1">
      <alignment horizontal="center" vertical="center" wrapText="1"/>
      <protection hidden="1"/>
    </xf>
    <xf numFmtId="0" fontId="24" fillId="14" borderId="5" xfId="0" applyFont="1" applyFill="1" applyBorder="1" applyAlignment="1" applyProtection="1">
      <alignment horizontal="center" vertical="center" wrapText="1"/>
      <protection hidden="1"/>
    </xf>
    <xf numFmtId="0" fontId="0" fillId="19" borderId="4" xfId="0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/>
    </xf>
    <xf numFmtId="0" fontId="29" fillId="20" borderId="14" xfId="0" applyNumberFormat="1" applyFont="1" applyFill="1" applyBorder="1" applyAlignment="1" applyProtection="1">
      <alignment horizontal="center" vertical="center"/>
      <protection hidden="1"/>
    </xf>
    <xf numFmtId="164" fontId="30" fillId="20" borderId="15" xfId="0" applyNumberFormat="1" applyFont="1" applyFill="1" applyBorder="1" applyAlignment="1" applyProtection="1">
      <alignment horizontal="center" vertical="center"/>
      <protection hidden="1"/>
    </xf>
    <xf numFmtId="164" fontId="30" fillId="20" borderId="16" xfId="0" applyNumberFormat="1" applyFont="1" applyFill="1" applyBorder="1" applyAlignment="1" applyProtection="1">
      <alignment horizontal="center" vertical="center"/>
      <protection hidden="1"/>
    </xf>
    <xf numFmtId="0" fontId="29" fillId="20" borderId="17" xfId="0" applyNumberFormat="1" applyFont="1" applyFill="1" applyBorder="1" applyAlignment="1" applyProtection="1">
      <alignment horizontal="center" vertical="center"/>
      <protection hidden="1"/>
    </xf>
    <xf numFmtId="164" fontId="30" fillId="20" borderId="18" xfId="0" applyNumberFormat="1" applyFont="1" applyFill="1" applyBorder="1" applyAlignment="1" applyProtection="1">
      <alignment horizontal="center" vertical="center"/>
      <protection hidden="1"/>
    </xf>
    <xf numFmtId="164" fontId="30" fillId="20" borderId="19" xfId="0" applyNumberFormat="1" applyFont="1" applyFill="1" applyBorder="1" applyAlignment="1" applyProtection="1">
      <alignment horizontal="center" vertical="center"/>
      <protection hidden="1"/>
    </xf>
    <xf numFmtId="0" fontId="29" fillId="20" borderId="20" xfId="0" applyNumberFormat="1" applyFont="1" applyFill="1" applyBorder="1" applyAlignment="1" applyProtection="1">
      <alignment horizontal="center" vertical="center"/>
      <protection hidden="1"/>
    </xf>
    <xf numFmtId="164" fontId="30" fillId="20" borderId="21" xfId="0" applyNumberFormat="1" applyFont="1" applyFill="1" applyBorder="1" applyAlignment="1" applyProtection="1">
      <alignment horizontal="center" vertical="center"/>
      <protection hidden="1"/>
    </xf>
    <xf numFmtId="164" fontId="30" fillId="20" borderId="22" xfId="0" applyNumberFormat="1" applyFont="1" applyFill="1" applyBorder="1" applyAlignment="1" applyProtection="1">
      <alignment horizontal="center" vertical="center"/>
      <protection hidden="1"/>
    </xf>
    <xf numFmtId="164" fontId="11" fillId="9" borderId="9" xfId="0" applyNumberFormat="1" applyFont="1" applyFill="1" applyBorder="1" applyAlignment="1" applyProtection="1">
      <alignment horizontal="center" vertical="center"/>
      <protection hidden="1"/>
    </xf>
    <xf numFmtId="0" fontId="22" fillId="8" borderId="10" xfId="0" applyFont="1" applyFill="1" applyBorder="1" applyAlignment="1" applyProtection="1">
      <alignment horizontal="center" vertical="center"/>
      <protection locked="0"/>
    </xf>
    <xf numFmtId="0" fontId="22" fillId="8" borderId="11" xfId="0" applyFont="1" applyFill="1" applyBorder="1" applyAlignment="1" applyProtection="1">
      <alignment horizontal="center" vertical="center"/>
      <protection locked="0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0"/>
  <tableStyles count="0" defaultTableStyle="TableStyleMedium2" defaultPivotStyle="PivotStyleLight16"/>
  <colors>
    <mruColors>
      <color rgb="FFF7F7F7"/>
      <color rgb="FFA6A6A6"/>
      <color rgb="FFCCCCCC"/>
      <color rgb="FF305496"/>
      <color rgb="FFFA6F26"/>
      <color rgb="FF2B9EB3"/>
      <color rgb="FFF8333C"/>
      <color rgb="FF44AF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ActivityValues</c:v>
          </c:tx>
          <c:spPr>
            <a:solidFill>
              <a:srgbClr val="2B9EB3"/>
            </a:solidFill>
            <a:ln>
              <a:noFill/>
            </a:ln>
            <a:effectLst/>
          </c:spPr>
          <c:invertIfNegative val="0"/>
          <c:dLbls>
            <c:numFmt formatCode="0.0;\-0.0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[0]!Chart1Labels</c:f>
              <c:strCache>
                <c:ptCount val="12"/>
                <c:pt idx="0">
                  <c:v>SLEEPING</c:v>
                </c:pt>
                <c:pt idx="1">
                  <c:v>WORK - SCHOOL</c:v>
                </c:pt>
                <c:pt idx="2">
                  <c:v>ENTERTAINMENT</c:v>
                </c:pt>
                <c:pt idx="3">
                  <c:v>SPORT</c:v>
                </c:pt>
                <c:pt idx="4">
                  <c:v>TV - CINEMA</c:v>
                </c:pt>
                <c:pt idx="5">
                  <c:v>GAME</c:v>
                </c:pt>
                <c:pt idx="6">
                  <c:v>SHOPPING</c:v>
                </c:pt>
                <c:pt idx="7">
                  <c:v>EAT</c:v>
                </c:pt>
                <c:pt idx="8">
                  <c:v>TRAVEL</c:v>
                </c:pt>
                <c:pt idx="9">
                  <c:v>READ BOOK 
STUDY</c:v>
                </c:pt>
                <c:pt idx="10">
                  <c:v>HOUSEWORK
GARDENING</c:v>
                </c:pt>
                <c:pt idx="11">
                  <c:v>SEX</c:v>
                </c:pt>
              </c:strCache>
            </c:strRef>
          </c:cat>
          <c:val>
            <c:numRef>
              <c:f>[0]!Chart1Values</c:f>
              <c:numCache>
                <c:formatCode>General</c:formatCode>
                <c:ptCount val="12"/>
                <c:pt idx="0">
                  <c:v>76.5</c:v>
                </c:pt>
                <c:pt idx="1">
                  <c:v>43.5</c:v>
                </c:pt>
                <c:pt idx="2">
                  <c:v>16</c:v>
                </c:pt>
                <c:pt idx="3">
                  <c:v>8.5</c:v>
                </c:pt>
                <c:pt idx="4">
                  <c:v>10</c:v>
                </c:pt>
                <c:pt idx="5">
                  <c:v>9</c:v>
                </c:pt>
                <c:pt idx="6">
                  <c:v>5</c:v>
                </c:pt>
                <c:pt idx="7">
                  <c:v>10</c:v>
                </c:pt>
                <c:pt idx="8">
                  <c:v>4</c:v>
                </c:pt>
                <c:pt idx="9">
                  <c:v>14</c:v>
                </c:pt>
                <c:pt idx="10">
                  <c:v>11.5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C-426F-B2FD-0C6DE08CF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431024"/>
        <c:axId val="824428944"/>
      </c:barChart>
      <c:catAx>
        <c:axId val="82443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824428944"/>
        <c:crosses val="autoZero"/>
        <c:auto val="1"/>
        <c:lblAlgn val="ctr"/>
        <c:lblOffset val="100"/>
        <c:noMultiLvlLbl val="0"/>
      </c:catAx>
      <c:valAx>
        <c:axId val="824428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24431024"/>
        <c:crosses val="autoZero"/>
        <c:crossBetween val="between"/>
      </c:valAx>
      <c:spPr>
        <a:solidFill>
          <a:srgbClr val="F7F7F7"/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7F7F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MonthValues</c:v>
          </c:tx>
          <c:spPr>
            <a:solidFill>
              <a:srgbClr val="305496"/>
            </a:solidFill>
            <a:ln>
              <a:noFill/>
            </a:ln>
            <a:effectLst/>
          </c:spPr>
          <c:invertIfNegative val="0"/>
          <c:dLbls>
            <c:numFmt formatCode="0.0;\-0.0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Calc!$B$26:$B$37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Calc!$C$26:$C$37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55-4B43-A1B9-E0B38E012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4925360"/>
        <c:axId val="654925776"/>
      </c:barChart>
      <c:catAx>
        <c:axId val="65492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1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654925776"/>
        <c:crosses val="autoZero"/>
        <c:auto val="1"/>
        <c:lblAlgn val="ctr"/>
        <c:lblOffset val="100"/>
        <c:noMultiLvlLbl val="0"/>
      </c:catAx>
      <c:valAx>
        <c:axId val="6549257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54925360"/>
        <c:crosses val="autoZero"/>
        <c:crossBetween val="between"/>
      </c:valAx>
      <c:spPr>
        <a:solidFill>
          <a:srgbClr val="F7F7F7"/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7F7F7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13" Type="http://schemas.microsoft.com/office/2007/relationships/hdphoto" Target="../media/hdphoto1.wdp"/><Relationship Id="rId3" Type="http://schemas.openxmlformats.org/officeDocument/2006/relationships/chart" Target="../charts/chart2.xml"/><Relationship Id="rId12" Type="http://schemas.openxmlformats.org/officeDocument/2006/relationships/image" Target="../media/image4.png"/><Relationship Id="rId2" Type="http://schemas.openxmlformats.org/officeDocument/2006/relationships/chart" Target="../charts/chart1.xml"/><Relationship Id="rId6" Type="http://schemas.openxmlformats.org/officeDocument/2006/relationships/hyperlink" Target="#Database!A5"/><Relationship Id="rId5" Type="http://schemas.openxmlformats.org/officeDocument/2006/relationships/hyperlink" Target="#Dashboard!A5"/><Relationship Id="rId10" Type="http://schemas.openxmlformats.org/officeDocument/2006/relationships/image" Target="../media/image3.png"/><Relationship Id="rId4" Type="http://schemas.openxmlformats.org/officeDocument/2006/relationships/image" Target="../media/image1.png"/><Relationship Id="rId14" Type="http://schemas.openxmlformats.org/officeDocument/2006/relationships/image" Target="../media/image6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Dashboard!A5"/><Relationship Id="rId2" Type="http://schemas.openxmlformats.org/officeDocument/2006/relationships/image" Target="../media/image1.png"/><Relationship Id="rId6" Type="http://schemas.openxmlformats.org/officeDocument/2006/relationships/image" Target="../media/image2.png"/><Relationship Id="rId4" Type="http://schemas.openxmlformats.org/officeDocument/2006/relationships/hyperlink" Target="#Database!A5"/><Relationship Id="rId9" Type="http://schemas.openxmlformats.org/officeDocument/2006/relationships/image" Target="../media/image7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1</xdr:rowOff>
    </xdr:from>
    <xdr:to>
      <xdr:col>13</xdr:col>
      <xdr:colOff>0</xdr:colOff>
      <xdr:row>25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5DB260A-C6DD-4546-9081-452C70D8A7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27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D6097200-6673-4379-B05E-AB4145503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612527</xdr:colOff>
      <xdr:row>2</xdr:row>
      <xdr:rowOff>237130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D573055-91E9-4F63-B490-6303658B7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481014</xdr:colOff>
      <xdr:row>1</xdr:row>
      <xdr:rowOff>76425</xdr:rowOff>
    </xdr:from>
    <xdr:to>
      <xdr:col>7</xdr:col>
      <xdr:colOff>561024</xdr:colOff>
      <xdr:row>2</xdr:row>
      <xdr:rowOff>228375</xdr:rowOff>
    </xdr:to>
    <xdr:sp macro="" textlink="">
      <xdr:nvSpPr>
        <xdr:cNvPr id="19" name="Rectangle: Rounded Corners 18">
          <a:hlinkClick xmlns:r="http://schemas.openxmlformats.org/officeDocument/2006/relationships" r:id="rId5" tooltip="Dashboard"/>
          <a:extLst>
            <a:ext uri="{FF2B5EF4-FFF2-40B4-BE49-F238E27FC236}">
              <a16:creationId xmlns:a16="http://schemas.microsoft.com/office/drawing/2014/main" id="{502166ED-76AD-4D64-A5BD-9306F6235351}"/>
            </a:ext>
          </a:extLst>
        </xdr:cNvPr>
        <xdr:cNvSpPr/>
      </xdr:nvSpPr>
      <xdr:spPr>
        <a:xfrm>
          <a:off x="5919789" y="162150"/>
          <a:ext cx="1114425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785814</xdr:colOff>
      <xdr:row>1</xdr:row>
      <xdr:rowOff>76425</xdr:rowOff>
    </xdr:from>
    <xdr:to>
      <xdr:col>8</xdr:col>
      <xdr:colOff>865824</xdr:colOff>
      <xdr:row>2</xdr:row>
      <xdr:rowOff>228375</xdr:rowOff>
    </xdr:to>
    <xdr:sp macro="" textlink="">
      <xdr:nvSpPr>
        <xdr:cNvPr id="20" name="Rectangle: Rounded Corners 19">
          <a:hlinkClick xmlns:r="http://schemas.openxmlformats.org/officeDocument/2006/relationships" r:id="rId6" tooltip="Database"/>
          <a:extLst>
            <a:ext uri="{FF2B5EF4-FFF2-40B4-BE49-F238E27FC236}">
              <a16:creationId xmlns:a16="http://schemas.microsoft.com/office/drawing/2014/main" id="{F09BFC4C-FAD7-4C74-9C20-428A82CA08D8}"/>
            </a:ext>
          </a:extLst>
        </xdr:cNvPr>
        <xdr:cNvSpPr/>
      </xdr:nvSpPr>
      <xdr:spPr>
        <a:xfrm>
          <a:off x="7262814" y="162150"/>
          <a:ext cx="1114425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twoCellAnchor editAs="oneCell">
    <xdr:from>
      <xdr:col>14</xdr:col>
      <xdr:colOff>104775</xdr:colOff>
      <xdr:row>12</xdr:row>
      <xdr:rowOff>38100</xdr:rowOff>
    </xdr:from>
    <xdr:to>
      <xdr:col>14</xdr:col>
      <xdr:colOff>451485</xdr:colOff>
      <xdr:row>12</xdr:row>
      <xdr:rowOff>300720</xdr:rowOff>
    </xdr:to>
    <xdr:sp macro="" textlink="">
      <xdr:nvSpPr>
        <xdr:cNvPr id="22" name="Left Arrow 1">
          <a:extLst>
            <a:ext uri="{FF2B5EF4-FFF2-40B4-BE49-F238E27FC236}">
              <a16:creationId xmlns:a16="http://schemas.microsoft.com/office/drawing/2014/main" id="{78297E0A-6BF1-4148-AF44-53DD6CE9FECE}"/>
            </a:ext>
          </a:extLst>
        </xdr:cNvPr>
        <xdr:cNvSpPr/>
      </xdr:nvSpPr>
      <xdr:spPr>
        <a:xfrm>
          <a:off x="13058775" y="23145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14</xdr:col>
      <xdr:colOff>104775</xdr:colOff>
      <xdr:row>26</xdr:row>
      <xdr:rowOff>19050</xdr:rowOff>
    </xdr:from>
    <xdr:to>
      <xdr:col>14</xdr:col>
      <xdr:colOff>451485</xdr:colOff>
      <xdr:row>26</xdr:row>
      <xdr:rowOff>289290</xdr:rowOff>
    </xdr:to>
    <xdr:sp macro="" textlink="">
      <xdr:nvSpPr>
        <xdr:cNvPr id="24" name="Left Arrow 1">
          <a:extLst>
            <a:ext uri="{FF2B5EF4-FFF2-40B4-BE49-F238E27FC236}">
              <a16:creationId xmlns:a16="http://schemas.microsoft.com/office/drawing/2014/main" id="{E5C4F6DC-E666-4D8D-8831-94A9D02FFF48}"/>
            </a:ext>
          </a:extLst>
        </xdr:cNvPr>
        <xdr:cNvSpPr/>
      </xdr:nvSpPr>
      <xdr:spPr>
        <a:xfrm>
          <a:off x="13058775" y="61626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11</xdr:col>
      <xdr:colOff>666750</xdr:colOff>
      <xdr:row>1</xdr:row>
      <xdr:rowOff>47625</xdr:rowOff>
    </xdr:from>
    <xdr:ext cx="1325166" cy="381000"/>
    <xdr:pic>
      <xdr:nvPicPr>
        <xdr:cNvPr id="1025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4CF78BDE-BF15-4D29-928B-83E58807B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404813</xdr:colOff>
      <xdr:row>1</xdr:row>
      <xdr:rowOff>76425</xdr:rowOff>
    </xdr:from>
    <xdr:to>
      <xdr:col>7</xdr:col>
      <xdr:colOff>566738</xdr:colOff>
      <xdr:row>2</xdr:row>
      <xdr:rowOff>228375</xdr:rowOff>
    </xdr:to>
    <xdr:sp macro="" textlink="">
      <xdr:nvSpPr>
        <xdr:cNvPr id="13" name="Rectangle: Rounded Corners 12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599C0285-031C-45A2-B692-A2C0879F0620}"/>
            </a:ext>
          </a:extLst>
        </xdr:cNvPr>
        <xdr:cNvSpPr/>
      </xdr:nvSpPr>
      <xdr:spPr>
        <a:xfrm>
          <a:off x="5510213" y="162150"/>
          <a:ext cx="1114425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795338</xdr:colOff>
      <xdr:row>1</xdr:row>
      <xdr:rowOff>76425</xdr:rowOff>
    </xdr:from>
    <xdr:to>
      <xdr:col>9</xdr:col>
      <xdr:colOff>4763</xdr:colOff>
      <xdr:row>2</xdr:row>
      <xdr:rowOff>228375</xdr:rowOff>
    </xdr:to>
    <xdr:sp macro="" textlink="">
      <xdr:nvSpPr>
        <xdr:cNvPr id="14" name="Rectangle: Rounded Corners 13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691B667E-6705-447A-AEBC-3AC86324FA81}"/>
            </a:ext>
          </a:extLst>
        </xdr:cNvPr>
        <xdr:cNvSpPr/>
      </xdr:nvSpPr>
      <xdr:spPr>
        <a:xfrm>
          <a:off x="6853238" y="162150"/>
          <a:ext cx="1114425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12</xdr:col>
      <xdr:colOff>495300</xdr:colOff>
      <xdr:row>1</xdr:row>
      <xdr:rowOff>47625</xdr:rowOff>
    </xdr:from>
    <xdr:ext cx="1325166" cy="381000"/>
    <xdr:pic>
      <xdr:nvPicPr>
        <xdr:cNvPr id="1014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1F83-E330-43B3-BED1-1800F77BA24C}">
  <sheetPr>
    <pageSetUpPr autoPageBreaks="0" fitToPage="1"/>
  </sheetPr>
  <dimension ref="A1:M41"/>
  <sheetViews>
    <sheetView showGridLines="0" showRowColHeaders="0" tabSelected="1" zoomScaleNormal="100" zoomScaleSheetLayoutView="85" workbookViewId="0">
      <pane ySplit="4" topLeftCell="A5" activePane="bottomLeft" state="frozen"/>
      <selection activeCell="A4" sqref="A4"/>
      <selection pane="bottomLeft" activeCell="A5" sqref="A5"/>
    </sheetView>
  </sheetViews>
  <sheetFormatPr defaultColWidth="8.85546875" defaultRowHeight="15" x14ac:dyDescent="0.25"/>
  <cols>
    <col min="1" max="1" width="3.7109375" style="11" customWidth="1"/>
    <col min="2" max="13" width="15.5703125" style="11" customWidth="1"/>
    <col min="14" max="14" width="3.7109375" style="11" customWidth="1"/>
    <col min="15" max="16384" width="8.85546875" style="11"/>
  </cols>
  <sheetData>
    <row r="1" spans="1:13" s="1" customFormat="1" ht="6.75" customHeight="1" x14ac:dyDescent="0.25">
      <c r="D1" s="3"/>
      <c r="E1" s="3"/>
      <c r="F1" s="3"/>
      <c r="G1" s="3"/>
      <c r="H1" s="3"/>
    </row>
    <row r="2" spans="1:13" s="22" customFormat="1" ht="20.100000000000001" customHeight="1" x14ac:dyDescent="0.25">
      <c r="B2" s="62" t="s">
        <v>42</v>
      </c>
      <c r="C2" s="16"/>
      <c r="D2" s="23"/>
      <c r="E2" s="23"/>
      <c r="F2" s="23"/>
      <c r="G2" s="23"/>
      <c r="H2" s="23"/>
      <c r="I2" s="23"/>
      <c r="J2" s="23"/>
      <c r="K2" s="23"/>
      <c r="L2" s="20"/>
      <c r="M2" s="20"/>
    </row>
    <row r="3" spans="1:13" s="4" customFormat="1" ht="24" customHeight="1" x14ac:dyDescent="0.25">
      <c r="B3" s="63" t="s">
        <v>0</v>
      </c>
      <c r="C3" s="5"/>
      <c r="D3" s="6"/>
      <c r="E3" s="6"/>
      <c r="F3" s="6"/>
      <c r="G3" s="6"/>
      <c r="H3" s="6"/>
      <c r="I3" s="6"/>
      <c r="J3" s="6"/>
      <c r="K3" s="6"/>
      <c r="L3" s="21"/>
      <c r="M3" s="21"/>
    </row>
    <row r="4" spans="1:13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9" customFormat="1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s="9" customFormat="1" ht="24.95" customHeight="1" x14ac:dyDescent="0.25">
      <c r="A6" s="8"/>
      <c r="B6" s="47" t="s">
        <v>10</v>
      </c>
      <c r="C6" s="48"/>
      <c r="D6" s="48"/>
      <c r="E6" s="48"/>
      <c r="F6" s="48"/>
      <c r="G6" s="49"/>
      <c r="H6" s="49"/>
      <c r="I6" s="49"/>
      <c r="J6" s="49"/>
      <c r="K6" s="49"/>
      <c r="L6" s="49"/>
      <c r="M6" s="50"/>
    </row>
    <row r="7" spans="1:13" s="9" customFormat="1" ht="25.5" customHeight="1" x14ac:dyDescent="0.25">
      <c r="A7" s="8"/>
      <c r="B7" s="64" t="s">
        <v>13</v>
      </c>
      <c r="C7" s="65" t="s">
        <v>14</v>
      </c>
      <c r="D7" s="66" t="s">
        <v>15</v>
      </c>
      <c r="E7" s="67" t="s">
        <v>16</v>
      </c>
      <c r="F7" s="64" t="s">
        <v>17</v>
      </c>
      <c r="G7" s="65" t="s">
        <v>18</v>
      </c>
      <c r="H7" s="66" t="s">
        <v>19</v>
      </c>
      <c r="I7" s="67" t="s">
        <v>20</v>
      </c>
      <c r="J7" s="64" t="s">
        <v>21</v>
      </c>
      <c r="K7" s="65" t="s">
        <v>22</v>
      </c>
      <c r="L7" s="66" t="s">
        <v>23</v>
      </c>
      <c r="M7" s="67" t="s">
        <v>24</v>
      </c>
    </row>
    <row r="8" spans="1:13" s="9" customFormat="1" x14ac:dyDescent="0.25">
      <c r="A8" s="8"/>
      <c r="B8" s="52" t="s">
        <v>11</v>
      </c>
      <c r="C8" s="52" t="s">
        <v>11</v>
      </c>
      <c r="D8" s="52" t="s">
        <v>11</v>
      </c>
      <c r="E8" s="52" t="s">
        <v>11</v>
      </c>
      <c r="F8" s="52" t="s">
        <v>11</v>
      </c>
      <c r="G8" s="52" t="s">
        <v>11</v>
      </c>
      <c r="H8" s="52" t="s">
        <v>11</v>
      </c>
      <c r="I8" s="52" t="s">
        <v>11</v>
      </c>
      <c r="J8" s="52" t="s">
        <v>11</v>
      </c>
      <c r="K8" s="52" t="s">
        <v>11</v>
      </c>
      <c r="L8" s="52" t="s">
        <v>11</v>
      </c>
      <c r="M8" s="52" t="s">
        <v>11</v>
      </c>
    </row>
    <row r="9" spans="1:13" s="9" customFormat="1" x14ac:dyDescent="0.25">
      <c r="A9" s="8"/>
      <c r="B9" s="51">
        <f>IF(LEN(B$7)=0,"",Database!C$6)</f>
        <v>890</v>
      </c>
      <c r="C9" s="51">
        <f>IF(LEN(C$7)=0,"",Database!D$6)</f>
        <v>522</v>
      </c>
      <c r="D9" s="51">
        <f>IF(LEN(D$7)=0,"",Database!E$6)</f>
        <v>202.5</v>
      </c>
      <c r="E9" s="51">
        <f>IF(LEN(E$7)=0,"",Database!F$6)</f>
        <v>109</v>
      </c>
      <c r="F9" s="51">
        <f>IF(LEN(F$7)=0,"",Database!G$6)</f>
        <v>127</v>
      </c>
      <c r="G9" s="51">
        <f>IF(LEN(G$7)=0,"",Database!H$6)</f>
        <v>115</v>
      </c>
      <c r="H9" s="51">
        <f>IF(LEN(H$7)=0,"",Database!I$6)</f>
        <v>74</v>
      </c>
      <c r="I9" s="51">
        <f>IF(LEN(I$7)=0,"",Database!J$6)</f>
        <v>123.5</v>
      </c>
      <c r="J9" s="51">
        <f>IF(LEN(J$7)=0,"",Database!K$6)</f>
        <v>48</v>
      </c>
      <c r="K9" s="51">
        <f>IF(LEN(K$7)=0,"",Database!L$6)</f>
        <v>161</v>
      </c>
      <c r="L9" s="51">
        <f>IF(LEN(L$7)=0,"",Database!M$6)</f>
        <v>131</v>
      </c>
      <c r="M9" s="51">
        <f>IF(LEN(M$7)=0,"",Database!N$6)</f>
        <v>60</v>
      </c>
    </row>
    <row r="10" spans="1:13" s="9" customFormat="1" x14ac:dyDescent="0.25">
      <c r="A10" s="8"/>
      <c r="B10" s="52" t="s">
        <v>44</v>
      </c>
      <c r="C10" s="52" t="s">
        <v>44</v>
      </c>
      <c r="D10" s="52" t="s">
        <v>44</v>
      </c>
      <c r="E10" s="52" t="s">
        <v>44</v>
      </c>
      <c r="F10" s="52" t="s">
        <v>44</v>
      </c>
      <c r="G10" s="52" t="s">
        <v>44</v>
      </c>
      <c r="H10" s="52" t="s">
        <v>44</v>
      </c>
      <c r="I10" s="52" t="s">
        <v>44</v>
      </c>
      <c r="J10" s="52" t="s">
        <v>44</v>
      </c>
      <c r="K10" s="52" t="s">
        <v>44</v>
      </c>
      <c r="L10" s="52" t="s">
        <v>44</v>
      </c>
      <c r="M10" s="52" t="s">
        <v>44</v>
      </c>
    </row>
    <row r="11" spans="1:13" s="9" customFormat="1" x14ac:dyDescent="0.25">
      <c r="A11" s="8"/>
      <c r="B11" s="53">
        <f>IFERROR(B9/24,"")</f>
        <v>37.083333333333336</v>
      </c>
      <c r="C11" s="53">
        <f t="shared" ref="C11:M11" si="0">IFERROR(C9/24,"")</f>
        <v>21.75</v>
      </c>
      <c r="D11" s="53">
        <f t="shared" si="0"/>
        <v>8.4375</v>
      </c>
      <c r="E11" s="53">
        <f t="shared" si="0"/>
        <v>4.541666666666667</v>
      </c>
      <c r="F11" s="53">
        <f t="shared" si="0"/>
        <v>5.291666666666667</v>
      </c>
      <c r="G11" s="53">
        <f t="shared" si="0"/>
        <v>4.791666666666667</v>
      </c>
      <c r="H11" s="53">
        <f t="shared" si="0"/>
        <v>3.0833333333333335</v>
      </c>
      <c r="I11" s="53">
        <f t="shared" si="0"/>
        <v>5.145833333333333</v>
      </c>
      <c r="J11" s="53">
        <f t="shared" si="0"/>
        <v>2</v>
      </c>
      <c r="K11" s="53">
        <f t="shared" si="0"/>
        <v>6.708333333333333</v>
      </c>
      <c r="L11" s="53">
        <f t="shared" si="0"/>
        <v>5.458333333333333</v>
      </c>
      <c r="M11" s="53">
        <f t="shared" si="0"/>
        <v>2.5</v>
      </c>
    </row>
    <row r="12" spans="1:13" s="9" customFormat="1" ht="9.9499999999999993" customHeight="1" x14ac:dyDescent="0.2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s="9" customFormat="1" ht="24.95" customHeight="1" x14ac:dyDescent="0.25">
      <c r="A13" s="8"/>
      <c r="B13" s="47" t="s">
        <v>12</v>
      </c>
      <c r="C13" s="48"/>
      <c r="D13" s="48"/>
      <c r="E13" s="48"/>
      <c r="F13" s="48"/>
      <c r="G13" s="48"/>
      <c r="H13" s="48"/>
      <c r="I13" s="48"/>
      <c r="J13" s="48"/>
      <c r="K13" s="48"/>
      <c r="L13" s="85" t="s">
        <v>26</v>
      </c>
      <c r="M13" s="86"/>
    </row>
    <row r="14" spans="1:13" s="9" customFormat="1" x14ac:dyDescent="0.2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s="9" customFormat="1" x14ac:dyDescent="0.2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s="9" customFormat="1" x14ac:dyDescent="0.25"/>
    <row r="17" spans="2:13" s="9" customFormat="1" x14ac:dyDescent="0.25"/>
    <row r="18" spans="2:13" s="9" customFormat="1" x14ac:dyDescent="0.25"/>
    <row r="19" spans="2:13" s="9" customFormat="1" x14ac:dyDescent="0.25"/>
    <row r="20" spans="2:13" s="9" customFormat="1" x14ac:dyDescent="0.25"/>
    <row r="21" spans="2:13" s="9" customFormat="1" x14ac:dyDescent="0.25"/>
    <row r="22" spans="2:13" s="9" customFormat="1" x14ac:dyDescent="0.25"/>
    <row r="23" spans="2:13" s="9" customFormat="1" x14ac:dyDescent="0.25"/>
    <row r="24" spans="2:13" s="9" customFormat="1" x14ac:dyDescent="0.25"/>
    <row r="25" spans="2:13" s="9" customFormat="1" x14ac:dyDescent="0.25"/>
    <row r="26" spans="2:13" s="9" customFormat="1" ht="9.9499999999999993" customHeight="1" x14ac:dyDescent="0.25"/>
    <row r="27" spans="2:13" s="9" customFormat="1" ht="24.95" customHeight="1" x14ac:dyDescent="0.25">
      <c r="B27" s="47" t="s">
        <v>12</v>
      </c>
      <c r="C27" s="48"/>
      <c r="D27" s="48"/>
      <c r="E27" s="48"/>
      <c r="F27" s="48"/>
      <c r="G27" s="48"/>
      <c r="H27" s="48"/>
      <c r="I27" s="48"/>
      <c r="J27" s="48"/>
      <c r="K27" s="48"/>
      <c r="L27" s="85" t="s">
        <v>19</v>
      </c>
      <c r="M27" s="86"/>
    </row>
    <row r="28" spans="2:13" s="9" customFormat="1" x14ac:dyDescent="0.25"/>
    <row r="29" spans="2:13" s="9" customFormat="1" x14ac:dyDescent="0.25"/>
    <row r="30" spans="2:13" s="9" customFormat="1" x14ac:dyDescent="0.25"/>
    <row r="31" spans="2:13" s="9" customFormat="1" x14ac:dyDescent="0.25"/>
    <row r="32" spans="2:13" s="9" customFormat="1" x14ac:dyDescent="0.25"/>
    <row r="33" spans="2:13" s="9" customFormat="1" x14ac:dyDescent="0.25"/>
    <row r="34" spans="2:13" s="9" customFormat="1" x14ac:dyDescent="0.25"/>
    <row r="35" spans="2:13" s="9" customFormat="1" x14ac:dyDescent="0.25"/>
    <row r="36" spans="2:13" s="9" customFormat="1" x14ac:dyDescent="0.25"/>
    <row r="37" spans="2:13" s="9" customFormat="1" x14ac:dyDescent="0.25"/>
    <row r="38" spans="2:13" s="9" customFormat="1" x14ac:dyDescent="0.25"/>
    <row r="39" spans="2:13" s="9" customFormat="1" x14ac:dyDescent="0.25"/>
    <row r="40" spans="2:13" ht="7.15" customHeight="1" x14ac:dyDescent="0.25"/>
    <row r="41" spans="2:13" s="12" customFormat="1" ht="22.9" customHeight="1" x14ac:dyDescent="0.25">
      <c r="B41" s="13"/>
      <c r="C41" s="14"/>
      <c r="D41" s="15"/>
      <c r="E41" s="15"/>
      <c r="F41" s="15"/>
      <c r="G41" s="15"/>
      <c r="H41" s="15"/>
      <c r="I41" s="13"/>
      <c r="J41" s="13"/>
      <c r="K41" s="13"/>
      <c r="L41" s="13"/>
      <c r="M41" s="13"/>
    </row>
  </sheetData>
  <sheetProtection algorithmName="SHA-512" hashValue="jCEucutJyeHTfSNMym4TLfHaDcUUp0JicAurdnfxB1q8lL2XoiyUInD4FA6LNcstb6WQpEmM35LYQUVKoltvAw==" saltValue="xHtvWw/XfJyD8fxJCE//IA==" spinCount="100000" sheet="1" objects="1" scenarios="1"/>
  <mergeCells count="2">
    <mergeCell ref="L13:M13"/>
    <mergeCell ref="L27:M27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7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A6C7B0C-8C5C-4152-9410-EADCA8D6666A}">
          <x14:formula1>
            <xm:f>Calc!$B$6:$B$17</xm:f>
          </x14:formula1>
          <xm:sqref>L13:M13</xm:sqref>
        </x14:dataValidation>
        <x14:dataValidation type="list" allowBlank="1" showInputMessage="1" showErrorMessage="1" xr:uid="{2ECD7711-BE63-4CF2-BB39-8C45020D969D}">
          <x14:formula1>
            <xm:f>OFFSET(Calc!$C$22,0,0,1,Calc!$B$21)</xm:f>
          </x14:formula1>
          <xm:sqref>L27:M27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N400"/>
  <sheetViews>
    <sheetView showRowColHeaders="0" zoomScaleNormal="100" zoomScaleSheetLayoutView="85" workbookViewId="0">
      <pane ySplit="4" topLeftCell="A5" activePane="bottomLeft" state="frozen"/>
      <selection activeCell="A4" sqref="A4"/>
      <selection pane="bottomLeft" activeCell="A5" sqref="A5"/>
    </sheetView>
  </sheetViews>
  <sheetFormatPr defaultColWidth="8.85546875" defaultRowHeight="15" outlineLevelRow="1" x14ac:dyDescent="0.25"/>
  <cols>
    <col min="1" max="1" width="3.7109375" style="11" customWidth="1"/>
    <col min="2" max="2" width="15.7109375" style="11" customWidth="1"/>
    <col min="3" max="14" width="14.28515625" style="11" customWidth="1"/>
    <col min="15" max="15" width="3.7109375" style="11" customWidth="1"/>
    <col min="16" max="16384" width="8.85546875" style="11"/>
  </cols>
  <sheetData>
    <row r="1" spans="1:14" s="1" customFormat="1" ht="6.75" customHeight="1" x14ac:dyDescent="0.25">
      <c r="B1" s="2"/>
      <c r="D1" s="3"/>
      <c r="E1" s="3"/>
      <c r="F1" s="3"/>
      <c r="G1" s="3"/>
    </row>
    <row r="2" spans="1:14" s="22" customFormat="1" ht="20.100000000000001" customHeight="1" x14ac:dyDescent="0.25">
      <c r="B2" s="62" t="s">
        <v>42</v>
      </c>
      <c r="C2" s="16"/>
      <c r="D2" s="23"/>
      <c r="E2" s="23"/>
      <c r="F2" s="23"/>
      <c r="G2" s="23"/>
      <c r="H2" s="23"/>
      <c r="I2" s="23"/>
      <c r="J2" s="23"/>
      <c r="K2" s="23"/>
      <c r="L2" s="20"/>
      <c r="M2" s="20"/>
      <c r="N2" s="23"/>
    </row>
    <row r="3" spans="1:14" s="4" customFormat="1" ht="24" customHeight="1" x14ac:dyDescent="0.25">
      <c r="B3" s="63" t="s">
        <v>43</v>
      </c>
      <c r="C3" s="5"/>
      <c r="D3" s="6"/>
      <c r="E3" s="6"/>
      <c r="F3" s="6"/>
      <c r="G3" s="6"/>
      <c r="H3" s="6"/>
      <c r="I3" s="6"/>
      <c r="J3" s="6"/>
      <c r="K3" s="6"/>
      <c r="L3" s="21"/>
      <c r="M3" s="21"/>
      <c r="N3" s="6"/>
    </row>
    <row r="4" spans="1:14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9" customFormat="1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9" customFormat="1" ht="24.95" customHeight="1" x14ac:dyDescent="0.25">
      <c r="A6" s="8"/>
      <c r="B6" s="61" t="s">
        <v>37</v>
      </c>
      <c r="C6" s="42">
        <f>IF(LEN(C$8)=0,"",SUM(C10,C43,C74,C107,C139,C172,C204,C237,C270,C302,C335,C367))</f>
        <v>890</v>
      </c>
      <c r="D6" s="42">
        <f t="shared" ref="D6:N6" si="0">IF(LEN(D$8)=0,"",SUM(D10,D43,D74,D107,D139,D172,D204,D237,D270,D302,D335,D367))</f>
        <v>522</v>
      </c>
      <c r="E6" s="42">
        <f t="shared" si="0"/>
        <v>202.5</v>
      </c>
      <c r="F6" s="42">
        <f t="shared" si="0"/>
        <v>109</v>
      </c>
      <c r="G6" s="42">
        <f t="shared" si="0"/>
        <v>127</v>
      </c>
      <c r="H6" s="42">
        <f t="shared" si="0"/>
        <v>115</v>
      </c>
      <c r="I6" s="42">
        <f t="shared" si="0"/>
        <v>74</v>
      </c>
      <c r="J6" s="42">
        <f t="shared" si="0"/>
        <v>123.5</v>
      </c>
      <c r="K6" s="42">
        <f t="shared" si="0"/>
        <v>48</v>
      </c>
      <c r="L6" s="42">
        <f t="shared" si="0"/>
        <v>161</v>
      </c>
      <c r="M6" s="42">
        <f t="shared" si="0"/>
        <v>131</v>
      </c>
      <c r="N6" s="42">
        <f t="shared" si="0"/>
        <v>60</v>
      </c>
    </row>
    <row r="7" spans="1:14" s="9" customFormat="1" ht="9.9499999999999993" customHeight="1" x14ac:dyDescent="0.25"/>
    <row r="8" spans="1:14" s="9" customFormat="1" ht="24.95" customHeight="1" x14ac:dyDescent="0.25">
      <c r="A8" s="8"/>
      <c r="B8" s="61" t="s">
        <v>38</v>
      </c>
      <c r="C8" s="69" t="str">
        <f>IF(LEN(Dashboard!B$7)&gt;0,Dashboard!B$7,"")</f>
        <v>SLEEPING</v>
      </c>
      <c r="D8" s="70" t="str">
        <f>IF(LEN(Dashboard!C$7)&gt;0,Dashboard!C$7,"")</f>
        <v>WORK - SCHOOL</v>
      </c>
      <c r="E8" s="71" t="str">
        <f>IF(LEN(Dashboard!D$7)&gt;0,Dashboard!D$7,"")</f>
        <v>ENTERTAINMENT</v>
      </c>
      <c r="F8" s="72" t="str">
        <f>IF(LEN(Dashboard!E$7)&gt;0,Dashboard!E$7,"")</f>
        <v>SPORT</v>
      </c>
      <c r="G8" s="69" t="str">
        <f>IF(LEN(Dashboard!F$7)&gt;0,Dashboard!F$7,"")</f>
        <v>TV - CINEMA</v>
      </c>
      <c r="H8" s="70" t="str">
        <f>IF(LEN(Dashboard!G$7)&gt;0,Dashboard!G$7,"")</f>
        <v>GAME</v>
      </c>
      <c r="I8" s="71" t="str">
        <f>IF(LEN(Dashboard!H$7)&gt;0,Dashboard!H$7,"")</f>
        <v>SHOPPING</v>
      </c>
      <c r="J8" s="72" t="str">
        <f>IF(LEN(Dashboard!I$7)&gt;0,Dashboard!I$7,"")</f>
        <v>EAT</v>
      </c>
      <c r="K8" s="69" t="str">
        <f>IF(LEN(Dashboard!J$7)&gt;0,Dashboard!J$7,"")</f>
        <v>TRAVEL</v>
      </c>
      <c r="L8" s="70" t="str">
        <f>IF(LEN(Dashboard!K$7)&gt;0,Dashboard!K$7,"")</f>
        <v>READ BOOK 
STUDY</v>
      </c>
      <c r="M8" s="71" t="str">
        <f>IF(LEN(Dashboard!L$7)&gt;0,Dashboard!L$7,"")</f>
        <v>HOUSEWORK
GARDENING</v>
      </c>
      <c r="N8" s="72" t="str">
        <f>IF(LEN(Dashboard!M$7)&gt;0,Dashboard!M$7,"")</f>
        <v>SEX</v>
      </c>
    </row>
    <row r="9" spans="1:14" s="9" customFormat="1" ht="9.9499999999999993" customHeight="1" x14ac:dyDescent="0.25"/>
    <row r="10" spans="1:14" s="9" customFormat="1" ht="24.75" customHeight="1" x14ac:dyDescent="0.25">
      <c r="A10" s="8"/>
      <c r="B10" s="41" t="s">
        <v>25</v>
      </c>
      <c r="C10" s="84">
        <f>IF(LEN(C$8)=0,"",SUM(C11:C20))</f>
        <v>76.5</v>
      </c>
      <c r="D10" s="45">
        <f t="shared" ref="D10:N10" si="1">IF(LEN(D$8)=0,"",SUM(D11:D20))</f>
        <v>43.5</v>
      </c>
      <c r="E10" s="45">
        <f t="shared" si="1"/>
        <v>16</v>
      </c>
      <c r="F10" s="45">
        <f t="shared" si="1"/>
        <v>8.5</v>
      </c>
      <c r="G10" s="45">
        <f t="shared" si="1"/>
        <v>10</v>
      </c>
      <c r="H10" s="45">
        <f t="shared" si="1"/>
        <v>9</v>
      </c>
      <c r="I10" s="45">
        <f t="shared" si="1"/>
        <v>5</v>
      </c>
      <c r="J10" s="45">
        <f t="shared" si="1"/>
        <v>10</v>
      </c>
      <c r="K10" s="45">
        <f t="shared" si="1"/>
        <v>4</v>
      </c>
      <c r="L10" s="45">
        <f t="shared" si="1"/>
        <v>14</v>
      </c>
      <c r="M10" s="45">
        <f t="shared" si="1"/>
        <v>11.5</v>
      </c>
      <c r="N10" s="46">
        <f t="shared" si="1"/>
        <v>5</v>
      </c>
    </row>
    <row r="11" spans="1:14" s="9" customFormat="1" hidden="1" outlineLevel="1" x14ac:dyDescent="0.25">
      <c r="A11" s="8"/>
      <c r="B11" s="59">
        <v>1</v>
      </c>
      <c r="C11" s="39">
        <v>8</v>
      </c>
      <c r="D11" s="39">
        <v>7.5</v>
      </c>
      <c r="E11" s="39">
        <v>1</v>
      </c>
      <c r="F11" s="39">
        <v>0.5</v>
      </c>
      <c r="G11" s="39">
        <v>0.5</v>
      </c>
      <c r="H11" s="39">
        <v>0</v>
      </c>
      <c r="I11" s="39">
        <v>0.5</v>
      </c>
      <c r="J11" s="39">
        <v>1</v>
      </c>
      <c r="K11" s="39">
        <v>2</v>
      </c>
      <c r="L11" s="39">
        <v>0.5</v>
      </c>
      <c r="M11" s="39">
        <v>1</v>
      </c>
      <c r="N11" s="40">
        <v>0.5</v>
      </c>
    </row>
    <row r="12" spans="1:14" s="9" customFormat="1" hidden="1" outlineLevel="1" x14ac:dyDescent="0.25">
      <c r="A12" s="8"/>
      <c r="B12" s="59">
        <v>2</v>
      </c>
      <c r="C12" s="39">
        <v>7.5</v>
      </c>
      <c r="D12" s="39">
        <v>0</v>
      </c>
      <c r="E12" s="39">
        <v>3</v>
      </c>
      <c r="F12" s="39">
        <v>1</v>
      </c>
      <c r="G12" s="39">
        <v>1.5</v>
      </c>
      <c r="H12" s="39">
        <v>0</v>
      </c>
      <c r="I12" s="39">
        <v>0</v>
      </c>
      <c r="J12" s="39">
        <v>1</v>
      </c>
      <c r="K12" s="39">
        <v>0</v>
      </c>
      <c r="L12" s="39">
        <v>1.5</v>
      </c>
      <c r="M12" s="39">
        <v>2</v>
      </c>
      <c r="N12" s="40">
        <v>0.5</v>
      </c>
    </row>
    <row r="13" spans="1:14" s="9" customFormat="1" hidden="1" outlineLevel="1" x14ac:dyDescent="0.25">
      <c r="A13" s="8"/>
      <c r="B13" s="59">
        <v>3</v>
      </c>
      <c r="C13" s="39">
        <v>8</v>
      </c>
      <c r="D13" s="39">
        <v>0</v>
      </c>
      <c r="E13" s="39">
        <v>2</v>
      </c>
      <c r="F13" s="39">
        <v>0.5</v>
      </c>
      <c r="G13" s="39">
        <v>2</v>
      </c>
      <c r="H13" s="39">
        <v>2</v>
      </c>
      <c r="I13" s="39">
        <v>1.5</v>
      </c>
      <c r="J13" s="39">
        <v>1</v>
      </c>
      <c r="K13" s="39">
        <v>0</v>
      </c>
      <c r="L13" s="39">
        <v>1.5</v>
      </c>
      <c r="M13" s="39">
        <v>1</v>
      </c>
      <c r="N13" s="40">
        <v>0.5</v>
      </c>
    </row>
    <row r="14" spans="1:14" s="9" customFormat="1" hidden="1" outlineLevel="1" x14ac:dyDescent="0.25">
      <c r="A14" s="8"/>
      <c r="B14" s="59">
        <v>4</v>
      </c>
      <c r="C14" s="39">
        <v>8.5</v>
      </c>
      <c r="D14" s="39">
        <v>7</v>
      </c>
      <c r="E14" s="39">
        <v>0.5</v>
      </c>
      <c r="F14" s="39">
        <v>1</v>
      </c>
      <c r="G14" s="39">
        <v>1</v>
      </c>
      <c r="H14" s="39">
        <v>0</v>
      </c>
      <c r="I14" s="39">
        <v>0</v>
      </c>
      <c r="J14" s="39">
        <v>1</v>
      </c>
      <c r="K14" s="39">
        <v>0</v>
      </c>
      <c r="L14" s="39">
        <v>2</v>
      </c>
      <c r="M14" s="39">
        <v>1</v>
      </c>
      <c r="N14" s="40">
        <v>0.5</v>
      </c>
    </row>
    <row r="15" spans="1:14" s="9" customFormat="1" hidden="1" outlineLevel="1" x14ac:dyDescent="0.25">
      <c r="A15" s="8"/>
      <c r="B15" s="59">
        <v>5</v>
      </c>
      <c r="C15" s="39">
        <v>8</v>
      </c>
      <c r="D15" s="39">
        <v>7.5</v>
      </c>
      <c r="E15" s="39">
        <v>0.5</v>
      </c>
      <c r="F15" s="39">
        <v>1</v>
      </c>
      <c r="G15" s="39">
        <v>1</v>
      </c>
      <c r="H15" s="39">
        <v>1</v>
      </c>
      <c r="I15" s="39">
        <v>0</v>
      </c>
      <c r="J15" s="39">
        <v>1</v>
      </c>
      <c r="K15" s="39">
        <v>0</v>
      </c>
      <c r="L15" s="39">
        <v>1</v>
      </c>
      <c r="M15" s="39">
        <v>1</v>
      </c>
      <c r="N15" s="40">
        <v>0.5</v>
      </c>
    </row>
    <row r="16" spans="1:14" s="9" customFormat="1" hidden="1" outlineLevel="1" x14ac:dyDescent="0.25">
      <c r="A16" s="8"/>
      <c r="B16" s="59">
        <v>6</v>
      </c>
      <c r="C16" s="39">
        <v>7.5</v>
      </c>
      <c r="D16" s="39">
        <v>7</v>
      </c>
      <c r="E16" s="39">
        <v>1</v>
      </c>
      <c r="F16" s="39">
        <v>1</v>
      </c>
      <c r="G16" s="39">
        <v>0.5</v>
      </c>
      <c r="H16" s="39">
        <v>0</v>
      </c>
      <c r="I16" s="39">
        <v>0</v>
      </c>
      <c r="J16" s="39">
        <v>1</v>
      </c>
      <c r="K16" s="39">
        <v>0</v>
      </c>
      <c r="L16" s="39">
        <v>1.5</v>
      </c>
      <c r="M16" s="39">
        <v>1.5</v>
      </c>
      <c r="N16" s="40">
        <v>0.5</v>
      </c>
    </row>
    <row r="17" spans="1:14" s="9" customFormat="1" hidden="1" outlineLevel="1" x14ac:dyDescent="0.25">
      <c r="A17" s="8"/>
      <c r="B17" s="59">
        <v>7</v>
      </c>
      <c r="C17" s="39">
        <v>8</v>
      </c>
      <c r="D17" s="39">
        <v>7.5</v>
      </c>
      <c r="E17" s="39">
        <v>1</v>
      </c>
      <c r="F17" s="39">
        <v>0.5</v>
      </c>
      <c r="G17" s="39">
        <v>0.5</v>
      </c>
      <c r="H17" s="39">
        <v>0</v>
      </c>
      <c r="I17" s="39">
        <v>0.5</v>
      </c>
      <c r="J17" s="39">
        <v>1</v>
      </c>
      <c r="K17" s="39">
        <v>2</v>
      </c>
      <c r="L17" s="39">
        <v>1.5</v>
      </c>
      <c r="M17" s="39">
        <v>1</v>
      </c>
      <c r="N17" s="40">
        <v>0.5</v>
      </c>
    </row>
    <row r="18" spans="1:14" s="9" customFormat="1" hidden="1" outlineLevel="1" x14ac:dyDescent="0.25">
      <c r="A18" s="8"/>
      <c r="B18" s="59">
        <v>8</v>
      </c>
      <c r="C18" s="39">
        <v>8</v>
      </c>
      <c r="D18" s="39">
        <v>0</v>
      </c>
      <c r="E18" s="39">
        <v>2</v>
      </c>
      <c r="F18" s="39">
        <v>1</v>
      </c>
      <c r="G18" s="39">
        <v>1</v>
      </c>
      <c r="H18" s="39">
        <v>2</v>
      </c>
      <c r="I18" s="39">
        <v>1</v>
      </c>
      <c r="J18" s="39">
        <v>1</v>
      </c>
      <c r="K18" s="39">
        <v>0</v>
      </c>
      <c r="L18" s="39">
        <v>1.5</v>
      </c>
      <c r="M18" s="39">
        <v>1</v>
      </c>
      <c r="N18" s="40">
        <v>0.5</v>
      </c>
    </row>
    <row r="19" spans="1:14" s="9" customFormat="1" hidden="1" outlineLevel="1" x14ac:dyDescent="0.25">
      <c r="A19" s="8"/>
      <c r="B19" s="59">
        <v>9</v>
      </c>
      <c r="C19" s="39">
        <v>6.5</v>
      </c>
      <c r="D19" s="39">
        <v>0</v>
      </c>
      <c r="E19" s="39">
        <v>4</v>
      </c>
      <c r="F19" s="39">
        <v>1</v>
      </c>
      <c r="G19" s="39">
        <v>1</v>
      </c>
      <c r="H19" s="39">
        <v>2</v>
      </c>
      <c r="I19" s="39">
        <v>1.5</v>
      </c>
      <c r="J19" s="39">
        <v>1</v>
      </c>
      <c r="K19" s="39">
        <v>0</v>
      </c>
      <c r="L19" s="39">
        <v>2</v>
      </c>
      <c r="M19" s="39">
        <v>1</v>
      </c>
      <c r="N19" s="40">
        <v>0.5</v>
      </c>
    </row>
    <row r="20" spans="1:14" s="9" customFormat="1" hidden="1" outlineLevel="1" x14ac:dyDescent="0.25">
      <c r="A20" s="8"/>
      <c r="B20" s="59">
        <v>10</v>
      </c>
      <c r="C20" s="39">
        <v>6.5</v>
      </c>
      <c r="D20" s="39">
        <v>7</v>
      </c>
      <c r="E20" s="39">
        <v>1</v>
      </c>
      <c r="F20" s="39">
        <v>1</v>
      </c>
      <c r="G20" s="39">
        <v>1</v>
      </c>
      <c r="H20" s="39">
        <v>2</v>
      </c>
      <c r="I20" s="39">
        <v>0</v>
      </c>
      <c r="J20" s="39">
        <v>1</v>
      </c>
      <c r="K20" s="39">
        <v>0</v>
      </c>
      <c r="L20" s="39">
        <v>1</v>
      </c>
      <c r="M20" s="39">
        <v>1</v>
      </c>
      <c r="N20" s="40">
        <v>0.5</v>
      </c>
    </row>
    <row r="21" spans="1:14" s="9" customFormat="1" hidden="1" outlineLevel="1" x14ac:dyDescent="0.25">
      <c r="A21" s="8"/>
      <c r="B21" s="75">
        <v>11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7"/>
    </row>
    <row r="22" spans="1:14" s="9" customFormat="1" hidden="1" outlineLevel="1" x14ac:dyDescent="0.25">
      <c r="A22" s="8"/>
      <c r="B22" s="78">
        <v>12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</row>
    <row r="23" spans="1:14" s="9" customFormat="1" hidden="1" outlineLevel="1" x14ac:dyDescent="0.25">
      <c r="A23" s="8"/>
      <c r="B23" s="78">
        <v>13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</row>
    <row r="24" spans="1:14" s="9" customFormat="1" hidden="1" outlineLevel="1" x14ac:dyDescent="0.25">
      <c r="A24" s="8"/>
      <c r="B24" s="78">
        <v>14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</row>
    <row r="25" spans="1:14" s="9" customFormat="1" hidden="1" outlineLevel="1" x14ac:dyDescent="0.25">
      <c r="A25" s="8"/>
      <c r="B25" s="78">
        <v>15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</row>
    <row r="26" spans="1:14" s="9" customFormat="1" hidden="1" outlineLevel="1" x14ac:dyDescent="0.25">
      <c r="A26" s="8"/>
      <c r="B26" s="78">
        <v>16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/>
    </row>
    <row r="27" spans="1:14" s="9" customFormat="1" hidden="1" outlineLevel="1" x14ac:dyDescent="0.25">
      <c r="A27" s="8"/>
      <c r="B27" s="78">
        <v>17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</row>
    <row r="28" spans="1:14" s="9" customFormat="1" hidden="1" outlineLevel="1" x14ac:dyDescent="0.25">
      <c r="A28" s="8"/>
      <c r="B28" s="78">
        <v>18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80"/>
    </row>
    <row r="29" spans="1:14" s="9" customFormat="1" hidden="1" outlineLevel="1" x14ac:dyDescent="0.25">
      <c r="A29" s="8"/>
      <c r="B29" s="78">
        <v>19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80"/>
    </row>
    <row r="30" spans="1:14" s="9" customFormat="1" hidden="1" outlineLevel="1" x14ac:dyDescent="0.25">
      <c r="A30" s="8"/>
      <c r="B30" s="78">
        <v>20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s="9" customFormat="1" hidden="1" outlineLevel="1" x14ac:dyDescent="0.25">
      <c r="A31" s="8"/>
      <c r="B31" s="78">
        <v>21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80"/>
    </row>
    <row r="32" spans="1:14" s="9" customFormat="1" hidden="1" outlineLevel="1" x14ac:dyDescent="0.25">
      <c r="A32" s="8"/>
      <c r="B32" s="78">
        <v>22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80"/>
    </row>
    <row r="33" spans="1:14" s="9" customFormat="1" hidden="1" outlineLevel="1" x14ac:dyDescent="0.25">
      <c r="A33" s="8"/>
      <c r="B33" s="78">
        <v>23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80"/>
    </row>
    <row r="34" spans="1:14" s="9" customFormat="1" hidden="1" outlineLevel="1" x14ac:dyDescent="0.25">
      <c r="A34" s="8"/>
      <c r="B34" s="78">
        <v>24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80"/>
    </row>
    <row r="35" spans="1:14" s="9" customFormat="1" hidden="1" outlineLevel="1" x14ac:dyDescent="0.25">
      <c r="A35" s="8"/>
      <c r="B35" s="78">
        <v>25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80"/>
    </row>
    <row r="36" spans="1:14" s="9" customFormat="1" hidden="1" outlineLevel="1" x14ac:dyDescent="0.25">
      <c r="A36" s="8"/>
      <c r="B36" s="78">
        <v>26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80"/>
    </row>
    <row r="37" spans="1:14" s="9" customFormat="1" hidden="1" outlineLevel="1" x14ac:dyDescent="0.25">
      <c r="A37" s="8"/>
      <c r="B37" s="78">
        <v>27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80"/>
    </row>
    <row r="38" spans="1:14" s="9" customFormat="1" hidden="1" outlineLevel="1" x14ac:dyDescent="0.25">
      <c r="A38" s="8"/>
      <c r="B38" s="78">
        <v>28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80"/>
    </row>
    <row r="39" spans="1:14" s="9" customFormat="1" hidden="1" outlineLevel="1" x14ac:dyDescent="0.25">
      <c r="A39" s="8"/>
      <c r="B39" s="78">
        <v>29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80"/>
    </row>
    <row r="40" spans="1:14" s="9" customFormat="1" hidden="1" outlineLevel="1" x14ac:dyDescent="0.25">
      <c r="A40" s="8"/>
      <c r="B40" s="78">
        <v>30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</row>
    <row r="41" spans="1:14" s="9" customFormat="1" hidden="1" outlineLevel="1" x14ac:dyDescent="0.25">
      <c r="A41" s="8"/>
      <c r="B41" s="81">
        <v>31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3"/>
    </row>
    <row r="42" spans="1:14" s="9" customFormat="1" ht="14.25" customHeight="1" collapsed="1" x14ac:dyDescent="0.25"/>
    <row r="43" spans="1:14" s="9" customFormat="1" ht="24.95" customHeight="1" x14ac:dyDescent="0.25">
      <c r="A43" s="8"/>
      <c r="B43" s="41" t="s">
        <v>26</v>
      </c>
      <c r="C43" s="84">
        <f>IF(LEN(C$8)=0,"",SUM(C44:C53))</f>
        <v>76.5</v>
      </c>
      <c r="D43" s="45">
        <f t="shared" ref="D43:N43" si="2">IF(LEN(D$8)=0,"",SUM(D44:D53))</f>
        <v>43.5</v>
      </c>
      <c r="E43" s="45">
        <f t="shared" si="2"/>
        <v>16</v>
      </c>
      <c r="F43" s="45">
        <f t="shared" si="2"/>
        <v>8.5</v>
      </c>
      <c r="G43" s="45">
        <f t="shared" si="2"/>
        <v>10</v>
      </c>
      <c r="H43" s="45">
        <f t="shared" si="2"/>
        <v>9</v>
      </c>
      <c r="I43" s="45">
        <f t="shared" si="2"/>
        <v>5</v>
      </c>
      <c r="J43" s="45">
        <f t="shared" si="2"/>
        <v>10</v>
      </c>
      <c r="K43" s="45">
        <f t="shared" si="2"/>
        <v>4</v>
      </c>
      <c r="L43" s="45">
        <f t="shared" si="2"/>
        <v>14</v>
      </c>
      <c r="M43" s="45">
        <f t="shared" si="2"/>
        <v>11.5</v>
      </c>
      <c r="N43" s="46">
        <f t="shared" si="2"/>
        <v>5</v>
      </c>
    </row>
    <row r="44" spans="1:14" s="9" customFormat="1" outlineLevel="1" x14ac:dyDescent="0.25">
      <c r="A44" s="8"/>
      <c r="B44" s="59">
        <v>1</v>
      </c>
      <c r="C44" s="39">
        <v>8</v>
      </c>
      <c r="D44" s="39">
        <v>7.5</v>
      </c>
      <c r="E44" s="39">
        <v>1</v>
      </c>
      <c r="F44" s="39">
        <v>0.5</v>
      </c>
      <c r="G44" s="39">
        <v>0.5</v>
      </c>
      <c r="H44" s="39">
        <v>0</v>
      </c>
      <c r="I44" s="39">
        <v>0.5</v>
      </c>
      <c r="J44" s="39">
        <v>1</v>
      </c>
      <c r="K44" s="39">
        <v>2</v>
      </c>
      <c r="L44" s="39">
        <v>0.5</v>
      </c>
      <c r="M44" s="39">
        <v>1</v>
      </c>
      <c r="N44" s="40">
        <v>0.5</v>
      </c>
    </row>
    <row r="45" spans="1:14" s="9" customFormat="1" outlineLevel="1" x14ac:dyDescent="0.25">
      <c r="A45" s="8"/>
      <c r="B45" s="59">
        <v>2</v>
      </c>
      <c r="C45" s="39">
        <v>7.5</v>
      </c>
      <c r="D45" s="39">
        <v>0</v>
      </c>
      <c r="E45" s="39">
        <v>3</v>
      </c>
      <c r="F45" s="39">
        <v>1</v>
      </c>
      <c r="G45" s="39">
        <v>1.5</v>
      </c>
      <c r="H45" s="39">
        <v>0</v>
      </c>
      <c r="I45" s="39">
        <v>0</v>
      </c>
      <c r="J45" s="39">
        <v>1</v>
      </c>
      <c r="K45" s="39">
        <v>0</v>
      </c>
      <c r="L45" s="39">
        <v>1.5</v>
      </c>
      <c r="M45" s="39">
        <v>2</v>
      </c>
      <c r="N45" s="40">
        <v>0.5</v>
      </c>
    </row>
    <row r="46" spans="1:14" s="9" customFormat="1" outlineLevel="1" x14ac:dyDescent="0.25">
      <c r="A46" s="8"/>
      <c r="B46" s="59">
        <v>3</v>
      </c>
      <c r="C46" s="39">
        <v>8</v>
      </c>
      <c r="D46" s="39">
        <v>0</v>
      </c>
      <c r="E46" s="39">
        <v>2</v>
      </c>
      <c r="F46" s="39">
        <v>0.5</v>
      </c>
      <c r="G46" s="39">
        <v>2</v>
      </c>
      <c r="H46" s="39">
        <v>2</v>
      </c>
      <c r="I46" s="39">
        <v>1.5</v>
      </c>
      <c r="J46" s="39">
        <v>1</v>
      </c>
      <c r="K46" s="39">
        <v>0</v>
      </c>
      <c r="L46" s="39">
        <v>1.5</v>
      </c>
      <c r="M46" s="39">
        <v>1</v>
      </c>
      <c r="N46" s="40">
        <v>0.5</v>
      </c>
    </row>
    <row r="47" spans="1:14" s="9" customFormat="1" outlineLevel="1" x14ac:dyDescent="0.25">
      <c r="A47" s="8"/>
      <c r="B47" s="59">
        <v>4</v>
      </c>
      <c r="C47" s="39">
        <v>8.5</v>
      </c>
      <c r="D47" s="39">
        <v>7</v>
      </c>
      <c r="E47" s="39">
        <v>0.5</v>
      </c>
      <c r="F47" s="39">
        <v>1</v>
      </c>
      <c r="G47" s="39">
        <v>1</v>
      </c>
      <c r="H47" s="39">
        <v>0</v>
      </c>
      <c r="I47" s="39">
        <v>0</v>
      </c>
      <c r="J47" s="39">
        <v>1</v>
      </c>
      <c r="K47" s="39">
        <v>0</v>
      </c>
      <c r="L47" s="39">
        <v>2</v>
      </c>
      <c r="M47" s="39">
        <v>1</v>
      </c>
      <c r="N47" s="40">
        <v>0.5</v>
      </c>
    </row>
    <row r="48" spans="1:14" s="9" customFormat="1" outlineLevel="1" x14ac:dyDescent="0.25">
      <c r="A48" s="8"/>
      <c r="B48" s="59">
        <v>5</v>
      </c>
      <c r="C48" s="39">
        <v>8</v>
      </c>
      <c r="D48" s="39">
        <v>7.5</v>
      </c>
      <c r="E48" s="39">
        <v>0.5</v>
      </c>
      <c r="F48" s="39">
        <v>1</v>
      </c>
      <c r="G48" s="39">
        <v>1</v>
      </c>
      <c r="H48" s="39">
        <v>1</v>
      </c>
      <c r="I48" s="39">
        <v>0</v>
      </c>
      <c r="J48" s="39">
        <v>1</v>
      </c>
      <c r="K48" s="39">
        <v>0</v>
      </c>
      <c r="L48" s="39">
        <v>1</v>
      </c>
      <c r="M48" s="39">
        <v>1</v>
      </c>
      <c r="N48" s="40">
        <v>0.5</v>
      </c>
    </row>
    <row r="49" spans="1:14" s="9" customFormat="1" outlineLevel="1" x14ac:dyDescent="0.25">
      <c r="A49" s="8"/>
      <c r="B49" s="59">
        <v>6</v>
      </c>
      <c r="C49" s="39">
        <v>7.5</v>
      </c>
      <c r="D49" s="39">
        <v>7</v>
      </c>
      <c r="E49" s="39">
        <v>1</v>
      </c>
      <c r="F49" s="39">
        <v>1</v>
      </c>
      <c r="G49" s="39">
        <v>0.5</v>
      </c>
      <c r="H49" s="39">
        <v>0</v>
      </c>
      <c r="I49" s="39">
        <v>0</v>
      </c>
      <c r="J49" s="39">
        <v>1</v>
      </c>
      <c r="K49" s="39">
        <v>0</v>
      </c>
      <c r="L49" s="39">
        <v>1.5</v>
      </c>
      <c r="M49" s="39">
        <v>1.5</v>
      </c>
      <c r="N49" s="40">
        <v>0.5</v>
      </c>
    </row>
    <row r="50" spans="1:14" s="9" customFormat="1" outlineLevel="1" x14ac:dyDescent="0.25">
      <c r="A50" s="8"/>
      <c r="B50" s="59">
        <v>7</v>
      </c>
      <c r="C50" s="39">
        <v>8</v>
      </c>
      <c r="D50" s="39">
        <v>7.5</v>
      </c>
      <c r="E50" s="39">
        <v>1</v>
      </c>
      <c r="F50" s="39">
        <v>0.5</v>
      </c>
      <c r="G50" s="39">
        <v>0.5</v>
      </c>
      <c r="H50" s="39">
        <v>0</v>
      </c>
      <c r="I50" s="39">
        <v>0.5</v>
      </c>
      <c r="J50" s="39">
        <v>1</v>
      </c>
      <c r="K50" s="39">
        <v>2</v>
      </c>
      <c r="L50" s="39">
        <v>1.5</v>
      </c>
      <c r="M50" s="39">
        <v>1</v>
      </c>
      <c r="N50" s="40">
        <v>0.5</v>
      </c>
    </row>
    <row r="51" spans="1:14" s="9" customFormat="1" outlineLevel="1" x14ac:dyDescent="0.25">
      <c r="A51" s="8"/>
      <c r="B51" s="59">
        <v>8</v>
      </c>
      <c r="C51" s="39">
        <v>8</v>
      </c>
      <c r="D51" s="39">
        <v>0</v>
      </c>
      <c r="E51" s="39">
        <v>2</v>
      </c>
      <c r="F51" s="39">
        <v>1</v>
      </c>
      <c r="G51" s="39">
        <v>1</v>
      </c>
      <c r="H51" s="39">
        <v>2</v>
      </c>
      <c r="I51" s="39">
        <v>1</v>
      </c>
      <c r="J51" s="39">
        <v>1</v>
      </c>
      <c r="K51" s="39">
        <v>0</v>
      </c>
      <c r="L51" s="39">
        <v>1.5</v>
      </c>
      <c r="M51" s="39">
        <v>1</v>
      </c>
      <c r="N51" s="40">
        <v>0.5</v>
      </c>
    </row>
    <row r="52" spans="1:14" s="9" customFormat="1" outlineLevel="1" x14ac:dyDescent="0.25">
      <c r="A52" s="8"/>
      <c r="B52" s="59">
        <v>9</v>
      </c>
      <c r="C52" s="39">
        <v>6.5</v>
      </c>
      <c r="D52" s="39">
        <v>0</v>
      </c>
      <c r="E52" s="39">
        <v>4</v>
      </c>
      <c r="F52" s="39">
        <v>1</v>
      </c>
      <c r="G52" s="39">
        <v>1</v>
      </c>
      <c r="H52" s="39">
        <v>2</v>
      </c>
      <c r="I52" s="39">
        <v>1.5</v>
      </c>
      <c r="J52" s="39">
        <v>1</v>
      </c>
      <c r="K52" s="39">
        <v>0</v>
      </c>
      <c r="L52" s="39">
        <v>2</v>
      </c>
      <c r="M52" s="39">
        <v>1</v>
      </c>
      <c r="N52" s="40">
        <v>0.5</v>
      </c>
    </row>
    <row r="53" spans="1:14" s="9" customFormat="1" outlineLevel="1" x14ac:dyDescent="0.25">
      <c r="A53" s="8"/>
      <c r="B53" s="59">
        <v>10</v>
      </c>
      <c r="C53" s="39">
        <v>6.5</v>
      </c>
      <c r="D53" s="39">
        <v>7</v>
      </c>
      <c r="E53" s="39">
        <v>1</v>
      </c>
      <c r="F53" s="39">
        <v>1</v>
      </c>
      <c r="G53" s="39">
        <v>1</v>
      </c>
      <c r="H53" s="39">
        <v>2</v>
      </c>
      <c r="I53" s="39">
        <v>0</v>
      </c>
      <c r="J53" s="39">
        <v>1</v>
      </c>
      <c r="K53" s="39">
        <v>0</v>
      </c>
      <c r="L53" s="39">
        <v>1</v>
      </c>
      <c r="M53" s="39">
        <v>1</v>
      </c>
      <c r="N53" s="40">
        <v>0.5</v>
      </c>
    </row>
    <row r="54" spans="1:14" s="9" customFormat="1" outlineLevel="1" x14ac:dyDescent="0.25">
      <c r="A54" s="8"/>
      <c r="B54" s="75">
        <v>11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7"/>
    </row>
    <row r="55" spans="1:14" s="9" customFormat="1" outlineLevel="1" x14ac:dyDescent="0.25">
      <c r="A55" s="8"/>
      <c r="B55" s="78">
        <v>12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1:14" s="9" customFormat="1" outlineLevel="1" x14ac:dyDescent="0.25">
      <c r="A56" s="8"/>
      <c r="B56" s="78">
        <v>13</v>
      </c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</row>
    <row r="57" spans="1:14" s="9" customFormat="1" outlineLevel="1" x14ac:dyDescent="0.25">
      <c r="A57" s="8"/>
      <c r="B57" s="78">
        <v>14</v>
      </c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80"/>
    </row>
    <row r="58" spans="1:14" s="9" customFormat="1" outlineLevel="1" x14ac:dyDescent="0.25">
      <c r="A58" s="8"/>
      <c r="B58" s="78">
        <v>15</v>
      </c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80"/>
    </row>
    <row r="59" spans="1:14" s="9" customFormat="1" outlineLevel="1" x14ac:dyDescent="0.25">
      <c r="A59" s="8"/>
      <c r="B59" s="78">
        <v>16</v>
      </c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80"/>
    </row>
    <row r="60" spans="1:14" s="9" customFormat="1" outlineLevel="1" x14ac:dyDescent="0.25">
      <c r="A60" s="8"/>
      <c r="B60" s="78">
        <v>17</v>
      </c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80"/>
    </row>
    <row r="61" spans="1:14" s="9" customFormat="1" outlineLevel="1" x14ac:dyDescent="0.25">
      <c r="A61" s="8"/>
      <c r="B61" s="78">
        <v>18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80"/>
    </row>
    <row r="62" spans="1:14" s="9" customFormat="1" outlineLevel="1" x14ac:dyDescent="0.25">
      <c r="A62" s="8"/>
      <c r="B62" s="78">
        <v>19</v>
      </c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80"/>
    </row>
    <row r="63" spans="1:14" s="9" customFormat="1" outlineLevel="1" x14ac:dyDescent="0.25">
      <c r="A63" s="8"/>
      <c r="B63" s="78">
        <v>20</v>
      </c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80"/>
    </row>
    <row r="64" spans="1:14" s="9" customFormat="1" outlineLevel="1" x14ac:dyDescent="0.25">
      <c r="A64" s="8"/>
      <c r="B64" s="78">
        <v>21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80"/>
    </row>
    <row r="65" spans="1:14" s="9" customFormat="1" outlineLevel="1" x14ac:dyDescent="0.25">
      <c r="A65" s="8"/>
      <c r="B65" s="78">
        <v>22</v>
      </c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1:14" s="9" customFormat="1" outlineLevel="1" x14ac:dyDescent="0.25">
      <c r="A66" s="8"/>
      <c r="B66" s="78">
        <v>23</v>
      </c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</row>
    <row r="67" spans="1:14" s="9" customFormat="1" outlineLevel="1" x14ac:dyDescent="0.25">
      <c r="A67" s="8"/>
      <c r="B67" s="78">
        <v>24</v>
      </c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80"/>
    </row>
    <row r="68" spans="1:14" s="9" customFormat="1" outlineLevel="1" x14ac:dyDescent="0.25">
      <c r="A68" s="8"/>
      <c r="B68" s="78">
        <v>25</v>
      </c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0"/>
    </row>
    <row r="69" spans="1:14" s="9" customFormat="1" outlineLevel="1" x14ac:dyDescent="0.25">
      <c r="A69" s="8"/>
      <c r="B69" s="78">
        <v>26</v>
      </c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80"/>
    </row>
    <row r="70" spans="1:14" s="9" customFormat="1" outlineLevel="1" x14ac:dyDescent="0.25">
      <c r="A70" s="8"/>
      <c r="B70" s="78">
        <v>27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80"/>
    </row>
    <row r="71" spans="1:14" s="9" customFormat="1" outlineLevel="1" x14ac:dyDescent="0.25">
      <c r="A71" s="8"/>
      <c r="B71" s="78">
        <v>28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80"/>
    </row>
    <row r="72" spans="1:14" s="9" customFormat="1" outlineLevel="1" x14ac:dyDescent="0.25">
      <c r="A72" s="8"/>
      <c r="B72" s="78">
        <v>29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80"/>
    </row>
    <row r="73" spans="1:14" s="9" customFormat="1" x14ac:dyDescent="0.25"/>
    <row r="74" spans="1:14" s="9" customFormat="1" ht="24.95" customHeight="1" x14ac:dyDescent="0.25">
      <c r="A74" s="8"/>
      <c r="B74" s="41" t="s">
        <v>27</v>
      </c>
      <c r="C74" s="84">
        <f>IF(LEN(C$8)=0,"",SUM(C75:C84))</f>
        <v>76.5</v>
      </c>
      <c r="D74" s="45">
        <f t="shared" ref="D74:N74" si="3">IF(LEN(D$8)=0,"",SUM(D75:D84))</f>
        <v>43.5</v>
      </c>
      <c r="E74" s="45">
        <f t="shared" si="3"/>
        <v>16</v>
      </c>
      <c r="F74" s="45">
        <f t="shared" si="3"/>
        <v>8.5</v>
      </c>
      <c r="G74" s="45">
        <f t="shared" si="3"/>
        <v>10</v>
      </c>
      <c r="H74" s="45">
        <f t="shared" si="3"/>
        <v>9</v>
      </c>
      <c r="I74" s="45">
        <f t="shared" si="3"/>
        <v>5</v>
      </c>
      <c r="J74" s="45">
        <f t="shared" si="3"/>
        <v>10</v>
      </c>
      <c r="K74" s="45">
        <f t="shared" si="3"/>
        <v>4</v>
      </c>
      <c r="L74" s="45">
        <f t="shared" si="3"/>
        <v>14</v>
      </c>
      <c r="M74" s="45">
        <f t="shared" si="3"/>
        <v>11.5</v>
      </c>
      <c r="N74" s="46">
        <f t="shared" si="3"/>
        <v>5</v>
      </c>
    </row>
    <row r="75" spans="1:14" s="9" customFormat="1" hidden="1" outlineLevel="1" x14ac:dyDescent="0.25">
      <c r="A75" s="8"/>
      <c r="B75" s="59">
        <v>1</v>
      </c>
      <c r="C75" s="39">
        <v>8</v>
      </c>
      <c r="D75" s="39">
        <v>7.5</v>
      </c>
      <c r="E75" s="39">
        <v>1</v>
      </c>
      <c r="F75" s="39">
        <v>0.5</v>
      </c>
      <c r="G75" s="39">
        <v>0.5</v>
      </c>
      <c r="H75" s="39">
        <v>0</v>
      </c>
      <c r="I75" s="39">
        <v>0.5</v>
      </c>
      <c r="J75" s="39">
        <v>1</v>
      </c>
      <c r="K75" s="39">
        <v>2</v>
      </c>
      <c r="L75" s="39">
        <v>0.5</v>
      </c>
      <c r="M75" s="39">
        <v>1</v>
      </c>
      <c r="N75" s="40">
        <v>0.5</v>
      </c>
    </row>
    <row r="76" spans="1:14" s="9" customFormat="1" hidden="1" outlineLevel="1" x14ac:dyDescent="0.25">
      <c r="A76" s="8"/>
      <c r="B76" s="59">
        <v>2</v>
      </c>
      <c r="C76" s="39">
        <v>7.5</v>
      </c>
      <c r="D76" s="39">
        <v>0</v>
      </c>
      <c r="E76" s="39">
        <v>3</v>
      </c>
      <c r="F76" s="39">
        <v>1</v>
      </c>
      <c r="G76" s="39">
        <v>1.5</v>
      </c>
      <c r="H76" s="39">
        <v>0</v>
      </c>
      <c r="I76" s="39">
        <v>0</v>
      </c>
      <c r="J76" s="39">
        <v>1</v>
      </c>
      <c r="K76" s="39">
        <v>0</v>
      </c>
      <c r="L76" s="39">
        <v>1.5</v>
      </c>
      <c r="M76" s="39">
        <v>2</v>
      </c>
      <c r="N76" s="40">
        <v>0.5</v>
      </c>
    </row>
    <row r="77" spans="1:14" s="9" customFormat="1" hidden="1" outlineLevel="1" x14ac:dyDescent="0.25">
      <c r="A77" s="8"/>
      <c r="B77" s="59">
        <v>3</v>
      </c>
      <c r="C77" s="39">
        <v>8</v>
      </c>
      <c r="D77" s="39">
        <v>0</v>
      </c>
      <c r="E77" s="39">
        <v>2</v>
      </c>
      <c r="F77" s="39">
        <v>0.5</v>
      </c>
      <c r="G77" s="39">
        <v>2</v>
      </c>
      <c r="H77" s="39">
        <v>2</v>
      </c>
      <c r="I77" s="39">
        <v>1.5</v>
      </c>
      <c r="J77" s="39">
        <v>1</v>
      </c>
      <c r="K77" s="39">
        <v>0</v>
      </c>
      <c r="L77" s="39">
        <v>1.5</v>
      </c>
      <c r="M77" s="39">
        <v>1</v>
      </c>
      <c r="N77" s="40">
        <v>0.5</v>
      </c>
    </row>
    <row r="78" spans="1:14" s="9" customFormat="1" hidden="1" outlineLevel="1" x14ac:dyDescent="0.25">
      <c r="A78" s="8"/>
      <c r="B78" s="59">
        <v>4</v>
      </c>
      <c r="C78" s="39">
        <v>8.5</v>
      </c>
      <c r="D78" s="39">
        <v>7</v>
      </c>
      <c r="E78" s="39">
        <v>0.5</v>
      </c>
      <c r="F78" s="39">
        <v>1</v>
      </c>
      <c r="G78" s="39">
        <v>1</v>
      </c>
      <c r="H78" s="39">
        <v>0</v>
      </c>
      <c r="I78" s="39">
        <v>0</v>
      </c>
      <c r="J78" s="39">
        <v>1</v>
      </c>
      <c r="K78" s="39">
        <v>0</v>
      </c>
      <c r="L78" s="39">
        <v>2</v>
      </c>
      <c r="M78" s="39">
        <v>1</v>
      </c>
      <c r="N78" s="40">
        <v>0.5</v>
      </c>
    </row>
    <row r="79" spans="1:14" s="9" customFormat="1" hidden="1" outlineLevel="1" x14ac:dyDescent="0.25">
      <c r="A79" s="8"/>
      <c r="B79" s="59">
        <v>5</v>
      </c>
      <c r="C79" s="39">
        <v>8</v>
      </c>
      <c r="D79" s="39">
        <v>7.5</v>
      </c>
      <c r="E79" s="39">
        <v>0.5</v>
      </c>
      <c r="F79" s="39">
        <v>1</v>
      </c>
      <c r="G79" s="39">
        <v>1</v>
      </c>
      <c r="H79" s="39">
        <v>1</v>
      </c>
      <c r="I79" s="39">
        <v>0</v>
      </c>
      <c r="J79" s="39">
        <v>1</v>
      </c>
      <c r="K79" s="39">
        <v>0</v>
      </c>
      <c r="L79" s="39">
        <v>1</v>
      </c>
      <c r="M79" s="39">
        <v>1</v>
      </c>
      <c r="N79" s="40">
        <v>0.5</v>
      </c>
    </row>
    <row r="80" spans="1:14" s="9" customFormat="1" hidden="1" outlineLevel="1" x14ac:dyDescent="0.25">
      <c r="A80" s="8"/>
      <c r="B80" s="59">
        <v>6</v>
      </c>
      <c r="C80" s="39">
        <v>7.5</v>
      </c>
      <c r="D80" s="39">
        <v>7</v>
      </c>
      <c r="E80" s="39">
        <v>1</v>
      </c>
      <c r="F80" s="39">
        <v>1</v>
      </c>
      <c r="G80" s="39">
        <v>0.5</v>
      </c>
      <c r="H80" s="39">
        <v>0</v>
      </c>
      <c r="I80" s="39">
        <v>0</v>
      </c>
      <c r="J80" s="39">
        <v>1</v>
      </c>
      <c r="K80" s="39">
        <v>0</v>
      </c>
      <c r="L80" s="39">
        <v>1.5</v>
      </c>
      <c r="M80" s="39">
        <v>1.5</v>
      </c>
      <c r="N80" s="40">
        <v>0.5</v>
      </c>
    </row>
    <row r="81" spans="1:14" s="9" customFormat="1" hidden="1" outlineLevel="1" x14ac:dyDescent="0.25">
      <c r="A81" s="8"/>
      <c r="B81" s="59">
        <v>7</v>
      </c>
      <c r="C81" s="39">
        <v>8</v>
      </c>
      <c r="D81" s="39">
        <v>7.5</v>
      </c>
      <c r="E81" s="39">
        <v>1</v>
      </c>
      <c r="F81" s="39">
        <v>0.5</v>
      </c>
      <c r="G81" s="39">
        <v>0.5</v>
      </c>
      <c r="H81" s="39">
        <v>0</v>
      </c>
      <c r="I81" s="39">
        <v>0.5</v>
      </c>
      <c r="J81" s="39">
        <v>1</v>
      </c>
      <c r="K81" s="39">
        <v>2</v>
      </c>
      <c r="L81" s="39">
        <v>1.5</v>
      </c>
      <c r="M81" s="39">
        <v>1</v>
      </c>
      <c r="N81" s="40">
        <v>0.5</v>
      </c>
    </row>
    <row r="82" spans="1:14" s="9" customFormat="1" hidden="1" outlineLevel="1" x14ac:dyDescent="0.25">
      <c r="A82" s="8"/>
      <c r="B82" s="59">
        <v>8</v>
      </c>
      <c r="C82" s="39">
        <v>8</v>
      </c>
      <c r="D82" s="39">
        <v>0</v>
      </c>
      <c r="E82" s="39">
        <v>2</v>
      </c>
      <c r="F82" s="39">
        <v>1</v>
      </c>
      <c r="G82" s="39">
        <v>1</v>
      </c>
      <c r="H82" s="39">
        <v>2</v>
      </c>
      <c r="I82" s="39">
        <v>1</v>
      </c>
      <c r="J82" s="39">
        <v>1</v>
      </c>
      <c r="K82" s="39">
        <v>0</v>
      </c>
      <c r="L82" s="39">
        <v>1.5</v>
      </c>
      <c r="M82" s="39">
        <v>1</v>
      </c>
      <c r="N82" s="40">
        <v>0.5</v>
      </c>
    </row>
    <row r="83" spans="1:14" s="9" customFormat="1" hidden="1" outlineLevel="1" x14ac:dyDescent="0.25">
      <c r="A83" s="8"/>
      <c r="B83" s="59">
        <v>9</v>
      </c>
      <c r="C83" s="39">
        <v>6.5</v>
      </c>
      <c r="D83" s="39">
        <v>0</v>
      </c>
      <c r="E83" s="39">
        <v>4</v>
      </c>
      <c r="F83" s="39">
        <v>1</v>
      </c>
      <c r="G83" s="39">
        <v>1</v>
      </c>
      <c r="H83" s="39">
        <v>2</v>
      </c>
      <c r="I83" s="39">
        <v>1.5</v>
      </c>
      <c r="J83" s="39">
        <v>1</v>
      </c>
      <c r="K83" s="39">
        <v>0</v>
      </c>
      <c r="L83" s="39">
        <v>2</v>
      </c>
      <c r="M83" s="39">
        <v>1</v>
      </c>
      <c r="N83" s="40">
        <v>0.5</v>
      </c>
    </row>
    <row r="84" spans="1:14" s="9" customFormat="1" hidden="1" outlineLevel="1" x14ac:dyDescent="0.25">
      <c r="A84" s="8"/>
      <c r="B84" s="59">
        <v>10</v>
      </c>
      <c r="C84" s="39">
        <v>6.5</v>
      </c>
      <c r="D84" s="39">
        <v>7</v>
      </c>
      <c r="E84" s="39">
        <v>1</v>
      </c>
      <c r="F84" s="39">
        <v>1</v>
      </c>
      <c r="G84" s="39">
        <v>1</v>
      </c>
      <c r="H84" s="39">
        <v>2</v>
      </c>
      <c r="I84" s="39">
        <v>0</v>
      </c>
      <c r="J84" s="39">
        <v>1</v>
      </c>
      <c r="K84" s="39">
        <v>0</v>
      </c>
      <c r="L84" s="39">
        <v>1</v>
      </c>
      <c r="M84" s="39">
        <v>1</v>
      </c>
      <c r="N84" s="40">
        <v>0.5</v>
      </c>
    </row>
    <row r="85" spans="1:14" s="9" customFormat="1" hidden="1" outlineLevel="1" x14ac:dyDescent="0.25">
      <c r="A85" s="8"/>
      <c r="B85" s="75">
        <v>11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7"/>
    </row>
    <row r="86" spans="1:14" s="9" customFormat="1" hidden="1" outlineLevel="1" x14ac:dyDescent="0.25">
      <c r="A86" s="8"/>
      <c r="B86" s="78">
        <v>12</v>
      </c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80"/>
    </row>
    <row r="87" spans="1:14" s="9" customFormat="1" hidden="1" outlineLevel="1" x14ac:dyDescent="0.25">
      <c r="A87" s="8"/>
      <c r="B87" s="78">
        <v>13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80"/>
    </row>
    <row r="88" spans="1:14" s="9" customFormat="1" hidden="1" outlineLevel="1" x14ac:dyDescent="0.25">
      <c r="A88" s="8"/>
      <c r="B88" s="78">
        <v>14</v>
      </c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80"/>
    </row>
    <row r="89" spans="1:14" s="9" customFormat="1" hidden="1" outlineLevel="1" x14ac:dyDescent="0.25">
      <c r="A89" s="8"/>
      <c r="B89" s="78">
        <v>15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80"/>
    </row>
    <row r="90" spans="1:14" s="9" customFormat="1" hidden="1" outlineLevel="1" x14ac:dyDescent="0.25">
      <c r="A90" s="8"/>
      <c r="B90" s="78">
        <v>16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80"/>
    </row>
    <row r="91" spans="1:14" s="9" customFormat="1" hidden="1" outlineLevel="1" x14ac:dyDescent="0.25">
      <c r="A91" s="8"/>
      <c r="B91" s="78">
        <v>17</v>
      </c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80"/>
    </row>
    <row r="92" spans="1:14" s="9" customFormat="1" hidden="1" outlineLevel="1" x14ac:dyDescent="0.25">
      <c r="A92" s="8"/>
      <c r="B92" s="78">
        <v>18</v>
      </c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80"/>
    </row>
    <row r="93" spans="1:14" s="9" customFormat="1" hidden="1" outlineLevel="1" x14ac:dyDescent="0.25">
      <c r="A93" s="8"/>
      <c r="B93" s="78">
        <v>19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80"/>
    </row>
    <row r="94" spans="1:14" s="9" customFormat="1" hidden="1" outlineLevel="1" x14ac:dyDescent="0.25">
      <c r="A94" s="8"/>
      <c r="B94" s="78">
        <v>20</v>
      </c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80"/>
    </row>
    <row r="95" spans="1:14" s="9" customFormat="1" hidden="1" outlineLevel="1" x14ac:dyDescent="0.25">
      <c r="A95" s="8"/>
      <c r="B95" s="78">
        <v>21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80"/>
    </row>
    <row r="96" spans="1:14" s="9" customFormat="1" hidden="1" outlineLevel="1" x14ac:dyDescent="0.25">
      <c r="A96" s="8"/>
      <c r="B96" s="78">
        <v>22</v>
      </c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80"/>
    </row>
    <row r="97" spans="1:14" s="9" customFormat="1" hidden="1" outlineLevel="1" x14ac:dyDescent="0.25">
      <c r="A97" s="8"/>
      <c r="B97" s="78">
        <v>23</v>
      </c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80"/>
    </row>
    <row r="98" spans="1:14" s="9" customFormat="1" hidden="1" outlineLevel="1" x14ac:dyDescent="0.25">
      <c r="A98" s="8"/>
      <c r="B98" s="78">
        <v>24</v>
      </c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80"/>
    </row>
    <row r="99" spans="1:14" s="9" customFormat="1" hidden="1" outlineLevel="1" x14ac:dyDescent="0.25">
      <c r="A99" s="8"/>
      <c r="B99" s="78">
        <v>25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80"/>
    </row>
    <row r="100" spans="1:14" s="9" customFormat="1" hidden="1" outlineLevel="1" x14ac:dyDescent="0.25">
      <c r="A100" s="8"/>
      <c r="B100" s="78">
        <v>26</v>
      </c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80"/>
    </row>
    <row r="101" spans="1:14" s="9" customFormat="1" hidden="1" outlineLevel="1" x14ac:dyDescent="0.25">
      <c r="A101" s="8"/>
      <c r="B101" s="78">
        <v>27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80"/>
    </row>
    <row r="102" spans="1:14" s="9" customFormat="1" hidden="1" outlineLevel="1" x14ac:dyDescent="0.25">
      <c r="A102" s="8"/>
      <c r="B102" s="78">
        <v>28</v>
      </c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80"/>
    </row>
    <row r="103" spans="1:14" s="9" customFormat="1" hidden="1" outlineLevel="1" x14ac:dyDescent="0.25">
      <c r="A103" s="8"/>
      <c r="B103" s="78">
        <v>29</v>
      </c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80"/>
    </row>
    <row r="104" spans="1:14" s="9" customFormat="1" hidden="1" outlineLevel="1" x14ac:dyDescent="0.25">
      <c r="A104" s="8"/>
      <c r="B104" s="78">
        <v>30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80"/>
    </row>
    <row r="105" spans="1:14" s="9" customFormat="1" hidden="1" outlineLevel="1" x14ac:dyDescent="0.25">
      <c r="A105" s="8"/>
      <c r="B105" s="78">
        <v>31</v>
      </c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80"/>
    </row>
    <row r="106" spans="1:14" s="9" customFormat="1" collapsed="1" x14ac:dyDescent="0.25"/>
    <row r="107" spans="1:14" s="9" customFormat="1" ht="24.95" customHeight="1" x14ac:dyDescent="0.25">
      <c r="A107" s="8"/>
      <c r="B107" s="41" t="s">
        <v>28</v>
      </c>
      <c r="C107" s="84">
        <f>IF(LEN(C$8)=0,"",SUM(C108:C117))</f>
        <v>76.5</v>
      </c>
      <c r="D107" s="45">
        <f t="shared" ref="D107:N107" si="4">IF(LEN(D$8)=0,"",SUM(D108:D117))</f>
        <v>43.5</v>
      </c>
      <c r="E107" s="45">
        <f t="shared" si="4"/>
        <v>16</v>
      </c>
      <c r="F107" s="45">
        <f t="shared" si="4"/>
        <v>8.5</v>
      </c>
      <c r="G107" s="45">
        <f t="shared" si="4"/>
        <v>10</v>
      </c>
      <c r="H107" s="45">
        <f t="shared" si="4"/>
        <v>9</v>
      </c>
      <c r="I107" s="45">
        <f t="shared" si="4"/>
        <v>5</v>
      </c>
      <c r="J107" s="45">
        <f t="shared" si="4"/>
        <v>10</v>
      </c>
      <c r="K107" s="45">
        <f t="shared" si="4"/>
        <v>4</v>
      </c>
      <c r="L107" s="45">
        <f t="shared" si="4"/>
        <v>14</v>
      </c>
      <c r="M107" s="45">
        <f t="shared" si="4"/>
        <v>11.5</v>
      </c>
      <c r="N107" s="46">
        <f t="shared" si="4"/>
        <v>5</v>
      </c>
    </row>
    <row r="108" spans="1:14" s="9" customFormat="1" hidden="1" outlineLevel="1" x14ac:dyDescent="0.25">
      <c r="A108" s="8"/>
      <c r="B108" s="59">
        <v>1</v>
      </c>
      <c r="C108" s="39">
        <v>8</v>
      </c>
      <c r="D108" s="39">
        <v>7.5</v>
      </c>
      <c r="E108" s="39">
        <v>1</v>
      </c>
      <c r="F108" s="39">
        <v>0.5</v>
      </c>
      <c r="G108" s="39">
        <v>0.5</v>
      </c>
      <c r="H108" s="39">
        <v>0</v>
      </c>
      <c r="I108" s="39">
        <v>0.5</v>
      </c>
      <c r="J108" s="39">
        <v>1</v>
      </c>
      <c r="K108" s="39">
        <v>2</v>
      </c>
      <c r="L108" s="39">
        <v>0.5</v>
      </c>
      <c r="M108" s="39">
        <v>1</v>
      </c>
      <c r="N108" s="40">
        <v>0.5</v>
      </c>
    </row>
    <row r="109" spans="1:14" s="9" customFormat="1" hidden="1" outlineLevel="1" x14ac:dyDescent="0.25">
      <c r="A109" s="8"/>
      <c r="B109" s="59">
        <v>2</v>
      </c>
      <c r="C109" s="39">
        <v>7.5</v>
      </c>
      <c r="D109" s="39">
        <v>0</v>
      </c>
      <c r="E109" s="39">
        <v>3</v>
      </c>
      <c r="F109" s="39">
        <v>1</v>
      </c>
      <c r="G109" s="39">
        <v>1.5</v>
      </c>
      <c r="H109" s="39">
        <v>0</v>
      </c>
      <c r="I109" s="39">
        <v>0</v>
      </c>
      <c r="J109" s="39">
        <v>1</v>
      </c>
      <c r="K109" s="39">
        <v>0</v>
      </c>
      <c r="L109" s="39">
        <v>1.5</v>
      </c>
      <c r="M109" s="39">
        <v>2</v>
      </c>
      <c r="N109" s="40">
        <v>0.5</v>
      </c>
    </row>
    <row r="110" spans="1:14" s="9" customFormat="1" hidden="1" outlineLevel="1" x14ac:dyDescent="0.25">
      <c r="A110" s="8"/>
      <c r="B110" s="59">
        <v>3</v>
      </c>
      <c r="C110" s="39">
        <v>8</v>
      </c>
      <c r="D110" s="39">
        <v>0</v>
      </c>
      <c r="E110" s="39">
        <v>2</v>
      </c>
      <c r="F110" s="39">
        <v>0.5</v>
      </c>
      <c r="G110" s="39">
        <v>2</v>
      </c>
      <c r="H110" s="39">
        <v>2</v>
      </c>
      <c r="I110" s="39">
        <v>1.5</v>
      </c>
      <c r="J110" s="39">
        <v>1</v>
      </c>
      <c r="K110" s="39">
        <v>0</v>
      </c>
      <c r="L110" s="39">
        <v>1.5</v>
      </c>
      <c r="M110" s="39">
        <v>1</v>
      </c>
      <c r="N110" s="40">
        <v>0.5</v>
      </c>
    </row>
    <row r="111" spans="1:14" s="9" customFormat="1" hidden="1" outlineLevel="1" x14ac:dyDescent="0.25">
      <c r="A111" s="8"/>
      <c r="B111" s="59">
        <v>4</v>
      </c>
      <c r="C111" s="39">
        <v>8.5</v>
      </c>
      <c r="D111" s="39">
        <v>7</v>
      </c>
      <c r="E111" s="39">
        <v>0.5</v>
      </c>
      <c r="F111" s="39">
        <v>1</v>
      </c>
      <c r="G111" s="39">
        <v>1</v>
      </c>
      <c r="H111" s="39">
        <v>0</v>
      </c>
      <c r="I111" s="39">
        <v>0</v>
      </c>
      <c r="J111" s="39">
        <v>1</v>
      </c>
      <c r="K111" s="39">
        <v>0</v>
      </c>
      <c r="L111" s="39">
        <v>2</v>
      </c>
      <c r="M111" s="39">
        <v>1</v>
      </c>
      <c r="N111" s="40">
        <v>0.5</v>
      </c>
    </row>
    <row r="112" spans="1:14" s="9" customFormat="1" hidden="1" outlineLevel="1" x14ac:dyDescent="0.25">
      <c r="A112" s="8"/>
      <c r="B112" s="59">
        <v>5</v>
      </c>
      <c r="C112" s="39">
        <v>8</v>
      </c>
      <c r="D112" s="39">
        <v>7.5</v>
      </c>
      <c r="E112" s="39">
        <v>0.5</v>
      </c>
      <c r="F112" s="39">
        <v>1</v>
      </c>
      <c r="G112" s="39">
        <v>1</v>
      </c>
      <c r="H112" s="39">
        <v>1</v>
      </c>
      <c r="I112" s="39">
        <v>0</v>
      </c>
      <c r="J112" s="39">
        <v>1</v>
      </c>
      <c r="K112" s="39">
        <v>0</v>
      </c>
      <c r="L112" s="39">
        <v>1</v>
      </c>
      <c r="M112" s="39">
        <v>1</v>
      </c>
      <c r="N112" s="40">
        <v>0.5</v>
      </c>
    </row>
    <row r="113" spans="1:14" s="9" customFormat="1" hidden="1" outlineLevel="1" x14ac:dyDescent="0.25">
      <c r="A113" s="8"/>
      <c r="B113" s="59">
        <v>6</v>
      </c>
      <c r="C113" s="39">
        <v>7.5</v>
      </c>
      <c r="D113" s="39">
        <v>7</v>
      </c>
      <c r="E113" s="39">
        <v>1</v>
      </c>
      <c r="F113" s="39">
        <v>1</v>
      </c>
      <c r="G113" s="39">
        <v>0.5</v>
      </c>
      <c r="H113" s="39">
        <v>0</v>
      </c>
      <c r="I113" s="39">
        <v>0</v>
      </c>
      <c r="J113" s="39">
        <v>1</v>
      </c>
      <c r="K113" s="39">
        <v>0</v>
      </c>
      <c r="L113" s="39">
        <v>1.5</v>
      </c>
      <c r="M113" s="39">
        <v>1.5</v>
      </c>
      <c r="N113" s="40">
        <v>0.5</v>
      </c>
    </row>
    <row r="114" spans="1:14" s="9" customFormat="1" hidden="1" outlineLevel="1" x14ac:dyDescent="0.25">
      <c r="A114" s="8"/>
      <c r="B114" s="59">
        <v>7</v>
      </c>
      <c r="C114" s="39">
        <v>8</v>
      </c>
      <c r="D114" s="39">
        <v>7.5</v>
      </c>
      <c r="E114" s="39">
        <v>1</v>
      </c>
      <c r="F114" s="39">
        <v>0.5</v>
      </c>
      <c r="G114" s="39">
        <v>0.5</v>
      </c>
      <c r="H114" s="39">
        <v>0</v>
      </c>
      <c r="I114" s="39">
        <v>0.5</v>
      </c>
      <c r="J114" s="39">
        <v>1</v>
      </c>
      <c r="K114" s="39">
        <v>2</v>
      </c>
      <c r="L114" s="39">
        <v>1.5</v>
      </c>
      <c r="M114" s="39">
        <v>1</v>
      </c>
      <c r="N114" s="40">
        <v>0.5</v>
      </c>
    </row>
    <row r="115" spans="1:14" s="9" customFormat="1" hidden="1" outlineLevel="1" x14ac:dyDescent="0.25">
      <c r="A115" s="8"/>
      <c r="B115" s="59">
        <v>8</v>
      </c>
      <c r="C115" s="39">
        <v>8</v>
      </c>
      <c r="D115" s="39">
        <v>0</v>
      </c>
      <c r="E115" s="39">
        <v>2</v>
      </c>
      <c r="F115" s="39">
        <v>1</v>
      </c>
      <c r="G115" s="39">
        <v>1</v>
      </c>
      <c r="H115" s="39">
        <v>2</v>
      </c>
      <c r="I115" s="39">
        <v>1</v>
      </c>
      <c r="J115" s="39">
        <v>1</v>
      </c>
      <c r="K115" s="39">
        <v>0</v>
      </c>
      <c r="L115" s="39">
        <v>1.5</v>
      </c>
      <c r="M115" s="39">
        <v>1</v>
      </c>
      <c r="N115" s="40">
        <v>0.5</v>
      </c>
    </row>
    <row r="116" spans="1:14" s="9" customFormat="1" hidden="1" outlineLevel="1" x14ac:dyDescent="0.25">
      <c r="A116" s="8"/>
      <c r="B116" s="59">
        <v>9</v>
      </c>
      <c r="C116" s="39">
        <v>6.5</v>
      </c>
      <c r="D116" s="39">
        <v>0</v>
      </c>
      <c r="E116" s="39">
        <v>4</v>
      </c>
      <c r="F116" s="39">
        <v>1</v>
      </c>
      <c r="G116" s="39">
        <v>1</v>
      </c>
      <c r="H116" s="39">
        <v>2</v>
      </c>
      <c r="I116" s="39">
        <v>1.5</v>
      </c>
      <c r="J116" s="39">
        <v>1</v>
      </c>
      <c r="K116" s="39">
        <v>0</v>
      </c>
      <c r="L116" s="39">
        <v>2</v>
      </c>
      <c r="M116" s="39">
        <v>1</v>
      </c>
      <c r="N116" s="40">
        <v>0.5</v>
      </c>
    </row>
    <row r="117" spans="1:14" s="9" customFormat="1" hidden="1" outlineLevel="1" x14ac:dyDescent="0.25">
      <c r="A117" s="8"/>
      <c r="B117" s="59">
        <v>10</v>
      </c>
      <c r="C117" s="39">
        <v>6.5</v>
      </c>
      <c r="D117" s="39">
        <v>7</v>
      </c>
      <c r="E117" s="39">
        <v>1</v>
      </c>
      <c r="F117" s="39">
        <v>1</v>
      </c>
      <c r="G117" s="39">
        <v>1</v>
      </c>
      <c r="H117" s="39">
        <v>2</v>
      </c>
      <c r="I117" s="39">
        <v>0</v>
      </c>
      <c r="J117" s="39">
        <v>1</v>
      </c>
      <c r="K117" s="39">
        <v>0</v>
      </c>
      <c r="L117" s="39">
        <v>1</v>
      </c>
      <c r="M117" s="39">
        <v>1</v>
      </c>
      <c r="N117" s="40">
        <v>0.5</v>
      </c>
    </row>
    <row r="118" spans="1:14" s="9" customFormat="1" hidden="1" outlineLevel="1" x14ac:dyDescent="0.25">
      <c r="A118" s="8"/>
      <c r="B118" s="75">
        <v>11</v>
      </c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7"/>
    </row>
    <row r="119" spans="1:14" s="9" customFormat="1" hidden="1" outlineLevel="1" x14ac:dyDescent="0.25">
      <c r="A119" s="8"/>
      <c r="B119" s="78">
        <v>12</v>
      </c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80"/>
    </row>
    <row r="120" spans="1:14" s="9" customFormat="1" hidden="1" outlineLevel="1" x14ac:dyDescent="0.25">
      <c r="A120" s="8"/>
      <c r="B120" s="78">
        <v>13</v>
      </c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80"/>
    </row>
    <row r="121" spans="1:14" s="9" customFormat="1" hidden="1" outlineLevel="1" x14ac:dyDescent="0.25">
      <c r="A121" s="8"/>
      <c r="B121" s="78">
        <v>14</v>
      </c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80"/>
    </row>
    <row r="122" spans="1:14" s="9" customFormat="1" hidden="1" outlineLevel="1" x14ac:dyDescent="0.25">
      <c r="A122" s="8"/>
      <c r="B122" s="78">
        <v>15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80"/>
    </row>
    <row r="123" spans="1:14" s="9" customFormat="1" hidden="1" outlineLevel="1" x14ac:dyDescent="0.25">
      <c r="A123" s="8"/>
      <c r="B123" s="78">
        <v>16</v>
      </c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80"/>
    </row>
    <row r="124" spans="1:14" s="9" customFormat="1" hidden="1" outlineLevel="1" x14ac:dyDescent="0.25">
      <c r="A124" s="8"/>
      <c r="B124" s="78">
        <v>17</v>
      </c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0"/>
    </row>
    <row r="125" spans="1:14" s="9" customFormat="1" hidden="1" outlineLevel="1" x14ac:dyDescent="0.25">
      <c r="A125" s="8"/>
      <c r="B125" s="78">
        <v>18</v>
      </c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80"/>
    </row>
    <row r="126" spans="1:14" s="9" customFormat="1" hidden="1" outlineLevel="1" x14ac:dyDescent="0.25">
      <c r="A126" s="8"/>
      <c r="B126" s="78">
        <v>19</v>
      </c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80"/>
    </row>
    <row r="127" spans="1:14" s="9" customFormat="1" hidden="1" outlineLevel="1" x14ac:dyDescent="0.25">
      <c r="A127" s="8"/>
      <c r="B127" s="78">
        <v>20</v>
      </c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80"/>
    </row>
    <row r="128" spans="1:14" s="9" customFormat="1" hidden="1" outlineLevel="1" x14ac:dyDescent="0.25">
      <c r="A128" s="8"/>
      <c r="B128" s="78">
        <v>21</v>
      </c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80"/>
    </row>
    <row r="129" spans="1:14" s="9" customFormat="1" hidden="1" outlineLevel="1" x14ac:dyDescent="0.25">
      <c r="A129" s="8"/>
      <c r="B129" s="78">
        <v>22</v>
      </c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80"/>
    </row>
    <row r="130" spans="1:14" s="9" customFormat="1" hidden="1" outlineLevel="1" x14ac:dyDescent="0.25">
      <c r="A130" s="8"/>
      <c r="B130" s="78">
        <v>23</v>
      </c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80"/>
    </row>
    <row r="131" spans="1:14" s="9" customFormat="1" hidden="1" outlineLevel="1" x14ac:dyDescent="0.25">
      <c r="A131" s="8"/>
      <c r="B131" s="78">
        <v>24</v>
      </c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80"/>
    </row>
    <row r="132" spans="1:14" s="9" customFormat="1" hidden="1" outlineLevel="1" x14ac:dyDescent="0.25">
      <c r="A132" s="8"/>
      <c r="B132" s="78">
        <v>25</v>
      </c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80"/>
    </row>
    <row r="133" spans="1:14" s="9" customFormat="1" hidden="1" outlineLevel="1" x14ac:dyDescent="0.25">
      <c r="A133" s="8"/>
      <c r="B133" s="78">
        <v>26</v>
      </c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80"/>
    </row>
    <row r="134" spans="1:14" s="9" customFormat="1" hidden="1" outlineLevel="1" x14ac:dyDescent="0.25">
      <c r="A134" s="8"/>
      <c r="B134" s="78">
        <v>27</v>
      </c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80"/>
    </row>
    <row r="135" spans="1:14" s="9" customFormat="1" hidden="1" outlineLevel="1" x14ac:dyDescent="0.25">
      <c r="A135" s="8"/>
      <c r="B135" s="78">
        <v>28</v>
      </c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80"/>
    </row>
    <row r="136" spans="1:14" s="9" customFormat="1" hidden="1" outlineLevel="1" x14ac:dyDescent="0.25">
      <c r="A136" s="8"/>
      <c r="B136" s="78">
        <v>29</v>
      </c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80"/>
    </row>
    <row r="137" spans="1:14" s="9" customFormat="1" hidden="1" outlineLevel="1" x14ac:dyDescent="0.25">
      <c r="A137" s="8"/>
      <c r="B137" s="78">
        <v>30</v>
      </c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80"/>
    </row>
    <row r="138" spans="1:14" s="9" customFormat="1" collapsed="1" x14ac:dyDescent="0.25"/>
    <row r="139" spans="1:14" s="9" customFormat="1" ht="24.95" customHeight="1" x14ac:dyDescent="0.25">
      <c r="A139" s="8"/>
      <c r="B139" s="41" t="s">
        <v>29</v>
      </c>
      <c r="C139" s="84">
        <f>IF(LEN(C$8)=0,"",SUM(C140:C149))</f>
        <v>76.5</v>
      </c>
      <c r="D139" s="45">
        <f t="shared" ref="D139:N139" si="5">IF(LEN(D$8)=0,"",SUM(D140:D149))</f>
        <v>43.5</v>
      </c>
      <c r="E139" s="45">
        <f t="shared" si="5"/>
        <v>16</v>
      </c>
      <c r="F139" s="45">
        <f t="shared" si="5"/>
        <v>8.5</v>
      </c>
      <c r="G139" s="45">
        <f t="shared" si="5"/>
        <v>10</v>
      </c>
      <c r="H139" s="45">
        <f t="shared" si="5"/>
        <v>9</v>
      </c>
      <c r="I139" s="45">
        <f t="shared" si="5"/>
        <v>5</v>
      </c>
      <c r="J139" s="45">
        <f t="shared" si="5"/>
        <v>10</v>
      </c>
      <c r="K139" s="45">
        <f t="shared" si="5"/>
        <v>4</v>
      </c>
      <c r="L139" s="45">
        <f t="shared" si="5"/>
        <v>14</v>
      </c>
      <c r="M139" s="45">
        <f t="shared" si="5"/>
        <v>11.5</v>
      </c>
      <c r="N139" s="46">
        <f t="shared" si="5"/>
        <v>5</v>
      </c>
    </row>
    <row r="140" spans="1:14" s="9" customFormat="1" hidden="1" outlineLevel="1" x14ac:dyDescent="0.25">
      <c r="A140" s="8"/>
      <c r="B140" s="59">
        <v>1</v>
      </c>
      <c r="C140" s="38">
        <v>8</v>
      </c>
      <c r="D140" s="38">
        <v>7.5</v>
      </c>
      <c r="E140" s="38">
        <v>1</v>
      </c>
      <c r="F140" s="38">
        <v>0.5</v>
      </c>
      <c r="G140" s="38">
        <v>0.5</v>
      </c>
      <c r="H140" s="38">
        <v>0</v>
      </c>
      <c r="I140" s="38">
        <v>0.5</v>
      </c>
      <c r="J140" s="38">
        <v>1</v>
      </c>
      <c r="K140" s="38">
        <v>2</v>
      </c>
      <c r="L140" s="38">
        <v>0.5</v>
      </c>
      <c r="M140" s="38">
        <v>1</v>
      </c>
      <c r="N140" s="43">
        <v>0.5</v>
      </c>
    </row>
    <row r="141" spans="1:14" s="9" customFormat="1" hidden="1" outlineLevel="1" x14ac:dyDescent="0.25">
      <c r="A141" s="8"/>
      <c r="B141" s="59">
        <v>2</v>
      </c>
      <c r="C141" s="38">
        <v>7.5</v>
      </c>
      <c r="D141" s="38">
        <v>0</v>
      </c>
      <c r="E141" s="38">
        <v>3</v>
      </c>
      <c r="F141" s="38">
        <v>1</v>
      </c>
      <c r="G141" s="38">
        <v>1.5</v>
      </c>
      <c r="H141" s="38">
        <v>0</v>
      </c>
      <c r="I141" s="38">
        <v>0</v>
      </c>
      <c r="J141" s="38">
        <v>1</v>
      </c>
      <c r="K141" s="38">
        <v>0</v>
      </c>
      <c r="L141" s="38">
        <v>1.5</v>
      </c>
      <c r="M141" s="38">
        <v>2</v>
      </c>
      <c r="N141" s="43">
        <v>0.5</v>
      </c>
    </row>
    <row r="142" spans="1:14" s="9" customFormat="1" hidden="1" outlineLevel="1" x14ac:dyDescent="0.25">
      <c r="A142" s="8"/>
      <c r="B142" s="59">
        <v>3</v>
      </c>
      <c r="C142" s="38">
        <v>8</v>
      </c>
      <c r="D142" s="38">
        <v>0</v>
      </c>
      <c r="E142" s="38">
        <v>2</v>
      </c>
      <c r="F142" s="38">
        <v>0.5</v>
      </c>
      <c r="G142" s="38">
        <v>2</v>
      </c>
      <c r="H142" s="38">
        <v>2</v>
      </c>
      <c r="I142" s="38">
        <v>1.5</v>
      </c>
      <c r="J142" s="38">
        <v>1</v>
      </c>
      <c r="K142" s="38">
        <v>0</v>
      </c>
      <c r="L142" s="38">
        <v>1.5</v>
      </c>
      <c r="M142" s="38">
        <v>1</v>
      </c>
      <c r="N142" s="43">
        <v>0.5</v>
      </c>
    </row>
    <row r="143" spans="1:14" s="9" customFormat="1" hidden="1" outlineLevel="1" x14ac:dyDescent="0.25">
      <c r="A143" s="8"/>
      <c r="B143" s="59">
        <v>4</v>
      </c>
      <c r="C143" s="38">
        <v>8.5</v>
      </c>
      <c r="D143" s="38">
        <v>7</v>
      </c>
      <c r="E143" s="38">
        <v>0.5</v>
      </c>
      <c r="F143" s="38">
        <v>1</v>
      </c>
      <c r="G143" s="38">
        <v>1</v>
      </c>
      <c r="H143" s="38">
        <v>0</v>
      </c>
      <c r="I143" s="38">
        <v>0</v>
      </c>
      <c r="J143" s="38">
        <v>1</v>
      </c>
      <c r="K143" s="38">
        <v>0</v>
      </c>
      <c r="L143" s="38">
        <v>2</v>
      </c>
      <c r="M143" s="38">
        <v>1</v>
      </c>
      <c r="N143" s="43">
        <v>0.5</v>
      </c>
    </row>
    <row r="144" spans="1:14" s="9" customFormat="1" hidden="1" outlineLevel="1" x14ac:dyDescent="0.25">
      <c r="A144" s="8"/>
      <c r="B144" s="59">
        <v>5</v>
      </c>
      <c r="C144" s="38">
        <v>8</v>
      </c>
      <c r="D144" s="38">
        <v>7.5</v>
      </c>
      <c r="E144" s="38">
        <v>0.5</v>
      </c>
      <c r="F144" s="38">
        <v>1</v>
      </c>
      <c r="G144" s="38">
        <v>1</v>
      </c>
      <c r="H144" s="38">
        <v>1</v>
      </c>
      <c r="I144" s="38">
        <v>0</v>
      </c>
      <c r="J144" s="38">
        <v>1</v>
      </c>
      <c r="K144" s="38">
        <v>0</v>
      </c>
      <c r="L144" s="38">
        <v>1</v>
      </c>
      <c r="M144" s="38">
        <v>1</v>
      </c>
      <c r="N144" s="43">
        <v>0.5</v>
      </c>
    </row>
    <row r="145" spans="1:14" s="9" customFormat="1" hidden="1" outlineLevel="1" x14ac:dyDescent="0.25">
      <c r="A145" s="8"/>
      <c r="B145" s="59">
        <v>6</v>
      </c>
      <c r="C145" s="38">
        <v>7.5</v>
      </c>
      <c r="D145" s="38">
        <v>7</v>
      </c>
      <c r="E145" s="38">
        <v>1</v>
      </c>
      <c r="F145" s="38">
        <v>1</v>
      </c>
      <c r="G145" s="38">
        <v>0.5</v>
      </c>
      <c r="H145" s="38">
        <v>0</v>
      </c>
      <c r="I145" s="38">
        <v>0</v>
      </c>
      <c r="J145" s="38">
        <v>1</v>
      </c>
      <c r="K145" s="38">
        <v>0</v>
      </c>
      <c r="L145" s="38">
        <v>1.5</v>
      </c>
      <c r="M145" s="38">
        <v>1.5</v>
      </c>
      <c r="N145" s="43">
        <v>0.5</v>
      </c>
    </row>
    <row r="146" spans="1:14" s="9" customFormat="1" hidden="1" outlineLevel="1" x14ac:dyDescent="0.25">
      <c r="A146" s="8"/>
      <c r="B146" s="59">
        <v>7</v>
      </c>
      <c r="C146" s="38">
        <v>8</v>
      </c>
      <c r="D146" s="38">
        <v>7.5</v>
      </c>
      <c r="E146" s="38">
        <v>1</v>
      </c>
      <c r="F146" s="38">
        <v>0.5</v>
      </c>
      <c r="G146" s="38">
        <v>0.5</v>
      </c>
      <c r="H146" s="38">
        <v>0</v>
      </c>
      <c r="I146" s="38">
        <v>0.5</v>
      </c>
      <c r="J146" s="38">
        <v>1</v>
      </c>
      <c r="K146" s="38">
        <v>2</v>
      </c>
      <c r="L146" s="38">
        <v>1.5</v>
      </c>
      <c r="M146" s="38">
        <v>1</v>
      </c>
      <c r="N146" s="43">
        <v>0.5</v>
      </c>
    </row>
    <row r="147" spans="1:14" s="9" customFormat="1" hidden="1" outlineLevel="1" x14ac:dyDescent="0.25">
      <c r="A147" s="8"/>
      <c r="B147" s="59">
        <v>8</v>
      </c>
      <c r="C147" s="38">
        <v>8</v>
      </c>
      <c r="D147" s="38">
        <v>0</v>
      </c>
      <c r="E147" s="38">
        <v>2</v>
      </c>
      <c r="F147" s="38">
        <v>1</v>
      </c>
      <c r="G147" s="38">
        <v>1</v>
      </c>
      <c r="H147" s="38">
        <v>2</v>
      </c>
      <c r="I147" s="38">
        <v>1</v>
      </c>
      <c r="J147" s="38">
        <v>1</v>
      </c>
      <c r="K147" s="38">
        <v>0</v>
      </c>
      <c r="L147" s="38">
        <v>1.5</v>
      </c>
      <c r="M147" s="38">
        <v>1</v>
      </c>
      <c r="N147" s="43">
        <v>0.5</v>
      </c>
    </row>
    <row r="148" spans="1:14" s="9" customFormat="1" hidden="1" outlineLevel="1" x14ac:dyDescent="0.25">
      <c r="A148" s="8"/>
      <c r="B148" s="59">
        <v>9</v>
      </c>
      <c r="C148" s="38">
        <v>6.5</v>
      </c>
      <c r="D148" s="38">
        <v>0</v>
      </c>
      <c r="E148" s="38">
        <v>4</v>
      </c>
      <c r="F148" s="38">
        <v>1</v>
      </c>
      <c r="G148" s="38">
        <v>1</v>
      </c>
      <c r="H148" s="38">
        <v>2</v>
      </c>
      <c r="I148" s="38">
        <v>1.5</v>
      </c>
      <c r="J148" s="38">
        <v>1</v>
      </c>
      <c r="K148" s="38">
        <v>0</v>
      </c>
      <c r="L148" s="38">
        <v>2</v>
      </c>
      <c r="M148" s="38">
        <v>1</v>
      </c>
      <c r="N148" s="43">
        <v>0.5</v>
      </c>
    </row>
    <row r="149" spans="1:14" s="9" customFormat="1" hidden="1" outlineLevel="1" x14ac:dyDescent="0.25">
      <c r="A149" s="8"/>
      <c r="B149" s="59">
        <v>10</v>
      </c>
      <c r="C149" s="38">
        <v>6.5</v>
      </c>
      <c r="D149" s="38">
        <v>7</v>
      </c>
      <c r="E149" s="38">
        <v>1</v>
      </c>
      <c r="F149" s="38">
        <v>1</v>
      </c>
      <c r="G149" s="38">
        <v>1</v>
      </c>
      <c r="H149" s="38">
        <v>2</v>
      </c>
      <c r="I149" s="38">
        <v>0</v>
      </c>
      <c r="J149" s="38">
        <v>1</v>
      </c>
      <c r="K149" s="38">
        <v>0</v>
      </c>
      <c r="L149" s="38">
        <v>1</v>
      </c>
      <c r="M149" s="38">
        <v>1</v>
      </c>
      <c r="N149" s="43">
        <v>0.5</v>
      </c>
    </row>
    <row r="150" spans="1:14" s="9" customFormat="1" hidden="1" outlineLevel="1" x14ac:dyDescent="0.25">
      <c r="A150" s="8"/>
      <c r="B150" s="75">
        <v>11</v>
      </c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7"/>
    </row>
    <row r="151" spans="1:14" s="9" customFormat="1" hidden="1" outlineLevel="1" x14ac:dyDescent="0.25">
      <c r="A151" s="8"/>
      <c r="B151" s="78">
        <v>12</v>
      </c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80"/>
    </row>
    <row r="152" spans="1:14" s="9" customFormat="1" hidden="1" outlineLevel="1" x14ac:dyDescent="0.25">
      <c r="A152" s="8"/>
      <c r="B152" s="78">
        <v>13</v>
      </c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80"/>
    </row>
    <row r="153" spans="1:14" s="9" customFormat="1" hidden="1" outlineLevel="1" x14ac:dyDescent="0.25">
      <c r="A153" s="8"/>
      <c r="B153" s="78">
        <v>14</v>
      </c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80"/>
    </row>
    <row r="154" spans="1:14" s="9" customFormat="1" hidden="1" outlineLevel="1" x14ac:dyDescent="0.25">
      <c r="A154" s="8"/>
      <c r="B154" s="78">
        <v>15</v>
      </c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80"/>
    </row>
    <row r="155" spans="1:14" s="9" customFormat="1" hidden="1" outlineLevel="1" x14ac:dyDescent="0.25">
      <c r="A155" s="8"/>
      <c r="B155" s="78">
        <v>16</v>
      </c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80"/>
    </row>
    <row r="156" spans="1:14" s="9" customFormat="1" hidden="1" outlineLevel="1" x14ac:dyDescent="0.25">
      <c r="A156" s="8"/>
      <c r="B156" s="78">
        <v>17</v>
      </c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80"/>
    </row>
    <row r="157" spans="1:14" s="9" customFormat="1" hidden="1" outlineLevel="1" x14ac:dyDescent="0.25">
      <c r="A157" s="8"/>
      <c r="B157" s="78">
        <v>18</v>
      </c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80"/>
    </row>
    <row r="158" spans="1:14" s="9" customFormat="1" hidden="1" outlineLevel="1" x14ac:dyDescent="0.25">
      <c r="A158" s="8"/>
      <c r="B158" s="78">
        <v>19</v>
      </c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80"/>
    </row>
    <row r="159" spans="1:14" s="9" customFormat="1" hidden="1" outlineLevel="1" x14ac:dyDescent="0.25">
      <c r="A159" s="8"/>
      <c r="B159" s="78">
        <v>20</v>
      </c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80"/>
    </row>
    <row r="160" spans="1:14" s="9" customFormat="1" hidden="1" outlineLevel="1" x14ac:dyDescent="0.25">
      <c r="A160" s="8"/>
      <c r="B160" s="78">
        <v>21</v>
      </c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80"/>
    </row>
    <row r="161" spans="1:14" s="9" customFormat="1" hidden="1" outlineLevel="1" x14ac:dyDescent="0.25">
      <c r="A161" s="8"/>
      <c r="B161" s="78">
        <v>22</v>
      </c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80"/>
    </row>
    <row r="162" spans="1:14" s="9" customFormat="1" hidden="1" outlineLevel="1" x14ac:dyDescent="0.25">
      <c r="A162" s="8"/>
      <c r="B162" s="78">
        <v>23</v>
      </c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80"/>
    </row>
    <row r="163" spans="1:14" s="9" customFormat="1" hidden="1" outlineLevel="1" x14ac:dyDescent="0.25">
      <c r="A163" s="8"/>
      <c r="B163" s="78">
        <v>24</v>
      </c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80"/>
    </row>
    <row r="164" spans="1:14" s="9" customFormat="1" hidden="1" outlineLevel="1" x14ac:dyDescent="0.25">
      <c r="A164" s="8"/>
      <c r="B164" s="78">
        <v>25</v>
      </c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80"/>
    </row>
    <row r="165" spans="1:14" s="9" customFormat="1" hidden="1" outlineLevel="1" x14ac:dyDescent="0.25">
      <c r="A165" s="8"/>
      <c r="B165" s="78">
        <v>26</v>
      </c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80"/>
    </row>
    <row r="166" spans="1:14" s="9" customFormat="1" hidden="1" outlineLevel="1" x14ac:dyDescent="0.25">
      <c r="A166" s="8"/>
      <c r="B166" s="78">
        <v>27</v>
      </c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80"/>
    </row>
    <row r="167" spans="1:14" s="9" customFormat="1" hidden="1" outlineLevel="1" x14ac:dyDescent="0.25">
      <c r="A167" s="8"/>
      <c r="B167" s="78">
        <v>28</v>
      </c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80"/>
    </row>
    <row r="168" spans="1:14" s="9" customFormat="1" hidden="1" outlineLevel="1" x14ac:dyDescent="0.25">
      <c r="A168" s="8"/>
      <c r="B168" s="78">
        <v>29</v>
      </c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80"/>
    </row>
    <row r="169" spans="1:14" s="9" customFormat="1" hidden="1" outlineLevel="1" x14ac:dyDescent="0.25">
      <c r="A169" s="8"/>
      <c r="B169" s="78">
        <v>30</v>
      </c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80"/>
    </row>
    <row r="170" spans="1:14" s="9" customFormat="1" hidden="1" outlineLevel="1" x14ac:dyDescent="0.25">
      <c r="A170" s="8"/>
      <c r="B170" s="78">
        <v>31</v>
      </c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80"/>
    </row>
    <row r="171" spans="1:14" s="9" customFormat="1" collapsed="1" x14ac:dyDescent="0.25"/>
    <row r="172" spans="1:14" s="9" customFormat="1" ht="24.95" customHeight="1" x14ac:dyDescent="0.25">
      <c r="A172" s="8"/>
      <c r="B172" s="41" t="s">
        <v>30</v>
      </c>
      <c r="C172" s="84">
        <f>IF(LEN(C$8)=0,"",SUM(C173:C182))</f>
        <v>72.5</v>
      </c>
      <c r="D172" s="45">
        <f t="shared" ref="D172:N172" si="6">IF(LEN(D$8)=0,"",SUM(D173:D182))</f>
        <v>43.5</v>
      </c>
      <c r="E172" s="45">
        <f t="shared" si="6"/>
        <v>17.5</v>
      </c>
      <c r="F172" s="45">
        <f t="shared" si="6"/>
        <v>9.5</v>
      </c>
      <c r="G172" s="45">
        <f t="shared" si="6"/>
        <v>11</v>
      </c>
      <c r="H172" s="45">
        <f t="shared" si="6"/>
        <v>10</v>
      </c>
      <c r="I172" s="45">
        <f t="shared" si="6"/>
        <v>7</v>
      </c>
      <c r="J172" s="45">
        <f t="shared" si="6"/>
        <v>10.5</v>
      </c>
      <c r="K172" s="45">
        <f t="shared" si="6"/>
        <v>4</v>
      </c>
      <c r="L172" s="45">
        <f t="shared" si="6"/>
        <v>13</v>
      </c>
      <c r="M172" s="45">
        <f t="shared" si="6"/>
        <v>10.5</v>
      </c>
      <c r="N172" s="46">
        <f t="shared" si="6"/>
        <v>5</v>
      </c>
    </row>
    <row r="173" spans="1:14" s="9" customFormat="1" hidden="1" outlineLevel="1" x14ac:dyDescent="0.25">
      <c r="A173" s="8"/>
      <c r="B173" s="59">
        <v>1</v>
      </c>
      <c r="C173" s="38">
        <v>8</v>
      </c>
      <c r="D173" s="38">
        <v>7.5</v>
      </c>
      <c r="E173" s="38">
        <v>1</v>
      </c>
      <c r="F173" s="38">
        <v>0.5</v>
      </c>
      <c r="G173" s="38">
        <v>0.5</v>
      </c>
      <c r="H173" s="38">
        <v>0</v>
      </c>
      <c r="I173" s="38">
        <v>0.5</v>
      </c>
      <c r="J173" s="38">
        <v>1</v>
      </c>
      <c r="K173" s="38">
        <v>2</v>
      </c>
      <c r="L173" s="38">
        <v>0.5</v>
      </c>
      <c r="M173" s="38">
        <v>1</v>
      </c>
      <c r="N173" s="43">
        <v>0.5</v>
      </c>
    </row>
    <row r="174" spans="1:14" s="9" customFormat="1" hidden="1" outlineLevel="1" x14ac:dyDescent="0.25">
      <c r="A174" s="8"/>
      <c r="B174" s="59">
        <v>2</v>
      </c>
      <c r="C174" s="38">
        <v>7.5</v>
      </c>
      <c r="D174" s="38">
        <v>0</v>
      </c>
      <c r="E174" s="38">
        <v>3</v>
      </c>
      <c r="F174" s="38">
        <v>1</v>
      </c>
      <c r="G174" s="38">
        <v>1.5</v>
      </c>
      <c r="H174" s="38">
        <v>0</v>
      </c>
      <c r="I174" s="38">
        <v>0</v>
      </c>
      <c r="J174" s="38">
        <v>1</v>
      </c>
      <c r="K174" s="38">
        <v>0</v>
      </c>
      <c r="L174" s="38">
        <v>1.5</v>
      </c>
      <c r="M174" s="38">
        <v>2</v>
      </c>
      <c r="N174" s="43">
        <v>0.5</v>
      </c>
    </row>
    <row r="175" spans="1:14" s="9" customFormat="1" hidden="1" outlineLevel="1" x14ac:dyDescent="0.25">
      <c r="A175" s="8"/>
      <c r="B175" s="59">
        <v>3</v>
      </c>
      <c r="C175" s="38">
        <v>8</v>
      </c>
      <c r="D175" s="38">
        <v>0</v>
      </c>
      <c r="E175" s="38">
        <v>2</v>
      </c>
      <c r="F175" s="38">
        <v>0.5</v>
      </c>
      <c r="G175" s="38">
        <v>2</v>
      </c>
      <c r="H175" s="38">
        <v>2</v>
      </c>
      <c r="I175" s="38">
        <v>1.5</v>
      </c>
      <c r="J175" s="38">
        <v>1</v>
      </c>
      <c r="K175" s="38">
        <v>0</v>
      </c>
      <c r="L175" s="38">
        <v>1.5</v>
      </c>
      <c r="M175" s="38">
        <v>1</v>
      </c>
      <c r="N175" s="43">
        <v>0.5</v>
      </c>
    </row>
    <row r="176" spans="1:14" s="9" customFormat="1" hidden="1" outlineLevel="1" x14ac:dyDescent="0.25">
      <c r="A176" s="8"/>
      <c r="B176" s="59">
        <v>4</v>
      </c>
      <c r="C176" s="38">
        <v>8.5</v>
      </c>
      <c r="D176" s="38">
        <v>7</v>
      </c>
      <c r="E176" s="38">
        <v>0.5</v>
      </c>
      <c r="F176" s="38">
        <v>1</v>
      </c>
      <c r="G176" s="38">
        <v>1</v>
      </c>
      <c r="H176" s="38">
        <v>0</v>
      </c>
      <c r="I176" s="38">
        <v>0</v>
      </c>
      <c r="J176" s="38">
        <v>1</v>
      </c>
      <c r="K176" s="38">
        <v>0</v>
      </c>
      <c r="L176" s="38">
        <v>2</v>
      </c>
      <c r="M176" s="38">
        <v>1</v>
      </c>
      <c r="N176" s="43">
        <v>0.5</v>
      </c>
    </row>
    <row r="177" spans="1:14" s="9" customFormat="1" hidden="1" outlineLevel="1" x14ac:dyDescent="0.25">
      <c r="A177" s="8"/>
      <c r="B177" s="59">
        <v>5</v>
      </c>
      <c r="C177" s="38">
        <v>4</v>
      </c>
      <c r="D177" s="38">
        <v>7.5</v>
      </c>
      <c r="E177" s="38">
        <v>2</v>
      </c>
      <c r="F177" s="38">
        <v>2</v>
      </c>
      <c r="G177" s="38">
        <v>2</v>
      </c>
      <c r="H177" s="38">
        <v>2</v>
      </c>
      <c r="I177" s="38">
        <v>2</v>
      </c>
      <c r="J177" s="38">
        <v>1.5</v>
      </c>
      <c r="K177" s="38">
        <v>0</v>
      </c>
      <c r="L177" s="38">
        <v>0</v>
      </c>
      <c r="M177" s="38">
        <v>0</v>
      </c>
      <c r="N177" s="43">
        <v>0.5</v>
      </c>
    </row>
    <row r="178" spans="1:14" s="9" customFormat="1" hidden="1" outlineLevel="1" x14ac:dyDescent="0.25">
      <c r="A178" s="8"/>
      <c r="B178" s="59">
        <v>6</v>
      </c>
      <c r="C178" s="38">
        <v>7.5</v>
      </c>
      <c r="D178" s="38">
        <v>7</v>
      </c>
      <c r="E178" s="38">
        <v>1</v>
      </c>
      <c r="F178" s="38">
        <v>1</v>
      </c>
      <c r="G178" s="38">
        <v>0.5</v>
      </c>
      <c r="H178" s="38">
        <v>0</v>
      </c>
      <c r="I178" s="38">
        <v>0</v>
      </c>
      <c r="J178" s="38">
        <v>1</v>
      </c>
      <c r="K178" s="38">
        <v>0</v>
      </c>
      <c r="L178" s="38">
        <v>1.5</v>
      </c>
      <c r="M178" s="38">
        <v>1.5</v>
      </c>
      <c r="N178" s="43">
        <v>0.5</v>
      </c>
    </row>
    <row r="179" spans="1:14" s="9" customFormat="1" hidden="1" outlineLevel="1" x14ac:dyDescent="0.25">
      <c r="A179" s="8"/>
      <c r="B179" s="59">
        <v>7</v>
      </c>
      <c r="C179" s="38">
        <v>8</v>
      </c>
      <c r="D179" s="38">
        <v>7.5</v>
      </c>
      <c r="E179" s="38">
        <v>1</v>
      </c>
      <c r="F179" s="38">
        <v>0.5</v>
      </c>
      <c r="G179" s="38">
        <v>0.5</v>
      </c>
      <c r="H179" s="38">
        <v>0</v>
      </c>
      <c r="I179" s="38">
        <v>0.5</v>
      </c>
      <c r="J179" s="38">
        <v>1</v>
      </c>
      <c r="K179" s="38">
        <v>2</v>
      </c>
      <c r="L179" s="38">
        <v>1.5</v>
      </c>
      <c r="M179" s="38">
        <v>1</v>
      </c>
      <c r="N179" s="43">
        <v>0.5</v>
      </c>
    </row>
    <row r="180" spans="1:14" s="9" customFormat="1" hidden="1" outlineLevel="1" x14ac:dyDescent="0.25">
      <c r="A180" s="8"/>
      <c r="B180" s="59">
        <v>8</v>
      </c>
      <c r="C180" s="38">
        <v>8</v>
      </c>
      <c r="D180" s="38">
        <v>0</v>
      </c>
      <c r="E180" s="38">
        <v>2</v>
      </c>
      <c r="F180" s="38">
        <v>1</v>
      </c>
      <c r="G180" s="38">
        <v>1</v>
      </c>
      <c r="H180" s="38">
        <v>2</v>
      </c>
      <c r="I180" s="38">
        <v>1</v>
      </c>
      <c r="J180" s="38">
        <v>1</v>
      </c>
      <c r="K180" s="38">
        <v>0</v>
      </c>
      <c r="L180" s="38">
        <v>1.5</v>
      </c>
      <c r="M180" s="38">
        <v>1</v>
      </c>
      <c r="N180" s="43">
        <v>0.5</v>
      </c>
    </row>
    <row r="181" spans="1:14" s="9" customFormat="1" hidden="1" outlineLevel="1" x14ac:dyDescent="0.25">
      <c r="A181" s="8"/>
      <c r="B181" s="59">
        <v>9</v>
      </c>
      <c r="C181" s="38">
        <v>6.5</v>
      </c>
      <c r="D181" s="38">
        <v>0</v>
      </c>
      <c r="E181" s="38">
        <v>4</v>
      </c>
      <c r="F181" s="38">
        <v>1</v>
      </c>
      <c r="G181" s="38">
        <v>1</v>
      </c>
      <c r="H181" s="38">
        <v>2</v>
      </c>
      <c r="I181" s="38">
        <v>1.5</v>
      </c>
      <c r="J181" s="38">
        <v>1</v>
      </c>
      <c r="K181" s="38">
        <v>0</v>
      </c>
      <c r="L181" s="38">
        <v>2</v>
      </c>
      <c r="M181" s="38">
        <v>1</v>
      </c>
      <c r="N181" s="43">
        <v>0.5</v>
      </c>
    </row>
    <row r="182" spans="1:14" s="9" customFormat="1" hidden="1" outlineLevel="1" x14ac:dyDescent="0.25">
      <c r="A182" s="8"/>
      <c r="B182" s="59">
        <v>10</v>
      </c>
      <c r="C182" s="38">
        <v>6.5</v>
      </c>
      <c r="D182" s="38">
        <v>7</v>
      </c>
      <c r="E182" s="38">
        <v>1</v>
      </c>
      <c r="F182" s="38">
        <v>1</v>
      </c>
      <c r="G182" s="38">
        <v>1</v>
      </c>
      <c r="H182" s="38">
        <v>2</v>
      </c>
      <c r="I182" s="38">
        <v>0</v>
      </c>
      <c r="J182" s="38">
        <v>1</v>
      </c>
      <c r="K182" s="38">
        <v>0</v>
      </c>
      <c r="L182" s="38">
        <v>1</v>
      </c>
      <c r="M182" s="38">
        <v>1</v>
      </c>
      <c r="N182" s="43">
        <v>0.5</v>
      </c>
    </row>
    <row r="183" spans="1:14" s="9" customFormat="1" hidden="1" outlineLevel="1" x14ac:dyDescent="0.25">
      <c r="A183" s="8"/>
      <c r="B183" s="75">
        <v>11</v>
      </c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7"/>
    </row>
    <row r="184" spans="1:14" s="9" customFormat="1" hidden="1" outlineLevel="1" x14ac:dyDescent="0.25">
      <c r="A184" s="8"/>
      <c r="B184" s="78">
        <v>12</v>
      </c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80"/>
    </row>
    <row r="185" spans="1:14" s="9" customFormat="1" hidden="1" outlineLevel="1" x14ac:dyDescent="0.25">
      <c r="A185" s="8"/>
      <c r="B185" s="78">
        <v>13</v>
      </c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80"/>
    </row>
    <row r="186" spans="1:14" s="9" customFormat="1" hidden="1" outlineLevel="1" x14ac:dyDescent="0.25">
      <c r="A186" s="8"/>
      <c r="B186" s="78">
        <v>14</v>
      </c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80"/>
    </row>
    <row r="187" spans="1:14" s="9" customFormat="1" hidden="1" outlineLevel="1" x14ac:dyDescent="0.25">
      <c r="A187" s="8"/>
      <c r="B187" s="78">
        <v>15</v>
      </c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80"/>
    </row>
    <row r="188" spans="1:14" s="9" customFormat="1" hidden="1" outlineLevel="1" x14ac:dyDescent="0.25">
      <c r="A188" s="8"/>
      <c r="B188" s="78">
        <v>16</v>
      </c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80"/>
    </row>
    <row r="189" spans="1:14" s="9" customFormat="1" hidden="1" outlineLevel="1" x14ac:dyDescent="0.25">
      <c r="A189" s="8"/>
      <c r="B189" s="78">
        <v>17</v>
      </c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80"/>
    </row>
    <row r="190" spans="1:14" s="9" customFormat="1" hidden="1" outlineLevel="1" x14ac:dyDescent="0.25">
      <c r="A190" s="8"/>
      <c r="B190" s="78">
        <v>18</v>
      </c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80"/>
    </row>
    <row r="191" spans="1:14" s="9" customFormat="1" hidden="1" outlineLevel="1" x14ac:dyDescent="0.25">
      <c r="A191" s="8"/>
      <c r="B191" s="78">
        <v>19</v>
      </c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80"/>
    </row>
    <row r="192" spans="1:14" s="9" customFormat="1" hidden="1" outlineLevel="1" x14ac:dyDescent="0.25">
      <c r="A192" s="8"/>
      <c r="B192" s="78">
        <v>20</v>
      </c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80"/>
    </row>
    <row r="193" spans="1:14" s="9" customFormat="1" hidden="1" outlineLevel="1" x14ac:dyDescent="0.25">
      <c r="A193" s="8"/>
      <c r="B193" s="78">
        <v>21</v>
      </c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80"/>
    </row>
    <row r="194" spans="1:14" s="9" customFormat="1" hidden="1" outlineLevel="1" x14ac:dyDescent="0.25">
      <c r="A194" s="8"/>
      <c r="B194" s="78">
        <v>22</v>
      </c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80"/>
    </row>
    <row r="195" spans="1:14" s="9" customFormat="1" hidden="1" outlineLevel="1" x14ac:dyDescent="0.25">
      <c r="A195" s="8"/>
      <c r="B195" s="78">
        <v>23</v>
      </c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80"/>
    </row>
    <row r="196" spans="1:14" s="9" customFormat="1" hidden="1" outlineLevel="1" x14ac:dyDescent="0.25">
      <c r="A196" s="8"/>
      <c r="B196" s="78">
        <v>24</v>
      </c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80"/>
    </row>
    <row r="197" spans="1:14" s="9" customFormat="1" hidden="1" outlineLevel="1" x14ac:dyDescent="0.25">
      <c r="A197" s="8"/>
      <c r="B197" s="78">
        <v>25</v>
      </c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80"/>
    </row>
    <row r="198" spans="1:14" s="9" customFormat="1" hidden="1" outlineLevel="1" x14ac:dyDescent="0.25">
      <c r="A198" s="8"/>
      <c r="B198" s="78">
        <v>26</v>
      </c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80"/>
    </row>
    <row r="199" spans="1:14" s="9" customFormat="1" hidden="1" outlineLevel="1" x14ac:dyDescent="0.25">
      <c r="A199" s="8"/>
      <c r="B199" s="78">
        <v>27</v>
      </c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80"/>
    </row>
    <row r="200" spans="1:14" s="9" customFormat="1" hidden="1" outlineLevel="1" x14ac:dyDescent="0.25">
      <c r="A200" s="8"/>
      <c r="B200" s="78">
        <v>28</v>
      </c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80"/>
    </row>
    <row r="201" spans="1:14" s="9" customFormat="1" hidden="1" outlineLevel="1" x14ac:dyDescent="0.25">
      <c r="A201" s="8"/>
      <c r="B201" s="78">
        <v>29</v>
      </c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80"/>
    </row>
    <row r="202" spans="1:14" s="9" customFormat="1" hidden="1" outlineLevel="1" x14ac:dyDescent="0.25">
      <c r="A202" s="8"/>
      <c r="B202" s="78">
        <v>30</v>
      </c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80"/>
    </row>
    <row r="203" spans="1:14" s="9" customFormat="1" collapsed="1" x14ac:dyDescent="0.25"/>
    <row r="204" spans="1:14" s="9" customFormat="1" ht="24.95" customHeight="1" x14ac:dyDescent="0.25">
      <c r="A204" s="8"/>
      <c r="B204" s="41" t="s">
        <v>31</v>
      </c>
      <c r="C204" s="84">
        <f>IF(LEN(C$8)=0,"",SUM(C205:C214))</f>
        <v>72.5</v>
      </c>
      <c r="D204" s="45">
        <f t="shared" ref="D204:N204" si="7">IF(LEN(D$8)=0,"",SUM(D205:D214))</f>
        <v>43.5</v>
      </c>
      <c r="E204" s="45">
        <f t="shared" si="7"/>
        <v>17.5</v>
      </c>
      <c r="F204" s="45">
        <f t="shared" si="7"/>
        <v>9.5</v>
      </c>
      <c r="G204" s="45">
        <f t="shared" si="7"/>
        <v>11</v>
      </c>
      <c r="H204" s="45">
        <f t="shared" si="7"/>
        <v>10</v>
      </c>
      <c r="I204" s="45">
        <f t="shared" si="7"/>
        <v>7</v>
      </c>
      <c r="J204" s="45">
        <f t="shared" si="7"/>
        <v>10.5</v>
      </c>
      <c r="K204" s="45">
        <f t="shared" si="7"/>
        <v>4</v>
      </c>
      <c r="L204" s="45">
        <f t="shared" si="7"/>
        <v>13</v>
      </c>
      <c r="M204" s="45">
        <f t="shared" si="7"/>
        <v>10.5</v>
      </c>
      <c r="N204" s="46">
        <f t="shared" si="7"/>
        <v>5</v>
      </c>
    </row>
    <row r="205" spans="1:14" s="9" customFormat="1" hidden="1" outlineLevel="1" x14ac:dyDescent="0.25">
      <c r="A205" s="8"/>
      <c r="B205" s="59">
        <v>1</v>
      </c>
      <c r="C205" s="38">
        <v>8</v>
      </c>
      <c r="D205" s="38">
        <v>7.5</v>
      </c>
      <c r="E205" s="38">
        <v>1</v>
      </c>
      <c r="F205" s="38">
        <v>0.5</v>
      </c>
      <c r="G205" s="38">
        <v>0.5</v>
      </c>
      <c r="H205" s="38">
        <v>0</v>
      </c>
      <c r="I205" s="38">
        <v>0.5</v>
      </c>
      <c r="J205" s="38">
        <v>1</v>
      </c>
      <c r="K205" s="38">
        <v>2</v>
      </c>
      <c r="L205" s="38">
        <v>0.5</v>
      </c>
      <c r="M205" s="38">
        <v>1</v>
      </c>
      <c r="N205" s="43">
        <v>0.5</v>
      </c>
    </row>
    <row r="206" spans="1:14" s="9" customFormat="1" hidden="1" outlineLevel="1" x14ac:dyDescent="0.25">
      <c r="A206" s="8"/>
      <c r="B206" s="59">
        <v>2</v>
      </c>
      <c r="C206" s="38">
        <v>7.5</v>
      </c>
      <c r="D206" s="38">
        <v>0</v>
      </c>
      <c r="E206" s="38">
        <v>3</v>
      </c>
      <c r="F206" s="38">
        <v>1</v>
      </c>
      <c r="G206" s="38">
        <v>1.5</v>
      </c>
      <c r="H206" s="38">
        <v>0</v>
      </c>
      <c r="I206" s="38">
        <v>0</v>
      </c>
      <c r="J206" s="38">
        <v>1</v>
      </c>
      <c r="K206" s="38">
        <v>0</v>
      </c>
      <c r="L206" s="38">
        <v>1.5</v>
      </c>
      <c r="M206" s="38">
        <v>2</v>
      </c>
      <c r="N206" s="43">
        <v>0.5</v>
      </c>
    </row>
    <row r="207" spans="1:14" s="9" customFormat="1" hidden="1" outlineLevel="1" x14ac:dyDescent="0.25">
      <c r="A207" s="8"/>
      <c r="B207" s="59">
        <v>3</v>
      </c>
      <c r="C207" s="38">
        <v>8</v>
      </c>
      <c r="D207" s="38">
        <v>0</v>
      </c>
      <c r="E207" s="38">
        <v>2</v>
      </c>
      <c r="F207" s="38">
        <v>0.5</v>
      </c>
      <c r="G207" s="38">
        <v>2</v>
      </c>
      <c r="H207" s="38">
        <v>2</v>
      </c>
      <c r="I207" s="38">
        <v>1.5</v>
      </c>
      <c r="J207" s="38">
        <v>1</v>
      </c>
      <c r="K207" s="38">
        <v>0</v>
      </c>
      <c r="L207" s="38">
        <v>1.5</v>
      </c>
      <c r="M207" s="38">
        <v>1</v>
      </c>
      <c r="N207" s="43">
        <v>0.5</v>
      </c>
    </row>
    <row r="208" spans="1:14" s="9" customFormat="1" hidden="1" outlineLevel="1" x14ac:dyDescent="0.25">
      <c r="A208" s="8"/>
      <c r="B208" s="59">
        <v>4</v>
      </c>
      <c r="C208" s="38">
        <v>8.5</v>
      </c>
      <c r="D208" s="38">
        <v>7</v>
      </c>
      <c r="E208" s="38">
        <v>0.5</v>
      </c>
      <c r="F208" s="38">
        <v>1</v>
      </c>
      <c r="G208" s="38">
        <v>1</v>
      </c>
      <c r="H208" s="38">
        <v>0</v>
      </c>
      <c r="I208" s="38">
        <v>0</v>
      </c>
      <c r="J208" s="38">
        <v>1</v>
      </c>
      <c r="K208" s="38">
        <v>0</v>
      </c>
      <c r="L208" s="38">
        <v>2</v>
      </c>
      <c r="M208" s="38">
        <v>1</v>
      </c>
      <c r="N208" s="43">
        <v>0.5</v>
      </c>
    </row>
    <row r="209" spans="1:14" s="9" customFormat="1" hidden="1" outlineLevel="1" x14ac:dyDescent="0.25">
      <c r="A209" s="8"/>
      <c r="B209" s="59">
        <v>5</v>
      </c>
      <c r="C209" s="38">
        <v>4</v>
      </c>
      <c r="D209" s="38">
        <v>7.5</v>
      </c>
      <c r="E209" s="38">
        <v>2</v>
      </c>
      <c r="F209" s="38">
        <v>2</v>
      </c>
      <c r="G209" s="38">
        <v>2</v>
      </c>
      <c r="H209" s="38">
        <v>2</v>
      </c>
      <c r="I209" s="38">
        <v>2</v>
      </c>
      <c r="J209" s="38">
        <v>1.5</v>
      </c>
      <c r="K209" s="38">
        <v>0</v>
      </c>
      <c r="L209" s="38">
        <v>0</v>
      </c>
      <c r="M209" s="38">
        <v>0</v>
      </c>
      <c r="N209" s="43">
        <v>0.5</v>
      </c>
    </row>
    <row r="210" spans="1:14" s="9" customFormat="1" hidden="1" outlineLevel="1" x14ac:dyDescent="0.25">
      <c r="A210" s="8"/>
      <c r="B210" s="59">
        <v>6</v>
      </c>
      <c r="C210" s="38">
        <v>7.5</v>
      </c>
      <c r="D210" s="38">
        <v>7</v>
      </c>
      <c r="E210" s="38">
        <v>1</v>
      </c>
      <c r="F210" s="38">
        <v>1</v>
      </c>
      <c r="G210" s="38">
        <v>0.5</v>
      </c>
      <c r="H210" s="38">
        <v>0</v>
      </c>
      <c r="I210" s="38">
        <v>0</v>
      </c>
      <c r="J210" s="38">
        <v>1</v>
      </c>
      <c r="K210" s="38">
        <v>0</v>
      </c>
      <c r="L210" s="38">
        <v>1.5</v>
      </c>
      <c r="M210" s="38">
        <v>1.5</v>
      </c>
      <c r="N210" s="43">
        <v>0.5</v>
      </c>
    </row>
    <row r="211" spans="1:14" s="9" customFormat="1" hidden="1" outlineLevel="1" x14ac:dyDescent="0.25">
      <c r="A211" s="8"/>
      <c r="B211" s="59">
        <v>7</v>
      </c>
      <c r="C211" s="38">
        <v>8</v>
      </c>
      <c r="D211" s="38">
        <v>7.5</v>
      </c>
      <c r="E211" s="38">
        <v>1</v>
      </c>
      <c r="F211" s="38">
        <v>0.5</v>
      </c>
      <c r="G211" s="38">
        <v>0.5</v>
      </c>
      <c r="H211" s="38">
        <v>0</v>
      </c>
      <c r="I211" s="38">
        <v>0.5</v>
      </c>
      <c r="J211" s="38">
        <v>1</v>
      </c>
      <c r="K211" s="38">
        <v>2</v>
      </c>
      <c r="L211" s="38">
        <v>1.5</v>
      </c>
      <c r="M211" s="38">
        <v>1</v>
      </c>
      <c r="N211" s="43">
        <v>0.5</v>
      </c>
    </row>
    <row r="212" spans="1:14" s="9" customFormat="1" hidden="1" outlineLevel="1" x14ac:dyDescent="0.25">
      <c r="A212" s="8"/>
      <c r="B212" s="59">
        <v>8</v>
      </c>
      <c r="C212" s="38">
        <v>8</v>
      </c>
      <c r="D212" s="38">
        <v>0</v>
      </c>
      <c r="E212" s="38">
        <v>2</v>
      </c>
      <c r="F212" s="38">
        <v>1</v>
      </c>
      <c r="G212" s="38">
        <v>1</v>
      </c>
      <c r="H212" s="38">
        <v>2</v>
      </c>
      <c r="I212" s="38">
        <v>1</v>
      </c>
      <c r="J212" s="38">
        <v>1</v>
      </c>
      <c r="K212" s="38">
        <v>0</v>
      </c>
      <c r="L212" s="38">
        <v>1.5</v>
      </c>
      <c r="M212" s="38">
        <v>1</v>
      </c>
      <c r="N212" s="43">
        <v>0.5</v>
      </c>
    </row>
    <row r="213" spans="1:14" s="9" customFormat="1" hidden="1" outlineLevel="1" x14ac:dyDescent="0.25">
      <c r="A213" s="8"/>
      <c r="B213" s="59">
        <v>9</v>
      </c>
      <c r="C213" s="38">
        <v>6.5</v>
      </c>
      <c r="D213" s="38">
        <v>0</v>
      </c>
      <c r="E213" s="38">
        <v>4</v>
      </c>
      <c r="F213" s="38">
        <v>1</v>
      </c>
      <c r="G213" s="38">
        <v>1</v>
      </c>
      <c r="H213" s="38">
        <v>2</v>
      </c>
      <c r="I213" s="38">
        <v>1.5</v>
      </c>
      <c r="J213" s="38">
        <v>1</v>
      </c>
      <c r="K213" s="38">
        <v>0</v>
      </c>
      <c r="L213" s="38">
        <v>2</v>
      </c>
      <c r="M213" s="38">
        <v>1</v>
      </c>
      <c r="N213" s="43">
        <v>0.5</v>
      </c>
    </row>
    <row r="214" spans="1:14" s="9" customFormat="1" hidden="1" outlineLevel="1" x14ac:dyDescent="0.25">
      <c r="A214" s="8"/>
      <c r="B214" s="59">
        <v>10</v>
      </c>
      <c r="C214" s="38">
        <v>6.5</v>
      </c>
      <c r="D214" s="38">
        <v>7</v>
      </c>
      <c r="E214" s="38">
        <v>1</v>
      </c>
      <c r="F214" s="38">
        <v>1</v>
      </c>
      <c r="G214" s="38">
        <v>1</v>
      </c>
      <c r="H214" s="38">
        <v>2</v>
      </c>
      <c r="I214" s="38">
        <v>0</v>
      </c>
      <c r="J214" s="38">
        <v>1</v>
      </c>
      <c r="K214" s="38">
        <v>0</v>
      </c>
      <c r="L214" s="38">
        <v>1</v>
      </c>
      <c r="M214" s="38">
        <v>1</v>
      </c>
      <c r="N214" s="43">
        <v>0.5</v>
      </c>
    </row>
    <row r="215" spans="1:14" s="9" customFormat="1" hidden="1" outlineLevel="1" x14ac:dyDescent="0.25">
      <c r="A215" s="8"/>
      <c r="B215" s="75">
        <v>11</v>
      </c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7"/>
    </row>
    <row r="216" spans="1:14" s="9" customFormat="1" hidden="1" outlineLevel="1" x14ac:dyDescent="0.25">
      <c r="A216" s="8"/>
      <c r="B216" s="78">
        <v>12</v>
      </c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80"/>
    </row>
    <row r="217" spans="1:14" s="9" customFormat="1" hidden="1" outlineLevel="1" x14ac:dyDescent="0.25">
      <c r="A217" s="8"/>
      <c r="B217" s="78">
        <v>13</v>
      </c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80"/>
    </row>
    <row r="218" spans="1:14" s="9" customFormat="1" hidden="1" outlineLevel="1" x14ac:dyDescent="0.25">
      <c r="A218" s="8"/>
      <c r="B218" s="78">
        <v>14</v>
      </c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80"/>
    </row>
    <row r="219" spans="1:14" s="9" customFormat="1" hidden="1" outlineLevel="1" x14ac:dyDescent="0.25">
      <c r="A219" s="8"/>
      <c r="B219" s="78">
        <v>15</v>
      </c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80"/>
    </row>
    <row r="220" spans="1:14" s="9" customFormat="1" hidden="1" outlineLevel="1" x14ac:dyDescent="0.25">
      <c r="A220" s="8"/>
      <c r="B220" s="78">
        <v>16</v>
      </c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80"/>
    </row>
    <row r="221" spans="1:14" s="9" customFormat="1" hidden="1" outlineLevel="1" x14ac:dyDescent="0.25">
      <c r="A221" s="8"/>
      <c r="B221" s="78">
        <v>17</v>
      </c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80"/>
    </row>
    <row r="222" spans="1:14" s="9" customFormat="1" hidden="1" outlineLevel="1" x14ac:dyDescent="0.25">
      <c r="A222" s="8"/>
      <c r="B222" s="78">
        <v>18</v>
      </c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80"/>
    </row>
    <row r="223" spans="1:14" s="9" customFormat="1" hidden="1" outlineLevel="1" x14ac:dyDescent="0.25">
      <c r="A223" s="8"/>
      <c r="B223" s="78">
        <v>19</v>
      </c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80"/>
    </row>
    <row r="224" spans="1:14" s="9" customFormat="1" hidden="1" outlineLevel="1" x14ac:dyDescent="0.25">
      <c r="A224" s="8"/>
      <c r="B224" s="78">
        <v>20</v>
      </c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80"/>
    </row>
    <row r="225" spans="1:14" s="9" customFormat="1" hidden="1" outlineLevel="1" x14ac:dyDescent="0.25">
      <c r="A225" s="8"/>
      <c r="B225" s="78">
        <v>21</v>
      </c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80"/>
    </row>
    <row r="226" spans="1:14" s="9" customFormat="1" hidden="1" outlineLevel="1" x14ac:dyDescent="0.25">
      <c r="A226" s="8"/>
      <c r="B226" s="78">
        <v>22</v>
      </c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80"/>
    </row>
    <row r="227" spans="1:14" s="9" customFormat="1" hidden="1" outlineLevel="1" x14ac:dyDescent="0.25">
      <c r="A227" s="8"/>
      <c r="B227" s="78">
        <v>23</v>
      </c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80"/>
    </row>
    <row r="228" spans="1:14" s="9" customFormat="1" hidden="1" outlineLevel="1" x14ac:dyDescent="0.25">
      <c r="A228" s="8"/>
      <c r="B228" s="78">
        <v>24</v>
      </c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80"/>
    </row>
    <row r="229" spans="1:14" s="9" customFormat="1" hidden="1" outlineLevel="1" x14ac:dyDescent="0.25">
      <c r="A229" s="8"/>
      <c r="B229" s="78">
        <v>25</v>
      </c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80"/>
    </row>
    <row r="230" spans="1:14" s="9" customFormat="1" hidden="1" outlineLevel="1" x14ac:dyDescent="0.25">
      <c r="A230" s="8"/>
      <c r="B230" s="78">
        <v>26</v>
      </c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80"/>
    </row>
    <row r="231" spans="1:14" s="9" customFormat="1" hidden="1" outlineLevel="1" x14ac:dyDescent="0.25">
      <c r="A231" s="8"/>
      <c r="B231" s="78">
        <v>27</v>
      </c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80"/>
    </row>
    <row r="232" spans="1:14" s="9" customFormat="1" hidden="1" outlineLevel="1" x14ac:dyDescent="0.25">
      <c r="A232" s="8"/>
      <c r="B232" s="78">
        <v>28</v>
      </c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80"/>
    </row>
    <row r="233" spans="1:14" s="9" customFormat="1" hidden="1" outlineLevel="1" x14ac:dyDescent="0.25">
      <c r="A233" s="8"/>
      <c r="B233" s="78">
        <v>29</v>
      </c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80"/>
    </row>
    <row r="234" spans="1:14" s="9" customFormat="1" hidden="1" outlineLevel="1" x14ac:dyDescent="0.25">
      <c r="A234" s="8"/>
      <c r="B234" s="78">
        <v>30</v>
      </c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80"/>
    </row>
    <row r="235" spans="1:14" s="9" customFormat="1" hidden="1" outlineLevel="1" x14ac:dyDescent="0.25">
      <c r="A235" s="8"/>
      <c r="B235" s="78">
        <v>31</v>
      </c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80"/>
    </row>
    <row r="236" spans="1:14" s="9" customFormat="1" collapsed="1" x14ac:dyDescent="0.25"/>
    <row r="237" spans="1:14" s="9" customFormat="1" ht="24.95" customHeight="1" x14ac:dyDescent="0.25">
      <c r="A237" s="8"/>
      <c r="B237" s="41" t="s">
        <v>32</v>
      </c>
      <c r="C237" s="84">
        <f>IF(LEN(C$8)=0,"",SUM(C238:C247))</f>
        <v>72.5</v>
      </c>
      <c r="D237" s="45">
        <f t="shared" ref="D237:N237" si="8">IF(LEN(D$8)=0,"",SUM(D238:D247))</f>
        <v>43.5</v>
      </c>
      <c r="E237" s="45">
        <f t="shared" si="8"/>
        <v>17.5</v>
      </c>
      <c r="F237" s="45">
        <f t="shared" si="8"/>
        <v>9.5</v>
      </c>
      <c r="G237" s="45">
        <f t="shared" si="8"/>
        <v>11</v>
      </c>
      <c r="H237" s="45">
        <f t="shared" si="8"/>
        <v>10</v>
      </c>
      <c r="I237" s="45">
        <f t="shared" si="8"/>
        <v>7</v>
      </c>
      <c r="J237" s="45">
        <f t="shared" si="8"/>
        <v>10.5</v>
      </c>
      <c r="K237" s="45">
        <f t="shared" si="8"/>
        <v>4</v>
      </c>
      <c r="L237" s="45">
        <f t="shared" si="8"/>
        <v>13</v>
      </c>
      <c r="M237" s="45">
        <f t="shared" si="8"/>
        <v>10.5</v>
      </c>
      <c r="N237" s="46">
        <f t="shared" si="8"/>
        <v>5</v>
      </c>
    </row>
    <row r="238" spans="1:14" s="9" customFormat="1" hidden="1" outlineLevel="1" x14ac:dyDescent="0.25">
      <c r="A238" s="8"/>
      <c r="B238" s="59">
        <v>1</v>
      </c>
      <c r="C238" s="38">
        <v>8</v>
      </c>
      <c r="D238" s="38">
        <v>7.5</v>
      </c>
      <c r="E238" s="38">
        <v>1</v>
      </c>
      <c r="F238" s="38">
        <v>0.5</v>
      </c>
      <c r="G238" s="38">
        <v>0.5</v>
      </c>
      <c r="H238" s="38">
        <v>0</v>
      </c>
      <c r="I238" s="38">
        <v>0.5</v>
      </c>
      <c r="J238" s="38">
        <v>1</v>
      </c>
      <c r="K238" s="38">
        <v>2</v>
      </c>
      <c r="L238" s="38">
        <v>0.5</v>
      </c>
      <c r="M238" s="38">
        <v>1</v>
      </c>
      <c r="N238" s="43">
        <v>0.5</v>
      </c>
    </row>
    <row r="239" spans="1:14" s="9" customFormat="1" hidden="1" outlineLevel="1" x14ac:dyDescent="0.25">
      <c r="A239" s="8"/>
      <c r="B239" s="59">
        <v>2</v>
      </c>
      <c r="C239" s="38">
        <v>7.5</v>
      </c>
      <c r="D239" s="38">
        <v>0</v>
      </c>
      <c r="E239" s="38">
        <v>3</v>
      </c>
      <c r="F239" s="38">
        <v>1</v>
      </c>
      <c r="G239" s="38">
        <v>1.5</v>
      </c>
      <c r="H239" s="38">
        <v>0</v>
      </c>
      <c r="I239" s="38">
        <v>0</v>
      </c>
      <c r="J239" s="38">
        <v>1</v>
      </c>
      <c r="K239" s="38">
        <v>0</v>
      </c>
      <c r="L239" s="38">
        <v>1.5</v>
      </c>
      <c r="M239" s="38">
        <v>2</v>
      </c>
      <c r="N239" s="43">
        <v>0.5</v>
      </c>
    </row>
    <row r="240" spans="1:14" s="9" customFormat="1" hidden="1" outlineLevel="1" x14ac:dyDescent="0.25">
      <c r="A240" s="8"/>
      <c r="B240" s="59">
        <v>3</v>
      </c>
      <c r="C240" s="38">
        <v>8</v>
      </c>
      <c r="D240" s="38">
        <v>0</v>
      </c>
      <c r="E240" s="38">
        <v>2</v>
      </c>
      <c r="F240" s="38">
        <v>0.5</v>
      </c>
      <c r="G240" s="38">
        <v>2</v>
      </c>
      <c r="H240" s="38">
        <v>2</v>
      </c>
      <c r="I240" s="38">
        <v>1.5</v>
      </c>
      <c r="J240" s="38">
        <v>1</v>
      </c>
      <c r="K240" s="38">
        <v>0</v>
      </c>
      <c r="L240" s="38">
        <v>1.5</v>
      </c>
      <c r="M240" s="38">
        <v>1</v>
      </c>
      <c r="N240" s="43">
        <v>0.5</v>
      </c>
    </row>
    <row r="241" spans="1:14" s="9" customFormat="1" hidden="1" outlineLevel="1" x14ac:dyDescent="0.25">
      <c r="A241" s="8"/>
      <c r="B241" s="59">
        <v>4</v>
      </c>
      <c r="C241" s="38">
        <v>8.5</v>
      </c>
      <c r="D241" s="38">
        <v>7</v>
      </c>
      <c r="E241" s="38">
        <v>0.5</v>
      </c>
      <c r="F241" s="38">
        <v>1</v>
      </c>
      <c r="G241" s="38">
        <v>1</v>
      </c>
      <c r="H241" s="38">
        <v>0</v>
      </c>
      <c r="I241" s="38">
        <v>0</v>
      </c>
      <c r="J241" s="38">
        <v>1</v>
      </c>
      <c r="K241" s="38">
        <v>0</v>
      </c>
      <c r="L241" s="38">
        <v>2</v>
      </c>
      <c r="M241" s="38">
        <v>1</v>
      </c>
      <c r="N241" s="43">
        <v>0.5</v>
      </c>
    </row>
    <row r="242" spans="1:14" s="9" customFormat="1" hidden="1" outlineLevel="1" x14ac:dyDescent="0.25">
      <c r="A242" s="8"/>
      <c r="B242" s="59">
        <v>5</v>
      </c>
      <c r="C242" s="38">
        <v>4</v>
      </c>
      <c r="D242" s="38">
        <v>7.5</v>
      </c>
      <c r="E242" s="38">
        <v>2</v>
      </c>
      <c r="F242" s="38">
        <v>2</v>
      </c>
      <c r="G242" s="38">
        <v>2</v>
      </c>
      <c r="H242" s="38">
        <v>2</v>
      </c>
      <c r="I242" s="38">
        <v>2</v>
      </c>
      <c r="J242" s="38">
        <v>1.5</v>
      </c>
      <c r="K242" s="38">
        <v>0</v>
      </c>
      <c r="L242" s="38">
        <v>0</v>
      </c>
      <c r="M242" s="38">
        <v>0</v>
      </c>
      <c r="N242" s="43">
        <v>0.5</v>
      </c>
    </row>
    <row r="243" spans="1:14" s="9" customFormat="1" hidden="1" outlineLevel="1" x14ac:dyDescent="0.25">
      <c r="A243" s="8"/>
      <c r="B243" s="59">
        <v>6</v>
      </c>
      <c r="C243" s="38">
        <v>7.5</v>
      </c>
      <c r="D243" s="38">
        <v>7</v>
      </c>
      <c r="E243" s="38">
        <v>1</v>
      </c>
      <c r="F243" s="38">
        <v>1</v>
      </c>
      <c r="G243" s="38">
        <v>0.5</v>
      </c>
      <c r="H243" s="38">
        <v>0</v>
      </c>
      <c r="I243" s="38">
        <v>0</v>
      </c>
      <c r="J243" s="38">
        <v>1</v>
      </c>
      <c r="K243" s="38">
        <v>0</v>
      </c>
      <c r="L243" s="38">
        <v>1.5</v>
      </c>
      <c r="M243" s="38">
        <v>1.5</v>
      </c>
      <c r="N243" s="43">
        <v>0.5</v>
      </c>
    </row>
    <row r="244" spans="1:14" s="9" customFormat="1" hidden="1" outlineLevel="1" x14ac:dyDescent="0.25">
      <c r="A244" s="8"/>
      <c r="B244" s="59">
        <v>7</v>
      </c>
      <c r="C244" s="38">
        <v>8</v>
      </c>
      <c r="D244" s="38">
        <v>7.5</v>
      </c>
      <c r="E244" s="38">
        <v>1</v>
      </c>
      <c r="F244" s="38">
        <v>0.5</v>
      </c>
      <c r="G244" s="38">
        <v>0.5</v>
      </c>
      <c r="H244" s="38">
        <v>0</v>
      </c>
      <c r="I244" s="38">
        <v>0.5</v>
      </c>
      <c r="J244" s="38">
        <v>1</v>
      </c>
      <c r="K244" s="38">
        <v>2</v>
      </c>
      <c r="L244" s="38">
        <v>1.5</v>
      </c>
      <c r="M244" s="38">
        <v>1</v>
      </c>
      <c r="N244" s="43">
        <v>0.5</v>
      </c>
    </row>
    <row r="245" spans="1:14" s="9" customFormat="1" hidden="1" outlineLevel="1" x14ac:dyDescent="0.25">
      <c r="A245" s="8"/>
      <c r="B245" s="59">
        <v>8</v>
      </c>
      <c r="C245" s="38">
        <v>8</v>
      </c>
      <c r="D245" s="38">
        <v>0</v>
      </c>
      <c r="E245" s="38">
        <v>2</v>
      </c>
      <c r="F245" s="38">
        <v>1</v>
      </c>
      <c r="G245" s="38">
        <v>1</v>
      </c>
      <c r="H245" s="38">
        <v>2</v>
      </c>
      <c r="I245" s="38">
        <v>1</v>
      </c>
      <c r="J245" s="38">
        <v>1</v>
      </c>
      <c r="K245" s="38">
        <v>0</v>
      </c>
      <c r="L245" s="38">
        <v>1.5</v>
      </c>
      <c r="M245" s="38">
        <v>1</v>
      </c>
      <c r="N245" s="43">
        <v>0.5</v>
      </c>
    </row>
    <row r="246" spans="1:14" s="9" customFormat="1" hidden="1" outlineLevel="1" x14ac:dyDescent="0.25">
      <c r="A246" s="8"/>
      <c r="B246" s="59">
        <v>9</v>
      </c>
      <c r="C246" s="38">
        <v>6.5</v>
      </c>
      <c r="D246" s="38">
        <v>0</v>
      </c>
      <c r="E246" s="38">
        <v>4</v>
      </c>
      <c r="F246" s="38">
        <v>1</v>
      </c>
      <c r="G246" s="38">
        <v>1</v>
      </c>
      <c r="H246" s="38">
        <v>2</v>
      </c>
      <c r="I246" s="38">
        <v>1.5</v>
      </c>
      <c r="J246" s="38">
        <v>1</v>
      </c>
      <c r="K246" s="38">
        <v>0</v>
      </c>
      <c r="L246" s="38">
        <v>2</v>
      </c>
      <c r="M246" s="38">
        <v>1</v>
      </c>
      <c r="N246" s="43">
        <v>0.5</v>
      </c>
    </row>
    <row r="247" spans="1:14" s="9" customFormat="1" hidden="1" outlineLevel="1" x14ac:dyDescent="0.25">
      <c r="A247" s="8"/>
      <c r="B247" s="59">
        <v>10</v>
      </c>
      <c r="C247" s="38">
        <v>6.5</v>
      </c>
      <c r="D247" s="38">
        <v>7</v>
      </c>
      <c r="E247" s="38">
        <v>1</v>
      </c>
      <c r="F247" s="38">
        <v>1</v>
      </c>
      <c r="G247" s="38">
        <v>1</v>
      </c>
      <c r="H247" s="38">
        <v>2</v>
      </c>
      <c r="I247" s="38">
        <v>0</v>
      </c>
      <c r="J247" s="38">
        <v>1</v>
      </c>
      <c r="K247" s="38">
        <v>0</v>
      </c>
      <c r="L247" s="38">
        <v>1</v>
      </c>
      <c r="M247" s="38">
        <v>1</v>
      </c>
      <c r="N247" s="43">
        <v>0.5</v>
      </c>
    </row>
    <row r="248" spans="1:14" s="9" customFormat="1" hidden="1" outlineLevel="1" x14ac:dyDescent="0.25">
      <c r="A248" s="8"/>
      <c r="B248" s="75">
        <v>11</v>
      </c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7"/>
    </row>
    <row r="249" spans="1:14" s="9" customFormat="1" hidden="1" outlineLevel="1" x14ac:dyDescent="0.25">
      <c r="A249" s="8"/>
      <c r="B249" s="78">
        <v>12</v>
      </c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80"/>
    </row>
    <row r="250" spans="1:14" s="9" customFormat="1" hidden="1" outlineLevel="1" x14ac:dyDescent="0.25">
      <c r="A250" s="8"/>
      <c r="B250" s="78">
        <v>13</v>
      </c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80"/>
    </row>
    <row r="251" spans="1:14" s="9" customFormat="1" hidden="1" outlineLevel="1" x14ac:dyDescent="0.25">
      <c r="A251" s="8"/>
      <c r="B251" s="78">
        <v>14</v>
      </c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80"/>
    </row>
    <row r="252" spans="1:14" s="9" customFormat="1" hidden="1" outlineLevel="1" x14ac:dyDescent="0.25">
      <c r="A252" s="8"/>
      <c r="B252" s="78">
        <v>15</v>
      </c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80"/>
    </row>
    <row r="253" spans="1:14" s="9" customFormat="1" hidden="1" outlineLevel="1" x14ac:dyDescent="0.25">
      <c r="A253" s="8"/>
      <c r="B253" s="78">
        <v>16</v>
      </c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80"/>
    </row>
    <row r="254" spans="1:14" s="9" customFormat="1" hidden="1" outlineLevel="1" x14ac:dyDescent="0.25">
      <c r="A254" s="8"/>
      <c r="B254" s="78">
        <v>17</v>
      </c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80"/>
    </row>
    <row r="255" spans="1:14" s="9" customFormat="1" hidden="1" outlineLevel="1" x14ac:dyDescent="0.25">
      <c r="A255" s="8"/>
      <c r="B255" s="78">
        <v>18</v>
      </c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80"/>
    </row>
    <row r="256" spans="1:14" s="9" customFormat="1" hidden="1" outlineLevel="1" x14ac:dyDescent="0.25">
      <c r="A256" s="8"/>
      <c r="B256" s="78">
        <v>19</v>
      </c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80"/>
    </row>
    <row r="257" spans="1:14" s="9" customFormat="1" hidden="1" outlineLevel="1" x14ac:dyDescent="0.25">
      <c r="A257" s="8"/>
      <c r="B257" s="78">
        <v>20</v>
      </c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80"/>
    </row>
    <row r="258" spans="1:14" s="9" customFormat="1" hidden="1" outlineLevel="1" x14ac:dyDescent="0.25">
      <c r="A258" s="8"/>
      <c r="B258" s="78">
        <v>21</v>
      </c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80"/>
    </row>
    <row r="259" spans="1:14" s="9" customFormat="1" hidden="1" outlineLevel="1" x14ac:dyDescent="0.25">
      <c r="A259" s="8"/>
      <c r="B259" s="78">
        <v>22</v>
      </c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80"/>
    </row>
    <row r="260" spans="1:14" s="9" customFormat="1" hidden="1" outlineLevel="1" x14ac:dyDescent="0.25">
      <c r="A260" s="8"/>
      <c r="B260" s="78">
        <v>23</v>
      </c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80"/>
    </row>
    <row r="261" spans="1:14" s="9" customFormat="1" hidden="1" outlineLevel="1" x14ac:dyDescent="0.25">
      <c r="A261" s="8"/>
      <c r="B261" s="78">
        <v>24</v>
      </c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80"/>
    </row>
    <row r="262" spans="1:14" s="9" customFormat="1" hidden="1" outlineLevel="1" x14ac:dyDescent="0.25">
      <c r="A262" s="8"/>
      <c r="B262" s="78">
        <v>25</v>
      </c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80"/>
    </row>
    <row r="263" spans="1:14" s="9" customFormat="1" hidden="1" outlineLevel="1" x14ac:dyDescent="0.25">
      <c r="A263" s="8"/>
      <c r="B263" s="78">
        <v>26</v>
      </c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80"/>
    </row>
    <row r="264" spans="1:14" s="9" customFormat="1" hidden="1" outlineLevel="1" x14ac:dyDescent="0.25">
      <c r="A264" s="8"/>
      <c r="B264" s="78">
        <v>27</v>
      </c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80"/>
    </row>
    <row r="265" spans="1:14" s="9" customFormat="1" hidden="1" outlineLevel="1" x14ac:dyDescent="0.25">
      <c r="A265" s="8"/>
      <c r="B265" s="78">
        <v>28</v>
      </c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80"/>
    </row>
    <row r="266" spans="1:14" s="9" customFormat="1" hidden="1" outlineLevel="1" x14ac:dyDescent="0.25">
      <c r="A266" s="8"/>
      <c r="B266" s="78">
        <v>29</v>
      </c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80"/>
    </row>
    <row r="267" spans="1:14" s="9" customFormat="1" hidden="1" outlineLevel="1" x14ac:dyDescent="0.25">
      <c r="A267" s="8"/>
      <c r="B267" s="78">
        <v>30</v>
      </c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80"/>
    </row>
    <row r="268" spans="1:14" s="9" customFormat="1" hidden="1" outlineLevel="1" x14ac:dyDescent="0.25">
      <c r="A268" s="8"/>
      <c r="B268" s="78">
        <v>31</v>
      </c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80"/>
    </row>
    <row r="269" spans="1:14" s="9" customFormat="1" collapsed="1" x14ac:dyDescent="0.25"/>
    <row r="270" spans="1:14" s="9" customFormat="1" ht="24.95" customHeight="1" x14ac:dyDescent="0.25">
      <c r="A270" s="8"/>
      <c r="B270" s="41" t="s">
        <v>33</v>
      </c>
      <c r="C270" s="84">
        <f>IF(LEN(C$8)=0,"",SUM(C271:C280))</f>
        <v>72.5</v>
      </c>
      <c r="D270" s="45">
        <f t="shared" ref="D270:N270" si="9">IF(LEN(D$8)=0,"",SUM(D271:D280))</f>
        <v>43.5</v>
      </c>
      <c r="E270" s="45">
        <f t="shared" si="9"/>
        <v>17.5</v>
      </c>
      <c r="F270" s="45">
        <f t="shared" si="9"/>
        <v>9.5</v>
      </c>
      <c r="G270" s="45">
        <f t="shared" si="9"/>
        <v>11</v>
      </c>
      <c r="H270" s="45">
        <f t="shared" si="9"/>
        <v>10</v>
      </c>
      <c r="I270" s="45">
        <f t="shared" si="9"/>
        <v>7</v>
      </c>
      <c r="J270" s="45">
        <f t="shared" si="9"/>
        <v>10.5</v>
      </c>
      <c r="K270" s="45">
        <f t="shared" si="9"/>
        <v>4</v>
      </c>
      <c r="L270" s="45">
        <f t="shared" si="9"/>
        <v>13</v>
      </c>
      <c r="M270" s="45">
        <f t="shared" si="9"/>
        <v>10.5</v>
      </c>
      <c r="N270" s="46">
        <f t="shared" si="9"/>
        <v>5</v>
      </c>
    </row>
    <row r="271" spans="1:14" s="9" customFormat="1" hidden="1" outlineLevel="1" x14ac:dyDescent="0.25">
      <c r="A271" s="8"/>
      <c r="B271" s="60">
        <v>1</v>
      </c>
      <c r="C271" s="38">
        <v>8</v>
      </c>
      <c r="D271" s="38">
        <v>7.5</v>
      </c>
      <c r="E271" s="38">
        <v>1</v>
      </c>
      <c r="F271" s="38">
        <v>0.5</v>
      </c>
      <c r="G271" s="38">
        <v>0.5</v>
      </c>
      <c r="H271" s="38">
        <v>0</v>
      </c>
      <c r="I271" s="38">
        <v>0.5</v>
      </c>
      <c r="J271" s="38">
        <v>1</v>
      </c>
      <c r="K271" s="38">
        <v>2</v>
      </c>
      <c r="L271" s="38">
        <v>0.5</v>
      </c>
      <c r="M271" s="38">
        <v>1</v>
      </c>
      <c r="N271" s="43">
        <v>0.5</v>
      </c>
    </row>
    <row r="272" spans="1:14" s="9" customFormat="1" hidden="1" outlineLevel="1" x14ac:dyDescent="0.25">
      <c r="A272" s="8"/>
      <c r="B272" s="59">
        <v>2</v>
      </c>
      <c r="C272" s="38">
        <v>7.5</v>
      </c>
      <c r="D272" s="38">
        <v>0</v>
      </c>
      <c r="E272" s="38">
        <v>3</v>
      </c>
      <c r="F272" s="38">
        <v>1</v>
      </c>
      <c r="G272" s="38">
        <v>1.5</v>
      </c>
      <c r="H272" s="38">
        <v>0</v>
      </c>
      <c r="I272" s="38">
        <v>0</v>
      </c>
      <c r="J272" s="38">
        <v>1</v>
      </c>
      <c r="K272" s="38">
        <v>0</v>
      </c>
      <c r="L272" s="38">
        <v>1.5</v>
      </c>
      <c r="M272" s="38">
        <v>2</v>
      </c>
      <c r="N272" s="43">
        <v>0.5</v>
      </c>
    </row>
    <row r="273" spans="1:14" s="9" customFormat="1" hidden="1" outlineLevel="1" x14ac:dyDescent="0.25">
      <c r="A273" s="8"/>
      <c r="B273" s="59">
        <v>3</v>
      </c>
      <c r="C273" s="38">
        <v>8</v>
      </c>
      <c r="D273" s="38">
        <v>0</v>
      </c>
      <c r="E273" s="38">
        <v>2</v>
      </c>
      <c r="F273" s="38">
        <v>0.5</v>
      </c>
      <c r="G273" s="38">
        <v>2</v>
      </c>
      <c r="H273" s="38">
        <v>2</v>
      </c>
      <c r="I273" s="38">
        <v>1.5</v>
      </c>
      <c r="J273" s="38">
        <v>1</v>
      </c>
      <c r="K273" s="38">
        <v>0</v>
      </c>
      <c r="L273" s="38">
        <v>1.5</v>
      </c>
      <c r="M273" s="38">
        <v>1</v>
      </c>
      <c r="N273" s="43">
        <v>0.5</v>
      </c>
    </row>
    <row r="274" spans="1:14" s="9" customFormat="1" hidden="1" outlineLevel="1" x14ac:dyDescent="0.25">
      <c r="A274" s="8"/>
      <c r="B274" s="59">
        <v>4</v>
      </c>
      <c r="C274" s="38">
        <v>8.5</v>
      </c>
      <c r="D274" s="38">
        <v>7</v>
      </c>
      <c r="E274" s="38">
        <v>0.5</v>
      </c>
      <c r="F274" s="38">
        <v>1</v>
      </c>
      <c r="G274" s="38">
        <v>1</v>
      </c>
      <c r="H274" s="38">
        <v>0</v>
      </c>
      <c r="I274" s="38">
        <v>0</v>
      </c>
      <c r="J274" s="38">
        <v>1</v>
      </c>
      <c r="K274" s="38">
        <v>0</v>
      </c>
      <c r="L274" s="38">
        <v>2</v>
      </c>
      <c r="M274" s="38">
        <v>1</v>
      </c>
      <c r="N274" s="43">
        <v>0.5</v>
      </c>
    </row>
    <row r="275" spans="1:14" s="9" customFormat="1" hidden="1" outlineLevel="1" x14ac:dyDescent="0.25">
      <c r="A275" s="8"/>
      <c r="B275" s="59">
        <v>5</v>
      </c>
      <c r="C275" s="38">
        <v>4</v>
      </c>
      <c r="D275" s="38">
        <v>7.5</v>
      </c>
      <c r="E275" s="38">
        <v>2</v>
      </c>
      <c r="F275" s="38">
        <v>2</v>
      </c>
      <c r="G275" s="38">
        <v>2</v>
      </c>
      <c r="H275" s="38">
        <v>2</v>
      </c>
      <c r="I275" s="38">
        <v>2</v>
      </c>
      <c r="J275" s="38">
        <v>1.5</v>
      </c>
      <c r="K275" s="38">
        <v>0</v>
      </c>
      <c r="L275" s="38">
        <v>0</v>
      </c>
      <c r="M275" s="38">
        <v>0</v>
      </c>
      <c r="N275" s="43">
        <v>0.5</v>
      </c>
    </row>
    <row r="276" spans="1:14" s="9" customFormat="1" hidden="1" outlineLevel="1" x14ac:dyDescent="0.25">
      <c r="A276" s="8"/>
      <c r="B276" s="59">
        <v>6</v>
      </c>
      <c r="C276" s="38">
        <v>7.5</v>
      </c>
      <c r="D276" s="38">
        <v>7</v>
      </c>
      <c r="E276" s="38">
        <v>1</v>
      </c>
      <c r="F276" s="38">
        <v>1</v>
      </c>
      <c r="G276" s="38">
        <v>0.5</v>
      </c>
      <c r="H276" s="38">
        <v>0</v>
      </c>
      <c r="I276" s="38">
        <v>0</v>
      </c>
      <c r="J276" s="38">
        <v>1</v>
      </c>
      <c r="K276" s="38">
        <v>0</v>
      </c>
      <c r="L276" s="38">
        <v>1.5</v>
      </c>
      <c r="M276" s="38">
        <v>1.5</v>
      </c>
      <c r="N276" s="43">
        <v>0.5</v>
      </c>
    </row>
    <row r="277" spans="1:14" s="9" customFormat="1" hidden="1" outlineLevel="1" x14ac:dyDescent="0.25">
      <c r="A277" s="8"/>
      <c r="B277" s="59">
        <v>7</v>
      </c>
      <c r="C277" s="38">
        <v>8</v>
      </c>
      <c r="D277" s="38">
        <v>7.5</v>
      </c>
      <c r="E277" s="38">
        <v>1</v>
      </c>
      <c r="F277" s="38">
        <v>0.5</v>
      </c>
      <c r="G277" s="38">
        <v>0.5</v>
      </c>
      <c r="H277" s="38">
        <v>0</v>
      </c>
      <c r="I277" s="38">
        <v>0.5</v>
      </c>
      <c r="J277" s="38">
        <v>1</v>
      </c>
      <c r="K277" s="38">
        <v>2</v>
      </c>
      <c r="L277" s="38">
        <v>1.5</v>
      </c>
      <c r="M277" s="38">
        <v>1</v>
      </c>
      <c r="N277" s="43">
        <v>0.5</v>
      </c>
    </row>
    <row r="278" spans="1:14" s="9" customFormat="1" hidden="1" outlineLevel="1" x14ac:dyDescent="0.25">
      <c r="A278" s="8"/>
      <c r="B278" s="59">
        <v>8</v>
      </c>
      <c r="C278" s="38">
        <v>8</v>
      </c>
      <c r="D278" s="38">
        <v>0</v>
      </c>
      <c r="E278" s="38">
        <v>2</v>
      </c>
      <c r="F278" s="38">
        <v>1</v>
      </c>
      <c r="G278" s="38">
        <v>1</v>
      </c>
      <c r="H278" s="38">
        <v>2</v>
      </c>
      <c r="I278" s="38">
        <v>1</v>
      </c>
      <c r="J278" s="38">
        <v>1</v>
      </c>
      <c r="K278" s="38">
        <v>0</v>
      </c>
      <c r="L278" s="38">
        <v>1.5</v>
      </c>
      <c r="M278" s="38">
        <v>1</v>
      </c>
      <c r="N278" s="43">
        <v>0.5</v>
      </c>
    </row>
    <row r="279" spans="1:14" s="9" customFormat="1" hidden="1" outlineLevel="1" x14ac:dyDescent="0.25">
      <c r="A279" s="8"/>
      <c r="B279" s="59">
        <v>9</v>
      </c>
      <c r="C279" s="38">
        <v>6.5</v>
      </c>
      <c r="D279" s="38">
        <v>0</v>
      </c>
      <c r="E279" s="38">
        <v>4</v>
      </c>
      <c r="F279" s="38">
        <v>1</v>
      </c>
      <c r="G279" s="38">
        <v>1</v>
      </c>
      <c r="H279" s="38">
        <v>2</v>
      </c>
      <c r="I279" s="38">
        <v>1.5</v>
      </c>
      <c r="J279" s="38">
        <v>1</v>
      </c>
      <c r="K279" s="38">
        <v>0</v>
      </c>
      <c r="L279" s="38">
        <v>2</v>
      </c>
      <c r="M279" s="38">
        <v>1</v>
      </c>
      <c r="N279" s="43">
        <v>0.5</v>
      </c>
    </row>
    <row r="280" spans="1:14" s="9" customFormat="1" hidden="1" outlineLevel="1" x14ac:dyDescent="0.25">
      <c r="A280" s="8"/>
      <c r="B280" s="59">
        <v>10</v>
      </c>
      <c r="C280" s="38">
        <v>6.5</v>
      </c>
      <c r="D280" s="38">
        <v>7</v>
      </c>
      <c r="E280" s="38">
        <v>1</v>
      </c>
      <c r="F280" s="38">
        <v>1</v>
      </c>
      <c r="G280" s="38">
        <v>1</v>
      </c>
      <c r="H280" s="38">
        <v>2</v>
      </c>
      <c r="I280" s="38">
        <v>0</v>
      </c>
      <c r="J280" s="38">
        <v>1</v>
      </c>
      <c r="K280" s="38">
        <v>0</v>
      </c>
      <c r="L280" s="38">
        <v>1</v>
      </c>
      <c r="M280" s="38">
        <v>1</v>
      </c>
      <c r="N280" s="43">
        <v>0.5</v>
      </c>
    </row>
    <row r="281" spans="1:14" s="9" customFormat="1" hidden="1" outlineLevel="1" x14ac:dyDescent="0.25">
      <c r="A281" s="8"/>
      <c r="B281" s="75">
        <v>11</v>
      </c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7"/>
    </row>
    <row r="282" spans="1:14" s="9" customFormat="1" hidden="1" outlineLevel="1" x14ac:dyDescent="0.25">
      <c r="A282" s="8"/>
      <c r="B282" s="78">
        <v>12</v>
      </c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80"/>
    </row>
    <row r="283" spans="1:14" s="9" customFormat="1" hidden="1" outlineLevel="1" x14ac:dyDescent="0.25">
      <c r="A283" s="8"/>
      <c r="B283" s="78">
        <v>13</v>
      </c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80"/>
    </row>
    <row r="284" spans="1:14" s="9" customFormat="1" hidden="1" outlineLevel="1" x14ac:dyDescent="0.25">
      <c r="A284" s="8"/>
      <c r="B284" s="78">
        <v>14</v>
      </c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80"/>
    </row>
    <row r="285" spans="1:14" s="9" customFormat="1" hidden="1" outlineLevel="1" x14ac:dyDescent="0.25">
      <c r="A285" s="8"/>
      <c r="B285" s="78">
        <v>15</v>
      </c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80"/>
    </row>
    <row r="286" spans="1:14" s="9" customFormat="1" hidden="1" outlineLevel="1" x14ac:dyDescent="0.25">
      <c r="A286" s="8"/>
      <c r="B286" s="78">
        <v>16</v>
      </c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80"/>
    </row>
    <row r="287" spans="1:14" s="9" customFormat="1" hidden="1" outlineLevel="1" x14ac:dyDescent="0.25">
      <c r="A287" s="8"/>
      <c r="B287" s="78">
        <v>17</v>
      </c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80"/>
    </row>
    <row r="288" spans="1:14" s="9" customFormat="1" hidden="1" outlineLevel="1" x14ac:dyDescent="0.25">
      <c r="A288" s="8"/>
      <c r="B288" s="78">
        <v>18</v>
      </c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80"/>
    </row>
    <row r="289" spans="1:14" s="9" customFormat="1" hidden="1" outlineLevel="1" x14ac:dyDescent="0.25">
      <c r="A289" s="8"/>
      <c r="B289" s="78">
        <v>19</v>
      </c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80"/>
    </row>
    <row r="290" spans="1:14" s="9" customFormat="1" hidden="1" outlineLevel="1" x14ac:dyDescent="0.25">
      <c r="A290" s="8"/>
      <c r="B290" s="78">
        <v>20</v>
      </c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80"/>
    </row>
    <row r="291" spans="1:14" s="9" customFormat="1" hidden="1" outlineLevel="1" x14ac:dyDescent="0.25">
      <c r="A291" s="8"/>
      <c r="B291" s="78">
        <v>21</v>
      </c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80"/>
    </row>
    <row r="292" spans="1:14" s="9" customFormat="1" hidden="1" outlineLevel="1" x14ac:dyDescent="0.25">
      <c r="A292" s="8"/>
      <c r="B292" s="78">
        <v>22</v>
      </c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80"/>
    </row>
    <row r="293" spans="1:14" s="9" customFormat="1" hidden="1" outlineLevel="1" x14ac:dyDescent="0.25">
      <c r="A293" s="8"/>
      <c r="B293" s="78">
        <v>23</v>
      </c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80"/>
    </row>
    <row r="294" spans="1:14" s="9" customFormat="1" hidden="1" outlineLevel="1" x14ac:dyDescent="0.25">
      <c r="A294" s="8"/>
      <c r="B294" s="78">
        <v>24</v>
      </c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80"/>
    </row>
    <row r="295" spans="1:14" s="9" customFormat="1" hidden="1" outlineLevel="1" x14ac:dyDescent="0.25">
      <c r="A295" s="8"/>
      <c r="B295" s="78">
        <v>25</v>
      </c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80"/>
    </row>
    <row r="296" spans="1:14" s="9" customFormat="1" hidden="1" outlineLevel="1" x14ac:dyDescent="0.25">
      <c r="A296" s="8"/>
      <c r="B296" s="78">
        <v>26</v>
      </c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80"/>
    </row>
    <row r="297" spans="1:14" s="9" customFormat="1" hidden="1" outlineLevel="1" x14ac:dyDescent="0.25">
      <c r="A297" s="8"/>
      <c r="B297" s="78">
        <v>27</v>
      </c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80"/>
    </row>
    <row r="298" spans="1:14" s="9" customFormat="1" hidden="1" outlineLevel="1" x14ac:dyDescent="0.25">
      <c r="A298" s="8"/>
      <c r="B298" s="78">
        <v>28</v>
      </c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80"/>
    </row>
    <row r="299" spans="1:14" s="9" customFormat="1" hidden="1" outlineLevel="1" x14ac:dyDescent="0.25">
      <c r="A299" s="8"/>
      <c r="B299" s="78">
        <v>29</v>
      </c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80"/>
    </row>
    <row r="300" spans="1:14" s="9" customFormat="1" hidden="1" outlineLevel="1" x14ac:dyDescent="0.25">
      <c r="A300" s="8"/>
      <c r="B300" s="78">
        <v>30</v>
      </c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80"/>
    </row>
    <row r="301" spans="1:14" s="9" customFormat="1" collapsed="1" x14ac:dyDescent="0.25"/>
    <row r="302" spans="1:14" s="9" customFormat="1" ht="24.95" customHeight="1" x14ac:dyDescent="0.25">
      <c r="A302" s="8"/>
      <c r="B302" s="44" t="s">
        <v>34</v>
      </c>
      <c r="C302" s="84">
        <f>IF(LEN(C$8)=0,"",SUM(C303:C312))</f>
        <v>72.5</v>
      </c>
      <c r="D302" s="45">
        <f t="shared" ref="D302:N302" si="10">IF(LEN(D$8)=0,"",SUM(D303:D312))</f>
        <v>43.5</v>
      </c>
      <c r="E302" s="45">
        <f t="shared" si="10"/>
        <v>17.5</v>
      </c>
      <c r="F302" s="45">
        <f t="shared" si="10"/>
        <v>9.5</v>
      </c>
      <c r="G302" s="45">
        <f t="shared" si="10"/>
        <v>11</v>
      </c>
      <c r="H302" s="45">
        <f t="shared" si="10"/>
        <v>10</v>
      </c>
      <c r="I302" s="45">
        <f t="shared" si="10"/>
        <v>7</v>
      </c>
      <c r="J302" s="45">
        <f t="shared" si="10"/>
        <v>10.5</v>
      </c>
      <c r="K302" s="45">
        <f t="shared" si="10"/>
        <v>4</v>
      </c>
      <c r="L302" s="45">
        <f t="shared" si="10"/>
        <v>13</v>
      </c>
      <c r="M302" s="45">
        <f t="shared" si="10"/>
        <v>10.5</v>
      </c>
      <c r="N302" s="46">
        <f t="shared" si="10"/>
        <v>5</v>
      </c>
    </row>
    <row r="303" spans="1:14" s="9" customFormat="1" hidden="1" outlineLevel="1" x14ac:dyDescent="0.25">
      <c r="A303" s="8"/>
      <c r="B303" s="60">
        <v>1</v>
      </c>
      <c r="C303" s="38">
        <v>8</v>
      </c>
      <c r="D303" s="38">
        <v>7.5</v>
      </c>
      <c r="E303" s="38">
        <v>1</v>
      </c>
      <c r="F303" s="38">
        <v>0.5</v>
      </c>
      <c r="G303" s="38">
        <v>0.5</v>
      </c>
      <c r="H303" s="38">
        <v>0</v>
      </c>
      <c r="I303" s="38">
        <v>0.5</v>
      </c>
      <c r="J303" s="38">
        <v>1</v>
      </c>
      <c r="K303" s="38">
        <v>2</v>
      </c>
      <c r="L303" s="38">
        <v>0.5</v>
      </c>
      <c r="M303" s="38">
        <v>1</v>
      </c>
      <c r="N303" s="43">
        <v>0.5</v>
      </c>
    </row>
    <row r="304" spans="1:14" s="9" customFormat="1" hidden="1" outlineLevel="1" x14ac:dyDescent="0.25">
      <c r="A304" s="8"/>
      <c r="B304" s="59">
        <v>2</v>
      </c>
      <c r="C304" s="38">
        <v>7.5</v>
      </c>
      <c r="D304" s="38">
        <v>0</v>
      </c>
      <c r="E304" s="38">
        <v>3</v>
      </c>
      <c r="F304" s="38">
        <v>1</v>
      </c>
      <c r="G304" s="38">
        <v>1.5</v>
      </c>
      <c r="H304" s="38">
        <v>0</v>
      </c>
      <c r="I304" s="38">
        <v>0</v>
      </c>
      <c r="J304" s="38">
        <v>1</v>
      </c>
      <c r="K304" s="38">
        <v>0</v>
      </c>
      <c r="L304" s="38">
        <v>1.5</v>
      </c>
      <c r="M304" s="38">
        <v>2</v>
      </c>
      <c r="N304" s="43">
        <v>0.5</v>
      </c>
    </row>
    <row r="305" spans="1:14" s="9" customFormat="1" hidden="1" outlineLevel="1" x14ac:dyDescent="0.25">
      <c r="A305" s="8"/>
      <c r="B305" s="59">
        <v>3</v>
      </c>
      <c r="C305" s="38">
        <v>8</v>
      </c>
      <c r="D305" s="38">
        <v>0</v>
      </c>
      <c r="E305" s="38">
        <v>2</v>
      </c>
      <c r="F305" s="38">
        <v>0.5</v>
      </c>
      <c r="G305" s="38">
        <v>2</v>
      </c>
      <c r="H305" s="38">
        <v>2</v>
      </c>
      <c r="I305" s="38">
        <v>1.5</v>
      </c>
      <c r="J305" s="38">
        <v>1</v>
      </c>
      <c r="K305" s="38">
        <v>0</v>
      </c>
      <c r="L305" s="38">
        <v>1.5</v>
      </c>
      <c r="M305" s="38">
        <v>1</v>
      </c>
      <c r="N305" s="43">
        <v>0.5</v>
      </c>
    </row>
    <row r="306" spans="1:14" s="9" customFormat="1" hidden="1" outlineLevel="1" x14ac:dyDescent="0.25">
      <c r="A306" s="8"/>
      <c r="B306" s="59">
        <v>4</v>
      </c>
      <c r="C306" s="38">
        <v>8.5</v>
      </c>
      <c r="D306" s="38">
        <v>7</v>
      </c>
      <c r="E306" s="38">
        <v>0.5</v>
      </c>
      <c r="F306" s="38">
        <v>1</v>
      </c>
      <c r="G306" s="38">
        <v>1</v>
      </c>
      <c r="H306" s="38">
        <v>0</v>
      </c>
      <c r="I306" s="38">
        <v>0</v>
      </c>
      <c r="J306" s="38">
        <v>1</v>
      </c>
      <c r="K306" s="38">
        <v>0</v>
      </c>
      <c r="L306" s="38">
        <v>2</v>
      </c>
      <c r="M306" s="38">
        <v>1</v>
      </c>
      <c r="N306" s="43">
        <v>0.5</v>
      </c>
    </row>
    <row r="307" spans="1:14" s="9" customFormat="1" hidden="1" outlineLevel="1" x14ac:dyDescent="0.25">
      <c r="A307" s="8"/>
      <c r="B307" s="59">
        <v>5</v>
      </c>
      <c r="C307" s="38">
        <v>4</v>
      </c>
      <c r="D307" s="38">
        <v>7.5</v>
      </c>
      <c r="E307" s="38">
        <v>2</v>
      </c>
      <c r="F307" s="38">
        <v>2</v>
      </c>
      <c r="G307" s="38">
        <v>2</v>
      </c>
      <c r="H307" s="38">
        <v>2</v>
      </c>
      <c r="I307" s="38">
        <v>2</v>
      </c>
      <c r="J307" s="38">
        <v>1.5</v>
      </c>
      <c r="K307" s="38">
        <v>0</v>
      </c>
      <c r="L307" s="38">
        <v>0</v>
      </c>
      <c r="M307" s="38">
        <v>0</v>
      </c>
      <c r="N307" s="43">
        <v>0.5</v>
      </c>
    </row>
    <row r="308" spans="1:14" s="9" customFormat="1" hidden="1" outlineLevel="1" x14ac:dyDescent="0.25">
      <c r="A308" s="8"/>
      <c r="B308" s="59">
        <v>6</v>
      </c>
      <c r="C308" s="38">
        <v>7.5</v>
      </c>
      <c r="D308" s="38">
        <v>7</v>
      </c>
      <c r="E308" s="38">
        <v>1</v>
      </c>
      <c r="F308" s="38">
        <v>1</v>
      </c>
      <c r="G308" s="38">
        <v>0.5</v>
      </c>
      <c r="H308" s="38">
        <v>0</v>
      </c>
      <c r="I308" s="38">
        <v>0</v>
      </c>
      <c r="J308" s="38">
        <v>1</v>
      </c>
      <c r="K308" s="38">
        <v>0</v>
      </c>
      <c r="L308" s="38">
        <v>1.5</v>
      </c>
      <c r="M308" s="38">
        <v>1.5</v>
      </c>
      <c r="N308" s="43">
        <v>0.5</v>
      </c>
    </row>
    <row r="309" spans="1:14" s="9" customFormat="1" hidden="1" outlineLevel="1" x14ac:dyDescent="0.25">
      <c r="A309" s="8"/>
      <c r="B309" s="59">
        <v>7</v>
      </c>
      <c r="C309" s="38">
        <v>8</v>
      </c>
      <c r="D309" s="38">
        <v>7.5</v>
      </c>
      <c r="E309" s="38">
        <v>1</v>
      </c>
      <c r="F309" s="38">
        <v>0.5</v>
      </c>
      <c r="G309" s="38">
        <v>0.5</v>
      </c>
      <c r="H309" s="38">
        <v>0</v>
      </c>
      <c r="I309" s="38">
        <v>0.5</v>
      </c>
      <c r="J309" s="38">
        <v>1</v>
      </c>
      <c r="K309" s="38">
        <v>2</v>
      </c>
      <c r="L309" s="38">
        <v>1.5</v>
      </c>
      <c r="M309" s="38">
        <v>1</v>
      </c>
      <c r="N309" s="43">
        <v>0.5</v>
      </c>
    </row>
    <row r="310" spans="1:14" s="9" customFormat="1" hidden="1" outlineLevel="1" x14ac:dyDescent="0.25">
      <c r="A310" s="8"/>
      <c r="B310" s="59">
        <v>8</v>
      </c>
      <c r="C310" s="38">
        <v>8</v>
      </c>
      <c r="D310" s="38">
        <v>0</v>
      </c>
      <c r="E310" s="38">
        <v>2</v>
      </c>
      <c r="F310" s="38">
        <v>1</v>
      </c>
      <c r="G310" s="38">
        <v>1</v>
      </c>
      <c r="H310" s="38">
        <v>2</v>
      </c>
      <c r="I310" s="38">
        <v>1</v>
      </c>
      <c r="J310" s="38">
        <v>1</v>
      </c>
      <c r="K310" s="38">
        <v>0</v>
      </c>
      <c r="L310" s="38">
        <v>1.5</v>
      </c>
      <c r="M310" s="38">
        <v>1</v>
      </c>
      <c r="N310" s="43">
        <v>0.5</v>
      </c>
    </row>
    <row r="311" spans="1:14" s="9" customFormat="1" hidden="1" outlineLevel="1" x14ac:dyDescent="0.25">
      <c r="A311" s="8"/>
      <c r="B311" s="59">
        <v>9</v>
      </c>
      <c r="C311" s="38">
        <v>6.5</v>
      </c>
      <c r="D311" s="38">
        <v>0</v>
      </c>
      <c r="E311" s="38">
        <v>4</v>
      </c>
      <c r="F311" s="38">
        <v>1</v>
      </c>
      <c r="G311" s="38">
        <v>1</v>
      </c>
      <c r="H311" s="38">
        <v>2</v>
      </c>
      <c r="I311" s="38">
        <v>1.5</v>
      </c>
      <c r="J311" s="38">
        <v>1</v>
      </c>
      <c r="K311" s="38">
        <v>0</v>
      </c>
      <c r="L311" s="38">
        <v>2</v>
      </c>
      <c r="M311" s="38">
        <v>1</v>
      </c>
      <c r="N311" s="43">
        <v>0.5</v>
      </c>
    </row>
    <row r="312" spans="1:14" s="9" customFormat="1" hidden="1" outlineLevel="1" x14ac:dyDescent="0.25">
      <c r="A312" s="8"/>
      <c r="B312" s="59">
        <v>10</v>
      </c>
      <c r="C312" s="38">
        <v>6.5</v>
      </c>
      <c r="D312" s="38">
        <v>7</v>
      </c>
      <c r="E312" s="38">
        <v>1</v>
      </c>
      <c r="F312" s="38">
        <v>1</v>
      </c>
      <c r="G312" s="38">
        <v>1</v>
      </c>
      <c r="H312" s="38">
        <v>2</v>
      </c>
      <c r="I312" s="38">
        <v>0</v>
      </c>
      <c r="J312" s="38">
        <v>1</v>
      </c>
      <c r="K312" s="38">
        <v>0</v>
      </c>
      <c r="L312" s="38">
        <v>1</v>
      </c>
      <c r="M312" s="38">
        <v>1</v>
      </c>
      <c r="N312" s="43">
        <v>0.5</v>
      </c>
    </row>
    <row r="313" spans="1:14" s="9" customFormat="1" hidden="1" outlineLevel="1" x14ac:dyDescent="0.25">
      <c r="A313" s="8"/>
      <c r="B313" s="75">
        <v>11</v>
      </c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7"/>
    </row>
    <row r="314" spans="1:14" s="9" customFormat="1" hidden="1" outlineLevel="1" x14ac:dyDescent="0.25">
      <c r="A314" s="8"/>
      <c r="B314" s="78">
        <v>12</v>
      </c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80"/>
    </row>
    <row r="315" spans="1:14" s="9" customFormat="1" hidden="1" outlineLevel="1" x14ac:dyDescent="0.25">
      <c r="A315" s="8"/>
      <c r="B315" s="78">
        <v>13</v>
      </c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80"/>
    </row>
    <row r="316" spans="1:14" s="9" customFormat="1" hidden="1" outlineLevel="1" x14ac:dyDescent="0.25">
      <c r="A316" s="8"/>
      <c r="B316" s="78">
        <v>14</v>
      </c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80"/>
    </row>
    <row r="317" spans="1:14" s="9" customFormat="1" hidden="1" outlineLevel="1" x14ac:dyDescent="0.25">
      <c r="A317" s="8"/>
      <c r="B317" s="78">
        <v>15</v>
      </c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80"/>
    </row>
    <row r="318" spans="1:14" s="9" customFormat="1" hidden="1" outlineLevel="1" x14ac:dyDescent="0.25">
      <c r="A318" s="8"/>
      <c r="B318" s="78">
        <v>16</v>
      </c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80"/>
    </row>
    <row r="319" spans="1:14" s="9" customFormat="1" hidden="1" outlineLevel="1" x14ac:dyDescent="0.25">
      <c r="A319" s="8"/>
      <c r="B319" s="78">
        <v>17</v>
      </c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80"/>
    </row>
    <row r="320" spans="1:14" s="9" customFormat="1" hidden="1" outlineLevel="1" x14ac:dyDescent="0.25">
      <c r="A320" s="8"/>
      <c r="B320" s="78">
        <v>18</v>
      </c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80"/>
    </row>
    <row r="321" spans="1:14" s="9" customFormat="1" hidden="1" outlineLevel="1" x14ac:dyDescent="0.25">
      <c r="A321" s="8"/>
      <c r="B321" s="78">
        <v>19</v>
      </c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80"/>
    </row>
    <row r="322" spans="1:14" s="9" customFormat="1" hidden="1" outlineLevel="1" x14ac:dyDescent="0.25">
      <c r="A322" s="8"/>
      <c r="B322" s="78">
        <v>20</v>
      </c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80"/>
    </row>
    <row r="323" spans="1:14" s="9" customFormat="1" hidden="1" outlineLevel="1" x14ac:dyDescent="0.25">
      <c r="A323" s="8"/>
      <c r="B323" s="78">
        <v>21</v>
      </c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80"/>
    </row>
    <row r="324" spans="1:14" s="9" customFormat="1" hidden="1" outlineLevel="1" x14ac:dyDescent="0.25">
      <c r="A324" s="8"/>
      <c r="B324" s="78">
        <v>22</v>
      </c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80"/>
    </row>
    <row r="325" spans="1:14" s="9" customFormat="1" hidden="1" outlineLevel="1" x14ac:dyDescent="0.25">
      <c r="A325" s="8"/>
      <c r="B325" s="78">
        <v>23</v>
      </c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80"/>
    </row>
    <row r="326" spans="1:14" s="9" customFormat="1" hidden="1" outlineLevel="1" x14ac:dyDescent="0.25">
      <c r="A326" s="8"/>
      <c r="B326" s="78">
        <v>24</v>
      </c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80"/>
    </row>
    <row r="327" spans="1:14" s="9" customFormat="1" hidden="1" outlineLevel="1" x14ac:dyDescent="0.25">
      <c r="A327" s="8"/>
      <c r="B327" s="78">
        <v>25</v>
      </c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79"/>
      <c r="N327" s="80"/>
    </row>
    <row r="328" spans="1:14" s="9" customFormat="1" hidden="1" outlineLevel="1" x14ac:dyDescent="0.25">
      <c r="A328" s="8"/>
      <c r="B328" s="78">
        <v>26</v>
      </c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80"/>
    </row>
    <row r="329" spans="1:14" s="9" customFormat="1" hidden="1" outlineLevel="1" x14ac:dyDescent="0.25">
      <c r="A329" s="8"/>
      <c r="B329" s="78">
        <v>27</v>
      </c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79"/>
      <c r="N329" s="80"/>
    </row>
    <row r="330" spans="1:14" s="9" customFormat="1" hidden="1" outlineLevel="1" x14ac:dyDescent="0.25">
      <c r="A330" s="8"/>
      <c r="B330" s="78">
        <v>28</v>
      </c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80"/>
    </row>
    <row r="331" spans="1:14" s="9" customFormat="1" hidden="1" outlineLevel="1" x14ac:dyDescent="0.25">
      <c r="A331" s="8"/>
      <c r="B331" s="78">
        <v>29</v>
      </c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79"/>
      <c r="N331" s="80"/>
    </row>
    <row r="332" spans="1:14" s="9" customFormat="1" hidden="1" outlineLevel="1" x14ac:dyDescent="0.25">
      <c r="A332" s="8"/>
      <c r="B332" s="78">
        <v>30</v>
      </c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79"/>
      <c r="N332" s="80"/>
    </row>
    <row r="333" spans="1:14" s="9" customFormat="1" hidden="1" outlineLevel="1" x14ac:dyDescent="0.25">
      <c r="A333" s="8"/>
      <c r="B333" s="78">
        <v>31</v>
      </c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80"/>
    </row>
    <row r="334" spans="1:14" s="9" customFormat="1" collapsed="1" x14ac:dyDescent="0.25"/>
    <row r="335" spans="1:14" s="9" customFormat="1" ht="24.95" customHeight="1" x14ac:dyDescent="0.25">
      <c r="A335" s="8"/>
      <c r="B335" s="44" t="s">
        <v>35</v>
      </c>
      <c r="C335" s="84">
        <f>IF(LEN(C$8)=0,"",SUM(C336:C345))</f>
        <v>72.5</v>
      </c>
      <c r="D335" s="45">
        <f t="shared" ref="D335:N335" si="11">IF(LEN(D$8)=0,"",SUM(D336:D345))</f>
        <v>43.5</v>
      </c>
      <c r="E335" s="45">
        <f t="shared" si="11"/>
        <v>17.5</v>
      </c>
      <c r="F335" s="45">
        <f t="shared" si="11"/>
        <v>9.5</v>
      </c>
      <c r="G335" s="45">
        <f t="shared" si="11"/>
        <v>11</v>
      </c>
      <c r="H335" s="45">
        <f t="shared" si="11"/>
        <v>10</v>
      </c>
      <c r="I335" s="45">
        <f t="shared" si="11"/>
        <v>7</v>
      </c>
      <c r="J335" s="45">
        <f t="shared" si="11"/>
        <v>10.5</v>
      </c>
      <c r="K335" s="45">
        <f t="shared" si="11"/>
        <v>4</v>
      </c>
      <c r="L335" s="45">
        <f t="shared" si="11"/>
        <v>13</v>
      </c>
      <c r="M335" s="45">
        <f t="shared" si="11"/>
        <v>10.5</v>
      </c>
      <c r="N335" s="46">
        <f t="shared" si="11"/>
        <v>5</v>
      </c>
    </row>
    <row r="336" spans="1:14" s="9" customFormat="1" hidden="1" outlineLevel="1" x14ac:dyDescent="0.25">
      <c r="A336" s="8"/>
      <c r="B336" s="60">
        <v>1</v>
      </c>
      <c r="C336" s="38">
        <v>8</v>
      </c>
      <c r="D336" s="38">
        <v>7.5</v>
      </c>
      <c r="E336" s="38">
        <v>1</v>
      </c>
      <c r="F336" s="38">
        <v>0.5</v>
      </c>
      <c r="G336" s="38">
        <v>0.5</v>
      </c>
      <c r="H336" s="38">
        <v>0</v>
      </c>
      <c r="I336" s="38">
        <v>0.5</v>
      </c>
      <c r="J336" s="38">
        <v>1</v>
      </c>
      <c r="K336" s="38">
        <v>2</v>
      </c>
      <c r="L336" s="38">
        <v>0.5</v>
      </c>
      <c r="M336" s="38">
        <v>1</v>
      </c>
      <c r="N336" s="43">
        <v>0.5</v>
      </c>
    </row>
    <row r="337" spans="1:14" s="9" customFormat="1" hidden="1" outlineLevel="1" x14ac:dyDescent="0.25">
      <c r="A337" s="8"/>
      <c r="B337" s="59">
        <v>2</v>
      </c>
      <c r="C337" s="38">
        <v>7.5</v>
      </c>
      <c r="D337" s="38">
        <v>0</v>
      </c>
      <c r="E337" s="38">
        <v>3</v>
      </c>
      <c r="F337" s="38">
        <v>1</v>
      </c>
      <c r="G337" s="38">
        <v>1.5</v>
      </c>
      <c r="H337" s="38">
        <v>0</v>
      </c>
      <c r="I337" s="38">
        <v>0</v>
      </c>
      <c r="J337" s="38">
        <v>1</v>
      </c>
      <c r="K337" s="38">
        <v>0</v>
      </c>
      <c r="L337" s="38">
        <v>1.5</v>
      </c>
      <c r="M337" s="38">
        <v>2</v>
      </c>
      <c r="N337" s="43">
        <v>0.5</v>
      </c>
    </row>
    <row r="338" spans="1:14" s="9" customFormat="1" hidden="1" outlineLevel="1" x14ac:dyDescent="0.25">
      <c r="A338" s="8"/>
      <c r="B338" s="59">
        <v>3</v>
      </c>
      <c r="C338" s="38">
        <v>8</v>
      </c>
      <c r="D338" s="38">
        <v>0</v>
      </c>
      <c r="E338" s="38">
        <v>2</v>
      </c>
      <c r="F338" s="38">
        <v>0.5</v>
      </c>
      <c r="G338" s="38">
        <v>2</v>
      </c>
      <c r="H338" s="38">
        <v>2</v>
      </c>
      <c r="I338" s="38">
        <v>1.5</v>
      </c>
      <c r="J338" s="38">
        <v>1</v>
      </c>
      <c r="K338" s="38">
        <v>0</v>
      </c>
      <c r="L338" s="38">
        <v>1.5</v>
      </c>
      <c r="M338" s="38">
        <v>1</v>
      </c>
      <c r="N338" s="43">
        <v>0.5</v>
      </c>
    </row>
    <row r="339" spans="1:14" s="9" customFormat="1" hidden="1" outlineLevel="1" x14ac:dyDescent="0.25">
      <c r="A339" s="8"/>
      <c r="B339" s="59">
        <v>4</v>
      </c>
      <c r="C339" s="38">
        <v>8.5</v>
      </c>
      <c r="D339" s="38">
        <v>7</v>
      </c>
      <c r="E339" s="38">
        <v>0.5</v>
      </c>
      <c r="F339" s="38">
        <v>1</v>
      </c>
      <c r="G339" s="38">
        <v>1</v>
      </c>
      <c r="H339" s="38">
        <v>0</v>
      </c>
      <c r="I339" s="38">
        <v>0</v>
      </c>
      <c r="J339" s="38">
        <v>1</v>
      </c>
      <c r="K339" s="38">
        <v>0</v>
      </c>
      <c r="L339" s="38">
        <v>2</v>
      </c>
      <c r="M339" s="38">
        <v>1</v>
      </c>
      <c r="N339" s="43">
        <v>0.5</v>
      </c>
    </row>
    <row r="340" spans="1:14" s="9" customFormat="1" hidden="1" outlineLevel="1" x14ac:dyDescent="0.25">
      <c r="A340" s="8"/>
      <c r="B340" s="59">
        <v>5</v>
      </c>
      <c r="C340" s="38">
        <v>4</v>
      </c>
      <c r="D340" s="38">
        <v>7.5</v>
      </c>
      <c r="E340" s="38">
        <v>2</v>
      </c>
      <c r="F340" s="38">
        <v>2</v>
      </c>
      <c r="G340" s="38">
        <v>2</v>
      </c>
      <c r="H340" s="38">
        <v>2</v>
      </c>
      <c r="I340" s="38">
        <v>2</v>
      </c>
      <c r="J340" s="38">
        <v>1.5</v>
      </c>
      <c r="K340" s="38">
        <v>0</v>
      </c>
      <c r="L340" s="38">
        <v>0</v>
      </c>
      <c r="M340" s="38">
        <v>0</v>
      </c>
      <c r="N340" s="43">
        <v>0.5</v>
      </c>
    </row>
    <row r="341" spans="1:14" s="9" customFormat="1" hidden="1" outlineLevel="1" x14ac:dyDescent="0.25">
      <c r="A341" s="8"/>
      <c r="B341" s="59">
        <v>6</v>
      </c>
      <c r="C341" s="38">
        <v>7.5</v>
      </c>
      <c r="D341" s="38">
        <v>7</v>
      </c>
      <c r="E341" s="38">
        <v>1</v>
      </c>
      <c r="F341" s="38">
        <v>1</v>
      </c>
      <c r="G341" s="38">
        <v>0.5</v>
      </c>
      <c r="H341" s="38">
        <v>0</v>
      </c>
      <c r="I341" s="38">
        <v>0</v>
      </c>
      <c r="J341" s="38">
        <v>1</v>
      </c>
      <c r="K341" s="38">
        <v>0</v>
      </c>
      <c r="L341" s="38">
        <v>1.5</v>
      </c>
      <c r="M341" s="38">
        <v>1.5</v>
      </c>
      <c r="N341" s="43">
        <v>0.5</v>
      </c>
    </row>
    <row r="342" spans="1:14" s="9" customFormat="1" hidden="1" outlineLevel="1" x14ac:dyDescent="0.25">
      <c r="A342" s="8"/>
      <c r="B342" s="59">
        <v>7</v>
      </c>
      <c r="C342" s="38">
        <v>8</v>
      </c>
      <c r="D342" s="38">
        <v>7.5</v>
      </c>
      <c r="E342" s="38">
        <v>1</v>
      </c>
      <c r="F342" s="38">
        <v>0.5</v>
      </c>
      <c r="G342" s="38">
        <v>0.5</v>
      </c>
      <c r="H342" s="38">
        <v>0</v>
      </c>
      <c r="I342" s="38">
        <v>0.5</v>
      </c>
      <c r="J342" s="38">
        <v>1</v>
      </c>
      <c r="K342" s="38">
        <v>2</v>
      </c>
      <c r="L342" s="38">
        <v>1.5</v>
      </c>
      <c r="M342" s="38">
        <v>1</v>
      </c>
      <c r="N342" s="43">
        <v>0.5</v>
      </c>
    </row>
    <row r="343" spans="1:14" s="9" customFormat="1" hidden="1" outlineLevel="1" x14ac:dyDescent="0.25">
      <c r="A343" s="8"/>
      <c r="B343" s="59">
        <v>8</v>
      </c>
      <c r="C343" s="38">
        <v>8</v>
      </c>
      <c r="D343" s="38">
        <v>0</v>
      </c>
      <c r="E343" s="38">
        <v>2</v>
      </c>
      <c r="F343" s="38">
        <v>1</v>
      </c>
      <c r="G343" s="38">
        <v>1</v>
      </c>
      <c r="H343" s="38">
        <v>2</v>
      </c>
      <c r="I343" s="38">
        <v>1</v>
      </c>
      <c r="J343" s="38">
        <v>1</v>
      </c>
      <c r="K343" s="38">
        <v>0</v>
      </c>
      <c r="L343" s="38">
        <v>1.5</v>
      </c>
      <c r="M343" s="38">
        <v>1</v>
      </c>
      <c r="N343" s="43">
        <v>0.5</v>
      </c>
    </row>
    <row r="344" spans="1:14" s="9" customFormat="1" hidden="1" outlineLevel="1" x14ac:dyDescent="0.25">
      <c r="A344" s="8"/>
      <c r="B344" s="59">
        <v>9</v>
      </c>
      <c r="C344" s="38">
        <v>6.5</v>
      </c>
      <c r="D344" s="38">
        <v>0</v>
      </c>
      <c r="E344" s="38">
        <v>4</v>
      </c>
      <c r="F344" s="38">
        <v>1</v>
      </c>
      <c r="G344" s="38">
        <v>1</v>
      </c>
      <c r="H344" s="38">
        <v>2</v>
      </c>
      <c r="I344" s="38">
        <v>1.5</v>
      </c>
      <c r="J344" s="38">
        <v>1</v>
      </c>
      <c r="K344" s="38">
        <v>0</v>
      </c>
      <c r="L344" s="38">
        <v>2</v>
      </c>
      <c r="M344" s="38">
        <v>1</v>
      </c>
      <c r="N344" s="43">
        <v>0.5</v>
      </c>
    </row>
    <row r="345" spans="1:14" s="9" customFormat="1" hidden="1" outlineLevel="1" x14ac:dyDescent="0.25">
      <c r="A345" s="8"/>
      <c r="B345" s="59">
        <v>10</v>
      </c>
      <c r="C345" s="38">
        <v>6.5</v>
      </c>
      <c r="D345" s="38">
        <v>7</v>
      </c>
      <c r="E345" s="38">
        <v>1</v>
      </c>
      <c r="F345" s="38">
        <v>1</v>
      </c>
      <c r="G345" s="38">
        <v>1</v>
      </c>
      <c r="H345" s="38">
        <v>2</v>
      </c>
      <c r="I345" s="38">
        <v>0</v>
      </c>
      <c r="J345" s="38">
        <v>1</v>
      </c>
      <c r="K345" s="38">
        <v>0</v>
      </c>
      <c r="L345" s="38">
        <v>1</v>
      </c>
      <c r="M345" s="38">
        <v>1</v>
      </c>
      <c r="N345" s="43">
        <v>0.5</v>
      </c>
    </row>
    <row r="346" spans="1:14" s="9" customFormat="1" hidden="1" outlineLevel="1" x14ac:dyDescent="0.25">
      <c r="A346" s="8"/>
      <c r="B346" s="75">
        <v>11</v>
      </c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7"/>
    </row>
    <row r="347" spans="1:14" s="9" customFormat="1" hidden="1" outlineLevel="1" x14ac:dyDescent="0.25">
      <c r="A347" s="8"/>
      <c r="B347" s="78">
        <v>12</v>
      </c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79"/>
      <c r="N347" s="80"/>
    </row>
    <row r="348" spans="1:14" s="9" customFormat="1" hidden="1" outlineLevel="1" x14ac:dyDescent="0.25">
      <c r="A348" s="8"/>
      <c r="B348" s="78">
        <v>13</v>
      </c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79"/>
      <c r="N348" s="80"/>
    </row>
    <row r="349" spans="1:14" s="9" customFormat="1" hidden="1" outlineLevel="1" x14ac:dyDescent="0.25">
      <c r="A349" s="8"/>
      <c r="B349" s="78">
        <v>14</v>
      </c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79"/>
      <c r="N349" s="80"/>
    </row>
    <row r="350" spans="1:14" s="9" customFormat="1" hidden="1" outlineLevel="1" x14ac:dyDescent="0.25">
      <c r="A350" s="8"/>
      <c r="B350" s="78">
        <v>15</v>
      </c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80"/>
    </row>
    <row r="351" spans="1:14" s="9" customFormat="1" hidden="1" outlineLevel="1" x14ac:dyDescent="0.25">
      <c r="A351" s="8"/>
      <c r="B351" s="78">
        <v>16</v>
      </c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79"/>
      <c r="N351" s="80"/>
    </row>
    <row r="352" spans="1:14" s="9" customFormat="1" hidden="1" outlineLevel="1" x14ac:dyDescent="0.25">
      <c r="A352" s="8"/>
      <c r="B352" s="78">
        <v>17</v>
      </c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79"/>
      <c r="N352" s="80"/>
    </row>
    <row r="353" spans="1:14" s="9" customFormat="1" hidden="1" outlineLevel="1" x14ac:dyDescent="0.25">
      <c r="A353" s="8"/>
      <c r="B353" s="78">
        <v>18</v>
      </c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80"/>
    </row>
    <row r="354" spans="1:14" s="9" customFormat="1" hidden="1" outlineLevel="1" x14ac:dyDescent="0.25">
      <c r="A354" s="8"/>
      <c r="B354" s="78">
        <v>19</v>
      </c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80"/>
    </row>
    <row r="355" spans="1:14" s="9" customFormat="1" hidden="1" outlineLevel="1" x14ac:dyDescent="0.25">
      <c r="A355" s="8"/>
      <c r="B355" s="78">
        <v>20</v>
      </c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80"/>
    </row>
    <row r="356" spans="1:14" s="9" customFormat="1" hidden="1" outlineLevel="1" x14ac:dyDescent="0.25">
      <c r="A356" s="8"/>
      <c r="B356" s="78">
        <v>21</v>
      </c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80"/>
    </row>
    <row r="357" spans="1:14" s="9" customFormat="1" hidden="1" outlineLevel="1" x14ac:dyDescent="0.25">
      <c r="A357" s="8"/>
      <c r="B357" s="78">
        <v>22</v>
      </c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80"/>
    </row>
    <row r="358" spans="1:14" s="9" customFormat="1" hidden="1" outlineLevel="1" x14ac:dyDescent="0.25">
      <c r="A358" s="8"/>
      <c r="B358" s="78">
        <v>23</v>
      </c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80"/>
    </row>
    <row r="359" spans="1:14" s="9" customFormat="1" hidden="1" outlineLevel="1" x14ac:dyDescent="0.25">
      <c r="A359" s="8"/>
      <c r="B359" s="78">
        <v>24</v>
      </c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79"/>
      <c r="N359" s="80"/>
    </row>
    <row r="360" spans="1:14" s="9" customFormat="1" hidden="1" outlineLevel="1" x14ac:dyDescent="0.25">
      <c r="A360" s="8"/>
      <c r="B360" s="78">
        <v>25</v>
      </c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79"/>
      <c r="N360" s="80"/>
    </row>
    <row r="361" spans="1:14" s="9" customFormat="1" hidden="1" outlineLevel="1" x14ac:dyDescent="0.25">
      <c r="A361" s="8"/>
      <c r="B361" s="78">
        <v>26</v>
      </c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79"/>
      <c r="N361" s="80"/>
    </row>
    <row r="362" spans="1:14" s="9" customFormat="1" hidden="1" outlineLevel="1" x14ac:dyDescent="0.25">
      <c r="A362" s="8"/>
      <c r="B362" s="78">
        <v>27</v>
      </c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80"/>
    </row>
    <row r="363" spans="1:14" s="9" customFormat="1" hidden="1" outlineLevel="1" x14ac:dyDescent="0.25">
      <c r="A363" s="8"/>
      <c r="B363" s="78">
        <v>28</v>
      </c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80"/>
    </row>
    <row r="364" spans="1:14" s="9" customFormat="1" hidden="1" outlineLevel="1" x14ac:dyDescent="0.25">
      <c r="A364" s="8"/>
      <c r="B364" s="78">
        <v>29</v>
      </c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79"/>
      <c r="N364" s="80"/>
    </row>
    <row r="365" spans="1:14" s="9" customFormat="1" hidden="1" outlineLevel="1" x14ac:dyDescent="0.25">
      <c r="A365" s="8"/>
      <c r="B365" s="78">
        <v>30</v>
      </c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80"/>
    </row>
    <row r="366" spans="1:14" s="9" customFormat="1" collapsed="1" x14ac:dyDescent="0.25"/>
    <row r="367" spans="1:14" s="9" customFormat="1" ht="24.95" customHeight="1" x14ac:dyDescent="0.25">
      <c r="A367" s="8"/>
      <c r="B367" s="44" t="s">
        <v>36</v>
      </c>
      <c r="C367" s="84">
        <f>IF(LEN(C$8)=0,"",SUM(C368:C377))</f>
        <v>72.5</v>
      </c>
      <c r="D367" s="45">
        <f t="shared" ref="D367:N367" si="12">IF(LEN(D$8)=0,"",SUM(D368:D377))</f>
        <v>43.5</v>
      </c>
      <c r="E367" s="45">
        <f t="shared" si="12"/>
        <v>17.5</v>
      </c>
      <c r="F367" s="45">
        <f t="shared" si="12"/>
        <v>9.5</v>
      </c>
      <c r="G367" s="45">
        <f t="shared" si="12"/>
        <v>11</v>
      </c>
      <c r="H367" s="45">
        <f t="shared" si="12"/>
        <v>10</v>
      </c>
      <c r="I367" s="45">
        <f t="shared" si="12"/>
        <v>7</v>
      </c>
      <c r="J367" s="45">
        <f t="shared" si="12"/>
        <v>10.5</v>
      </c>
      <c r="K367" s="45">
        <f t="shared" si="12"/>
        <v>4</v>
      </c>
      <c r="L367" s="45">
        <f t="shared" si="12"/>
        <v>13</v>
      </c>
      <c r="M367" s="45">
        <f t="shared" si="12"/>
        <v>10.5</v>
      </c>
      <c r="N367" s="46">
        <f t="shared" si="12"/>
        <v>5</v>
      </c>
    </row>
    <row r="368" spans="1:14" s="9" customFormat="1" hidden="1" outlineLevel="1" x14ac:dyDescent="0.25">
      <c r="A368" s="8"/>
      <c r="B368" s="60">
        <v>1</v>
      </c>
      <c r="C368" s="38">
        <v>8</v>
      </c>
      <c r="D368" s="38">
        <v>7.5</v>
      </c>
      <c r="E368" s="38">
        <v>1</v>
      </c>
      <c r="F368" s="38">
        <v>0.5</v>
      </c>
      <c r="G368" s="38">
        <v>0.5</v>
      </c>
      <c r="H368" s="38">
        <v>0</v>
      </c>
      <c r="I368" s="38">
        <v>0.5</v>
      </c>
      <c r="J368" s="38">
        <v>1</v>
      </c>
      <c r="K368" s="38">
        <v>2</v>
      </c>
      <c r="L368" s="38">
        <v>0.5</v>
      </c>
      <c r="M368" s="38">
        <v>1</v>
      </c>
      <c r="N368" s="43">
        <v>0.5</v>
      </c>
    </row>
    <row r="369" spans="1:14" s="9" customFormat="1" hidden="1" outlineLevel="1" x14ac:dyDescent="0.25">
      <c r="A369" s="8"/>
      <c r="B369" s="59">
        <v>2</v>
      </c>
      <c r="C369" s="38">
        <v>7.5</v>
      </c>
      <c r="D369" s="38">
        <v>0</v>
      </c>
      <c r="E369" s="38">
        <v>3</v>
      </c>
      <c r="F369" s="38">
        <v>1</v>
      </c>
      <c r="G369" s="38">
        <v>1.5</v>
      </c>
      <c r="H369" s="38">
        <v>0</v>
      </c>
      <c r="I369" s="38">
        <v>0</v>
      </c>
      <c r="J369" s="38">
        <v>1</v>
      </c>
      <c r="K369" s="38">
        <v>0</v>
      </c>
      <c r="L369" s="38">
        <v>1.5</v>
      </c>
      <c r="M369" s="38">
        <v>2</v>
      </c>
      <c r="N369" s="43">
        <v>0.5</v>
      </c>
    </row>
    <row r="370" spans="1:14" s="9" customFormat="1" hidden="1" outlineLevel="1" x14ac:dyDescent="0.25">
      <c r="A370" s="8"/>
      <c r="B370" s="59">
        <v>3</v>
      </c>
      <c r="C370" s="38">
        <v>8</v>
      </c>
      <c r="D370" s="38">
        <v>0</v>
      </c>
      <c r="E370" s="38">
        <v>2</v>
      </c>
      <c r="F370" s="38">
        <v>0.5</v>
      </c>
      <c r="G370" s="38">
        <v>2</v>
      </c>
      <c r="H370" s="38">
        <v>2</v>
      </c>
      <c r="I370" s="38">
        <v>1.5</v>
      </c>
      <c r="J370" s="38">
        <v>1</v>
      </c>
      <c r="K370" s="38">
        <v>0</v>
      </c>
      <c r="L370" s="38">
        <v>1.5</v>
      </c>
      <c r="M370" s="38">
        <v>1</v>
      </c>
      <c r="N370" s="43">
        <v>0.5</v>
      </c>
    </row>
    <row r="371" spans="1:14" s="9" customFormat="1" hidden="1" outlineLevel="1" x14ac:dyDescent="0.25">
      <c r="A371" s="8"/>
      <c r="B371" s="59">
        <v>4</v>
      </c>
      <c r="C371" s="38">
        <v>8.5</v>
      </c>
      <c r="D371" s="38">
        <v>7</v>
      </c>
      <c r="E371" s="38">
        <v>0.5</v>
      </c>
      <c r="F371" s="38">
        <v>1</v>
      </c>
      <c r="G371" s="38">
        <v>1</v>
      </c>
      <c r="H371" s="38">
        <v>0</v>
      </c>
      <c r="I371" s="38">
        <v>0</v>
      </c>
      <c r="J371" s="38">
        <v>1</v>
      </c>
      <c r="K371" s="38">
        <v>0</v>
      </c>
      <c r="L371" s="38">
        <v>2</v>
      </c>
      <c r="M371" s="38">
        <v>1</v>
      </c>
      <c r="N371" s="43">
        <v>0.5</v>
      </c>
    </row>
    <row r="372" spans="1:14" s="9" customFormat="1" hidden="1" outlineLevel="1" x14ac:dyDescent="0.25">
      <c r="A372" s="8"/>
      <c r="B372" s="59">
        <v>5</v>
      </c>
      <c r="C372" s="38">
        <v>4</v>
      </c>
      <c r="D372" s="38">
        <v>7.5</v>
      </c>
      <c r="E372" s="38">
        <v>2</v>
      </c>
      <c r="F372" s="38">
        <v>2</v>
      </c>
      <c r="G372" s="38">
        <v>2</v>
      </c>
      <c r="H372" s="38">
        <v>2</v>
      </c>
      <c r="I372" s="38">
        <v>2</v>
      </c>
      <c r="J372" s="38">
        <v>1.5</v>
      </c>
      <c r="K372" s="38">
        <v>0</v>
      </c>
      <c r="L372" s="38">
        <v>0</v>
      </c>
      <c r="M372" s="38">
        <v>0</v>
      </c>
      <c r="N372" s="43">
        <v>0.5</v>
      </c>
    </row>
    <row r="373" spans="1:14" s="9" customFormat="1" hidden="1" outlineLevel="1" x14ac:dyDescent="0.25">
      <c r="A373" s="8"/>
      <c r="B373" s="59">
        <v>6</v>
      </c>
      <c r="C373" s="38">
        <v>7.5</v>
      </c>
      <c r="D373" s="38">
        <v>7</v>
      </c>
      <c r="E373" s="38">
        <v>1</v>
      </c>
      <c r="F373" s="38">
        <v>1</v>
      </c>
      <c r="G373" s="38">
        <v>0.5</v>
      </c>
      <c r="H373" s="38">
        <v>0</v>
      </c>
      <c r="I373" s="38">
        <v>0</v>
      </c>
      <c r="J373" s="38">
        <v>1</v>
      </c>
      <c r="K373" s="38">
        <v>0</v>
      </c>
      <c r="L373" s="38">
        <v>1.5</v>
      </c>
      <c r="M373" s="38">
        <v>1.5</v>
      </c>
      <c r="N373" s="43">
        <v>0.5</v>
      </c>
    </row>
    <row r="374" spans="1:14" s="9" customFormat="1" hidden="1" outlineLevel="1" x14ac:dyDescent="0.25">
      <c r="A374" s="8"/>
      <c r="B374" s="59">
        <v>7</v>
      </c>
      <c r="C374" s="38">
        <v>8</v>
      </c>
      <c r="D374" s="38">
        <v>7.5</v>
      </c>
      <c r="E374" s="38">
        <v>1</v>
      </c>
      <c r="F374" s="38">
        <v>0.5</v>
      </c>
      <c r="G374" s="38">
        <v>0.5</v>
      </c>
      <c r="H374" s="38">
        <v>0</v>
      </c>
      <c r="I374" s="38">
        <v>0.5</v>
      </c>
      <c r="J374" s="38">
        <v>1</v>
      </c>
      <c r="K374" s="38">
        <v>2</v>
      </c>
      <c r="L374" s="38">
        <v>1.5</v>
      </c>
      <c r="M374" s="38">
        <v>1</v>
      </c>
      <c r="N374" s="43">
        <v>0.5</v>
      </c>
    </row>
    <row r="375" spans="1:14" s="9" customFormat="1" hidden="1" outlineLevel="1" x14ac:dyDescent="0.25">
      <c r="A375" s="8"/>
      <c r="B375" s="59">
        <v>8</v>
      </c>
      <c r="C375" s="38">
        <v>8</v>
      </c>
      <c r="D375" s="38">
        <v>0</v>
      </c>
      <c r="E375" s="38">
        <v>2</v>
      </c>
      <c r="F375" s="38">
        <v>1</v>
      </c>
      <c r="G375" s="38">
        <v>1</v>
      </c>
      <c r="H375" s="38">
        <v>2</v>
      </c>
      <c r="I375" s="38">
        <v>1</v>
      </c>
      <c r="J375" s="38">
        <v>1</v>
      </c>
      <c r="K375" s="38">
        <v>0</v>
      </c>
      <c r="L375" s="38">
        <v>1.5</v>
      </c>
      <c r="M375" s="38">
        <v>1</v>
      </c>
      <c r="N375" s="43">
        <v>0.5</v>
      </c>
    </row>
    <row r="376" spans="1:14" s="9" customFormat="1" hidden="1" outlineLevel="1" x14ac:dyDescent="0.25">
      <c r="A376" s="8"/>
      <c r="B376" s="59">
        <v>9</v>
      </c>
      <c r="C376" s="38">
        <v>6.5</v>
      </c>
      <c r="D376" s="38">
        <v>0</v>
      </c>
      <c r="E376" s="38">
        <v>4</v>
      </c>
      <c r="F376" s="38">
        <v>1</v>
      </c>
      <c r="G376" s="38">
        <v>1</v>
      </c>
      <c r="H376" s="38">
        <v>2</v>
      </c>
      <c r="I376" s="38">
        <v>1.5</v>
      </c>
      <c r="J376" s="38">
        <v>1</v>
      </c>
      <c r="K376" s="38">
        <v>0</v>
      </c>
      <c r="L376" s="38">
        <v>2</v>
      </c>
      <c r="M376" s="38">
        <v>1</v>
      </c>
      <c r="N376" s="43">
        <v>0.5</v>
      </c>
    </row>
    <row r="377" spans="1:14" s="9" customFormat="1" hidden="1" outlineLevel="1" x14ac:dyDescent="0.25">
      <c r="A377" s="8"/>
      <c r="B377" s="59">
        <v>10</v>
      </c>
      <c r="C377" s="38">
        <v>6.5</v>
      </c>
      <c r="D377" s="38">
        <v>7</v>
      </c>
      <c r="E377" s="38">
        <v>1</v>
      </c>
      <c r="F377" s="38">
        <v>1</v>
      </c>
      <c r="G377" s="38">
        <v>1</v>
      </c>
      <c r="H377" s="38">
        <v>2</v>
      </c>
      <c r="I377" s="38">
        <v>0</v>
      </c>
      <c r="J377" s="38">
        <v>1</v>
      </c>
      <c r="K377" s="38">
        <v>0</v>
      </c>
      <c r="L377" s="38">
        <v>1</v>
      </c>
      <c r="M377" s="38">
        <v>1</v>
      </c>
      <c r="N377" s="43">
        <v>0.5</v>
      </c>
    </row>
    <row r="378" spans="1:14" s="9" customFormat="1" hidden="1" outlineLevel="1" x14ac:dyDescent="0.25">
      <c r="A378" s="8"/>
      <c r="B378" s="75">
        <v>11</v>
      </c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7"/>
    </row>
    <row r="379" spans="1:14" s="9" customFormat="1" hidden="1" outlineLevel="1" x14ac:dyDescent="0.25">
      <c r="A379" s="8"/>
      <c r="B379" s="78">
        <v>12</v>
      </c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79"/>
      <c r="N379" s="80"/>
    </row>
    <row r="380" spans="1:14" s="9" customFormat="1" hidden="1" outlineLevel="1" x14ac:dyDescent="0.25">
      <c r="A380" s="8"/>
      <c r="B380" s="78">
        <v>13</v>
      </c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80"/>
    </row>
    <row r="381" spans="1:14" s="9" customFormat="1" hidden="1" outlineLevel="1" x14ac:dyDescent="0.25">
      <c r="A381" s="8"/>
      <c r="B381" s="78">
        <v>14</v>
      </c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79"/>
      <c r="N381" s="80"/>
    </row>
    <row r="382" spans="1:14" s="9" customFormat="1" hidden="1" outlineLevel="1" x14ac:dyDescent="0.25">
      <c r="A382" s="8"/>
      <c r="B382" s="78">
        <v>15</v>
      </c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80"/>
    </row>
    <row r="383" spans="1:14" s="9" customFormat="1" hidden="1" outlineLevel="1" x14ac:dyDescent="0.25">
      <c r="A383" s="8"/>
      <c r="B383" s="78">
        <v>16</v>
      </c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80"/>
    </row>
    <row r="384" spans="1:14" s="9" customFormat="1" hidden="1" outlineLevel="1" x14ac:dyDescent="0.25">
      <c r="A384" s="8"/>
      <c r="B384" s="78">
        <v>17</v>
      </c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79"/>
      <c r="N384" s="80"/>
    </row>
    <row r="385" spans="1:14" s="9" customFormat="1" hidden="1" outlineLevel="1" x14ac:dyDescent="0.25">
      <c r="A385" s="8"/>
      <c r="B385" s="78">
        <v>18</v>
      </c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79"/>
      <c r="N385" s="80"/>
    </row>
    <row r="386" spans="1:14" s="9" customFormat="1" hidden="1" outlineLevel="1" x14ac:dyDescent="0.25">
      <c r="A386" s="8"/>
      <c r="B386" s="78">
        <v>19</v>
      </c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80"/>
    </row>
    <row r="387" spans="1:14" s="9" customFormat="1" hidden="1" outlineLevel="1" x14ac:dyDescent="0.25">
      <c r="A387" s="8"/>
      <c r="B387" s="78">
        <v>20</v>
      </c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79"/>
      <c r="N387" s="80"/>
    </row>
    <row r="388" spans="1:14" s="9" customFormat="1" hidden="1" outlineLevel="1" x14ac:dyDescent="0.25">
      <c r="A388" s="8"/>
      <c r="B388" s="78">
        <v>21</v>
      </c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79"/>
      <c r="N388" s="80"/>
    </row>
    <row r="389" spans="1:14" s="9" customFormat="1" hidden="1" outlineLevel="1" x14ac:dyDescent="0.25">
      <c r="A389" s="8"/>
      <c r="B389" s="78">
        <v>22</v>
      </c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80"/>
    </row>
    <row r="390" spans="1:14" s="9" customFormat="1" hidden="1" outlineLevel="1" x14ac:dyDescent="0.25">
      <c r="A390" s="8"/>
      <c r="B390" s="78">
        <v>23</v>
      </c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79"/>
      <c r="N390" s="80"/>
    </row>
    <row r="391" spans="1:14" s="9" customFormat="1" hidden="1" outlineLevel="1" x14ac:dyDescent="0.25">
      <c r="A391" s="8"/>
      <c r="B391" s="78">
        <v>24</v>
      </c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80"/>
    </row>
    <row r="392" spans="1:14" s="9" customFormat="1" hidden="1" outlineLevel="1" x14ac:dyDescent="0.25">
      <c r="A392" s="8"/>
      <c r="B392" s="78">
        <v>25</v>
      </c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79"/>
      <c r="N392" s="80"/>
    </row>
    <row r="393" spans="1:14" s="9" customFormat="1" hidden="1" outlineLevel="1" x14ac:dyDescent="0.25">
      <c r="A393" s="8"/>
      <c r="B393" s="78">
        <v>26</v>
      </c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79"/>
      <c r="N393" s="80"/>
    </row>
    <row r="394" spans="1:14" s="9" customFormat="1" hidden="1" outlineLevel="1" x14ac:dyDescent="0.25">
      <c r="A394" s="8"/>
      <c r="B394" s="78">
        <v>27</v>
      </c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80"/>
    </row>
    <row r="395" spans="1:14" s="9" customFormat="1" hidden="1" outlineLevel="1" x14ac:dyDescent="0.25">
      <c r="A395" s="8"/>
      <c r="B395" s="78">
        <v>28</v>
      </c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80"/>
    </row>
    <row r="396" spans="1:14" s="9" customFormat="1" hidden="1" outlineLevel="1" x14ac:dyDescent="0.25">
      <c r="A396" s="8"/>
      <c r="B396" s="78">
        <v>29</v>
      </c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80"/>
    </row>
    <row r="397" spans="1:14" s="9" customFormat="1" hidden="1" outlineLevel="1" x14ac:dyDescent="0.25">
      <c r="A397" s="8"/>
      <c r="B397" s="78">
        <v>30</v>
      </c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80"/>
    </row>
    <row r="398" spans="1:14" s="9" customFormat="1" hidden="1" outlineLevel="1" x14ac:dyDescent="0.25">
      <c r="A398" s="8"/>
      <c r="B398" s="78">
        <v>31</v>
      </c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79"/>
      <c r="N398" s="80"/>
    </row>
    <row r="399" spans="1:14" collapsed="1" x14ac:dyDescent="0.25"/>
    <row r="400" spans="1:14" s="12" customFormat="1" ht="22.9" customHeight="1" x14ac:dyDescent="0.25">
      <c r="B400" s="13"/>
      <c r="C400" s="14"/>
      <c r="D400" s="15"/>
      <c r="E400" s="15"/>
      <c r="F400" s="15"/>
      <c r="G400" s="15"/>
      <c r="H400" s="13"/>
      <c r="I400" s="13"/>
      <c r="J400" s="13"/>
      <c r="K400" s="13"/>
      <c r="L400" s="13"/>
      <c r="M400" s="13"/>
      <c r="N400" s="13"/>
    </row>
  </sheetData>
  <sheetProtection algorithmName="SHA-512" hashValue="vupVxZCAU/BTL/wI5ordwjMtRYkQLEeevf2hswYEjwpu9fbD77rx256snTtCPV3ZjnU8uXY0/xU9pWYpQq5KWw==" saltValue="f5PEAaRaA9p48P0Ktk9Nkw==" spinCount="100000" sheet="1" objects="1" scenarios="1" formatRows="0"/>
  <printOptions horizontalCentered="1"/>
  <pageMargins left="0.31496062992125984" right="0.31496062992125984" top="0.31496062992125984" bottom="0.31496062992125984" header="0.31496062992125984" footer="0.31496062992125984"/>
  <pageSetup paperSize="9" scale="5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AD75-92AE-428C-973A-2C0B49980BF6}">
  <dimension ref="B3:N37"/>
  <sheetViews>
    <sheetView showRowColHeaders="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5.7109375" style="29" customWidth="1"/>
    <col min="2" max="2" width="27.42578125" style="29" bestFit="1" customWidth="1"/>
    <col min="3" max="14" width="15.7109375" style="29" customWidth="1"/>
    <col min="15" max="16384" width="9.140625" style="29"/>
  </cols>
  <sheetData>
    <row r="3" spans="2:14" x14ac:dyDescent="0.25">
      <c r="B3" s="55" t="s">
        <v>47</v>
      </c>
      <c r="C3" s="68">
        <f>IF(LEN(Database!C$8)&gt;0,COLUMN(Database!C$8)-COLUMN(Database!$B$8),"")</f>
        <v>1</v>
      </c>
      <c r="D3" s="68">
        <f>IF(LEN(Database!D$8)&gt;0,COLUMN(Database!D$8)-COLUMN(Database!$B$8),"")</f>
        <v>2</v>
      </c>
      <c r="E3" s="68">
        <f>IF(LEN(Database!E$8)&gt;0,COLUMN(Database!E$8)-COLUMN(Database!$B$8),"")</f>
        <v>3</v>
      </c>
      <c r="F3" s="68">
        <f>IF(LEN(Database!F$8)&gt;0,COLUMN(Database!F$8)-COLUMN(Database!$B$8),"")</f>
        <v>4</v>
      </c>
      <c r="G3" s="68">
        <f>IF(LEN(Database!G$8)&gt;0,COLUMN(Database!G$8)-COLUMN(Database!$B$8),"")</f>
        <v>5</v>
      </c>
      <c r="H3" s="68">
        <f>IF(LEN(Database!H$8)&gt;0,COLUMN(Database!H$8)-COLUMN(Database!$B$8),"")</f>
        <v>6</v>
      </c>
      <c r="I3" s="68">
        <f>IF(LEN(Database!I$8)&gt;0,COLUMN(Database!I$8)-COLUMN(Database!$B$8),"")</f>
        <v>7</v>
      </c>
      <c r="J3" s="68">
        <f>IF(LEN(Database!J$8)&gt;0,COLUMN(Database!J$8)-COLUMN(Database!$B$8),"")</f>
        <v>8</v>
      </c>
      <c r="K3" s="68">
        <f>IF(LEN(Database!K$8)&gt;0,COLUMN(Database!K$8)-COLUMN(Database!$B$8),"")</f>
        <v>9</v>
      </c>
      <c r="L3" s="68">
        <f>IF(LEN(Database!L$8)&gt;0,COLUMN(Database!L$8)-COLUMN(Database!$B$8),"")</f>
        <v>10</v>
      </c>
      <c r="M3" s="68">
        <f>IF(LEN(Database!M$8)&gt;0,COLUMN(Database!M$8)-COLUMN(Database!$B$8),"")</f>
        <v>11</v>
      </c>
      <c r="N3" s="68">
        <f>IF(LEN(Database!N$8)&gt;0,COLUMN(Database!N$8)-COLUMN(Database!$B$8),"")</f>
        <v>12</v>
      </c>
    </row>
    <row r="4" spans="2:14" x14ac:dyDescent="0.25">
      <c r="B4" s="74" t="s">
        <v>46</v>
      </c>
      <c r="C4" s="68">
        <f>IFERROR(SMALL($C$3:$N$3,COLUMN(C$4)-COLUMN($B$4)),"")</f>
        <v>1</v>
      </c>
      <c r="D4" s="68">
        <f t="shared" ref="D4:N4" si="0">IFERROR(SMALL($C$3:$N$3,COLUMN(D$4)-COLUMN($B$4)),"")</f>
        <v>2</v>
      </c>
      <c r="E4" s="68">
        <f t="shared" si="0"/>
        <v>3</v>
      </c>
      <c r="F4" s="68">
        <f t="shared" si="0"/>
        <v>4</v>
      </c>
      <c r="G4" s="68">
        <f t="shared" si="0"/>
        <v>5</v>
      </c>
      <c r="H4" s="68">
        <f t="shared" si="0"/>
        <v>6</v>
      </c>
      <c r="I4" s="68">
        <f t="shared" si="0"/>
        <v>7</v>
      </c>
      <c r="J4" s="68">
        <f t="shared" si="0"/>
        <v>8</v>
      </c>
      <c r="K4" s="68">
        <f t="shared" si="0"/>
        <v>9</v>
      </c>
      <c r="L4" s="68">
        <f t="shared" si="0"/>
        <v>10</v>
      </c>
      <c r="M4" s="68">
        <f t="shared" si="0"/>
        <v>11</v>
      </c>
      <c r="N4" s="68">
        <f t="shared" si="0"/>
        <v>12</v>
      </c>
    </row>
    <row r="5" spans="2:14" ht="30" x14ac:dyDescent="0.25">
      <c r="B5" s="73" t="s">
        <v>48</v>
      </c>
      <c r="C5" s="57" t="str">
        <f>IFERROR(INDEX(Dashboard!$B$7:$M$7,1,Calc!C$4),"")</f>
        <v>SLEEPING</v>
      </c>
      <c r="D5" s="57" t="str">
        <f>IFERROR(INDEX(Dashboard!$B$7:$M$7,1,Calc!D$4),"")</f>
        <v>WORK - SCHOOL</v>
      </c>
      <c r="E5" s="57" t="str">
        <f>IFERROR(INDEX(Dashboard!$B$7:$M$7,1,Calc!E$4),"")</f>
        <v>ENTERTAINMENT</v>
      </c>
      <c r="F5" s="57" t="str">
        <f>IFERROR(INDEX(Dashboard!$B$7:$M$7,1,Calc!F$4),"")</f>
        <v>SPORT</v>
      </c>
      <c r="G5" s="57" t="str">
        <f>IFERROR(INDEX(Dashboard!$B$7:$M$7,1,Calc!G$4),"")</f>
        <v>TV - CINEMA</v>
      </c>
      <c r="H5" s="57" t="str">
        <f>IFERROR(INDEX(Dashboard!$B$7:$M$7,1,Calc!H$4),"")</f>
        <v>GAME</v>
      </c>
      <c r="I5" s="57" t="str">
        <f>IFERROR(INDEX(Dashboard!$B$7:$M$7,1,Calc!I$4),"")</f>
        <v>SHOPPING</v>
      </c>
      <c r="J5" s="57" t="str">
        <f>IFERROR(INDEX(Dashboard!$B$7:$M$7,1,Calc!J$4),"")</f>
        <v>EAT</v>
      </c>
      <c r="K5" s="57" t="str">
        <f>IFERROR(INDEX(Dashboard!$B$7:$M$7,1,Calc!K$4),"")</f>
        <v>TRAVEL</v>
      </c>
      <c r="L5" s="57" t="str">
        <f>IFERROR(INDEX(Dashboard!$B$7:$M$7,1,Calc!L$4),"")</f>
        <v>READ BOOK 
STUDY</v>
      </c>
      <c r="M5" s="57" t="str">
        <f>IFERROR(INDEX(Dashboard!$B$7:$M$7,1,Calc!M$4),"")</f>
        <v>HOUSEWORK
GARDENING</v>
      </c>
      <c r="N5" s="57" t="str">
        <f>IFERROR(INDEX(Dashboard!$B$7:$M$7,1,Calc!N$4),"")</f>
        <v>SEX</v>
      </c>
    </row>
    <row r="6" spans="2:14" x14ac:dyDescent="0.25">
      <c r="B6" s="58" t="s">
        <v>25</v>
      </c>
      <c r="C6" s="54">
        <f>INDEX(Database!$B$6:$N$398,MATCH(Calc!$B6,Database!$B$6:$B$398,0),MATCH(C$5,Database!$B$8:$N$8,0))</f>
        <v>76.5</v>
      </c>
      <c r="D6" s="54">
        <f>INDEX(Database!$B$6:$N$398,MATCH(Calc!$B6,Database!$B$6:$B$398,0),MATCH(D$5,Database!$B$8:$N$8,0))</f>
        <v>43.5</v>
      </c>
      <c r="E6" s="54">
        <f>INDEX(Database!$B$6:$N$398,MATCH(Calc!$B6,Database!$B$6:$B$398,0),MATCH(E$5,Database!$B$8:$N$8,0))</f>
        <v>16</v>
      </c>
      <c r="F6" s="54">
        <f>INDEX(Database!$B$6:$N$398,MATCH(Calc!$B6,Database!$B$6:$B$398,0),MATCH(F$5,Database!$B$8:$N$8,0))</f>
        <v>8.5</v>
      </c>
      <c r="G6" s="54">
        <f>INDEX(Database!$B$6:$N$398,MATCH(Calc!$B6,Database!$B$6:$B$398,0),MATCH(G$5,Database!$B$8:$N$8,0))</f>
        <v>10</v>
      </c>
      <c r="H6" s="54">
        <f>INDEX(Database!$B$6:$N$398,MATCH(Calc!$B6,Database!$B$6:$B$398,0),MATCH(H$5,Database!$B$8:$N$8,0))</f>
        <v>9</v>
      </c>
      <c r="I6" s="54">
        <f>INDEX(Database!$B$6:$N$398,MATCH(Calc!$B6,Database!$B$6:$B$398,0),MATCH(I$5,Database!$B$8:$N$8,0))</f>
        <v>5</v>
      </c>
      <c r="J6" s="54">
        <f>INDEX(Database!$B$6:$N$398,MATCH(Calc!$B6,Database!$B$6:$B$398,0),MATCH(J$5,Database!$B$8:$N$8,0))</f>
        <v>10</v>
      </c>
      <c r="K6" s="54">
        <f>INDEX(Database!$B$6:$N$398,MATCH(Calc!$B6,Database!$B$6:$B$398,0),MATCH(K$5,Database!$B$8:$N$8,0))</f>
        <v>4</v>
      </c>
      <c r="L6" s="54">
        <f>INDEX(Database!$B$6:$N$398,MATCH(Calc!$B6,Database!$B$6:$B$398,0),MATCH(L$5,Database!$B$8:$N$8,0))</f>
        <v>14</v>
      </c>
      <c r="M6" s="54">
        <f>INDEX(Database!$B$6:$N$398,MATCH(Calc!$B6,Database!$B$6:$B$398,0),MATCH(M$5,Database!$B$8:$N$8,0))</f>
        <v>11.5</v>
      </c>
      <c r="N6" s="54">
        <f>INDEX(Database!$B$6:$N$398,MATCH(Calc!$B6,Database!$B$6:$B$398,0),MATCH(N$5,Database!$B$8:$N$8,0))</f>
        <v>5</v>
      </c>
    </row>
    <row r="7" spans="2:14" x14ac:dyDescent="0.25">
      <c r="B7" s="58" t="s">
        <v>26</v>
      </c>
      <c r="C7" s="54">
        <f>INDEX(Database!$B$6:$N$398,MATCH(Calc!$B7,Database!$B$6:$B$398,0),MATCH(C$5,Database!$B$8:$N$8,0))</f>
        <v>76.5</v>
      </c>
      <c r="D7" s="54">
        <f>INDEX(Database!$B$6:$N$398,MATCH(Calc!$B7,Database!$B$6:$B$398,0),MATCH(D$5,Database!$B$8:$N$8,0))</f>
        <v>43.5</v>
      </c>
      <c r="E7" s="54">
        <f>INDEX(Database!$B$6:$N$398,MATCH(Calc!$B7,Database!$B$6:$B$398,0),MATCH(E$5,Database!$B$8:$N$8,0))</f>
        <v>16</v>
      </c>
      <c r="F7" s="54">
        <f>INDEX(Database!$B$6:$N$398,MATCH(Calc!$B7,Database!$B$6:$B$398,0),MATCH(F$5,Database!$B$8:$N$8,0))</f>
        <v>8.5</v>
      </c>
      <c r="G7" s="54">
        <f>INDEX(Database!$B$6:$N$398,MATCH(Calc!$B7,Database!$B$6:$B$398,0),MATCH(G$5,Database!$B$8:$N$8,0))</f>
        <v>10</v>
      </c>
      <c r="H7" s="54">
        <f>INDEX(Database!$B$6:$N$398,MATCH(Calc!$B7,Database!$B$6:$B$398,0),MATCH(H$5,Database!$B$8:$N$8,0))</f>
        <v>9</v>
      </c>
      <c r="I7" s="54">
        <f>INDEX(Database!$B$6:$N$398,MATCH(Calc!$B7,Database!$B$6:$B$398,0),MATCH(I$5,Database!$B$8:$N$8,0))</f>
        <v>5</v>
      </c>
      <c r="J7" s="54">
        <f>INDEX(Database!$B$6:$N$398,MATCH(Calc!$B7,Database!$B$6:$B$398,0),MATCH(J$5,Database!$B$8:$N$8,0))</f>
        <v>10</v>
      </c>
      <c r="K7" s="54">
        <f>INDEX(Database!$B$6:$N$398,MATCH(Calc!$B7,Database!$B$6:$B$398,0),MATCH(K$5,Database!$B$8:$N$8,0))</f>
        <v>4</v>
      </c>
      <c r="L7" s="54">
        <f>INDEX(Database!$B$6:$N$398,MATCH(Calc!$B7,Database!$B$6:$B$398,0),MATCH(L$5,Database!$B$8:$N$8,0))</f>
        <v>14</v>
      </c>
      <c r="M7" s="54">
        <f>INDEX(Database!$B$6:$N$398,MATCH(Calc!$B7,Database!$B$6:$B$398,0),MATCH(M$5,Database!$B$8:$N$8,0))</f>
        <v>11.5</v>
      </c>
      <c r="N7" s="54">
        <f>INDEX(Database!$B$6:$N$398,MATCH(Calc!$B7,Database!$B$6:$B$398,0),MATCH(N$5,Database!$B$8:$N$8,0))</f>
        <v>5</v>
      </c>
    </row>
    <row r="8" spans="2:14" x14ac:dyDescent="0.25">
      <c r="B8" s="58" t="s">
        <v>27</v>
      </c>
      <c r="C8" s="54">
        <f>INDEX(Database!$B$6:$N$398,MATCH(Calc!$B8,Database!$B$6:$B$398,0),MATCH(C$5,Database!$B$8:$N$8,0))</f>
        <v>76.5</v>
      </c>
      <c r="D8" s="54">
        <f>INDEX(Database!$B$6:$N$398,MATCH(Calc!$B8,Database!$B$6:$B$398,0),MATCH(D$5,Database!$B$8:$N$8,0))</f>
        <v>43.5</v>
      </c>
      <c r="E8" s="54">
        <f>INDEX(Database!$B$6:$N$398,MATCH(Calc!$B8,Database!$B$6:$B$398,0),MATCH(E$5,Database!$B$8:$N$8,0))</f>
        <v>16</v>
      </c>
      <c r="F8" s="54">
        <f>INDEX(Database!$B$6:$N$398,MATCH(Calc!$B8,Database!$B$6:$B$398,0),MATCH(F$5,Database!$B$8:$N$8,0))</f>
        <v>8.5</v>
      </c>
      <c r="G8" s="54">
        <f>INDEX(Database!$B$6:$N$398,MATCH(Calc!$B8,Database!$B$6:$B$398,0),MATCH(G$5,Database!$B$8:$N$8,0))</f>
        <v>10</v>
      </c>
      <c r="H8" s="54">
        <f>INDEX(Database!$B$6:$N$398,MATCH(Calc!$B8,Database!$B$6:$B$398,0),MATCH(H$5,Database!$B$8:$N$8,0))</f>
        <v>9</v>
      </c>
      <c r="I8" s="54">
        <f>INDEX(Database!$B$6:$N$398,MATCH(Calc!$B8,Database!$B$6:$B$398,0),MATCH(I$5,Database!$B$8:$N$8,0))</f>
        <v>5</v>
      </c>
      <c r="J8" s="54">
        <f>INDEX(Database!$B$6:$N$398,MATCH(Calc!$B8,Database!$B$6:$B$398,0),MATCH(J$5,Database!$B$8:$N$8,0))</f>
        <v>10</v>
      </c>
      <c r="K8" s="54">
        <f>INDEX(Database!$B$6:$N$398,MATCH(Calc!$B8,Database!$B$6:$B$398,0),MATCH(K$5,Database!$B$8:$N$8,0))</f>
        <v>4</v>
      </c>
      <c r="L8" s="54">
        <f>INDEX(Database!$B$6:$N$398,MATCH(Calc!$B8,Database!$B$6:$B$398,0),MATCH(L$5,Database!$B$8:$N$8,0))</f>
        <v>14</v>
      </c>
      <c r="M8" s="54">
        <f>INDEX(Database!$B$6:$N$398,MATCH(Calc!$B8,Database!$B$6:$B$398,0),MATCH(M$5,Database!$B$8:$N$8,0))</f>
        <v>11.5</v>
      </c>
      <c r="N8" s="54">
        <f>INDEX(Database!$B$6:$N$398,MATCH(Calc!$B8,Database!$B$6:$B$398,0),MATCH(N$5,Database!$B$8:$N$8,0))</f>
        <v>5</v>
      </c>
    </row>
    <row r="9" spans="2:14" x14ac:dyDescent="0.25">
      <c r="B9" s="58" t="s">
        <v>28</v>
      </c>
      <c r="C9" s="54">
        <f>INDEX(Database!$B$6:$N$398,MATCH(Calc!$B9,Database!$B$6:$B$398,0),MATCH(C$5,Database!$B$8:$N$8,0))</f>
        <v>76.5</v>
      </c>
      <c r="D9" s="54">
        <f>INDEX(Database!$B$6:$N$398,MATCH(Calc!$B9,Database!$B$6:$B$398,0),MATCH(D$5,Database!$B$8:$N$8,0))</f>
        <v>43.5</v>
      </c>
      <c r="E9" s="54">
        <f>INDEX(Database!$B$6:$N$398,MATCH(Calc!$B9,Database!$B$6:$B$398,0),MATCH(E$5,Database!$B$8:$N$8,0))</f>
        <v>16</v>
      </c>
      <c r="F9" s="54">
        <f>INDEX(Database!$B$6:$N$398,MATCH(Calc!$B9,Database!$B$6:$B$398,0),MATCH(F$5,Database!$B$8:$N$8,0))</f>
        <v>8.5</v>
      </c>
      <c r="G9" s="54">
        <f>INDEX(Database!$B$6:$N$398,MATCH(Calc!$B9,Database!$B$6:$B$398,0),MATCH(G$5,Database!$B$8:$N$8,0))</f>
        <v>10</v>
      </c>
      <c r="H9" s="54">
        <f>INDEX(Database!$B$6:$N$398,MATCH(Calc!$B9,Database!$B$6:$B$398,0),MATCH(H$5,Database!$B$8:$N$8,0))</f>
        <v>9</v>
      </c>
      <c r="I9" s="54">
        <f>INDEX(Database!$B$6:$N$398,MATCH(Calc!$B9,Database!$B$6:$B$398,0),MATCH(I$5,Database!$B$8:$N$8,0))</f>
        <v>5</v>
      </c>
      <c r="J9" s="54">
        <f>INDEX(Database!$B$6:$N$398,MATCH(Calc!$B9,Database!$B$6:$B$398,0),MATCH(J$5,Database!$B$8:$N$8,0))</f>
        <v>10</v>
      </c>
      <c r="K9" s="54">
        <f>INDEX(Database!$B$6:$N$398,MATCH(Calc!$B9,Database!$B$6:$B$398,0),MATCH(K$5,Database!$B$8:$N$8,0))</f>
        <v>4</v>
      </c>
      <c r="L9" s="54">
        <f>INDEX(Database!$B$6:$N$398,MATCH(Calc!$B9,Database!$B$6:$B$398,0),MATCH(L$5,Database!$B$8:$N$8,0))</f>
        <v>14</v>
      </c>
      <c r="M9" s="54">
        <f>INDEX(Database!$B$6:$N$398,MATCH(Calc!$B9,Database!$B$6:$B$398,0),MATCH(M$5,Database!$B$8:$N$8,0))</f>
        <v>11.5</v>
      </c>
      <c r="N9" s="54">
        <f>INDEX(Database!$B$6:$N$398,MATCH(Calc!$B9,Database!$B$6:$B$398,0),MATCH(N$5,Database!$B$8:$N$8,0))</f>
        <v>5</v>
      </c>
    </row>
    <row r="10" spans="2:14" x14ac:dyDescent="0.25">
      <c r="B10" s="58" t="s">
        <v>29</v>
      </c>
      <c r="C10" s="54">
        <f>INDEX(Database!$B$6:$N$398,MATCH(Calc!$B10,Database!$B$6:$B$398,0),MATCH(C$5,Database!$B$8:$N$8,0))</f>
        <v>76.5</v>
      </c>
      <c r="D10" s="54">
        <f>INDEX(Database!$B$6:$N$398,MATCH(Calc!$B10,Database!$B$6:$B$398,0),MATCH(D$5,Database!$B$8:$N$8,0))</f>
        <v>43.5</v>
      </c>
      <c r="E10" s="54">
        <f>INDEX(Database!$B$6:$N$398,MATCH(Calc!$B10,Database!$B$6:$B$398,0),MATCH(E$5,Database!$B$8:$N$8,0))</f>
        <v>16</v>
      </c>
      <c r="F10" s="54">
        <f>INDEX(Database!$B$6:$N$398,MATCH(Calc!$B10,Database!$B$6:$B$398,0),MATCH(F$5,Database!$B$8:$N$8,0))</f>
        <v>8.5</v>
      </c>
      <c r="G10" s="54">
        <f>INDEX(Database!$B$6:$N$398,MATCH(Calc!$B10,Database!$B$6:$B$398,0),MATCH(G$5,Database!$B$8:$N$8,0))</f>
        <v>10</v>
      </c>
      <c r="H10" s="54">
        <f>INDEX(Database!$B$6:$N$398,MATCH(Calc!$B10,Database!$B$6:$B$398,0),MATCH(H$5,Database!$B$8:$N$8,0))</f>
        <v>9</v>
      </c>
      <c r="I10" s="54">
        <f>INDEX(Database!$B$6:$N$398,MATCH(Calc!$B10,Database!$B$6:$B$398,0),MATCH(I$5,Database!$B$8:$N$8,0))</f>
        <v>5</v>
      </c>
      <c r="J10" s="54">
        <f>INDEX(Database!$B$6:$N$398,MATCH(Calc!$B10,Database!$B$6:$B$398,0),MATCH(J$5,Database!$B$8:$N$8,0))</f>
        <v>10</v>
      </c>
      <c r="K10" s="54">
        <f>INDEX(Database!$B$6:$N$398,MATCH(Calc!$B10,Database!$B$6:$B$398,0),MATCH(K$5,Database!$B$8:$N$8,0))</f>
        <v>4</v>
      </c>
      <c r="L10" s="54">
        <f>INDEX(Database!$B$6:$N$398,MATCH(Calc!$B10,Database!$B$6:$B$398,0),MATCH(L$5,Database!$B$8:$N$8,0))</f>
        <v>14</v>
      </c>
      <c r="M10" s="54">
        <f>INDEX(Database!$B$6:$N$398,MATCH(Calc!$B10,Database!$B$6:$B$398,0),MATCH(M$5,Database!$B$8:$N$8,0))</f>
        <v>11.5</v>
      </c>
      <c r="N10" s="54">
        <f>INDEX(Database!$B$6:$N$398,MATCH(Calc!$B10,Database!$B$6:$B$398,0),MATCH(N$5,Database!$B$8:$N$8,0))</f>
        <v>5</v>
      </c>
    </row>
    <row r="11" spans="2:14" x14ac:dyDescent="0.25">
      <c r="B11" s="58" t="s">
        <v>30</v>
      </c>
      <c r="C11" s="54">
        <f>INDEX(Database!$B$6:$N$398,MATCH(Calc!$B11,Database!$B$6:$B$398,0),MATCH(C$5,Database!$B$8:$N$8,0))</f>
        <v>72.5</v>
      </c>
      <c r="D11" s="54">
        <f>INDEX(Database!$B$6:$N$398,MATCH(Calc!$B11,Database!$B$6:$B$398,0),MATCH(D$5,Database!$B$8:$N$8,0))</f>
        <v>43.5</v>
      </c>
      <c r="E11" s="54">
        <f>INDEX(Database!$B$6:$N$398,MATCH(Calc!$B11,Database!$B$6:$B$398,0),MATCH(E$5,Database!$B$8:$N$8,0))</f>
        <v>17.5</v>
      </c>
      <c r="F11" s="54">
        <f>INDEX(Database!$B$6:$N$398,MATCH(Calc!$B11,Database!$B$6:$B$398,0),MATCH(F$5,Database!$B$8:$N$8,0))</f>
        <v>9.5</v>
      </c>
      <c r="G11" s="54">
        <f>INDEX(Database!$B$6:$N$398,MATCH(Calc!$B11,Database!$B$6:$B$398,0),MATCH(G$5,Database!$B$8:$N$8,0))</f>
        <v>11</v>
      </c>
      <c r="H11" s="54">
        <f>INDEX(Database!$B$6:$N$398,MATCH(Calc!$B11,Database!$B$6:$B$398,0),MATCH(H$5,Database!$B$8:$N$8,0))</f>
        <v>10</v>
      </c>
      <c r="I11" s="54">
        <f>INDEX(Database!$B$6:$N$398,MATCH(Calc!$B11,Database!$B$6:$B$398,0),MATCH(I$5,Database!$B$8:$N$8,0))</f>
        <v>7</v>
      </c>
      <c r="J11" s="54">
        <f>INDEX(Database!$B$6:$N$398,MATCH(Calc!$B11,Database!$B$6:$B$398,0),MATCH(J$5,Database!$B$8:$N$8,0))</f>
        <v>10.5</v>
      </c>
      <c r="K11" s="54">
        <f>INDEX(Database!$B$6:$N$398,MATCH(Calc!$B11,Database!$B$6:$B$398,0),MATCH(K$5,Database!$B$8:$N$8,0))</f>
        <v>4</v>
      </c>
      <c r="L11" s="54">
        <f>INDEX(Database!$B$6:$N$398,MATCH(Calc!$B11,Database!$B$6:$B$398,0),MATCH(L$5,Database!$B$8:$N$8,0))</f>
        <v>13</v>
      </c>
      <c r="M11" s="54">
        <f>INDEX(Database!$B$6:$N$398,MATCH(Calc!$B11,Database!$B$6:$B$398,0),MATCH(M$5,Database!$B$8:$N$8,0))</f>
        <v>10.5</v>
      </c>
      <c r="N11" s="54">
        <f>INDEX(Database!$B$6:$N$398,MATCH(Calc!$B11,Database!$B$6:$B$398,0),MATCH(N$5,Database!$B$8:$N$8,0))</f>
        <v>5</v>
      </c>
    </row>
    <row r="12" spans="2:14" x14ac:dyDescent="0.25">
      <c r="B12" s="58" t="s">
        <v>31</v>
      </c>
      <c r="C12" s="54">
        <f>INDEX(Database!$B$6:$N$398,MATCH(Calc!$B12,Database!$B$6:$B$398,0),MATCH(C$5,Database!$B$8:$N$8,0))</f>
        <v>72.5</v>
      </c>
      <c r="D12" s="54">
        <f>INDEX(Database!$B$6:$N$398,MATCH(Calc!$B12,Database!$B$6:$B$398,0),MATCH(D$5,Database!$B$8:$N$8,0))</f>
        <v>43.5</v>
      </c>
      <c r="E12" s="54">
        <f>INDEX(Database!$B$6:$N$398,MATCH(Calc!$B12,Database!$B$6:$B$398,0),MATCH(E$5,Database!$B$8:$N$8,0))</f>
        <v>17.5</v>
      </c>
      <c r="F12" s="54">
        <f>INDEX(Database!$B$6:$N$398,MATCH(Calc!$B12,Database!$B$6:$B$398,0),MATCH(F$5,Database!$B$8:$N$8,0))</f>
        <v>9.5</v>
      </c>
      <c r="G12" s="54">
        <f>INDEX(Database!$B$6:$N$398,MATCH(Calc!$B12,Database!$B$6:$B$398,0),MATCH(G$5,Database!$B$8:$N$8,0))</f>
        <v>11</v>
      </c>
      <c r="H12" s="54">
        <f>INDEX(Database!$B$6:$N$398,MATCH(Calc!$B12,Database!$B$6:$B$398,0),MATCH(H$5,Database!$B$8:$N$8,0))</f>
        <v>10</v>
      </c>
      <c r="I12" s="54">
        <f>INDEX(Database!$B$6:$N$398,MATCH(Calc!$B12,Database!$B$6:$B$398,0),MATCH(I$5,Database!$B$8:$N$8,0))</f>
        <v>7</v>
      </c>
      <c r="J12" s="54">
        <f>INDEX(Database!$B$6:$N$398,MATCH(Calc!$B12,Database!$B$6:$B$398,0),MATCH(J$5,Database!$B$8:$N$8,0))</f>
        <v>10.5</v>
      </c>
      <c r="K12" s="54">
        <f>INDEX(Database!$B$6:$N$398,MATCH(Calc!$B12,Database!$B$6:$B$398,0),MATCH(K$5,Database!$B$8:$N$8,0))</f>
        <v>4</v>
      </c>
      <c r="L12" s="54">
        <f>INDEX(Database!$B$6:$N$398,MATCH(Calc!$B12,Database!$B$6:$B$398,0),MATCH(L$5,Database!$B$8:$N$8,0))</f>
        <v>13</v>
      </c>
      <c r="M12" s="54">
        <f>INDEX(Database!$B$6:$N$398,MATCH(Calc!$B12,Database!$B$6:$B$398,0),MATCH(M$5,Database!$B$8:$N$8,0))</f>
        <v>10.5</v>
      </c>
      <c r="N12" s="54">
        <f>INDEX(Database!$B$6:$N$398,MATCH(Calc!$B12,Database!$B$6:$B$398,0),MATCH(N$5,Database!$B$8:$N$8,0))</f>
        <v>5</v>
      </c>
    </row>
    <row r="13" spans="2:14" x14ac:dyDescent="0.25">
      <c r="B13" s="58" t="s">
        <v>32</v>
      </c>
      <c r="C13" s="54">
        <f>INDEX(Database!$B$6:$N$398,MATCH(Calc!$B13,Database!$B$6:$B$398,0),MATCH(C$5,Database!$B$8:$N$8,0))</f>
        <v>72.5</v>
      </c>
      <c r="D13" s="54">
        <f>INDEX(Database!$B$6:$N$398,MATCH(Calc!$B13,Database!$B$6:$B$398,0),MATCH(D$5,Database!$B$8:$N$8,0))</f>
        <v>43.5</v>
      </c>
      <c r="E13" s="54">
        <f>INDEX(Database!$B$6:$N$398,MATCH(Calc!$B13,Database!$B$6:$B$398,0),MATCH(E$5,Database!$B$8:$N$8,0))</f>
        <v>17.5</v>
      </c>
      <c r="F13" s="54">
        <f>INDEX(Database!$B$6:$N$398,MATCH(Calc!$B13,Database!$B$6:$B$398,0),MATCH(F$5,Database!$B$8:$N$8,0))</f>
        <v>9.5</v>
      </c>
      <c r="G13" s="54">
        <f>INDEX(Database!$B$6:$N$398,MATCH(Calc!$B13,Database!$B$6:$B$398,0),MATCH(G$5,Database!$B$8:$N$8,0))</f>
        <v>11</v>
      </c>
      <c r="H13" s="54">
        <f>INDEX(Database!$B$6:$N$398,MATCH(Calc!$B13,Database!$B$6:$B$398,0),MATCH(H$5,Database!$B$8:$N$8,0))</f>
        <v>10</v>
      </c>
      <c r="I13" s="54">
        <f>INDEX(Database!$B$6:$N$398,MATCH(Calc!$B13,Database!$B$6:$B$398,0),MATCH(I$5,Database!$B$8:$N$8,0))</f>
        <v>7</v>
      </c>
      <c r="J13" s="54">
        <f>INDEX(Database!$B$6:$N$398,MATCH(Calc!$B13,Database!$B$6:$B$398,0),MATCH(J$5,Database!$B$8:$N$8,0))</f>
        <v>10.5</v>
      </c>
      <c r="K13" s="54">
        <f>INDEX(Database!$B$6:$N$398,MATCH(Calc!$B13,Database!$B$6:$B$398,0),MATCH(K$5,Database!$B$8:$N$8,0))</f>
        <v>4</v>
      </c>
      <c r="L13" s="54">
        <f>INDEX(Database!$B$6:$N$398,MATCH(Calc!$B13,Database!$B$6:$B$398,0),MATCH(L$5,Database!$B$8:$N$8,0))</f>
        <v>13</v>
      </c>
      <c r="M13" s="54">
        <f>INDEX(Database!$B$6:$N$398,MATCH(Calc!$B13,Database!$B$6:$B$398,0),MATCH(M$5,Database!$B$8:$N$8,0))</f>
        <v>10.5</v>
      </c>
      <c r="N13" s="54">
        <f>INDEX(Database!$B$6:$N$398,MATCH(Calc!$B13,Database!$B$6:$B$398,0),MATCH(N$5,Database!$B$8:$N$8,0))</f>
        <v>5</v>
      </c>
    </row>
    <row r="14" spans="2:14" x14ac:dyDescent="0.25">
      <c r="B14" s="58" t="s">
        <v>33</v>
      </c>
      <c r="C14" s="54">
        <f>INDEX(Database!$B$6:$N$398,MATCH(Calc!$B14,Database!$B$6:$B$398,0),MATCH(C$5,Database!$B$8:$N$8,0))</f>
        <v>72.5</v>
      </c>
      <c r="D14" s="54">
        <f>INDEX(Database!$B$6:$N$398,MATCH(Calc!$B14,Database!$B$6:$B$398,0),MATCH(D$5,Database!$B$8:$N$8,0))</f>
        <v>43.5</v>
      </c>
      <c r="E14" s="54">
        <f>INDEX(Database!$B$6:$N$398,MATCH(Calc!$B14,Database!$B$6:$B$398,0),MATCH(E$5,Database!$B$8:$N$8,0))</f>
        <v>17.5</v>
      </c>
      <c r="F14" s="54">
        <f>INDEX(Database!$B$6:$N$398,MATCH(Calc!$B14,Database!$B$6:$B$398,0),MATCH(F$5,Database!$B$8:$N$8,0))</f>
        <v>9.5</v>
      </c>
      <c r="G14" s="54">
        <f>INDEX(Database!$B$6:$N$398,MATCH(Calc!$B14,Database!$B$6:$B$398,0),MATCH(G$5,Database!$B$8:$N$8,0))</f>
        <v>11</v>
      </c>
      <c r="H14" s="54">
        <f>INDEX(Database!$B$6:$N$398,MATCH(Calc!$B14,Database!$B$6:$B$398,0),MATCH(H$5,Database!$B$8:$N$8,0))</f>
        <v>10</v>
      </c>
      <c r="I14" s="54">
        <f>INDEX(Database!$B$6:$N$398,MATCH(Calc!$B14,Database!$B$6:$B$398,0),MATCH(I$5,Database!$B$8:$N$8,0))</f>
        <v>7</v>
      </c>
      <c r="J14" s="54">
        <f>INDEX(Database!$B$6:$N$398,MATCH(Calc!$B14,Database!$B$6:$B$398,0),MATCH(J$5,Database!$B$8:$N$8,0))</f>
        <v>10.5</v>
      </c>
      <c r="K14" s="54">
        <f>INDEX(Database!$B$6:$N$398,MATCH(Calc!$B14,Database!$B$6:$B$398,0),MATCH(K$5,Database!$B$8:$N$8,0))</f>
        <v>4</v>
      </c>
      <c r="L14" s="54">
        <f>INDEX(Database!$B$6:$N$398,MATCH(Calc!$B14,Database!$B$6:$B$398,0),MATCH(L$5,Database!$B$8:$N$8,0))</f>
        <v>13</v>
      </c>
      <c r="M14" s="54">
        <f>INDEX(Database!$B$6:$N$398,MATCH(Calc!$B14,Database!$B$6:$B$398,0),MATCH(M$5,Database!$B$8:$N$8,0))</f>
        <v>10.5</v>
      </c>
      <c r="N14" s="54">
        <f>INDEX(Database!$B$6:$N$398,MATCH(Calc!$B14,Database!$B$6:$B$398,0),MATCH(N$5,Database!$B$8:$N$8,0))</f>
        <v>5</v>
      </c>
    </row>
    <row r="15" spans="2:14" x14ac:dyDescent="0.25">
      <c r="B15" s="58" t="s">
        <v>34</v>
      </c>
      <c r="C15" s="54">
        <f>INDEX(Database!$B$6:$N$398,MATCH(Calc!$B15,Database!$B$6:$B$398,0),MATCH(C$5,Database!$B$8:$N$8,0))</f>
        <v>72.5</v>
      </c>
      <c r="D15" s="54">
        <f>INDEX(Database!$B$6:$N$398,MATCH(Calc!$B15,Database!$B$6:$B$398,0),MATCH(D$5,Database!$B$8:$N$8,0))</f>
        <v>43.5</v>
      </c>
      <c r="E15" s="54">
        <f>INDEX(Database!$B$6:$N$398,MATCH(Calc!$B15,Database!$B$6:$B$398,0),MATCH(E$5,Database!$B$8:$N$8,0))</f>
        <v>17.5</v>
      </c>
      <c r="F15" s="54">
        <f>INDEX(Database!$B$6:$N$398,MATCH(Calc!$B15,Database!$B$6:$B$398,0),MATCH(F$5,Database!$B$8:$N$8,0))</f>
        <v>9.5</v>
      </c>
      <c r="G15" s="54">
        <f>INDEX(Database!$B$6:$N$398,MATCH(Calc!$B15,Database!$B$6:$B$398,0),MATCH(G$5,Database!$B$8:$N$8,0))</f>
        <v>11</v>
      </c>
      <c r="H15" s="54">
        <f>INDEX(Database!$B$6:$N$398,MATCH(Calc!$B15,Database!$B$6:$B$398,0),MATCH(H$5,Database!$B$8:$N$8,0))</f>
        <v>10</v>
      </c>
      <c r="I15" s="54">
        <f>INDEX(Database!$B$6:$N$398,MATCH(Calc!$B15,Database!$B$6:$B$398,0),MATCH(I$5,Database!$B$8:$N$8,0))</f>
        <v>7</v>
      </c>
      <c r="J15" s="54">
        <f>INDEX(Database!$B$6:$N$398,MATCH(Calc!$B15,Database!$B$6:$B$398,0),MATCH(J$5,Database!$B$8:$N$8,0))</f>
        <v>10.5</v>
      </c>
      <c r="K15" s="54">
        <f>INDEX(Database!$B$6:$N$398,MATCH(Calc!$B15,Database!$B$6:$B$398,0),MATCH(K$5,Database!$B$8:$N$8,0))</f>
        <v>4</v>
      </c>
      <c r="L15" s="54">
        <f>INDEX(Database!$B$6:$N$398,MATCH(Calc!$B15,Database!$B$6:$B$398,0),MATCH(L$5,Database!$B$8:$N$8,0))</f>
        <v>13</v>
      </c>
      <c r="M15" s="54">
        <f>INDEX(Database!$B$6:$N$398,MATCH(Calc!$B15,Database!$B$6:$B$398,0),MATCH(M$5,Database!$B$8:$N$8,0))</f>
        <v>10.5</v>
      </c>
      <c r="N15" s="54">
        <f>INDEX(Database!$B$6:$N$398,MATCH(Calc!$B15,Database!$B$6:$B$398,0),MATCH(N$5,Database!$B$8:$N$8,0))</f>
        <v>5</v>
      </c>
    </row>
    <row r="16" spans="2:14" x14ac:dyDescent="0.25">
      <c r="B16" s="58" t="s">
        <v>35</v>
      </c>
      <c r="C16" s="54">
        <f>INDEX(Database!$B$6:$N$398,MATCH(Calc!$B16,Database!$B$6:$B$398,0),MATCH(C$5,Database!$B$8:$N$8,0))</f>
        <v>72.5</v>
      </c>
      <c r="D16" s="54">
        <f>INDEX(Database!$B$6:$N$398,MATCH(Calc!$B16,Database!$B$6:$B$398,0),MATCH(D$5,Database!$B$8:$N$8,0))</f>
        <v>43.5</v>
      </c>
      <c r="E16" s="54">
        <f>INDEX(Database!$B$6:$N$398,MATCH(Calc!$B16,Database!$B$6:$B$398,0),MATCH(E$5,Database!$B$8:$N$8,0))</f>
        <v>17.5</v>
      </c>
      <c r="F16" s="54">
        <f>INDEX(Database!$B$6:$N$398,MATCH(Calc!$B16,Database!$B$6:$B$398,0),MATCH(F$5,Database!$B$8:$N$8,0))</f>
        <v>9.5</v>
      </c>
      <c r="G16" s="54">
        <f>INDEX(Database!$B$6:$N$398,MATCH(Calc!$B16,Database!$B$6:$B$398,0),MATCH(G$5,Database!$B$8:$N$8,0))</f>
        <v>11</v>
      </c>
      <c r="H16" s="54">
        <f>INDEX(Database!$B$6:$N$398,MATCH(Calc!$B16,Database!$B$6:$B$398,0),MATCH(H$5,Database!$B$8:$N$8,0))</f>
        <v>10</v>
      </c>
      <c r="I16" s="54">
        <f>INDEX(Database!$B$6:$N$398,MATCH(Calc!$B16,Database!$B$6:$B$398,0),MATCH(I$5,Database!$B$8:$N$8,0))</f>
        <v>7</v>
      </c>
      <c r="J16" s="54">
        <f>INDEX(Database!$B$6:$N$398,MATCH(Calc!$B16,Database!$B$6:$B$398,0),MATCH(J$5,Database!$B$8:$N$8,0))</f>
        <v>10.5</v>
      </c>
      <c r="K16" s="54">
        <f>INDEX(Database!$B$6:$N$398,MATCH(Calc!$B16,Database!$B$6:$B$398,0),MATCH(K$5,Database!$B$8:$N$8,0))</f>
        <v>4</v>
      </c>
      <c r="L16" s="54">
        <f>INDEX(Database!$B$6:$N$398,MATCH(Calc!$B16,Database!$B$6:$B$398,0),MATCH(L$5,Database!$B$8:$N$8,0))</f>
        <v>13</v>
      </c>
      <c r="M16" s="54">
        <f>INDEX(Database!$B$6:$N$398,MATCH(Calc!$B16,Database!$B$6:$B$398,0),MATCH(M$5,Database!$B$8:$N$8,0))</f>
        <v>10.5</v>
      </c>
      <c r="N16" s="54">
        <f>INDEX(Database!$B$6:$N$398,MATCH(Calc!$B16,Database!$B$6:$B$398,0),MATCH(N$5,Database!$B$8:$N$8,0))</f>
        <v>5</v>
      </c>
    </row>
    <row r="17" spans="2:14" x14ac:dyDescent="0.25">
      <c r="B17" s="58" t="s">
        <v>36</v>
      </c>
      <c r="C17" s="54">
        <f>INDEX(Database!$B$6:$N$398,MATCH(Calc!$B17,Database!$B$6:$B$398,0),MATCH(C$5,Database!$B$8:$N$8,0))</f>
        <v>72.5</v>
      </c>
      <c r="D17" s="54">
        <f>INDEX(Database!$B$6:$N$398,MATCH(Calc!$B17,Database!$B$6:$B$398,0),MATCH(D$5,Database!$B$8:$N$8,0))</f>
        <v>43.5</v>
      </c>
      <c r="E17" s="54">
        <f>INDEX(Database!$B$6:$N$398,MATCH(Calc!$B17,Database!$B$6:$B$398,0),MATCH(E$5,Database!$B$8:$N$8,0))</f>
        <v>17.5</v>
      </c>
      <c r="F17" s="54">
        <f>INDEX(Database!$B$6:$N$398,MATCH(Calc!$B17,Database!$B$6:$B$398,0),MATCH(F$5,Database!$B$8:$N$8,0))</f>
        <v>9.5</v>
      </c>
      <c r="G17" s="54">
        <f>INDEX(Database!$B$6:$N$398,MATCH(Calc!$B17,Database!$B$6:$B$398,0),MATCH(G$5,Database!$B$8:$N$8,0))</f>
        <v>11</v>
      </c>
      <c r="H17" s="54">
        <f>INDEX(Database!$B$6:$N$398,MATCH(Calc!$B17,Database!$B$6:$B$398,0),MATCH(H$5,Database!$B$8:$N$8,0))</f>
        <v>10</v>
      </c>
      <c r="I17" s="54">
        <f>INDEX(Database!$B$6:$N$398,MATCH(Calc!$B17,Database!$B$6:$B$398,0),MATCH(I$5,Database!$B$8:$N$8,0))</f>
        <v>7</v>
      </c>
      <c r="J17" s="54">
        <f>INDEX(Database!$B$6:$N$398,MATCH(Calc!$B17,Database!$B$6:$B$398,0),MATCH(J$5,Database!$B$8:$N$8,0))</f>
        <v>10.5</v>
      </c>
      <c r="K17" s="54">
        <f>INDEX(Database!$B$6:$N$398,MATCH(Calc!$B17,Database!$B$6:$B$398,0),MATCH(K$5,Database!$B$8:$N$8,0))</f>
        <v>4</v>
      </c>
      <c r="L17" s="54">
        <f>INDEX(Database!$B$6:$N$398,MATCH(Calc!$B17,Database!$B$6:$B$398,0),MATCH(L$5,Database!$B$8:$N$8,0))</f>
        <v>13</v>
      </c>
      <c r="M17" s="54">
        <f>INDEX(Database!$B$6:$N$398,MATCH(Calc!$B17,Database!$B$6:$B$398,0),MATCH(M$5,Database!$B$8:$N$8,0))</f>
        <v>10.5</v>
      </c>
      <c r="N17" s="54">
        <f>INDEX(Database!$B$6:$N$398,MATCH(Calc!$B17,Database!$B$6:$B$398,0),MATCH(N$5,Database!$B$8:$N$8,0))</f>
        <v>5</v>
      </c>
    </row>
    <row r="18" spans="2:14" x14ac:dyDescent="0.25">
      <c r="B18" s="56" t="s">
        <v>39</v>
      </c>
      <c r="C18" s="56">
        <f>IF(C$5="","",SUM(C6:C17))</f>
        <v>890</v>
      </c>
      <c r="D18" s="56">
        <f t="shared" ref="D18:N18" si="1">IF(D$5="","",SUM(D6:D17))</f>
        <v>522</v>
      </c>
      <c r="E18" s="56">
        <f t="shared" si="1"/>
        <v>202.5</v>
      </c>
      <c r="F18" s="56">
        <f t="shared" si="1"/>
        <v>109</v>
      </c>
      <c r="G18" s="56">
        <f t="shared" si="1"/>
        <v>127</v>
      </c>
      <c r="H18" s="56">
        <f t="shared" si="1"/>
        <v>115</v>
      </c>
      <c r="I18" s="56">
        <f t="shared" si="1"/>
        <v>74</v>
      </c>
      <c r="J18" s="56">
        <f t="shared" si="1"/>
        <v>123.5</v>
      </c>
      <c r="K18" s="56">
        <f t="shared" si="1"/>
        <v>48</v>
      </c>
      <c r="L18" s="56">
        <f t="shared" si="1"/>
        <v>161</v>
      </c>
      <c r="M18" s="56">
        <f t="shared" si="1"/>
        <v>131</v>
      </c>
      <c r="N18" s="56">
        <f t="shared" si="1"/>
        <v>60</v>
      </c>
    </row>
    <row r="20" spans="2:14" x14ac:dyDescent="0.25">
      <c r="B20" s="73" t="s">
        <v>45</v>
      </c>
    </row>
    <row r="21" spans="2:14" x14ac:dyDescent="0.25">
      <c r="B21" s="56">
        <f>IF(12-COUNTBLANK($C$22:$N$22)=0,1,12-COUNTBLANK($C$22:$N$22))</f>
        <v>12</v>
      </c>
    </row>
    <row r="22" spans="2:14" ht="30" x14ac:dyDescent="0.25">
      <c r="B22" s="55" t="s">
        <v>40</v>
      </c>
      <c r="C22" s="57" t="str">
        <f>IFERROR(INDEX(Dashboard!$B$7:$M$7,1,Calc!C$4),"")</f>
        <v>SLEEPING</v>
      </c>
      <c r="D22" s="57" t="str">
        <f>IFERROR(INDEX(Dashboard!$B$7:$M$7,1,Calc!D$4),"")</f>
        <v>WORK - SCHOOL</v>
      </c>
      <c r="E22" s="57" t="str">
        <f>IFERROR(INDEX(Dashboard!$B$7:$M$7,1,Calc!E$4),"")</f>
        <v>ENTERTAINMENT</v>
      </c>
      <c r="F22" s="57" t="str">
        <f>IFERROR(INDEX(Dashboard!$B$7:$M$7,1,Calc!F$4),"")</f>
        <v>SPORT</v>
      </c>
      <c r="G22" s="57" t="str">
        <f>IFERROR(INDEX(Dashboard!$B$7:$M$7,1,Calc!G$4),"")</f>
        <v>TV - CINEMA</v>
      </c>
      <c r="H22" s="57" t="str">
        <f>IFERROR(INDEX(Dashboard!$B$7:$M$7,1,Calc!H$4),"")</f>
        <v>GAME</v>
      </c>
      <c r="I22" s="57" t="str">
        <f>IFERROR(INDEX(Dashboard!$B$7:$M$7,1,Calc!I$4),"")</f>
        <v>SHOPPING</v>
      </c>
      <c r="J22" s="57" t="str">
        <f>IFERROR(INDEX(Dashboard!$B$7:$M$7,1,Calc!J$4),"")</f>
        <v>EAT</v>
      </c>
      <c r="K22" s="57" t="str">
        <f>IFERROR(INDEX(Dashboard!$B$7:$M$7,1,Calc!K$4),"")</f>
        <v>TRAVEL</v>
      </c>
      <c r="L22" s="57" t="str">
        <f>IFERROR(INDEX(Dashboard!$B$7:$M$7,1,Calc!L$4),"")</f>
        <v>READ BOOK 
STUDY</v>
      </c>
      <c r="M22" s="57" t="str">
        <f>IFERROR(INDEX(Dashboard!$B$7:$M$7,1,Calc!M$4),"")</f>
        <v>HOUSEWORK
GARDENING</v>
      </c>
      <c r="N22" s="57" t="str">
        <f>IFERROR(INDEX(Dashboard!$B$7:$M$7,1,Calc!N$4),"")</f>
        <v>SEX</v>
      </c>
    </row>
    <row r="23" spans="2:14" x14ac:dyDescent="0.25">
      <c r="B23" s="58" t="str">
        <f>IF(LEN(Dashboard!$L$13)&gt;0,Dashboard!$L$13,"")</f>
        <v>FEBRUARY</v>
      </c>
      <c r="C23" s="54">
        <f>IF(C$22="","",INDEX($C$6:$N$17,MATCH($B$23,$B$6:$B$17,0),MATCH(C$22,$C$5:$N$5,0)))</f>
        <v>76.5</v>
      </c>
      <c r="D23" s="54">
        <f t="shared" ref="D23:N23" si="2">IF(D$22="","",INDEX($C$6:$N$17,MATCH($B$23,$B$6:$B$17,0),MATCH(D$22,$C$5:$N$5,0)))</f>
        <v>43.5</v>
      </c>
      <c r="E23" s="54">
        <f t="shared" si="2"/>
        <v>16</v>
      </c>
      <c r="F23" s="54">
        <f t="shared" si="2"/>
        <v>8.5</v>
      </c>
      <c r="G23" s="54">
        <f t="shared" si="2"/>
        <v>10</v>
      </c>
      <c r="H23" s="54">
        <f t="shared" si="2"/>
        <v>9</v>
      </c>
      <c r="I23" s="54">
        <f t="shared" si="2"/>
        <v>5</v>
      </c>
      <c r="J23" s="54">
        <f t="shared" si="2"/>
        <v>10</v>
      </c>
      <c r="K23" s="54">
        <f t="shared" si="2"/>
        <v>4</v>
      </c>
      <c r="L23" s="54">
        <f t="shared" si="2"/>
        <v>14</v>
      </c>
      <c r="M23" s="54">
        <f t="shared" si="2"/>
        <v>11.5</v>
      </c>
      <c r="N23" s="54">
        <f t="shared" si="2"/>
        <v>5</v>
      </c>
    </row>
    <row r="25" spans="2:14" ht="30" customHeight="1" x14ac:dyDescent="0.25">
      <c r="B25" s="55" t="s">
        <v>41</v>
      </c>
      <c r="C25" s="57" t="str">
        <f>IF(LEN(Dashboard!$L$27)&gt;0,Dashboard!$L$27,"")</f>
        <v>SHOPPING</v>
      </c>
    </row>
    <row r="26" spans="2:14" x14ac:dyDescent="0.25">
      <c r="B26" s="58" t="s">
        <v>25</v>
      </c>
      <c r="C26" s="54">
        <f>INDEX($C$6:$N$17,MATCH($B26,$B$6:$B$17,0),MATCH($C$25,$C$5:$N$5,0))</f>
        <v>5</v>
      </c>
    </row>
    <row r="27" spans="2:14" x14ac:dyDescent="0.25">
      <c r="B27" s="58" t="s">
        <v>26</v>
      </c>
      <c r="C27" s="54">
        <f t="shared" ref="C27:C37" si="3">INDEX($C$6:$N$17,MATCH($B27,$B$6:$B$17,0),MATCH($C$25,$C$5:$N$5,0))</f>
        <v>5</v>
      </c>
    </row>
    <row r="28" spans="2:14" x14ac:dyDescent="0.25">
      <c r="B28" s="58" t="s">
        <v>27</v>
      </c>
      <c r="C28" s="54">
        <f t="shared" si="3"/>
        <v>5</v>
      </c>
    </row>
    <row r="29" spans="2:14" x14ac:dyDescent="0.25">
      <c r="B29" s="58" t="s">
        <v>28</v>
      </c>
      <c r="C29" s="54">
        <f t="shared" si="3"/>
        <v>5</v>
      </c>
    </row>
    <row r="30" spans="2:14" x14ac:dyDescent="0.25">
      <c r="B30" s="58" t="s">
        <v>29</v>
      </c>
      <c r="C30" s="54">
        <f t="shared" si="3"/>
        <v>5</v>
      </c>
    </row>
    <row r="31" spans="2:14" x14ac:dyDescent="0.25">
      <c r="B31" s="58" t="s">
        <v>30</v>
      </c>
      <c r="C31" s="54">
        <f t="shared" si="3"/>
        <v>7</v>
      </c>
    </row>
    <row r="32" spans="2:14" x14ac:dyDescent="0.25">
      <c r="B32" s="58" t="s">
        <v>31</v>
      </c>
      <c r="C32" s="54">
        <f t="shared" si="3"/>
        <v>7</v>
      </c>
    </row>
    <row r="33" spans="2:3" x14ac:dyDescent="0.25">
      <c r="B33" s="58" t="s">
        <v>32</v>
      </c>
      <c r="C33" s="54">
        <f t="shared" si="3"/>
        <v>7</v>
      </c>
    </row>
    <row r="34" spans="2:3" x14ac:dyDescent="0.25">
      <c r="B34" s="58" t="s">
        <v>33</v>
      </c>
      <c r="C34" s="54">
        <f t="shared" si="3"/>
        <v>7</v>
      </c>
    </row>
    <row r="35" spans="2:3" x14ac:dyDescent="0.25">
      <c r="B35" s="58" t="s">
        <v>34</v>
      </c>
      <c r="C35" s="54">
        <f t="shared" si="3"/>
        <v>7</v>
      </c>
    </row>
    <row r="36" spans="2:3" x14ac:dyDescent="0.25">
      <c r="B36" s="58" t="s">
        <v>35</v>
      </c>
      <c r="C36" s="54">
        <f t="shared" si="3"/>
        <v>7</v>
      </c>
    </row>
    <row r="37" spans="2:3" x14ac:dyDescent="0.25">
      <c r="B37" s="58" t="s">
        <v>36</v>
      </c>
      <c r="C37" s="54">
        <f t="shared" si="3"/>
        <v>7</v>
      </c>
    </row>
  </sheetData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Dashboard</vt:lpstr>
      <vt:lpstr>Database</vt:lpstr>
      <vt:lpstr>Calc</vt:lpstr>
      <vt:lpstr>ToU</vt:lpstr>
      <vt:lpstr>Dashboard!Print_Area</vt:lpstr>
      <vt:lpstr>Database!Print_Area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2022-02-16T15:36:18Z</cp:lastPrinted>
  <dcterms:created xsi:type="dcterms:W3CDTF">2018-11-13T14:01:04Z</dcterms:created>
  <dcterms:modified xsi:type="dcterms:W3CDTF">2022-03-24T06:02:44Z</dcterms:modified>
  <dc:title>Daily Activity Tracker Excel V15 Template</dc:title>
  <dc:subject>Daily Activity Tracker Excel V15</dc:subject>
  <dc:description>Daily Activity Tracker Excel V15 template by Master Productivity Kit — masterproductivitykit.com</dc:description>
  <cp:keywords>Master Productivity Kit, Excel template, Google Sheets template</cp:keywords>
  <cp:category>Business Template</cp:category>
</cp:coreProperties>
</file>