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98_Recruitment KPI Dashboard Excel Template\"/>
    </mc:Choice>
  </mc:AlternateContent>
  <xr:revisionPtr revIDLastSave="0" documentId="8_{3B407AEE-B683-431F-9B86-31F39C1850A7}" xr6:coauthVersionLast="47" xr6:coauthVersionMax="47" xr10:uidLastSave="{00000000-0000-0000-0000-000000000000}"/>
  <bookViews>
    <workbookView xWindow="-120" yWindow="-120" windowWidth="29040" windowHeight="1584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CY_Actual!$B$2:$Q$24</definedName>
    <definedName name="_xlnm.Print_Area" localSheetId="5">CY_Actual_Cumulative!$B$2:$Q$24</definedName>
    <definedName name="_xlnm.Print_Area" localSheetId="3">CY_Target!$B$2:$Q$24</definedName>
    <definedName name="_xlnm.Print_Area" localSheetId="6">CY_Target_Cumulative!$B$2:$Q$24</definedName>
    <definedName name="_xlnm.Print_Area" localSheetId="9">KPI_Analysis!$B$2:$O$35</definedName>
    <definedName name="_xlnm.Print_Area" localSheetId="0">Menu!$B$2:$G$29</definedName>
    <definedName name="_xlnm.Print_Area" localSheetId="1">Metrics!$B$2:$H$24</definedName>
    <definedName name="_xlnm.Print_Area" localSheetId="8">Monthly_Analysis!$B$2:$Q$26</definedName>
    <definedName name="_xlnm.Print_Area" localSheetId="4">PY_Actual!$B$2:$Q$24</definedName>
    <definedName name="_xlnm.Print_Area" localSheetId="7">PY_Actual_Cumulative!$B$2:$Q$24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5" i="25" l="1" a="1"/>
  <c r="N25" i="25" s="1"/>
  <c r="N24" i="25" a="1"/>
  <c r="N24" i="25" s="1"/>
  <c r="N23" i="25" a="1"/>
  <c r="N23" i="25" s="1"/>
  <c r="N22" i="25" a="1"/>
  <c r="N22" i="25" s="1"/>
  <c r="N21" i="25" a="1"/>
  <c r="N21" i="25" s="1"/>
  <c r="N20" i="25" a="1"/>
  <c r="N20" i="25" s="1"/>
  <c r="N19" i="25" a="1"/>
  <c r="N19" i="25" s="1"/>
  <c r="N18" i="25" a="1"/>
  <c r="N18" i="25" s="1"/>
  <c r="N17" i="25" a="1"/>
  <c r="N17" i="25" s="1"/>
  <c r="N16" i="25" a="1"/>
  <c r="N16" i="25" s="1"/>
  <c r="N15" i="25" a="1"/>
  <c r="N15" i="25" s="1"/>
  <c r="N14" i="25" a="1"/>
  <c r="N14" i="25" s="1"/>
  <c r="N13" i="25" a="1"/>
  <c r="N13" i="25" s="1"/>
  <c r="N12" i="25" a="1"/>
  <c r="N12" i="25" s="1"/>
  <c r="N11" i="25" a="1"/>
  <c r="N11" i="25" s="1"/>
  <c r="N10" i="25" a="1"/>
  <c r="N10" i="25" s="1"/>
  <c r="N9" i="25" a="1"/>
  <c r="N9" i="25" s="1"/>
  <c r="N8" i="25" a="1"/>
  <c r="N8" i="25" s="1"/>
  <c r="P7" i="25" a="1"/>
  <c r="P7" i="25" s="1"/>
  <c r="O7" i="25" a="1"/>
  <c r="O7" i="25" s="1"/>
  <c r="N7" i="25" a="1"/>
  <c r="N7" i="25" s="1"/>
  <c r="L18" i="25" a="1"/>
  <c r="L18" i="25" s="1"/>
  <c r="T7" i="25" a="1"/>
  <c r="T7" i="25" s="1"/>
  <c r="P10" i="25" l="1" a="1"/>
  <c r="P10" i="25" s="1"/>
  <c r="O10" i="25" a="1"/>
  <c r="O10" i="25" s="1"/>
  <c r="O18" i="25" a="1"/>
  <c r="O18" i="25" s="1"/>
  <c r="P18" i="25" a="1"/>
  <c r="P18" i="25" s="1"/>
  <c r="P11" i="25" a="1"/>
  <c r="P11" i="25" s="1"/>
  <c r="O11" i="25" a="1"/>
  <c r="O11" i="25" s="1"/>
  <c r="Q11" i="25" s="1"/>
  <c r="Q19" i="25"/>
  <c r="P19" i="25" a="1"/>
  <c r="P19" i="25" s="1"/>
  <c r="O19" i="25" a="1"/>
  <c r="O19" i="25" s="1"/>
  <c r="O12" i="25" a="1"/>
  <c r="O12" i="25" s="1"/>
  <c r="P12" i="25" a="1"/>
  <c r="P12" i="25" s="1"/>
  <c r="O20" i="25" a="1"/>
  <c r="O20" i="25" s="1"/>
  <c r="P20" i="25" a="1"/>
  <c r="P20" i="25" s="1"/>
  <c r="P13" i="25" a="1"/>
  <c r="P13" i="25" s="1"/>
  <c r="O13" i="25" a="1"/>
  <c r="O13" i="25" s="1"/>
  <c r="P21" i="25" a="1"/>
  <c r="P21" i="25" s="1"/>
  <c r="O21" i="25" a="1"/>
  <c r="O21" i="25" s="1"/>
  <c r="P14" i="25" a="1"/>
  <c r="P14" i="25" s="1"/>
  <c r="Q14" i="25" s="1"/>
  <c r="O14" i="25" a="1"/>
  <c r="O14" i="25" s="1"/>
  <c r="P22" i="25" a="1"/>
  <c r="P22" i="25" s="1"/>
  <c r="O22" i="25" a="1"/>
  <c r="O22" i="25" s="1"/>
  <c r="P15" i="25" a="1"/>
  <c r="P15" i="25" s="1"/>
  <c r="Q15" i="25" s="1"/>
  <c r="O15" i="25" a="1"/>
  <c r="O15" i="25" s="1"/>
  <c r="P23" i="25" a="1"/>
  <c r="P23" i="25" s="1"/>
  <c r="O23" i="25" a="1"/>
  <c r="O23" i="25" s="1"/>
  <c r="O8" i="25" a="1"/>
  <c r="O8" i="25" s="1"/>
  <c r="P8" i="25" a="1"/>
  <c r="P8" i="25" s="1"/>
  <c r="O16" i="25" a="1"/>
  <c r="O16" i="25" s="1"/>
  <c r="P16" i="25" a="1"/>
  <c r="P16" i="25" s="1"/>
  <c r="Q16" i="25" s="1"/>
  <c r="O24" i="25" a="1"/>
  <c r="O24" i="25" s="1"/>
  <c r="P24" i="25" a="1"/>
  <c r="P24" i="25" s="1"/>
  <c r="P9" i="25" a="1"/>
  <c r="P9" i="25" s="1"/>
  <c r="Q9" i="25" s="1"/>
  <c r="O9" i="25" a="1"/>
  <c r="O9" i="25" s="1"/>
  <c r="P17" i="25" a="1"/>
  <c r="P17" i="25" s="1"/>
  <c r="O17" i="25" a="1"/>
  <c r="O17" i="25" s="1"/>
  <c r="P25" i="25" a="1"/>
  <c r="P25" i="25" s="1"/>
  <c r="O25" i="25" a="1"/>
  <c r="O25" i="25" s="1"/>
  <c r="Q7" i="25"/>
  <c r="Q8" i="25"/>
  <c r="Q20" i="25"/>
  <c r="Q10" i="25"/>
  <c r="Q17" i="25"/>
  <c r="Q22" i="25"/>
  <c r="Q18" i="25"/>
  <c r="Q12" i="25"/>
  <c r="Q23" i="25"/>
  <c r="Q24" i="25"/>
  <c r="Q25" i="25"/>
  <c r="Q13" i="25"/>
  <c r="Q21" i="25"/>
  <c r="E72" i="16"/>
  <c r="D72" i="16"/>
  <c r="C72" i="16"/>
  <c r="B72" i="16"/>
  <c r="E71" i="16"/>
  <c r="D71" i="16"/>
  <c r="C71" i="16"/>
  <c r="B71" i="16"/>
  <c r="E70" i="16"/>
  <c r="D70" i="16"/>
  <c r="C70" i="16"/>
  <c r="B70" i="16"/>
  <c r="E69" i="16"/>
  <c r="D69" i="16"/>
  <c r="C69" i="16"/>
  <c r="B69" i="16"/>
  <c r="E68" i="16"/>
  <c r="D68" i="16"/>
  <c r="C68" i="16"/>
  <c r="B68" i="16"/>
  <c r="E67" i="16"/>
  <c r="D67" i="16"/>
  <c r="C67" i="16"/>
  <c r="B67" i="16"/>
  <c r="E66" i="16"/>
  <c r="D66" i="16"/>
  <c r="C66" i="16"/>
  <c r="B66" i="16"/>
  <c r="E65" i="16"/>
  <c r="D65" i="16"/>
  <c r="C65" i="16"/>
  <c r="B65" i="16"/>
  <c r="E64" i="16"/>
  <c r="D64" i="16"/>
  <c r="C64" i="16"/>
  <c r="B64" i="16"/>
  <c r="E63" i="16"/>
  <c r="D63" i="16"/>
  <c r="C63" i="16"/>
  <c r="B63" i="16"/>
  <c r="E62" i="16"/>
  <c r="D62" i="16"/>
  <c r="C62" i="16"/>
  <c r="B62" i="16"/>
  <c r="E61" i="16"/>
  <c r="D61" i="16"/>
  <c r="C61" i="16"/>
  <c r="B61" i="16"/>
  <c r="E60" i="16"/>
  <c r="D60" i="16"/>
  <c r="C60" i="16"/>
  <c r="B60" i="16"/>
  <c r="E59" i="16"/>
  <c r="D59" i="16"/>
  <c r="C59" i="16"/>
  <c r="B59" i="16"/>
  <c r="E58" i="16"/>
  <c r="D58" i="16"/>
  <c r="C58" i="16"/>
  <c r="B58" i="16"/>
  <c r="E57" i="16"/>
  <c r="D57" i="16"/>
  <c r="C57" i="16"/>
  <c r="B57" i="16"/>
  <c r="E56" i="16"/>
  <c r="D56" i="16"/>
  <c r="C56" i="16"/>
  <c r="B56" i="16"/>
  <c r="E55" i="16"/>
  <c r="D55" i="16"/>
  <c r="C55" i="16"/>
  <c r="B55" i="16"/>
  <c r="E54" i="16"/>
  <c r="D54" i="16"/>
  <c r="C54" i="16"/>
  <c r="B54" i="16"/>
  <c r="E53" i="16"/>
  <c r="D53" i="16"/>
  <c r="C53" i="16"/>
  <c r="B53" i="16"/>
  <c r="E52" i="16"/>
  <c r="D52" i="16"/>
  <c r="C52" i="16"/>
  <c r="B52" i="16"/>
  <c r="E51" i="16"/>
  <c r="D51" i="16"/>
  <c r="C51" i="16"/>
  <c r="B51" i="16"/>
  <c r="E50" i="16"/>
  <c r="D50" i="16"/>
  <c r="C50" i="16"/>
  <c r="B50" i="16"/>
  <c r="E49" i="16"/>
  <c r="D49" i="16"/>
  <c r="C49" i="16"/>
  <c r="B49" i="16"/>
  <c r="E48" i="16"/>
  <c r="D48" i="16"/>
  <c r="C48" i="16"/>
  <c r="B48" i="16"/>
  <c r="E47" i="16"/>
  <c r="D47" i="16"/>
  <c r="C47" i="16"/>
  <c r="B47" i="16"/>
  <c r="E46" i="16"/>
  <c r="D46" i="16"/>
  <c r="C46" i="16"/>
  <c r="B46" i="16"/>
  <c r="E45" i="16"/>
  <c r="D45" i="16"/>
  <c r="C45" i="16"/>
  <c r="B45" i="16"/>
  <c r="E44" i="16"/>
  <c r="D44" i="16"/>
  <c r="C44" i="16"/>
  <c r="B44" i="16"/>
  <c r="E43" i="16"/>
  <c r="D43" i="16"/>
  <c r="C43" i="16"/>
  <c r="B43" i="16"/>
  <c r="E42" i="16"/>
  <c r="D42" i="16"/>
  <c r="C42" i="16"/>
  <c r="B42" i="16"/>
  <c r="E41" i="16"/>
  <c r="D41" i="16"/>
  <c r="C41" i="16"/>
  <c r="B41" i="16"/>
  <c r="E40" i="16"/>
  <c r="D40" i="16"/>
  <c r="C40" i="16"/>
  <c r="B40" i="16"/>
  <c r="E39" i="16"/>
  <c r="D39" i="16"/>
  <c r="C39" i="16"/>
  <c r="B39" i="16"/>
  <c r="E38" i="16"/>
  <c r="D38" i="16"/>
  <c r="C38" i="16"/>
  <c r="B38" i="16"/>
  <c r="E37" i="16"/>
  <c r="D37" i="16"/>
  <c r="C37" i="16"/>
  <c r="B37" i="16"/>
  <c r="E36" i="16"/>
  <c r="D36" i="16"/>
  <c r="C36" i="16"/>
  <c r="B36" i="16"/>
  <c r="E35" i="16"/>
  <c r="D35" i="16"/>
  <c r="C35" i="16"/>
  <c r="B35" i="16"/>
  <c r="E34" i="16"/>
  <c r="D34" i="16"/>
  <c r="C34" i="16"/>
  <c r="B34" i="16"/>
  <c r="E33" i="16"/>
  <c r="D33" i="16"/>
  <c r="C33" i="16"/>
  <c r="B33" i="16"/>
  <c r="E32" i="16"/>
  <c r="D32" i="16"/>
  <c r="C32" i="16"/>
  <c r="B32" i="16"/>
  <c r="E31" i="16"/>
  <c r="D31" i="16"/>
  <c r="C31" i="16"/>
  <c r="B31" i="16"/>
  <c r="E30" i="16"/>
  <c r="D30" i="16"/>
  <c r="C30" i="16"/>
  <c r="B30" i="16"/>
  <c r="E29" i="16"/>
  <c r="D29" i="16"/>
  <c r="C29" i="16"/>
  <c r="B29" i="16"/>
  <c r="E28" i="16"/>
  <c r="D28" i="16"/>
  <c r="C28" i="16"/>
  <c r="B28" i="16"/>
  <c r="E27" i="16"/>
  <c r="D27" i="16"/>
  <c r="C27" i="16"/>
  <c r="B27" i="16"/>
  <c r="E26" i="16"/>
  <c r="D26" i="16"/>
  <c r="C26" i="16"/>
  <c r="B26" i="16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70" i="29"/>
  <c r="D70" i="29"/>
  <c r="C70" i="29"/>
  <c r="B70" i="29"/>
  <c r="E69" i="29"/>
  <c r="D69" i="29"/>
  <c r="M69" i="29" s="1"/>
  <c r="C69" i="29"/>
  <c r="B69" i="29"/>
  <c r="E68" i="29"/>
  <c r="D68" i="29"/>
  <c r="M68" i="29" s="1"/>
  <c r="C68" i="29"/>
  <c r="B68" i="29"/>
  <c r="E67" i="29"/>
  <c r="D67" i="29"/>
  <c r="M67" i="29" s="1"/>
  <c r="C67" i="29"/>
  <c r="B67" i="29"/>
  <c r="E66" i="29"/>
  <c r="D66" i="29"/>
  <c r="M66" i="29" s="1"/>
  <c r="C66" i="29"/>
  <c r="B66" i="29"/>
  <c r="E65" i="29"/>
  <c r="D65" i="29"/>
  <c r="M65" i="29" s="1"/>
  <c r="C65" i="29"/>
  <c r="B65" i="29"/>
  <c r="E64" i="29"/>
  <c r="D64" i="29"/>
  <c r="M64" i="29" s="1"/>
  <c r="C64" i="29"/>
  <c r="B64" i="29"/>
  <c r="E63" i="29"/>
  <c r="D63" i="29"/>
  <c r="M63" i="29" s="1"/>
  <c r="C63" i="29"/>
  <c r="B63" i="29"/>
  <c r="E62" i="29"/>
  <c r="D62" i="29"/>
  <c r="M62" i="29" s="1"/>
  <c r="C62" i="29"/>
  <c r="B62" i="29"/>
  <c r="E61" i="29"/>
  <c r="D61" i="29"/>
  <c r="M61" i="29" s="1"/>
  <c r="C61" i="29"/>
  <c r="B61" i="29"/>
  <c r="E60" i="29"/>
  <c r="D60" i="29"/>
  <c r="M60" i="29" s="1"/>
  <c r="C60" i="29"/>
  <c r="B60" i="29"/>
  <c r="E59" i="29"/>
  <c r="D59" i="29"/>
  <c r="N59" i="29" s="1"/>
  <c r="C59" i="29"/>
  <c r="B59" i="29"/>
  <c r="E58" i="29"/>
  <c r="D58" i="29"/>
  <c r="N58" i="29" s="1"/>
  <c r="C58" i="29"/>
  <c r="B58" i="29"/>
  <c r="E57" i="29"/>
  <c r="D57" i="29"/>
  <c r="N57" i="29" s="1"/>
  <c r="C57" i="29"/>
  <c r="B57" i="29"/>
  <c r="E56" i="29"/>
  <c r="D56" i="29"/>
  <c r="N56" i="29" s="1"/>
  <c r="C56" i="29"/>
  <c r="B56" i="29"/>
  <c r="E55" i="29"/>
  <c r="D55" i="29"/>
  <c r="N55" i="29" s="1"/>
  <c r="C55" i="29"/>
  <c r="B55" i="29"/>
  <c r="E54" i="29"/>
  <c r="D54" i="29"/>
  <c r="N54" i="29" s="1"/>
  <c r="C54" i="29"/>
  <c r="B54" i="29"/>
  <c r="E53" i="29"/>
  <c r="D53" i="29"/>
  <c r="N53" i="29" s="1"/>
  <c r="C53" i="29"/>
  <c r="B53" i="29"/>
  <c r="E52" i="29"/>
  <c r="D52" i="29"/>
  <c r="N52" i="29" s="1"/>
  <c r="C52" i="29"/>
  <c r="B52" i="29"/>
  <c r="E51" i="29"/>
  <c r="D51" i="29"/>
  <c r="N51" i="29" s="1"/>
  <c r="C51" i="29"/>
  <c r="B51" i="29"/>
  <c r="E50" i="29"/>
  <c r="D50" i="29"/>
  <c r="N50" i="29" s="1"/>
  <c r="C50" i="29"/>
  <c r="B50" i="29"/>
  <c r="E49" i="29"/>
  <c r="D49" i="29"/>
  <c r="N49" i="29" s="1"/>
  <c r="C49" i="29"/>
  <c r="B49" i="29"/>
  <c r="E48" i="29"/>
  <c r="D48" i="29"/>
  <c r="L48" i="29" s="1"/>
  <c r="C48" i="29"/>
  <c r="B48" i="29"/>
  <c r="E47" i="29"/>
  <c r="D47" i="29"/>
  <c r="N47" i="29" s="1"/>
  <c r="C47" i="29"/>
  <c r="B47" i="29"/>
  <c r="E46" i="29"/>
  <c r="D46" i="29"/>
  <c r="N46" i="29" s="1"/>
  <c r="C46" i="29"/>
  <c r="B46" i="29"/>
  <c r="E45" i="29"/>
  <c r="D45" i="29"/>
  <c r="N45" i="29" s="1"/>
  <c r="C45" i="29"/>
  <c r="B45" i="29"/>
  <c r="E44" i="29"/>
  <c r="D44" i="29"/>
  <c r="N44" i="29" s="1"/>
  <c r="C44" i="29"/>
  <c r="B44" i="29"/>
  <c r="E43" i="29"/>
  <c r="D43" i="29"/>
  <c r="F43" i="29" s="1"/>
  <c r="C43" i="29"/>
  <c r="B43" i="29"/>
  <c r="E42" i="29"/>
  <c r="D42" i="29"/>
  <c r="N42" i="29" s="1"/>
  <c r="C42" i="29"/>
  <c r="B42" i="29"/>
  <c r="E41" i="29"/>
  <c r="D41" i="29"/>
  <c r="N41" i="29" s="1"/>
  <c r="C41" i="29"/>
  <c r="B41" i="29"/>
  <c r="E40" i="29"/>
  <c r="D40" i="29"/>
  <c r="N40" i="29" s="1"/>
  <c r="C40" i="29"/>
  <c r="B40" i="29"/>
  <c r="E39" i="29"/>
  <c r="D39" i="29"/>
  <c r="N39" i="29" s="1"/>
  <c r="C39" i="29"/>
  <c r="B39" i="29"/>
  <c r="E38" i="29"/>
  <c r="D38" i="29"/>
  <c r="N38" i="29" s="1"/>
  <c r="C38" i="29"/>
  <c r="B38" i="29"/>
  <c r="E37" i="29"/>
  <c r="D37" i="29"/>
  <c r="N37" i="29" s="1"/>
  <c r="C37" i="29"/>
  <c r="B37" i="29"/>
  <c r="E36" i="29"/>
  <c r="D36" i="29"/>
  <c r="L36" i="29" s="1"/>
  <c r="C36" i="29"/>
  <c r="B36" i="29"/>
  <c r="E35" i="29"/>
  <c r="D35" i="29"/>
  <c r="K35" i="29" s="1"/>
  <c r="C35" i="29"/>
  <c r="B35" i="29"/>
  <c r="E34" i="29"/>
  <c r="D34" i="29"/>
  <c r="N34" i="29" s="1"/>
  <c r="C34" i="29"/>
  <c r="B34" i="29"/>
  <c r="E33" i="29"/>
  <c r="D33" i="29"/>
  <c r="N33" i="29" s="1"/>
  <c r="C33" i="29"/>
  <c r="B33" i="29"/>
  <c r="E32" i="29"/>
  <c r="D32" i="29"/>
  <c r="N32" i="29" s="1"/>
  <c r="C32" i="29"/>
  <c r="B32" i="29"/>
  <c r="E31" i="29"/>
  <c r="D31" i="29"/>
  <c r="J31" i="29" s="1"/>
  <c r="C31" i="29"/>
  <c r="B31" i="29"/>
  <c r="E30" i="29"/>
  <c r="D30" i="29"/>
  <c r="N30" i="29" s="1"/>
  <c r="C30" i="29"/>
  <c r="B30" i="29"/>
  <c r="E29" i="29"/>
  <c r="D29" i="29"/>
  <c r="N29" i="29" s="1"/>
  <c r="C29" i="29"/>
  <c r="B29" i="29"/>
  <c r="E28" i="29"/>
  <c r="D28" i="29"/>
  <c r="L28" i="29" s="1"/>
  <c r="C28" i="29"/>
  <c r="B28" i="29"/>
  <c r="E27" i="29"/>
  <c r="D27" i="29"/>
  <c r="L27" i="29" s="1"/>
  <c r="C27" i="29"/>
  <c r="B27" i="29"/>
  <c r="E26" i="29"/>
  <c r="D26" i="29"/>
  <c r="C26" i="29"/>
  <c r="B26" i="29"/>
  <c r="E25" i="29"/>
  <c r="D25" i="29"/>
  <c r="L25" i="29" s="1"/>
  <c r="C25" i="29"/>
  <c r="B25" i="29"/>
  <c r="E24" i="29"/>
  <c r="D24" i="29"/>
  <c r="C24" i="29"/>
  <c r="B24" i="29"/>
  <c r="E23" i="29"/>
  <c r="D23" i="29"/>
  <c r="C23" i="29"/>
  <c r="B23" i="29"/>
  <c r="E22" i="29"/>
  <c r="D22" i="29"/>
  <c r="L22" i="29" s="1"/>
  <c r="C22" i="29"/>
  <c r="B22" i="29"/>
  <c r="E21" i="29"/>
  <c r="D21" i="29"/>
  <c r="L21" i="29" s="1"/>
  <c r="C21" i="29"/>
  <c r="B21" i="29"/>
  <c r="E20" i="29"/>
  <c r="D20" i="29"/>
  <c r="L20" i="29" s="1"/>
  <c r="C20" i="29"/>
  <c r="B20" i="29"/>
  <c r="E19" i="29"/>
  <c r="D19" i="29"/>
  <c r="L19" i="29" s="1"/>
  <c r="C19" i="29"/>
  <c r="B19" i="29"/>
  <c r="E18" i="29"/>
  <c r="D18" i="29"/>
  <c r="C18" i="29"/>
  <c r="B18" i="29"/>
  <c r="E17" i="29"/>
  <c r="D17" i="29"/>
  <c r="L17" i="29" s="1"/>
  <c r="C17" i="29"/>
  <c r="B17" i="29"/>
  <c r="E16" i="29"/>
  <c r="D16" i="29"/>
  <c r="M16" i="29" s="1"/>
  <c r="C16" i="29"/>
  <c r="B16" i="29"/>
  <c r="E15" i="29"/>
  <c r="D15" i="29"/>
  <c r="L15" i="29" s="1"/>
  <c r="C15" i="29"/>
  <c r="B15" i="29"/>
  <c r="E14" i="29"/>
  <c r="D14" i="29"/>
  <c r="C14" i="29"/>
  <c r="B14" i="29"/>
  <c r="E13" i="29"/>
  <c r="D13" i="29"/>
  <c r="M13" i="29" s="1"/>
  <c r="C13" i="29"/>
  <c r="B13" i="29"/>
  <c r="E12" i="29"/>
  <c r="D12" i="29"/>
  <c r="M12" i="29" s="1"/>
  <c r="C12" i="29"/>
  <c r="B12" i="29"/>
  <c r="E11" i="29"/>
  <c r="D11" i="29"/>
  <c r="L11" i="29" s="1"/>
  <c r="C11" i="29"/>
  <c r="B11" i="29"/>
  <c r="E10" i="29"/>
  <c r="D10" i="29"/>
  <c r="C10" i="29"/>
  <c r="B10" i="29"/>
  <c r="E9" i="29"/>
  <c r="D9" i="29"/>
  <c r="M9" i="29" s="1"/>
  <c r="C9" i="29"/>
  <c r="B9" i="29"/>
  <c r="E8" i="29"/>
  <c r="D8" i="29"/>
  <c r="C8" i="29"/>
  <c r="B8" i="29"/>
  <c r="E7" i="29"/>
  <c r="D7" i="29"/>
  <c r="L7" i="29" s="1"/>
  <c r="C7" i="29"/>
  <c r="B7" i="29"/>
  <c r="L15" i="25" l="1"/>
  <c r="L16" i="25" s="1"/>
  <c r="L13" i="25"/>
  <c r="M58" i="29"/>
  <c r="J57" i="29"/>
  <c r="F54" i="29"/>
  <c r="L38" i="29"/>
  <c r="J37" i="29"/>
  <c r="L37" i="29"/>
  <c r="F46" i="29"/>
  <c r="F36" i="29"/>
  <c r="J46" i="29"/>
  <c r="F58" i="29"/>
  <c r="M36" i="29"/>
  <c r="K46" i="29"/>
  <c r="L49" i="29"/>
  <c r="J58" i="29"/>
  <c r="L46" i="29"/>
  <c r="J38" i="29"/>
  <c r="M48" i="29"/>
  <c r="J33" i="29"/>
  <c r="N36" i="29"/>
  <c r="M38" i="29"/>
  <c r="N48" i="29"/>
  <c r="K57" i="29"/>
  <c r="K58" i="29"/>
  <c r="L67" i="29"/>
  <c r="L57" i="29"/>
  <c r="L58" i="29"/>
  <c r="L9" i="29"/>
  <c r="F38" i="29"/>
  <c r="K37" i="29"/>
  <c r="K38" i="29"/>
  <c r="L66" i="29"/>
  <c r="K45" i="29"/>
  <c r="M56" i="29"/>
  <c r="L63" i="29"/>
  <c r="L30" i="29"/>
  <c r="L56" i="29"/>
  <c r="F44" i="29"/>
  <c r="K50" i="29"/>
  <c r="N35" i="29"/>
  <c r="F32" i="29"/>
  <c r="L29" i="29"/>
  <c r="F34" i="29"/>
  <c r="L44" i="29"/>
  <c r="F48" i="29"/>
  <c r="J49" i="29"/>
  <c r="L50" i="29"/>
  <c r="L62" i="29"/>
  <c r="F56" i="29"/>
  <c r="J45" i="29"/>
  <c r="K49" i="29"/>
  <c r="M50" i="29"/>
  <c r="F42" i="29"/>
  <c r="M44" i="29"/>
  <c r="L45" i="29"/>
  <c r="F52" i="29"/>
  <c r="J53" i="29"/>
  <c r="J54" i="29"/>
  <c r="L61" i="29"/>
  <c r="L65" i="29"/>
  <c r="L69" i="29"/>
  <c r="J34" i="29"/>
  <c r="L32" i="29"/>
  <c r="K33" i="29"/>
  <c r="K34" i="29"/>
  <c r="L13" i="29"/>
  <c r="F30" i="29"/>
  <c r="M32" i="29"/>
  <c r="L33" i="29"/>
  <c r="L34" i="29"/>
  <c r="F40" i="29"/>
  <c r="J41" i="29"/>
  <c r="J42" i="29"/>
  <c r="N43" i="29"/>
  <c r="M46" i="29"/>
  <c r="L52" i="29"/>
  <c r="K53" i="29"/>
  <c r="K54" i="29"/>
  <c r="J29" i="29"/>
  <c r="J30" i="29"/>
  <c r="N31" i="29"/>
  <c r="M34" i="29"/>
  <c r="L40" i="29"/>
  <c r="K41" i="29"/>
  <c r="K42" i="29"/>
  <c r="F50" i="29"/>
  <c r="M52" i="29"/>
  <c r="L53" i="29"/>
  <c r="L54" i="29"/>
  <c r="L60" i="29"/>
  <c r="L64" i="29"/>
  <c r="L68" i="29"/>
  <c r="K29" i="29"/>
  <c r="K30" i="29"/>
  <c r="M40" i="29"/>
  <c r="L41" i="29"/>
  <c r="L42" i="29"/>
  <c r="J50" i="29"/>
  <c r="M54" i="29"/>
  <c r="M42" i="29"/>
  <c r="M30" i="29"/>
  <c r="K8" i="29"/>
  <c r="I8" i="29"/>
  <c r="F8" i="29"/>
  <c r="J8" i="29"/>
  <c r="Q8" i="29"/>
  <c r="P8" i="29"/>
  <c r="H8" i="29"/>
  <c r="G8" i="29"/>
  <c r="N8" i="29"/>
  <c r="O8" i="29"/>
  <c r="K7" i="29"/>
  <c r="I7" i="29"/>
  <c r="J7" i="29"/>
  <c r="N7" i="29"/>
  <c r="Q7" i="29"/>
  <c r="P7" i="29"/>
  <c r="H7" i="29"/>
  <c r="O7" i="29"/>
  <c r="G7" i="29"/>
  <c r="F7" i="29"/>
  <c r="K15" i="29"/>
  <c r="Q15" i="29"/>
  <c r="J15" i="29"/>
  <c r="I15" i="29"/>
  <c r="F15" i="29"/>
  <c r="N15" i="29"/>
  <c r="P15" i="29"/>
  <c r="H15" i="29"/>
  <c r="O15" i="29"/>
  <c r="G15" i="29"/>
  <c r="L16" i="29"/>
  <c r="K19" i="29"/>
  <c r="Q19" i="29"/>
  <c r="I19" i="29"/>
  <c r="J19" i="29"/>
  <c r="N19" i="29"/>
  <c r="M19" i="29"/>
  <c r="P19" i="29"/>
  <c r="H19" i="29"/>
  <c r="F19" i="29"/>
  <c r="O19" i="29"/>
  <c r="G19" i="29"/>
  <c r="K24" i="29"/>
  <c r="F24" i="29"/>
  <c r="J24" i="29"/>
  <c r="Q24" i="29"/>
  <c r="M24" i="29"/>
  <c r="I24" i="29"/>
  <c r="P24" i="29"/>
  <c r="H24" i="29"/>
  <c r="N24" i="29"/>
  <c r="O24" i="29"/>
  <c r="G24" i="29"/>
  <c r="L8" i="29"/>
  <c r="K11" i="29"/>
  <c r="J11" i="29"/>
  <c r="Q11" i="29"/>
  <c r="F11" i="29"/>
  <c r="I11" i="29"/>
  <c r="P11" i="29"/>
  <c r="H11" i="29"/>
  <c r="O11" i="29"/>
  <c r="N11" i="29"/>
  <c r="G11" i="29"/>
  <c r="L12" i="29"/>
  <c r="K21" i="29"/>
  <c r="I21" i="29"/>
  <c r="F21" i="29"/>
  <c r="J21" i="29"/>
  <c r="Q21" i="29"/>
  <c r="N21" i="29"/>
  <c r="P21" i="29"/>
  <c r="H21" i="29"/>
  <c r="M21" i="29"/>
  <c r="O21" i="29"/>
  <c r="G21" i="29"/>
  <c r="M8" i="29"/>
  <c r="K18" i="29"/>
  <c r="F18" i="29"/>
  <c r="J18" i="29"/>
  <c r="Q18" i="29"/>
  <c r="N18" i="29"/>
  <c r="I18" i="29"/>
  <c r="P18" i="29"/>
  <c r="H18" i="29"/>
  <c r="O18" i="29"/>
  <c r="G18" i="29"/>
  <c r="M18" i="29"/>
  <c r="L24" i="29"/>
  <c r="K26" i="29"/>
  <c r="Q26" i="29"/>
  <c r="N26" i="29"/>
  <c r="J26" i="29"/>
  <c r="I26" i="29"/>
  <c r="F26" i="29"/>
  <c r="P26" i="29"/>
  <c r="H26" i="29"/>
  <c r="O26" i="29"/>
  <c r="G26" i="29"/>
  <c r="M26" i="29"/>
  <c r="K12" i="29"/>
  <c r="I12" i="29"/>
  <c r="F12" i="29"/>
  <c r="J12" i="29"/>
  <c r="Q12" i="29"/>
  <c r="N12" i="29"/>
  <c r="P12" i="29"/>
  <c r="H12" i="29"/>
  <c r="G12" i="29"/>
  <c r="O12" i="29"/>
  <c r="K10" i="29"/>
  <c r="I10" i="29"/>
  <c r="F10" i="29"/>
  <c r="J10" i="29"/>
  <c r="Q10" i="29"/>
  <c r="N10" i="29"/>
  <c r="P10" i="29"/>
  <c r="H10" i="29"/>
  <c r="O10" i="29"/>
  <c r="G10" i="29"/>
  <c r="M7" i="29"/>
  <c r="M11" i="29"/>
  <c r="M15" i="29"/>
  <c r="L18" i="29"/>
  <c r="K20" i="29"/>
  <c r="F20" i="29"/>
  <c r="J20" i="29"/>
  <c r="Q20" i="29"/>
  <c r="I20" i="29"/>
  <c r="P20" i="29"/>
  <c r="H20" i="29"/>
  <c r="N20" i="29"/>
  <c r="M20" i="29"/>
  <c r="O20" i="29"/>
  <c r="G20" i="29"/>
  <c r="L26" i="29"/>
  <c r="Q28" i="29"/>
  <c r="P28" i="29"/>
  <c r="O28" i="29"/>
  <c r="K28" i="29"/>
  <c r="I28" i="29"/>
  <c r="M28" i="29"/>
  <c r="J28" i="29"/>
  <c r="N28" i="29"/>
  <c r="H28" i="29"/>
  <c r="F28" i="29"/>
  <c r="G28" i="29"/>
  <c r="K14" i="29"/>
  <c r="Q14" i="29"/>
  <c r="I14" i="29"/>
  <c r="N14" i="29"/>
  <c r="J14" i="29"/>
  <c r="F14" i="29"/>
  <c r="P14" i="29"/>
  <c r="H14" i="29"/>
  <c r="G14" i="29"/>
  <c r="O14" i="29"/>
  <c r="K23" i="29"/>
  <c r="I23" i="29"/>
  <c r="F23" i="29"/>
  <c r="M23" i="29"/>
  <c r="J23" i="29"/>
  <c r="Q23" i="29"/>
  <c r="N23" i="29"/>
  <c r="P23" i="29"/>
  <c r="H23" i="29"/>
  <c r="O23" i="29"/>
  <c r="G23" i="29"/>
  <c r="K9" i="29"/>
  <c r="Q9" i="29"/>
  <c r="J9" i="29"/>
  <c r="N9" i="29"/>
  <c r="I9" i="29"/>
  <c r="P9" i="29"/>
  <c r="H9" i="29"/>
  <c r="O9" i="29"/>
  <c r="G9" i="29"/>
  <c r="F9" i="29"/>
  <c r="L10" i="29"/>
  <c r="K13" i="29"/>
  <c r="N13" i="29"/>
  <c r="J13" i="29"/>
  <c r="Q13" i="29"/>
  <c r="I13" i="29"/>
  <c r="P13" i="29"/>
  <c r="H13" i="29"/>
  <c r="O13" i="29"/>
  <c r="G13" i="29"/>
  <c r="F13" i="29"/>
  <c r="L14" i="29"/>
  <c r="K17" i="29"/>
  <c r="N17" i="29"/>
  <c r="J17" i="29"/>
  <c r="F17" i="29"/>
  <c r="Q17" i="29"/>
  <c r="I17" i="29"/>
  <c r="P17" i="29"/>
  <c r="H17" i="29"/>
  <c r="M17" i="29"/>
  <c r="O17" i="29"/>
  <c r="G17" i="29"/>
  <c r="L23" i="29"/>
  <c r="K25" i="29"/>
  <c r="I25" i="29"/>
  <c r="N25" i="29"/>
  <c r="J25" i="29"/>
  <c r="Q25" i="29"/>
  <c r="F25" i="29"/>
  <c r="M25" i="29"/>
  <c r="P25" i="29"/>
  <c r="H25" i="29"/>
  <c r="O25" i="29"/>
  <c r="G25" i="29"/>
  <c r="K16" i="29"/>
  <c r="Q16" i="29"/>
  <c r="J16" i="29"/>
  <c r="I16" i="29"/>
  <c r="P16" i="29"/>
  <c r="H16" i="29"/>
  <c r="F16" i="29"/>
  <c r="O16" i="29"/>
  <c r="G16" i="29"/>
  <c r="N16" i="29"/>
  <c r="K27" i="29"/>
  <c r="Q27" i="29"/>
  <c r="J27" i="29"/>
  <c r="I27" i="29"/>
  <c r="N27" i="29"/>
  <c r="F27" i="29"/>
  <c r="M27" i="29"/>
  <c r="P27" i="29"/>
  <c r="H27" i="29"/>
  <c r="O27" i="29"/>
  <c r="G27" i="29"/>
  <c r="M10" i="29"/>
  <c r="M14" i="29"/>
  <c r="K22" i="29"/>
  <c r="Q22" i="29"/>
  <c r="F22" i="29"/>
  <c r="J22" i="29"/>
  <c r="N22" i="29"/>
  <c r="I22" i="29"/>
  <c r="M22" i="29"/>
  <c r="P22" i="29"/>
  <c r="H22" i="29"/>
  <c r="O22" i="29"/>
  <c r="G22" i="29"/>
  <c r="Q47" i="29"/>
  <c r="I47" i="29"/>
  <c r="P47" i="29"/>
  <c r="H47" i="29"/>
  <c r="O47" i="29"/>
  <c r="G47" i="29"/>
  <c r="Q51" i="29"/>
  <c r="I51" i="29"/>
  <c r="P51" i="29"/>
  <c r="H51" i="29"/>
  <c r="O51" i="29"/>
  <c r="G51" i="29"/>
  <c r="Q55" i="29"/>
  <c r="I55" i="29"/>
  <c r="P55" i="29"/>
  <c r="H55" i="29"/>
  <c r="O55" i="29"/>
  <c r="G55" i="29"/>
  <c r="Q59" i="29"/>
  <c r="I59" i="29"/>
  <c r="P59" i="29"/>
  <c r="H59" i="29"/>
  <c r="O59" i="29"/>
  <c r="G59" i="29"/>
  <c r="Q39" i="29"/>
  <c r="I39" i="29"/>
  <c r="P39" i="29"/>
  <c r="H39" i="29"/>
  <c r="O39" i="29"/>
  <c r="G39" i="29"/>
  <c r="M29" i="29"/>
  <c r="F31" i="29"/>
  <c r="Q32" i="29"/>
  <c r="I32" i="29"/>
  <c r="P32" i="29"/>
  <c r="H32" i="29"/>
  <c r="O32" i="29"/>
  <c r="G32" i="29"/>
  <c r="M33" i="29"/>
  <c r="F35" i="29"/>
  <c r="Q36" i="29"/>
  <c r="I36" i="29"/>
  <c r="P36" i="29"/>
  <c r="H36" i="29"/>
  <c r="O36" i="29"/>
  <c r="G36" i="29"/>
  <c r="M37" i="29"/>
  <c r="F39" i="29"/>
  <c r="Q40" i="29"/>
  <c r="I40" i="29"/>
  <c r="P40" i="29"/>
  <c r="H40" i="29"/>
  <c r="O40" i="29"/>
  <c r="G40" i="29"/>
  <c r="M41" i="29"/>
  <c r="Q44" i="29"/>
  <c r="I44" i="29"/>
  <c r="P44" i="29"/>
  <c r="H44" i="29"/>
  <c r="O44" i="29"/>
  <c r="G44" i="29"/>
  <c r="M45" i="29"/>
  <c r="F47" i="29"/>
  <c r="Q48" i="29"/>
  <c r="I48" i="29"/>
  <c r="P48" i="29"/>
  <c r="H48" i="29"/>
  <c r="O48" i="29"/>
  <c r="G48" i="29"/>
  <c r="M49" i="29"/>
  <c r="F51" i="29"/>
  <c r="Q52" i="29"/>
  <c r="I52" i="29"/>
  <c r="P52" i="29"/>
  <c r="H52" i="29"/>
  <c r="O52" i="29"/>
  <c r="G52" i="29"/>
  <c r="M53" i="29"/>
  <c r="F55" i="29"/>
  <c r="Q56" i="29"/>
  <c r="I56" i="29"/>
  <c r="P56" i="29"/>
  <c r="H56" i="29"/>
  <c r="O56" i="29"/>
  <c r="G56" i="29"/>
  <c r="M57" i="29"/>
  <c r="F59" i="29"/>
  <c r="Q60" i="29"/>
  <c r="I60" i="29"/>
  <c r="P60" i="29"/>
  <c r="H60" i="29"/>
  <c r="O60" i="29"/>
  <c r="G60" i="29"/>
  <c r="N60" i="29"/>
  <c r="Q43" i="29"/>
  <c r="I43" i="29"/>
  <c r="P43" i="29"/>
  <c r="H43" i="29"/>
  <c r="O43" i="29"/>
  <c r="G43" i="29"/>
  <c r="J35" i="29"/>
  <c r="J39" i="29"/>
  <c r="J43" i="29"/>
  <c r="J47" i="29"/>
  <c r="J51" i="29"/>
  <c r="J55" i="29"/>
  <c r="J59" i="29"/>
  <c r="Q61" i="29"/>
  <c r="I61" i="29"/>
  <c r="P61" i="29"/>
  <c r="H61" i="29"/>
  <c r="O61" i="29"/>
  <c r="G61" i="29"/>
  <c r="N61" i="29"/>
  <c r="F61" i="29"/>
  <c r="Q62" i="29"/>
  <c r="I62" i="29"/>
  <c r="P62" i="29"/>
  <c r="H62" i="29"/>
  <c r="O62" i="29"/>
  <c r="G62" i="29"/>
  <c r="N62" i="29"/>
  <c r="F62" i="29"/>
  <c r="Q63" i="29"/>
  <c r="I63" i="29"/>
  <c r="P63" i="29"/>
  <c r="H63" i="29"/>
  <c r="O63" i="29"/>
  <c r="G63" i="29"/>
  <c r="N63" i="29"/>
  <c r="F63" i="29"/>
  <c r="Q64" i="29"/>
  <c r="I64" i="29"/>
  <c r="P64" i="29"/>
  <c r="H64" i="29"/>
  <c r="O64" i="29"/>
  <c r="G64" i="29"/>
  <c r="N64" i="29"/>
  <c r="F64" i="29"/>
  <c r="Q65" i="29"/>
  <c r="I65" i="29"/>
  <c r="P65" i="29"/>
  <c r="H65" i="29"/>
  <c r="O65" i="29"/>
  <c r="G65" i="29"/>
  <c r="N65" i="29"/>
  <c r="F65" i="29"/>
  <c r="Q66" i="29"/>
  <c r="I66" i="29"/>
  <c r="P66" i="29"/>
  <c r="H66" i="29"/>
  <c r="O66" i="29"/>
  <c r="G66" i="29"/>
  <c r="N66" i="29"/>
  <c r="F66" i="29"/>
  <c r="Q67" i="29"/>
  <c r="I67" i="29"/>
  <c r="P67" i="29"/>
  <c r="H67" i="29"/>
  <c r="O67" i="29"/>
  <c r="G67" i="29"/>
  <c r="N67" i="29"/>
  <c r="F67" i="29"/>
  <c r="Q68" i="29"/>
  <c r="I68" i="29"/>
  <c r="P68" i="29"/>
  <c r="H68" i="29"/>
  <c r="O68" i="29"/>
  <c r="G68" i="29"/>
  <c r="N68" i="29"/>
  <c r="F68" i="29"/>
  <c r="Q69" i="29"/>
  <c r="I69" i="29"/>
  <c r="P69" i="29"/>
  <c r="H69" i="29"/>
  <c r="O69" i="29"/>
  <c r="G69" i="29"/>
  <c r="N69" i="29"/>
  <c r="F69" i="29"/>
  <c r="Q70" i="29"/>
  <c r="I70" i="29"/>
  <c r="P70" i="29"/>
  <c r="H70" i="29"/>
  <c r="O70" i="29"/>
  <c r="G70" i="29"/>
  <c r="N70" i="29"/>
  <c r="F70" i="29"/>
  <c r="M70" i="29"/>
  <c r="K70" i="29"/>
  <c r="Q29" i="29"/>
  <c r="I29" i="29"/>
  <c r="P29" i="29"/>
  <c r="H29" i="29"/>
  <c r="O29" i="29"/>
  <c r="G29" i="29"/>
  <c r="Q37" i="29"/>
  <c r="I37" i="29"/>
  <c r="P37" i="29"/>
  <c r="H37" i="29"/>
  <c r="O37" i="29"/>
  <c r="G37" i="29"/>
  <c r="K39" i="29"/>
  <c r="Q41" i="29"/>
  <c r="I41" i="29"/>
  <c r="P41" i="29"/>
  <c r="H41" i="29"/>
  <c r="O41" i="29"/>
  <c r="G41" i="29"/>
  <c r="K43" i="29"/>
  <c r="Q45" i="29"/>
  <c r="I45" i="29"/>
  <c r="P45" i="29"/>
  <c r="H45" i="29"/>
  <c r="O45" i="29"/>
  <c r="G45" i="29"/>
  <c r="K47" i="29"/>
  <c r="Q49" i="29"/>
  <c r="I49" i="29"/>
  <c r="P49" i="29"/>
  <c r="H49" i="29"/>
  <c r="O49" i="29"/>
  <c r="G49" i="29"/>
  <c r="K51" i="29"/>
  <c r="Q53" i="29"/>
  <c r="I53" i="29"/>
  <c r="P53" i="29"/>
  <c r="H53" i="29"/>
  <c r="O53" i="29"/>
  <c r="G53" i="29"/>
  <c r="K55" i="29"/>
  <c r="Q57" i="29"/>
  <c r="I57" i="29"/>
  <c r="P57" i="29"/>
  <c r="H57" i="29"/>
  <c r="O57" i="29"/>
  <c r="G57" i="29"/>
  <c r="K59" i="29"/>
  <c r="F60" i="29"/>
  <c r="Q31" i="29"/>
  <c r="I31" i="29"/>
  <c r="P31" i="29"/>
  <c r="H31" i="29"/>
  <c r="O31" i="29"/>
  <c r="G31" i="29"/>
  <c r="Q35" i="29"/>
  <c r="I35" i="29"/>
  <c r="P35" i="29"/>
  <c r="H35" i="29"/>
  <c r="O35" i="29"/>
  <c r="G35" i="29"/>
  <c r="K31" i="29"/>
  <c r="L31" i="29"/>
  <c r="J32" i="29"/>
  <c r="L35" i="29"/>
  <c r="J36" i="29"/>
  <c r="L39" i="29"/>
  <c r="J40" i="29"/>
  <c r="L43" i="29"/>
  <c r="J44" i="29"/>
  <c r="L47" i="29"/>
  <c r="J48" i="29"/>
  <c r="L51" i="29"/>
  <c r="J52" i="29"/>
  <c r="L55" i="29"/>
  <c r="J56" i="29"/>
  <c r="L59" i="29"/>
  <c r="J60" i="29"/>
  <c r="J61" i="29"/>
  <c r="J62" i="29"/>
  <c r="J63" i="29"/>
  <c r="J64" i="29"/>
  <c r="J65" i="29"/>
  <c r="J66" i="29"/>
  <c r="J67" i="29"/>
  <c r="J68" i="29"/>
  <c r="J69" i="29"/>
  <c r="J70" i="29"/>
  <c r="Q33" i="29"/>
  <c r="I33" i="29"/>
  <c r="P33" i="29"/>
  <c r="H33" i="29"/>
  <c r="O33" i="29"/>
  <c r="G33" i="29"/>
  <c r="F29" i="29"/>
  <c r="Q30" i="29"/>
  <c r="I30" i="29"/>
  <c r="P30" i="29"/>
  <c r="H30" i="29"/>
  <c r="O30" i="29"/>
  <c r="G30" i="29"/>
  <c r="M31" i="29"/>
  <c r="K32" i="29"/>
  <c r="F33" i="29"/>
  <c r="Q34" i="29"/>
  <c r="I34" i="29"/>
  <c r="P34" i="29"/>
  <c r="H34" i="29"/>
  <c r="O34" i="29"/>
  <c r="G34" i="29"/>
  <c r="M35" i="29"/>
  <c r="K36" i="29"/>
  <c r="F37" i="29"/>
  <c r="Q38" i="29"/>
  <c r="I38" i="29"/>
  <c r="P38" i="29"/>
  <c r="H38" i="29"/>
  <c r="O38" i="29"/>
  <c r="G38" i="29"/>
  <c r="M39" i="29"/>
  <c r="K40" i="29"/>
  <c r="F41" i="29"/>
  <c r="Q42" i="29"/>
  <c r="I42" i="29"/>
  <c r="P42" i="29"/>
  <c r="H42" i="29"/>
  <c r="O42" i="29"/>
  <c r="G42" i="29"/>
  <c r="M43" i="29"/>
  <c r="K44" i="29"/>
  <c r="F45" i="29"/>
  <c r="Q46" i="29"/>
  <c r="I46" i="29"/>
  <c r="P46" i="29"/>
  <c r="H46" i="29"/>
  <c r="O46" i="29"/>
  <c r="G46" i="29"/>
  <c r="M47" i="29"/>
  <c r="K48" i="29"/>
  <c r="F49" i="29"/>
  <c r="Q50" i="29"/>
  <c r="I50" i="29"/>
  <c r="P50" i="29"/>
  <c r="H50" i="29"/>
  <c r="O50" i="29"/>
  <c r="G50" i="29"/>
  <c r="M51" i="29"/>
  <c r="K52" i="29"/>
  <c r="F53" i="29"/>
  <c r="Q54" i="29"/>
  <c r="I54" i="29"/>
  <c r="P54" i="29"/>
  <c r="H54" i="29"/>
  <c r="O54" i="29"/>
  <c r="G54" i="29"/>
  <c r="M55" i="29"/>
  <c r="K56" i="29"/>
  <c r="F57" i="29"/>
  <c r="Q58" i="29"/>
  <c r="I58" i="29"/>
  <c r="P58" i="29"/>
  <c r="H58" i="29"/>
  <c r="O58" i="29"/>
  <c r="G58" i="29"/>
  <c r="M59" i="29"/>
  <c r="K60" i="29"/>
  <c r="K61" i="29"/>
  <c r="K62" i="29"/>
  <c r="K63" i="29"/>
  <c r="K64" i="29"/>
  <c r="K65" i="29"/>
  <c r="K66" i="29"/>
  <c r="K67" i="29"/>
  <c r="K68" i="29"/>
  <c r="K69" i="29"/>
  <c r="L70" i="29"/>
  <c r="B44" i="14" l="1"/>
  <c r="B10" i="26" l="1"/>
  <c r="B6" i="26"/>
  <c r="E70" i="14"/>
  <c r="D70" i="14"/>
  <c r="C70" i="14"/>
  <c r="B70" i="14"/>
  <c r="E69" i="14"/>
  <c r="D69" i="14"/>
  <c r="C69" i="14"/>
  <c r="B69" i="14"/>
  <c r="E68" i="14"/>
  <c r="D68" i="14"/>
  <c r="C68" i="14"/>
  <c r="B68" i="14"/>
  <c r="E67" i="14"/>
  <c r="D67" i="14"/>
  <c r="C67" i="14"/>
  <c r="B67" i="14"/>
  <c r="E66" i="14"/>
  <c r="D66" i="14"/>
  <c r="C66" i="14"/>
  <c r="B66" i="14"/>
  <c r="E65" i="14"/>
  <c r="D65" i="14"/>
  <c r="C65" i="14"/>
  <c r="B65" i="14"/>
  <c r="E64" i="14"/>
  <c r="D64" i="14"/>
  <c r="C64" i="14"/>
  <c r="B64" i="14"/>
  <c r="E63" i="14"/>
  <c r="D63" i="14"/>
  <c r="C63" i="14"/>
  <c r="B63" i="14"/>
  <c r="E62" i="14"/>
  <c r="D62" i="14"/>
  <c r="C62" i="14"/>
  <c r="B62" i="14"/>
  <c r="E61" i="14"/>
  <c r="D61" i="14"/>
  <c r="C61" i="14"/>
  <c r="B61" i="14"/>
  <c r="E60" i="14"/>
  <c r="D60" i="14"/>
  <c r="C60" i="14"/>
  <c r="B60" i="14"/>
  <c r="E59" i="14"/>
  <c r="D59" i="14"/>
  <c r="C59" i="14"/>
  <c r="B59" i="14"/>
  <c r="E58" i="14"/>
  <c r="D58" i="14"/>
  <c r="C58" i="14"/>
  <c r="B58" i="14"/>
  <c r="E57" i="14"/>
  <c r="D57" i="14"/>
  <c r="C57" i="14"/>
  <c r="B57" i="14"/>
  <c r="E56" i="14"/>
  <c r="D56" i="14"/>
  <c r="C56" i="14"/>
  <c r="B56" i="14"/>
  <c r="E55" i="14"/>
  <c r="D55" i="14"/>
  <c r="C55" i="14"/>
  <c r="B55" i="14"/>
  <c r="E54" i="14"/>
  <c r="D54" i="14"/>
  <c r="C54" i="14"/>
  <c r="B54" i="14"/>
  <c r="E53" i="14"/>
  <c r="D53" i="14"/>
  <c r="C53" i="14"/>
  <c r="B53" i="14"/>
  <c r="E52" i="14"/>
  <c r="D52" i="14"/>
  <c r="C52" i="14"/>
  <c r="B52" i="14"/>
  <c r="E51" i="14"/>
  <c r="D51" i="14"/>
  <c r="C51" i="14"/>
  <c r="B51" i="14"/>
  <c r="E50" i="14"/>
  <c r="D50" i="14"/>
  <c r="C50" i="14"/>
  <c r="B50" i="14"/>
  <c r="E49" i="14"/>
  <c r="D49" i="14"/>
  <c r="C49" i="14"/>
  <c r="B49" i="14"/>
  <c r="E48" i="14"/>
  <c r="D48" i="14"/>
  <c r="C48" i="14"/>
  <c r="B48" i="14"/>
  <c r="E47" i="14"/>
  <c r="D47" i="14"/>
  <c r="C47" i="14"/>
  <c r="B47" i="14"/>
  <c r="E46" i="14"/>
  <c r="D46" i="14"/>
  <c r="C46" i="14"/>
  <c r="B46" i="14"/>
  <c r="E45" i="14"/>
  <c r="D45" i="14"/>
  <c r="C45" i="14"/>
  <c r="B45" i="14"/>
  <c r="E44" i="14"/>
  <c r="D44" i="14"/>
  <c r="C44" i="14"/>
  <c r="E43" i="14"/>
  <c r="D43" i="14"/>
  <c r="C43" i="14"/>
  <c r="B43" i="14"/>
  <c r="E42" i="14"/>
  <c r="D42" i="14"/>
  <c r="C42" i="14"/>
  <c r="B42" i="14"/>
  <c r="E41" i="14"/>
  <c r="D41" i="14"/>
  <c r="C41" i="14"/>
  <c r="B41" i="14"/>
  <c r="E40" i="14"/>
  <c r="D40" i="14"/>
  <c r="C40" i="14"/>
  <c r="B40" i="14"/>
  <c r="E39" i="14"/>
  <c r="D39" i="14"/>
  <c r="C39" i="14"/>
  <c r="B39" i="14"/>
  <c r="E38" i="14"/>
  <c r="D38" i="14"/>
  <c r="C38" i="14"/>
  <c r="B38" i="14"/>
  <c r="E37" i="14"/>
  <c r="D37" i="14"/>
  <c r="C37" i="14"/>
  <c r="B37" i="14"/>
  <c r="E36" i="14"/>
  <c r="D36" i="14"/>
  <c r="C36" i="14"/>
  <c r="B36" i="14"/>
  <c r="E35" i="14"/>
  <c r="D35" i="14"/>
  <c r="C35" i="14"/>
  <c r="B35" i="14"/>
  <c r="E34" i="14"/>
  <c r="D34" i="14"/>
  <c r="C34" i="14"/>
  <c r="B34" i="14"/>
  <c r="E33" i="14"/>
  <c r="D33" i="14"/>
  <c r="C33" i="14"/>
  <c r="B33" i="14"/>
  <c r="E32" i="14"/>
  <c r="D32" i="14"/>
  <c r="C32" i="14"/>
  <c r="B32" i="14"/>
  <c r="E31" i="14"/>
  <c r="D31" i="14"/>
  <c r="C31" i="14"/>
  <c r="B31" i="14"/>
  <c r="E30" i="14"/>
  <c r="D30" i="14"/>
  <c r="C30" i="14"/>
  <c r="B30" i="14"/>
  <c r="E29" i="14"/>
  <c r="D29" i="14"/>
  <c r="C29" i="14"/>
  <c r="B29" i="14"/>
  <c r="E28" i="14"/>
  <c r="D28" i="14"/>
  <c r="C28" i="14"/>
  <c r="B28" i="14"/>
  <c r="E27" i="14"/>
  <c r="D27" i="14"/>
  <c r="C27" i="14"/>
  <c r="B27" i="14"/>
  <c r="E26" i="14"/>
  <c r="D26" i="14"/>
  <c r="C26" i="14"/>
  <c r="B26" i="14"/>
  <c r="E25" i="14"/>
  <c r="D25" i="14"/>
  <c r="C25" i="14"/>
  <c r="B25" i="14"/>
  <c r="E24" i="14"/>
  <c r="D24" i="14"/>
  <c r="C24" i="14"/>
  <c r="B24" i="14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C7" i="25" l="1"/>
  <c r="C8" i="25" s="1"/>
  <c r="E8" i="16" l="1"/>
  <c r="D8" i="16"/>
  <c r="C8" i="16"/>
  <c r="B8" i="16"/>
  <c r="E70" i="32"/>
  <c r="D70" i="32"/>
  <c r="Q70" i="32" s="1"/>
  <c r="C70" i="32"/>
  <c r="B70" i="32"/>
  <c r="E69" i="32"/>
  <c r="D69" i="32"/>
  <c r="C69" i="32"/>
  <c r="B69" i="32"/>
  <c r="E68" i="32"/>
  <c r="D68" i="32"/>
  <c r="G68" i="32" s="1"/>
  <c r="C68" i="32"/>
  <c r="B68" i="32"/>
  <c r="E67" i="32"/>
  <c r="D67" i="32"/>
  <c r="K67" i="32" s="1"/>
  <c r="C67" i="32"/>
  <c r="B67" i="32"/>
  <c r="E66" i="32"/>
  <c r="D66" i="32"/>
  <c r="M66" i="32" s="1"/>
  <c r="C66" i="32"/>
  <c r="B66" i="32"/>
  <c r="E65" i="32"/>
  <c r="D65" i="32"/>
  <c r="Q65" i="32" s="1"/>
  <c r="C65" i="32"/>
  <c r="B65" i="32"/>
  <c r="E64" i="32"/>
  <c r="D64" i="32"/>
  <c r="Q64" i="32" s="1"/>
  <c r="C64" i="32"/>
  <c r="B64" i="32"/>
  <c r="E63" i="32"/>
  <c r="D63" i="32"/>
  <c r="L63" i="32" s="1"/>
  <c r="C63" i="32"/>
  <c r="B63" i="32"/>
  <c r="E62" i="32"/>
  <c r="D62" i="32"/>
  <c r="C62" i="32"/>
  <c r="B62" i="32"/>
  <c r="E61" i="32"/>
  <c r="D61" i="32"/>
  <c r="J61" i="32" s="1"/>
  <c r="C61" i="32"/>
  <c r="B61" i="32"/>
  <c r="E60" i="32"/>
  <c r="D60" i="32"/>
  <c r="C60" i="32"/>
  <c r="B60" i="32"/>
  <c r="E59" i="32"/>
  <c r="D59" i="32"/>
  <c r="L59" i="32" s="1"/>
  <c r="C59" i="32"/>
  <c r="B59" i="32"/>
  <c r="E58" i="32"/>
  <c r="D58" i="32"/>
  <c r="O58" i="32" s="1"/>
  <c r="C58" i="32"/>
  <c r="B58" i="32"/>
  <c r="E57" i="32"/>
  <c r="D57" i="32"/>
  <c r="C57" i="32"/>
  <c r="B57" i="32"/>
  <c r="E56" i="32"/>
  <c r="D56" i="32"/>
  <c r="L56" i="32" s="1"/>
  <c r="C56" i="32"/>
  <c r="B56" i="32"/>
  <c r="E55" i="32"/>
  <c r="D55" i="32"/>
  <c r="G55" i="32" s="1"/>
  <c r="C55" i="32"/>
  <c r="B55" i="32"/>
  <c r="E54" i="32"/>
  <c r="D54" i="32"/>
  <c r="N54" i="32" s="1"/>
  <c r="C54" i="32"/>
  <c r="B54" i="32"/>
  <c r="E53" i="32"/>
  <c r="D53" i="32"/>
  <c r="N53" i="32" s="1"/>
  <c r="C53" i="32"/>
  <c r="B53" i="32"/>
  <c r="E52" i="32"/>
  <c r="D52" i="32"/>
  <c r="O52" i="32" s="1"/>
  <c r="C52" i="32"/>
  <c r="B52" i="32"/>
  <c r="E51" i="32"/>
  <c r="D51" i="32"/>
  <c r="C51" i="32"/>
  <c r="B51" i="32"/>
  <c r="E50" i="32"/>
  <c r="D50" i="32"/>
  <c r="O50" i="32" s="1"/>
  <c r="C50" i="32"/>
  <c r="B50" i="32"/>
  <c r="E49" i="32"/>
  <c r="D49" i="32"/>
  <c r="N49" i="32" s="1"/>
  <c r="C49" i="32"/>
  <c r="B49" i="32"/>
  <c r="E48" i="32"/>
  <c r="D48" i="32"/>
  <c r="C48" i="32"/>
  <c r="B48" i="32"/>
  <c r="E47" i="32"/>
  <c r="D47" i="32"/>
  <c r="C47" i="32"/>
  <c r="B47" i="32"/>
  <c r="E46" i="32"/>
  <c r="D46" i="32"/>
  <c r="F46" i="32" s="1"/>
  <c r="C46" i="32"/>
  <c r="B46" i="32"/>
  <c r="E45" i="32"/>
  <c r="D45" i="32"/>
  <c r="I45" i="32" s="1"/>
  <c r="C45" i="32"/>
  <c r="B45" i="32"/>
  <c r="E44" i="32"/>
  <c r="D44" i="32"/>
  <c r="M44" i="32" s="1"/>
  <c r="C44" i="32"/>
  <c r="B44" i="32"/>
  <c r="E43" i="32"/>
  <c r="D43" i="32"/>
  <c r="F43" i="32" s="1"/>
  <c r="C43" i="32"/>
  <c r="B43" i="32"/>
  <c r="E42" i="32"/>
  <c r="D42" i="32"/>
  <c r="N42" i="32" s="1"/>
  <c r="C42" i="32"/>
  <c r="B42" i="32"/>
  <c r="E41" i="32"/>
  <c r="D41" i="32"/>
  <c r="N41" i="32" s="1"/>
  <c r="C41" i="32"/>
  <c r="B41" i="32"/>
  <c r="E40" i="32"/>
  <c r="D40" i="32"/>
  <c r="N40" i="32" s="1"/>
  <c r="C40" i="32"/>
  <c r="B40" i="32"/>
  <c r="E39" i="32"/>
  <c r="D39" i="32"/>
  <c r="L39" i="32" s="1"/>
  <c r="C39" i="32"/>
  <c r="B39" i="32"/>
  <c r="E38" i="32"/>
  <c r="D38" i="32"/>
  <c r="M38" i="32" s="1"/>
  <c r="C38" i="32"/>
  <c r="B38" i="32"/>
  <c r="E37" i="32"/>
  <c r="D37" i="32"/>
  <c r="M37" i="32" s="1"/>
  <c r="C37" i="32"/>
  <c r="B37" i="32"/>
  <c r="E36" i="32"/>
  <c r="D36" i="32"/>
  <c r="F36" i="32" s="1"/>
  <c r="C36" i="32"/>
  <c r="B36" i="32"/>
  <c r="E35" i="32"/>
  <c r="D35" i="32"/>
  <c r="M35" i="32" s="1"/>
  <c r="C35" i="32"/>
  <c r="B35" i="32"/>
  <c r="E34" i="32"/>
  <c r="D34" i="32"/>
  <c r="Q34" i="32" s="1"/>
  <c r="C34" i="32"/>
  <c r="B34" i="32"/>
  <c r="E33" i="32"/>
  <c r="D33" i="32"/>
  <c r="C33" i="32"/>
  <c r="B33" i="32"/>
  <c r="E32" i="32"/>
  <c r="D32" i="32"/>
  <c r="F32" i="32" s="1"/>
  <c r="C32" i="32"/>
  <c r="B32" i="32"/>
  <c r="E31" i="32"/>
  <c r="D31" i="32"/>
  <c r="M31" i="32" s="1"/>
  <c r="C31" i="32"/>
  <c r="B31" i="32"/>
  <c r="E30" i="32"/>
  <c r="D30" i="32"/>
  <c r="Q30" i="32" s="1"/>
  <c r="C30" i="32"/>
  <c r="B30" i="32"/>
  <c r="E29" i="32"/>
  <c r="D29" i="32"/>
  <c r="M29" i="32" s="1"/>
  <c r="C29" i="32"/>
  <c r="B29" i="32"/>
  <c r="E28" i="32"/>
  <c r="D28" i="32"/>
  <c r="F28" i="32" s="1"/>
  <c r="C28" i="32"/>
  <c r="B28" i="32"/>
  <c r="E27" i="32"/>
  <c r="D27" i="32"/>
  <c r="M27" i="32" s="1"/>
  <c r="C27" i="32"/>
  <c r="B27" i="32"/>
  <c r="E26" i="32"/>
  <c r="D26" i="32"/>
  <c r="Q26" i="32" s="1"/>
  <c r="C26" i="32"/>
  <c r="B26" i="32"/>
  <c r="E25" i="32"/>
  <c r="D25" i="32"/>
  <c r="C25" i="32"/>
  <c r="B25" i="32"/>
  <c r="E24" i="32"/>
  <c r="D24" i="32"/>
  <c r="F24" i="32" s="1"/>
  <c r="C24" i="32"/>
  <c r="B24" i="32"/>
  <c r="E23" i="32"/>
  <c r="D23" i="32"/>
  <c r="M23" i="32" s="1"/>
  <c r="C23" i="32"/>
  <c r="B23" i="32"/>
  <c r="E22" i="32"/>
  <c r="D22" i="32"/>
  <c r="Q22" i="32" s="1"/>
  <c r="C22" i="32"/>
  <c r="B22" i="32"/>
  <c r="E21" i="32"/>
  <c r="D21" i="32"/>
  <c r="M21" i="32" s="1"/>
  <c r="C21" i="32"/>
  <c r="B21" i="32"/>
  <c r="E20" i="32"/>
  <c r="D20" i="32"/>
  <c r="F20" i="32" s="1"/>
  <c r="C20" i="32"/>
  <c r="B20" i="32"/>
  <c r="E19" i="32"/>
  <c r="D19" i="32"/>
  <c r="M19" i="32" s="1"/>
  <c r="C19" i="32"/>
  <c r="B19" i="32"/>
  <c r="E18" i="32"/>
  <c r="D18" i="32"/>
  <c r="Q18" i="32" s="1"/>
  <c r="C18" i="32"/>
  <c r="B18" i="32"/>
  <c r="E17" i="32"/>
  <c r="D17" i="32"/>
  <c r="J17" i="32" s="1"/>
  <c r="C17" i="32"/>
  <c r="B17" i="32"/>
  <c r="E16" i="32"/>
  <c r="D16" i="32"/>
  <c r="K16" i="32" s="1"/>
  <c r="C16" i="32"/>
  <c r="B16" i="32"/>
  <c r="E15" i="32"/>
  <c r="D15" i="32"/>
  <c r="K15" i="32" s="1"/>
  <c r="C15" i="32"/>
  <c r="B15" i="32"/>
  <c r="E14" i="32"/>
  <c r="D14" i="32"/>
  <c r="C14" i="32"/>
  <c r="B14" i="32"/>
  <c r="E13" i="32"/>
  <c r="D13" i="32"/>
  <c r="L13" i="32" s="1"/>
  <c r="C13" i="32"/>
  <c r="B13" i="32"/>
  <c r="E12" i="32"/>
  <c r="D12" i="32"/>
  <c r="L12" i="32" s="1"/>
  <c r="C12" i="32"/>
  <c r="B12" i="32"/>
  <c r="E11" i="32"/>
  <c r="D11" i="32"/>
  <c r="L11" i="32" s="1"/>
  <c r="C11" i="32"/>
  <c r="B11" i="32"/>
  <c r="E10" i="32"/>
  <c r="D10" i="32"/>
  <c r="Q10" i="32" s="1"/>
  <c r="C10" i="32"/>
  <c r="B10" i="32"/>
  <c r="E9" i="32"/>
  <c r="D9" i="32"/>
  <c r="L9" i="32" s="1"/>
  <c r="C9" i="32"/>
  <c r="B9" i="32"/>
  <c r="E8" i="32"/>
  <c r="D8" i="32"/>
  <c r="L8" i="32" s="1"/>
  <c r="C8" i="32"/>
  <c r="B8" i="32"/>
  <c r="E7" i="32"/>
  <c r="D7" i="32"/>
  <c r="L7" i="32" s="1"/>
  <c r="C7" i="32"/>
  <c r="B7" i="32"/>
  <c r="E6" i="32"/>
  <c r="D6" i="32"/>
  <c r="L6" i="32" s="1"/>
  <c r="C6" i="32"/>
  <c r="B6" i="32"/>
  <c r="E70" i="30"/>
  <c r="D70" i="30"/>
  <c r="C70" i="30"/>
  <c r="B70" i="30"/>
  <c r="E69" i="30"/>
  <c r="D69" i="30"/>
  <c r="M69" i="30" s="1"/>
  <c r="C69" i="30"/>
  <c r="B69" i="30"/>
  <c r="E68" i="30"/>
  <c r="D68" i="30"/>
  <c r="C68" i="30"/>
  <c r="B68" i="30"/>
  <c r="E67" i="30"/>
  <c r="D67" i="30"/>
  <c r="M67" i="30" s="1"/>
  <c r="C67" i="30"/>
  <c r="B67" i="30"/>
  <c r="E66" i="30"/>
  <c r="D66" i="30"/>
  <c r="C66" i="30"/>
  <c r="B66" i="30"/>
  <c r="E65" i="30"/>
  <c r="D65" i="30"/>
  <c r="M65" i="30" s="1"/>
  <c r="C65" i="30"/>
  <c r="B65" i="30"/>
  <c r="E64" i="30"/>
  <c r="D64" i="30"/>
  <c r="C64" i="30"/>
  <c r="B64" i="30"/>
  <c r="E63" i="30"/>
  <c r="D63" i="30"/>
  <c r="L63" i="30" s="1"/>
  <c r="C63" i="30"/>
  <c r="B63" i="30"/>
  <c r="E62" i="30"/>
  <c r="D62" i="30"/>
  <c r="C62" i="30"/>
  <c r="B62" i="30"/>
  <c r="E61" i="30"/>
  <c r="D61" i="30"/>
  <c r="L61" i="30" s="1"/>
  <c r="C61" i="30"/>
  <c r="B61" i="30"/>
  <c r="E60" i="30"/>
  <c r="D60" i="30"/>
  <c r="C60" i="30"/>
  <c r="B60" i="30"/>
  <c r="E59" i="30"/>
  <c r="D59" i="30"/>
  <c r="L59" i="30" s="1"/>
  <c r="C59" i="30"/>
  <c r="B59" i="30"/>
  <c r="E58" i="30"/>
  <c r="D58" i="30"/>
  <c r="C58" i="30"/>
  <c r="B58" i="30"/>
  <c r="E57" i="30"/>
  <c r="D57" i="30"/>
  <c r="M57" i="30" s="1"/>
  <c r="C57" i="30"/>
  <c r="B57" i="30"/>
  <c r="E56" i="30"/>
  <c r="D56" i="30"/>
  <c r="C56" i="30"/>
  <c r="B56" i="30"/>
  <c r="E55" i="30"/>
  <c r="D55" i="30"/>
  <c r="L55" i="30" s="1"/>
  <c r="C55" i="30"/>
  <c r="B55" i="30"/>
  <c r="E54" i="30"/>
  <c r="D54" i="30"/>
  <c r="C54" i="30"/>
  <c r="B54" i="30"/>
  <c r="E53" i="30"/>
  <c r="D53" i="30"/>
  <c r="L53" i="30" s="1"/>
  <c r="C53" i="30"/>
  <c r="B53" i="30"/>
  <c r="E52" i="30"/>
  <c r="D52" i="30"/>
  <c r="C52" i="30"/>
  <c r="B52" i="30"/>
  <c r="E51" i="30"/>
  <c r="D51" i="30"/>
  <c r="L51" i="30" s="1"/>
  <c r="C51" i="30"/>
  <c r="B51" i="30"/>
  <c r="E50" i="30"/>
  <c r="D50" i="30"/>
  <c r="C50" i="30"/>
  <c r="B50" i="30"/>
  <c r="E49" i="30"/>
  <c r="D49" i="30"/>
  <c r="L49" i="30" s="1"/>
  <c r="C49" i="30"/>
  <c r="B49" i="30"/>
  <c r="E48" i="30"/>
  <c r="D48" i="30"/>
  <c r="C48" i="30"/>
  <c r="B48" i="30"/>
  <c r="E47" i="30"/>
  <c r="D47" i="30"/>
  <c r="L47" i="30" s="1"/>
  <c r="C47" i="30"/>
  <c r="B47" i="30"/>
  <c r="E46" i="30"/>
  <c r="D46" i="30"/>
  <c r="C46" i="30"/>
  <c r="B46" i="30"/>
  <c r="E45" i="30"/>
  <c r="D45" i="30"/>
  <c r="I45" i="30" s="1"/>
  <c r="C45" i="30"/>
  <c r="B45" i="30"/>
  <c r="E44" i="30"/>
  <c r="D44" i="30"/>
  <c r="M44" i="30" s="1"/>
  <c r="C44" i="30"/>
  <c r="B44" i="30"/>
  <c r="E43" i="30"/>
  <c r="D43" i="30"/>
  <c r="C43" i="30"/>
  <c r="B43" i="30"/>
  <c r="E42" i="30"/>
  <c r="D42" i="30"/>
  <c r="L42" i="30" s="1"/>
  <c r="C42" i="30"/>
  <c r="B42" i="30"/>
  <c r="E41" i="30"/>
  <c r="D41" i="30"/>
  <c r="C41" i="30"/>
  <c r="B41" i="30"/>
  <c r="E40" i="30"/>
  <c r="D40" i="30"/>
  <c r="I40" i="30" s="1"/>
  <c r="C40" i="30"/>
  <c r="B40" i="30"/>
  <c r="E39" i="30"/>
  <c r="D39" i="30"/>
  <c r="Q39" i="30" s="1"/>
  <c r="C39" i="30"/>
  <c r="B39" i="30"/>
  <c r="E38" i="30"/>
  <c r="D38" i="30"/>
  <c r="Q38" i="30" s="1"/>
  <c r="C38" i="30"/>
  <c r="B38" i="30"/>
  <c r="E37" i="30"/>
  <c r="D37" i="30"/>
  <c r="Q37" i="30" s="1"/>
  <c r="C37" i="30"/>
  <c r="B37" i="30"/>
  <c r="E36" i="30"/>
  <c r="D36" i="30"/>
  <c r="Q36" i="30" s="1"/>
  <c r="C36" i="30"/>
  <c r="B36" i="30"/>
  <c r="E35" i="30"/>
  <c r="D35" i="30"/>
  <c r="C35" i="30"/>
  <c r="B35" i="30"/>
  <c r="E34" i="30"/>
  <c r="D34" i="30"/>
  <c r="M34" i="30" s="1"/>
  <c r="C34" i="30"/>
  <c r="B34" i="30"/>
  <c r="E33" i="30"/>
  <c r="D33" i="30"/>
  <c r="I33" i="30" s="1"/>
  <c r="C33" i="30"/>
  <c r="B33" i="30"/>
  <c r="E32" i="30"/>
  <c r="D32" i="30"/>
  <c r="Q32" i="30" s="1"/>
  <c r="C32" i="30"/>
  <c r="B32" i="30"/>
  <c r="E31" i="30"/>
  <c r="D31" i="30"/>
  <c r="K31" i="30" s="1"/>
  <c r="C31" i="30"/>
  <c r="B31" i="30"/>
  <c r="E30" i="30"/>
  <c r="D30" i="30"/>
  <c r="J30" i="30" s="1"/>
  <c r="C30" i="30"/>
  <c r="B30" i="30"/>
  <c r="E29" i="30"/>
  <c r="D29" i="30"/>
  <c r="M29" i="30" s="1"/>
  <c r="C29" i="30"/>
  <c r="B29" i="30"/>
  <c r="E28" i="30"/>
  <c r="D28" i="30"/>
  <c r="Q28" i="30" s="1"/>
  <c r="C28" i="30"/>
  <c r="B28" i="30"/>
  <c r="E27" i="30"/>
  <c r="D27" i="30"/>
  <c r="Q27" i="30" s="1"/>
  <c r="C27" i="30"/>
  <c r="B27" i="30"/>
  <c r="E26" i="30"/>
  <c r="D26" i="30"/>
  <c r="Q26" i="30" s="1"/>
  <c r="C26" i="30"/>
  <c r="B26" i="30"/>
  <c r="E25" i="30"/>
  <c r="D25" i="30"/>
  <c r="I25" i="30" s="1"/>
  <c r="C25" i="30"/>
  <c r="B25" i="30"/>
  <c r="E24" i="30"/>
  <c r="D24" i="30"/>
  <c r="C24" i="30"/>
  <c r="B24" i="30"/>
  <c r="E23" i="30"/>
  <c r="D23" i="30"/>
  <c r="L23" i="30" s="1"/>
  <c r="C23" i="30"/>
  <c r="B23" i="30"/>
  <c r="E22" i="30"/>
  <c r="D22" i="30"/>
  <c r="J22" i="30" s="1"/>
  <c r="C22" i="30"/>
  <c r="B22" i="30"/>
  <c r="E21" i="30"/>
  <c r="D21" i="30"/>
  <c r="P21" i="30" s="1"/>
  <c r="C21" i="30"/>
  <c r="B21" i="30"/>
  <c r="E20" i="30"/>
  <c r="D20" i="30"/>
  <c r="L20" i="30" s="1"/>
  <c r="C20" i="30"/>
  <c r="B20" i="30"/>
  <c r="E19" i="30"/>
  <c r="D19" i="30"/>
  <c r="O19" i="30" s="1"/>
  <c r="C19" i="30"/>
  <c r="B19" i="30"/>
  <c r="E18" i="30"/>
  <c r="D18" i="30"/>
  <c r="L18" i="30" s="1"/>
  <c r="C18" i="30"/>
  <c r="B18" i="30"/>
  <c r="E17" i="30"/>
  <c r="D17" i="30"/>
  <c r="O17" i="30" s="1"/>
  <c r="C17" i="30"/>
  <c r="B17" i="30"/>
  <c r="E16" i="30"/>
  <c r="D16" i="30"/>
  <c r="O16" i="30" s="1"/>
  <c r="C16" i="30"/>
  <c r="B16" i="30"/>
  <c r="E15" i="30"/>
  <c r="D15" i="30"/>
  <c r="N15" i="30" s="1"/>
  <c r="C15" i="30"/>
  <c r="B15" i="30"/>
  <c r="E14" i="30"/>
  <c r="D14" i="30"/>
  <c r="M14" i="30" s="1"/>
  <c r="C14" i="30"/>
  <c r="B14" i="30"/>
  <c r="E13" i="30"/>
  <c r="D13" i="30"/>
  <c r="M13" i="30" s="1"/>
  <c r="C13" i="30"/>
  <c r="B13" i="30"/>
  <c r="E12" i="30"/>
  <c r="D12" i="30"/>
  <c r="I12" i="30" s="1"/>
  <c r="C12" i="30"/>
  <c r="B12" i="30"/>
  <c r="E11" i="30"/>
  <c r="D11" i="30"/>
  <c r="L11" i="30" s="1"/>
  <c r="C11" i="30"/>
  <c r="B11" i="30"/>
  <c r="E10" i="30"/>
  <c r="D10" i="30"/>
  <c r="L10" i="30" s="1"/>
  <c r="C10" i="30"/>
  <c r="B10" i="30"/>
  <c r="E9" i="30"/>
  <c r="D9" i="30"/>
  <c r="L9" i="30" s="1"/>
  <c r="C9" i="30"/>
  <c r="B9" i="30"/>
  <c r="E8" i="30"/>
  <c r="D8" i="30"/>
  <c r="L8" i="30" s="1"/>
  <c r="C8" i="30"/>
  <c r="B8" i="30"/>
  <c r="E7" i="30"/>
  <c r="D7" i="30"/>
  <c r="L7" i="30" s="1"/>
  <c r="C7" i="30"/>
  <c r="B7" i="30"/>
  <c r="E6" i="30"/>
  <c r="D6" i="30"/>
  <c r="O6" i="30" s="1"/>
  <c r="C6" i="30"/>
  <c r="B6" i="30"/>
  <c r="E6" i="29"/>
  <c r="D6" i="29"/>
  <c r="C6" i="29"/>
  <c r="B6" i="29"/>
  <c r="J14" i="30" l="1"/>
  <c r="K14" i="30"/>
  <c r="J25" i="30"/>
  <c r="Q25" i="30"/>
  <c r="Q40" i="30"/>
  <c r="J30" i="32"/>
  <c r="G25" i="30"/>
  <c r="F37" i="32"/>
  <c r="F12" i="32"/>
  <c r="J12" i="32"/>
  <c r="H11" i="32"/>
  <c r="I36" i="30"/>
  <c r="I11" i="32"/>
  <c r="L65" i="30"/>
  <c r="K6" i="32"/>
  <c r="L34" i="32"/>
  <c r="I36" i="32"/>
  <c r="F19" i="30"/>
  <c r="H10" i="30"/>
  <c r="N61" i="32"/>
  <c r="K20" i="32"/>
  <c r="N44" i="32"/>
  <c r="L67" i="32"/>
  <c r="F17" i="30"/>
  <c r="J7" i="32"/>
  <c r="H13" i="32"/>
  <c r="K26" i="32"/>
  <c r="K54" i="32"/>
  <c r="J13" i="32"/>
  <c r="H10" i="32"/>
  <c r="H55" i="32"/>
  <c r="L16" i="32"/>
  <c r="F11" i="32"/>
  <c r="G12" i="32"/>
  <c r="M32" i="32"/>
  <c r="I37" i="32"/>
  <c r="Q15" i="30"/>
  <c r="G11" i="32"/>
  <c r="F6" i="30"/>
  <c r="F11" i="30"/>
  <c r="P14" i="30"/>
  <c r="G21" i="30"/>
  <c r="K11" i="32"/>
  <c r="O12" i="32"/>
  <c r="M20" i="32"/>
  <c r="J36" i="32"/>
  <c r="I6" i="30"/>
  <c r="O11" i="30"/>
  <c r="K23" i="30"/>
  <c r="K26" i="30"/>
  <c r="F19" i="32"/>
  <c r="I24" i="32"/>
  <c r="H66" i="32"/>
  <c r="Q6" i="30"/>
  <c r="I19" i="32"/>
  <c r="J16" i="32"/>
  <c r="F30" i="32"/>
  <c r="L44" i="32"/>
  <c r="P59" i="32"/>
  <c r="K27" i="32"/>
  <c r="N38" i="32"/>
  <c r="H49" i="32"/>
  <c r="O56" i="32"/>
  <c r="G63" i="32"/>
  <c r="G18" i="30"/>
  <c r="I21" i="30"/>
  <c r="I38" i="30"/>
  <c r="M49" i="30"/>
  <c r="P11" i="32"/>
  <c r="H12" i="32"/>
  <c r="F16" i="32"/>
  <c r="I20" i="32"/>
  <c r="K21" i="32"/>
  <c r="L26" i="32"/>
  <c r="F35" i="32"/>
  <c r="K36" i="32"/>
  <c r="I65" i="32"/>
  <c r="G12" i="30"/>
  <c r="H15" i="30"/>
  <c r="Q18" i="30"/>
  <c r="K21" i="30"/>
  <c r="L33" i="30"/>
  <c r="I6" i="32"/>
  <c r="K9" i="32"/>
  <c r="Q11" i="32"/>
  <c r="I12" i="32"/>
  <c r="G13" i="32"/>
  <c r="I16" i="32"/>
  <c r="J20" i="32"/>
  <c r="F23" i="32"/>
  <c r="K29" i="32"/>
  <c r="I32" i="32"/>
  <c r="I35" i="32"/>
  <c r="M36" i="32"/>
  <c r="I32" i="30"/>
  <c r="J8" i="32"/>
  <c r="Q12" i="32"/>
  <c r="N16" i="32"/>
  <c r="I28" i="32"/>
  <c r="F31" i="32"/>
  <c r="F38" i="32"/>
  <c r="K39" i="32"/>
  <c r="L52" i="32"/>
  <c r="F59" i="32"/>
  <c r="G8" i="30"/>
  <c r="J39" i="30"/>
  <c r="L69" i="30"/>
  <c r="L18" i="32"/>
  <c r="F27" i="32"/>
  <c r="I38" i="32"/>
  <c r="I27" i="32"/>
  <c r="K38" i="32"/>
  <c r="J6" i="30"/>
  <c r="P7" i="30"/>
  <c r="H8" i="30"/>
  <c r="I10" i="30"/>
  <c r="J12" i="30"/>
  <c r="J15" i="30"/>
  <c r="G17" i="30"/>
  <c r="H18" i="30"/>
  <c r="L21" i="30"/>
  <c r="M6" i="32"/>
  <c r="K7" i="32"/>
  <c r="K8" i="32"/>
  <c r="P9" i="32"/>
  <c r="N11" i="32"/>
  <c r="K13" i="32"/>
  <c r="J28" i="32"/>
  <c r="K30" i="32"/>
  <c r="K49" i="32"/>
  <c r="J65" i="32"/>
  <c r="Q20" i="30"/>
  <c r="M6" i="30"/>
  <c r="F7" i="30"/>
  <c r="Q7" i="30"/>
  <c r="I8" i="30"/>
  <c r="K10" i="30"/>
  <c r="K12" i="30"/>
  <c r="H13" i="30"/>
  <c r="K15" i="30"/>
  <c r="I16" i="30"/>
  <c r="N17" i="30"/>
  <c r="I18" i="30"/>
  <c r="G20" i="30"/>
  <c r="Q21" i="30"/>
  <c r="K27" i="30"/>
  <c r="L57" i="30"/>
  <c r="Q6" i="32"/>
  <c r="N7" i="32"/>
  <c r="O8" i="32"/>
  <c r="O11" i="32"/>
  <c r="N13" i="32"/>
  <c r="I17" i="32"/>
  <c r="F22" i="32"/>
  <c r="M24" i="32"/>
  <c r="K28" i="32"/>
  <c r="L30" i="32"/>
  <c r="F42" i="32"/>
  <c r="F45" i="32"/>
  <c r="L49" i="32"/>
  <c r="M64" i="32"/>
  <c r="K65" i="32"/>
  <c r="H68" i="32"/>
  <c r="N6" i="30"/>
  <c r="G7" i="30"/>
  <c r="J8" i="30"/>
  <c r="N10" i="30"/>
  <c r="N12" i="30"/>
  <c r="J13" i="30"/>
  <c r="M15" i="30"/>
  <c r="M16" i="30"/>
  <c r="J18" i="30"/>
  <c r="H20" i="30"/>
  <c r="P13" i="32"/>
  <c r="I22" i="32"/>
  <c r="L28" i="32"/>
  <c r="M30" i="32"/>
  <c r="K44" i="32"/>
  <c r="K45" i="32"/>
  <c r="M49" i="32"/>
  <c r="F56" i="32"/>
  <c r="L61" i="32"/>
  <c r="L65" i="32"/>
  <c r="O7" i="30"/>
  <c r="P6" i="30"/>
  <c r="H7" i="30"/>
  <c r="K8" i="30"/>
  <c r="Q10" i="30"/>
  <c r="P12" i="30"/>
  <c r="Q13" i="30"/>
  <c r="K18" i="30"/>
  <c r="I20" i="30"/>
  <c r="Q13" i="32"/>
  <c r="J22" i="32"/>
  <c r="M28" i="32"/>
  <c r="L45" i="32"/>
  <c r="I7" i="30"/>
  <c r="O8" i="30"/>
  <c r="Q12" i="30"/>
  <c r="N18" i="30"/>
  <c r="J20" i="30"/>
  <c r="K22" i="32"/>
  <c r="M45" i="32"/>
  <c r="J7" i="30"/>
  <c r="P8" i="30"/>
  <c r="O18" i="30"/>
  <c r="N20" i="30"/>
  <c r="L22" i="32"/>
  <c r="N45" i="32"/>
  <c r="H6" i="30"/>
  <c r="N7" i="30"/>
  <c r="F8" i="30"/>
  <c r="Q8" i="30"/>
  <c r="F12" i="30"/>
  <c r="F18" i="30"/>
  <c r="P18" i="30"/>
  <c r="P20" i="30"/>
  <c r="J21" i="30"/>
  <c r="I22" i="30"/>
  <c r="P25" i="30"/>
  <c r="Q33" i="30"/>
  <c r="M38" i="30"/>
  <c r="L67" i="30"/>
  <c r="J6" i="32"/>
  <c r="I7" i="32"/>
  <c r="F8" i="32"/>
  <c r="G9" i="32"/>
  <c r="J11" i="32"/>
  <c r="P12" i="32"/>
  <c r="I13" i="32"/>
  <c r="K18" i="32"/>
  <c r="K19" i="32"/>
  <c r="L20" i="32"/>
  <c r="M22" i="32"/>
  <c r="I30" i="32"/>
  <c r="K34" i="32"/>
  <c r="K35" i="32"/>
  <c r="L36" i="32"/>
  <c r="K37" i="32"/>
  <c r="L38" i="32"/>
  <c r="H65" i="32"/>
  <c r="L6" i="29"/>
  <c r="K6" i="29"/>
  <c r="J6" i="29"/>
  <c r="Q6" i="29"/>
  <c r="I6" i="29"/>
  <c r="P6" i="29"/>
  <c r="H6" i="29"/>
  <c r="O6" i="29"/>
  <c r="G6" i="29"/>
  <c r="N6" i="29"/>
  <c r="F6" i="29"/>
  <c r="M6" i="29"/>
  <c r="M9" i="30"/>
  <c r="L48" i="30"/>
  <c r="M48" i="30"/>
  <c r="M64" i="30"/>
  <c r="L64" i="30"/>
  <c r="N48" i="32"/>
  <c r="L48" i="32"/>
  <c r="K48" i="32"/>
  <c r="J48" i="32"/>
  <c r="H48" i="32"/>
  <c r="F48" i="32"/>
  <c r="K6" i="30"/>
  <c r="K7" i="30"/>
  <c r="M8" i="30"/>
  <c r="N9" i="30"/>
  <c r="F10" i="30"/>
  <c r="O10" i="30"/>
  <c r="G11" i="30"/>
  <c r="P11" i="30"/>
  <c r="H12" i="30"/>
  <c r="K13" i="30"/>
  <c r="G14" i="30"/>
  <c r="L15" i="30"/>
  <c r="P15" i="30"/>
  <c r="G15" i="30"/>
  <c r="O15" i="30"/>
  <c r="F15" i="30"/>
  <c r="I15" i="30"/>
  <c r="N16" i="30"/>
  <c r="J17" i="30"/>
  <c r="G19" i="30"/>
  <c r="M28" i="30"/>
  <c r="J28" i="30"/>
  <c r="I28" i="30"/>
  <c r="L34" i="30"/>
  <c r="M53" i="30"/>
  <c r="M10" i="32"/>
  <c r="O51" i="32"/>
  <c r="J51" i="32"/>
  <c r="G51" i="32"/>
  <c r="F51" i="32"/>
  <c r="L6" i="30"/>
  <c r="M7" i="30"/>
  <c r="N8" i="30"/>
  <c r="F9" i="30"/>
  <c r="O9" i="30"/>
  <c r="G10" i="30"/>
  <c r="P10" i="30"/>
  <c r="H11" i="30"/>
  <c r="Q11" i="30"/>
  <c r="I14" i="30"/>
  <c r="M17" i="30"/>
  <c r="H19" i="30"/>
  <c r="Q30" i="30"/>
  <c r="I30" i="30"/>
  <c r="M30" i="30"/>
  <c r="L30" i="30"/>
  <c r="M66" i="30"/>
  <c r="L66" i="30"/>
  <c r="O48" i="32"/>
  <c r="G9" i="30"/>
  <c r="P9" i="30"/>
  <c r="I11" i="30"/>
  <c r="L13" i="30"/>
  <c r="N13" i="30"/>
  <c r="P13" i="30"/>
  <c r="G13" i="30"/>
  <c r="O13" i="30"/>
  <c r="L16" i="30"/>
  <c r="Q16" i="30"/>
  <c r="H16" i="30"/>
  <c r="P16" i="30"/>
  <c r="G16" i="30"/>
  <c r="J16" i="30"/>
  <c r="I19" i="30"/>
  <c r="L52" i="30"/>
  <c r="M52" i="30"/>
  <c r="M68" i="30"/>
  <c r="L68" i="30"/>
  <c r="O14" i="32"/>
  <c r="K14" i="32"/>
  <c r="J14" i="32"/>
  <c r="I14" i="32"/>
  <c r="Q14" i="32"/>
  <c r="G14" i="32"/>
  <c r="P14" i="32"/>
  <c r="F14" i="32"/>
  <c r="N14" i="32"/>
  <c r="M25" i="32"/>
  <c r="K25" i="32"/>
  <c r="I25" i="32"/>
  <c r="F25" i="32"/>
  <c r="H9" i="30"/>
  <c r="Q9" i="30"/>
  <c r="J11" i="30"/>
  <c r="M19" i="30"/>
  <c r="L56" i="30"/>
  <c r="M56" i="30"/>
  <c r="M47" i="32"/>
  <c r="O47" i="32"/>
  <c r="J47" i="32"/>
  <c r="H47" i="32"/>
  <c r="F47" i="32"/>
  <c r="O60" i="32"/>
  <c r="L60" i="32"/>
  <c r="K60" i="32"/>
  <c r="J60" i="32"/>
  <c r="H60" i="32"/>
  <c r="F60" i="32"/>
  <c r="L69" i="32"/>
  <c r="K69" i="32"/>
  <c r="J69" i="32"/>
  <c r="I69" i="32"/>
  <c r="H69" i="32"/>
  <c r="Q69" i="32"/>
  <c r="G69" i="32"/>
  <c r="P69" i="32"/>
  <c r="G6" i="30"/>
  <c r="I9" i="30"/>
  <c r="J10" i="30"/>
  <c r="K11" i="30"/>
  <c r="L12" i="30"/>
  <c r="O12" i="30"/>
  <c r="M12" i="30"/>
  <c r="F13" i="30"/>
  <c r="F16" i="30"/>
  <c r="L17" i="30"/>
  <c r="I17" i="30"/>
  <c r="Q17" i="30"/>
  <c r="H17" i="30"/>
  <c r="K17" i="30"/>
  <c r="P17" i="30"/>
  <c r="O26" i="30"/>
  <c r="L26" i="30"/>
  <c r="I26" i="30"/>
  <c r="H26" i="30"/>
  <c r="Q35" i="30"/>
  <c r="K35" i="30"/>
  <c r="J35" i="30"/>
  <c r="M61" i="30"/>
  <c r="M70" i="30"/>
  <c r="L70" i="30"/>
  <c r="H14" i="32"/>
  <c r="J9" i="30"/>
  <c r="M11" i="30"/>
  <c r="L19" i="30"/>
  <c r="K19" i="30"/>
  <c r="J19" i="30"/>
  <c r="N19" i="30"/>
  <c r="P19" i="30"/>
  <c r="M37" i="30"/>
  <c r="L37" i="30"/>
  <c r="L10" i="32"/>
  <c r="P10" i="32"/>
  <c r="G10" i="32"/>
  <c r="O10" i="32"/>
  <c r="F10" i="32"/>
  <c r="N10" i="32"/>
  <c r="K10" i="32"/>
  <c r="J10" i="32"/>
  <c r="I10" i="32"/>
  <c r="M14" i="32"/>
  <c r="N57" i="32"/>
  <c r="M57" i="32"/>
  <c r="L57" i="32"/>
  <c r="H57" i="32"/>
  <c r="O69" i="32"/>
  <c r="K9" i="30"/>
  <c r="M10" i="30"/>
  <c r="N11" i="30"/>
  <c r="I13" i="30"/>
  <c r="L14" i="30"/>
  <c r="O14" i="30"/>
  <c r="F14" i="30"/>
  <c r="N14" i="30"/>
  <c r="Q14" i="30"/>
  <c r="H14" i="30"/>
  <c r="K16" i="30"/>
  <c r="Q19" i="30"/>
  <c r="J26" i="30"/>
  <c r="Q31" i="30"/>
  <c r="J31" i="30"/>
  <c r="Q34" i="30"/>
  <c r="J34" i="30"/>
  <c r="I34" i="30"/>
  <c r="L60" i="30"/>
  <c r="M60" i="30"/>
  <c r="M33" i="32"/>
  <c r="K33" i="32"/>
  <c r="I33" i="32"/>
  <c r="F33" i="32"/>
  <c r="M18" i="30"/>
  <c r="F20" i="30"/>
  <c r="O20" i="30"/>
  <c r="H21" i="30"/>
  <c r="K25" i="30"/>
  <c r="L29" i="30"/>
  <c r="M36" i="30"/>
  <c r="F6" i="32"/>
  <c r="N6" i="32"/>
  <c r="F7" i="32"/>
  <c r="O7" i="32"/>
  <c r="G8" i="32"/>
  <c r="P8" i="32"/>
  <c r="H9" i="32"/>
  <c r="Q9" i="32"/>
  <c r="K12" i="32"/>
  <c r="M13" i="32"/>
  <c r="P16" i="32"/>
  <c r="K17" i="32"/>
  <c r="F18" i="32"/>
  <c r="Q20" i="32"/>
  <c r="I23" i="32"/>
  <c r="J24" i="32"/>
  <c r="F26" i="32"/>
  <c r="Q28" i="32"/>
  <c r="I31" i="32"/>
  <c r="J32" i="32"/>
  <c r="F34" i="32"/>
  <c r="Q36" i="32"/>
  <c r="M39" i="32"/>
  <c r="I42" i="32"/>
  <c r="F52" i="32"/>
  <c r="M54" i="32"/>
  <c r="J55" i="32"/>
  <c r="H56" i="32"/>
  <c r="G58" i="32"/>
  <c r="G59" i="32"/>
  <c r="H63" i="32"/>
  <c r="G64" i="32"/>
  <c r="O65" i="32"/>
  <c r="I66" i="32"/>
  <c r="M67" i="32"/>
  <c r="I68" i="32"/>
  <c r="L25" i="30"/>
  <c r="Q29" i="30"/>
  <c r="G6" i="32"/>
  <c r="O6" i="32"/>
  <c r="G7" i="32"/>
  <c r="P7" i="32"/>
  <c r="H8" i="32"/>
  <c r="Q8" i="32"/>
  <c r="I9" i="32"/>
  <c r="M12" i="32"/>
  <c r="L17" i="32"/>
  <c r="I18" i="32"/>
  <c r="K23" i="32"/>
  <c r="K24" i="32"/>
  <c r="I26" i="32"/>
  <c r="K31" i="32"/>
  <c r="K32" i="32"/>
  <c r="I34" i="32"/>
  <c r="N39" i="32"/>
  <c r="L42" i="32"/>
  <c r="H52" i="32"/>
  <c r="O54" i="32"/>
  <c r="M55" i="32"/>
  <c r="J56" i="32"/>
  <c r="K58" i="32"/>
  <c r="H59" i="32"/>
  <c r="J63" i="32"/>
  <c r="I64" i="32"/>
  <c r="P65" i="32"/>
  <c r="J66" i="32"/>
  <c r="P67" i="32"/>
  <c r="J68" i="32"/>
  <c r="O25" i="30"/>
  <c r="H6" i="32"/>
  <c r="P6" i="32"/>
  <c r="H7" i="32"/>
  <c r="Q7" i="32"/>
  <c r="I8" i="32"/>
  <c r="J9" i="32"/>
  <c r="M11" i="32"/>
  <c r="N12" i="32"/>
  <c r="F13" i="32"/>
  <c r="O13" i="32"/>
  <c r="N17" i="32"/>
  <c r="J18" i="32"/>
  <c r="L24" i="32"/>
  <c r="J26" i="32"/>
  <c r="L32" i="32"/>
  <c r="J34" i="32"/>
  <c r="J52" i="32"/>
  <c r="O55" i="32"/>
  <c r="K56" i="32"/>
  <c r="N58" i="32"/>
  <c r="J59" i="32"/>
  <c r="P63" i="32"/>
  <c r="J64" i="32"/>
  <c r="G65" i="32"/>
  <c r="K66" i="32"/>
  <c r="L68" i="32"/>
  <c r="Q17" i="32"/>
  <c r="F44" i="32"/>
  <c r="K52" i="32"/>
  <c r="O59" i="32"/>
  <c r="K61" i="32"/>
  <c r="Q63" i="32"/>
  <c r="L64" i="32"/>
  <c r="M68" i="32"/>
  <c r="M9" i="32"/>
  <c r="Q24" i="32"/>
  <c r="Q32" i="32"/>
  <c r="P68" i="32"/>
  <c r="K20" i="30"/>
  <c r="O21" i="30"/>
  <c r="K22" i="30"/>
  <c r="H25" i="30"/>
  <c r="M32" i="30"/>
  <c r="J38" i="30"/>
  <c r="K39" i="30"/>
  <c r="M8" i="32"/>
  <c r="N9" i="32"/>
  <c r="F17" i="32"/>
  <c r="M18" i="32"/>
  <c r="F21" i="32"/>
  <c r="M26" i="32"/>
  <c r="F29" i="32"/>
  <c r="M34" i="32"/>
  <c r="M20" i="30"/>
  <c r="L22" i="30"/>
  <c r="L38" i="30"/>
  <c r="M7" i="32"/>
  <c r="N8" i="32"/>
  <c r="F9" i="32"/>
  <c r="O9" i="32"/>
  <c r="H17" i="32"/>
  <c r="I21" i="32"/>
  <c r="I29" i="32"/>
  <c r="I39" i="32"/>
  <c r="I40" i="32"/>
  <c r="F54" i="32"/>
  <c r="F55" i="32"/>
  <c r="F63" i="32"/>
  <c r="I70" i="32"/>
  <c r="M41" i="32"/>
  <c r="J43" i="32"/>
  <c r="P43" i="32"/>
  <c r="H43" i="32"/>
  <c r="O43" i="32"/>
  <c r="G43" i="32"/>
  <c r="Q43" i="32"/>
  <c r="Q46" i="32"/>
  <c r="I46" i="32"/>
  <c r="L46" i="32"/>
  <c r="J46" i="32"/>
  <c r="H46" i="32"/>
  <c r="P46" i="32"/>
  <c r="N50" i="32"/>
  <c r="L14" i="32"/>
  <c r="N15" i="32"/>
  <c r="H16" i="32"/>
  <c r="Q16" i="32"/>
  <c r="P18" i="32"/>
  <c r="H18" i="32"/>
  <c r="O18" i="32"/>
  <c r="G18" i="32"/>
  <c r="N18" i="32"/>
  <c r="J19" i="32"/>
  <c r="P20" i="32"/>
  <c r="H20" i="32"/>
  <c r="O20" i="32"/>
  <c r="G20" i="32"/>
  <c r="N20" i="32"/>
  <c r="J21" i="32"/>
  <c r="P22" i="32"/>
  <c r="H22" i="32"/>
  <c r="O22" i="32"/>
  <c r="G22" i="32"/>
  <c r="N22" i="32"/>
  <c r="J23" i="32"/>
  <c r="P24" i="32"/>
  <c r="H24" i="32"/>
  <c r="O24" i="32"/>
  <c r="G24" i="32"/>
  <c r="N24" i="32"/>
  <c r="J25" i="32"/>
  <c r="P26" i="32"/>
  <c r="H26" i="32"/>
  <c r="O26" i="32"/>
  <c r="G26" i="32"/>
  <c r="N26" i="32"/>
  <c r="J27" i="32"/>
  <c r="P28" i="32"/>
  <c r="H28" i="32"/>
  <c r="O28" i="32"/>
  <c r="G28" i="32"/>
  <c r="N28" i="32"/>
  <c r="J29" i="32"/>
  <c r="P30" i="32"/>
  <c r="H30" i="32"/>
  <c r="O30" i="32"/>
  <c r="G30" i="32"/>
  <c r="N30" i="32"/>
  <c r="J31" i="32"/>
  <c r="P32" i="32"/>
  <c r="H32" i="32"/>
  <c r="O32" i="32"/>
  <c r="G32" i="32"/>
  <c r="N32" i="32"/>
  <c r="J33" i="32"/>
  <c r="P34" i="32"/>
  <c r="H34" i="32"/>
  <c r="O34" i="32"/>
  <c r="G34" i="32"/>
  <c r="N34" i="32"/>
  <c r="J35" i="32"/>
  <c r="P36" i="32"/>
  <c r="H36" i="32"/>
  <c r="O36" i="32"/>
  <c r="G36" i="32"/>
  <c r="N36" i="32"/>
  <c r="J37" i="32"/>
  <c r="J38" i="32"/>
  <c r="P38" i="32"/>
  <c r="H38" i="32"/>
  <c r="O38" i="32"/>
  <c r="G38" i="32"/>
  <c r="Q38" i="32"/>
  <c r="F40" i="32"/>
  <c r="K42" i="32"/>
  <c r="Q49" i="32"/>
  <c r="I49" i="32"/>
  <c r="J49" i="32"/>
  <c r="P49" i="32"/>
  <c r="G49" i="32"/>
  <c r="O49" i="32"/>
  <c r="F49" i="32"/>
  <c r="H51" i="32"/>
  <c r="M58" i="32"/>
  <c r="M15" i="32"/>
  <c r="H15" i="32"/>
  <c r="Q15" i="32"/>
  <c r="L19" i="32"/>
  <c r="L21" i="32"/>
  <c r="L23" i="32"/>
  <c r="L25" i="32"/>
  <c r="L27" i="32"/>
  <c r="L29" i="32"/>
  <c r="L31" i="32"/>
  <c r="L33" i="32"/>
  <c r="L35" i="32"/>
  <c r="L37" i="32"/>
  <c r="K40" i="32"/>
  <c r="M42" i="32"/>
  <c r="I43" i="32"/>
  <c r="J44" i="32"/>
  <c r="P44" i="32"/>
  <c r="H44" i="32"/>
  <c r="O44" i="32"/>
  <c r="G44" i="32"/>
  <c r="Q44" i="32"/>
  <c r="G46" i="32"/>
  <c r="Q47" i="32"/>
  <c r="I47" i="32"/>
  <c r="N47" i="32"/>
  <c r="L47" i="32"/>
  <c r="K47" i="32"/>
  <c r="P47" i="32"/>
  <c r="M51" i="32"/>
  <c r="Q54" i="32"/>
  <c r="I54" i="32"/>
  <c r="L54" i="32"/>
  <c r="J54" i="32"/>
  <c r="H54" i="32"/>
  <c r="P54" i="32"/>
  <c r="Q57" i="32"/>
  <c r="I57" i="32"/>
  <c r="J57" i="32"/>
  <c r="P57" i="32"/>
  <c r="G57" i="32"/>
  <c r="O57" i="32"/>
  <c r="F57" i="32"/>
  <c r="F15" i="32"/>
  <c r="P15" i="32"/>
  <c r="J41" i="32"/>
  <c r="P41" i="32"/>
  <c r="H41" i="32"/>
  <c r="O41" i="32"/>
  <c r="G41" i="32"/>
  <c r="Q41" i="32"/>
  <c r="Q50" i="32"/>
  <c r="I50" i="32"/>
  <c r="L50" i="32"/>
  <c r="J50" i="32"/>
  <c r="H50" i="32"/>
  <c r="P50" i="32"/>
  <c r="Q53" i="32"/>
  <c r="I53" i="32"/>
  <c r="J53" i="32"/>
  <c r="P53" i="32"/>
  <c r="G53" i="32"/>
  <c r="O53" i="32"/>
  <c r="F53" i="32"/>
  <c r="Q62" i="32"/>
  <c r="I62" i="32"/>
  <c r="O62" i="32"/>
  <c r="F62" i="32"/>
  <c r="L62" i="32"/>
  <c r="K62" i="32"/>
  <c r="J62" i="32"/>
  <c r="H62" i="32"/>
  <c r="I15" i="32"/>
  <c r="P17" i="32"/>
  <c r="O17" i="32"/>
  <c r="G17" i="32"/>
  <c r="M17" i="32"/>
  <c r="J39" i="32"/>
  <c r="P39" i="32"/>
  <c r="H39" i="32"/>
  <c r="O39" i="32"/>
  <c r="G39" i="32"/>
  <c r="Q39" i="32"/>
  <c r="L40" i="32"/>
  <c r="F41" i="32"/>
  <c r="K43" i="32"/>
  <c r="K46" i="32"/>
  <c r="F50" i="32"/>
  <c r="H53" i="32"/>
  <c r="Q58" i="32"/>
  <c r="I58" i="32"/>
  <c r="L58" i="32"/>
  <c r="J58" i="32"/>
  <c r="H58" i="32"/>
  <c r="P58" i="32"/>
  <c r="G62" i="32"/>
  <c r="J15" i="32"/>
  <c r="P19" i="32"/>
  <c r="H19" i="32"/>
  <c r="O19" i="32"/>
  <c r="G19" i="32"/>
  <c r="N19" i="32"/>
  <c r="P21" i="32"/>
  <c r="H21" i="32"/>
  <c r="O21" i="32"/>
  <c r="G21" i="32"/>
  <c r="N21" i="32"/>
  <c r="P23" i="32"/>
  <c r="H23" i="32"/>
  <c r="O23" i="32"/>
  <c r="G23" i="32"/>
  <c r="N23" i="32"/>
  <c r="P25" i="32"/>
  <c r="H25" i="32"/>
  <c r="O25" i="32"/>
  <c r="G25" i="32"/>
  <c r="N25" i="32"/>
  <c r="P27" i="32"/>
  <c r="H27" i="32"/>
  <c r="O27" i="32"/>
  <c r="G27" i="32"/>
  <c r="N27" i="32"/>
  <c r="P29" i="32"/>
  <c r="H29" i="32"/>
  <c r="O29" i="32"/>
  <c r="G29" i="32"/>
  <c r="N29" i="32"/>
  <c r="P31" i="32"/>
  <c r="H31" i="32"/>
  <c r="O31" i="32"/>
  <c r="G31" i="32"/>
  <c r="N31" i="32"/>
  <c r="P33" i="32"/>
  <c r="H33" i="32"/>
  <c r="O33" i="32"/>
  <c r="G33" i="32"/>
  <c r="N33" i="32"/>
  <c r="P35" i="32"/>
  <c r="H35" i="32"/>
  <c r="O35" i="32"/>
  <c r="G35" i="32"/>
  <c r="N35" i="32"/>
  <c r="P37" i="32"/>
  <c r="H37" i="32"/>
  <c r="O37" i="32"/>
  <c r="G37" i="32"/>
  <c r="N37" i="32"/>
  <c r="M40" i="32"/>
  <c r="I41" i="32"/>
  <c r="J42" i="32"/>
  <c r="P42" i="32"/>
  <c r="H42" i="32"/>
  <c r="O42" i="32"/>
  <c r="G42" i="32"/>
  <c r="Q42" i="32"/>
  <c r="L43" i="32"/>
  <c r="M46" i="32"/>
  <c r="G50" i="32"/>
  <c r="Q51" i="32"/>
  <c r="I51" i="32"/>
  <c r="N51" i="32"/>
  <c r="L51" i="32"/>
  <c r="K51" i="32"/>
  <c r="P51" i="32"/>
  <c r="K53" i="32"/>
  <c r="M62" i="32"/>
  <c r="O16" i="32"/>
  <c r="G16" i="32"/>
  <c r="M16" i="32"/>
  <c r="Q19" i="32"/>
  <c r="Q21" i="32"/>
  <c r="Q23" i="32"/>
  <c r="Q25" i="32"/>
  <c r="Q27" i="32"/>
  <c r="Q29" i="32"/>
  <c r="Q31" i="32"/>
  <c r="Q33" i="32"/>
  <c r="Q35" i="32"/>
  <c r="Q37" i="32"/>
  <c r="F39" i="32"/>
  <c r="K41" i="32"/>
  <c r="M43" i="32"/>
  <c r="I44" i="32"/>
  <c r="Q45" i="32"/>
  <c r="J45" i="32"/>
  <c r="P45" i="32"/>
  <c r="H45" i="32"/>
  <c r="O45" i="32"/>
  <c r="G45" i="32"/>
  <c r="N46" i="32"/>
  <c r="G47" i="32"/>
  <c r="K50" i="32"/>
  <c r="L53" i="32"/>
  <c r="G54" i="32"/>
  <c r="Q55" i="32"/>
  <c r="I55" i="32"/>
  <c r="N55" i="32"/>
  <c r="L55" i="32"/>
  <c r="K55" i="32"/>
  <c r="P55" i="32"/>
  <c r="K57" i="32"/>
  <c r="F58" i="32"/>
  <c r="N62" i="32"/>
  <c r="O15" i="32"/>
  <c r="G15" i="32"/>
  <c r="L15" i="32"/>
  <c r="J40" i="32"/>
  <c r="P40" i="32"/>
  <c r="H40" i="32"/>
  <c r="O40" i="32"/>
  <c r="G40" i="32"/>
  <c r="Q40" i="32"/>
  <c r="L41" i="32"/>
  <c r="N43" i="32"/>
  <c r="O46" i="32"/>
  <c r="M50" i="32"/>
  <c r="M53" i="32"/>
  <c r="P62" i="32"/>
  <c r="Q48" i="32"/>
  <c r="I48" i="32"/>
  <c r="M48" i="32"/>
  <c r="Q52" i="32"/>
  <c r="I52" i="32"/>
  <c r="M52" i="32"/>
  <c r="Q56" i="32"/>
  <c r="I56" i="32"/>
  <c r="M56" i="32"/>
  <c r="K59" i="32"/>
  <c r="Q60" i="32"/>
  <c r="I60" i="32"/>
  <c r="M60" i="32"/>
  <c r="F61" i="32"/>
  <c r="O61" i="32"/>
  <c r="K63" i="32"/>
  <c r="N64" i="32"/>
  <c r="F64" i="32"/>
  <c r="K64" i="32"/>
  <c r="O64" i="32"/>
  <c r="L66" i="32"/>
  <c r="G67" i="32"/>
  <c r="Q67" i="32"/>
  <c r="J70" i="32"/>
  <c r="N52" i="32"/>
  <c r="N56" i="32"/>
  <c r="N60" i="32"/>
  <c r="G61" i="32"/>
  <c r="P61" i="32"/>
  <c r="P64" i="32"/>
  <c r="H67" i="32"/>
  <c r="M70" i="32"/>
  <c r="Q59" i="32"/>
  <c r="I59" i="32"/>
  <c r="M59" i="32"/>
  <c r="H61" i="32"/>
  <c r="N63" i="32"/>
  <c r="I63" i="32"/>
  <c r="M63" i="32"/>
  <c r="N66" i="32"/>
  <c r="F66" i="32"/>
  <c r="P66" i="32"/>
  <c r="G66" i="32"/>
  <c r="O66" i="32"/>
  <c r="J67" i="32"/>
  <c r="O70" i="32"/>
  <c r="G48" i="32"/>
  <c r="P48" i="32"/>
  <c r="G52" i="32"/>
  <c r="P52" i="32"/>
  <c r="G56" i="32"/>
  <c r="P56" i="32"/>
  <c r="N59" i="32"/>
  <c r="G60" i="32"/>
  <c r="P60" i="32"/>
  <c r="O63" i="32"/>
  <c r="H64" i="32"/>
  <c r="Q66" i="32"/>
  <c r="N68" i="32"/>
  <c r="F68" i="32"/>
  <c r="Q68" i="32"/>
  <c r="K68" i="32"/>
  <c r="O68" i="32"/>
  <c r="N70" i="32"/>
  <c r="F70" i="32"/>
  <c r="L70" i="32"/>
  <c r="K70" i="32"/>
  <c r="P70" i="32"/>
  <c r="G70" i="32"/>
  <c r="Q61" i="32"/>
  <c r="I61" i="32"/>
  <c r="M61" i="32"/>
  <c r="N67" i="32"/>
  <c r="F67" i="32"/>
  <c r="I67" i="32"/>
  <c r="O67" i="32"/>
  <c r="H70" i="32"/>
  <c r="N65" i="32"/>
  <c r="F65" i="32"/>
  <c r="M65" i="32"/>
  <c r="N69" i="32"/>
  <c r="F69" i="32"/>
  <c r="M69" i="32"/>
  <c r="N24" i="30"/>
  <c r="F24" i="30"/>
  <c r="O24" i="30"/>
  <c r="L27" i="30"/>
  <c r="G28" i="30"/>
  <c r="K30" i="30"/>
  <c r="I31" i="30"/>
  <c r="P32" i="30"/>
  <c r="H32" i="30"/>
  <c r="O32" i="30"/>
  <c r="G32" i="30"/>
  <c r="N32" i="30"/>
  <c r="F32" i="30"/>
  <c r="M33" i="30"/>
  <c r="K34" i="30"/>
  <c r="I35" i="30"/>
  <c r="P36" i="30"/>
  <c r="H36" i="30"/>
  <c r="O36" i="30"/>
  <c r="G36" i="30"/>
  <c r="N36" i="30"/>
  <c r="F36" i="30"/>
  <c r="K38" i="30"/>
  <c r="I39" i="30"/>
  <c r="K40" i="30"/>
  <c r="P40" i="30"/>
  <c r="H40" i="30"/>
  <c r="O40" i="30"/>
  <c r="G40" i="30"/>
  <c r="N40" i="30"/>
  <c r="F40" i="30"/>
  <c r="K47" i="30"/>
  <c r="J47" i="30"/>
  <c r="Q47" i="30"/>
  <c r="I47" i="30"/>
  <c r="P47" i="30"/>
  <c r="H47" i="30"/>
  <c r="O47" i="30"/>
  <c r="G47" i="30"/>
  <c r="N47" i="30"/>
  <c r="F47" i="30"/>
  <c r="K51" i="30"/>
  <c r="J51" i="30"/>
  <c r="Q51" i="30"/>
  <c r="I51" i="30"/>
  <c r="P51" i="30"/>
  <c r="H51" i="30"/>
  <c r="O51" i="30"/>
  <c r="G51" i="30"/>
  <c r="N51" i="30"/>
  <c r="F51" i="30"/>
  <c r="K55" i="30"/>
  <c r="J55" i="30"/>
  <c r="Q55" i="30"/>
  <c r="I55" i="30"/>
  <c r="P55" i="30"/>
  <c r="H55" i="30"/>
  <c r="O55" i="30"/>
  <c r="G55" i="30"/>
  <c r="N55" i="30"/>
  <c r="F55" i="30"/>
  <c r="K59" i="30"/>
  <c r="J59" i="30"/>
  <c r="Q59" i="30"/>
  <c r="I59" i="30"/>
  <c r="P59" i="30"/>
  <c r="H59" i="30"/>
  <c r="O59" i="30"/>
  <c r="G59" i="30"/>
  <c r="N59" i="30"/>
  <c r="F59" i="30"/>
  <c r="Q63" i="30"/>
  <c r="P63" i="30"/>
  <c r="O63" i="30"/>
  <c r="N63" i="30"/>
  <c r="K63" i="30"/>
  <c r="J63" i="30"/>
  <c r="I63" i="30"/>
  <c r="H63" i="30"/>
  <c r="G63" i="30"/>
  <c r="F63" i="30"/>
  <c r="K43" i="30"/>
  <c r="J43" i="30"/>
  <c r="P43" i="30"/>
  <c r="H43" i="30"/>
  <c r="O43" i="30"/>
  <c r="G43" i="30"/>
  <c r="N43" i="30"/>
  <c r="F43" i="30"/>
  <c r="K50" i="30"/>
  <c r="J50" i="30"/>
  <c r="Q50" i="30"/>
  <c r="I50" i="30"/>
  <c r="P50" i="30"/>
  <c r="H50" i="30"/>
  <c r="O50" i="30"/>
  <c r="G50" i="30"/>
  <c r="N50" i="30"/>
  <c r="F50" i="30"/>
  <c r="K54" i="30"/>
  <c r="J54" i="30"/>
  <c r="Q54" i="30"/>
  <c r="I54" i="30"/>
  <c r="P54" i="30"/>
  <c r="H54" i="30"/>
  <c r="O54" i="30"/>
  <c r="G54" i="30"/>
  <c r="N54" i="30"/>
  <c r="F54" i="30"/>
  <c r="K58" i="30"/>
  <c r="J58" i="30"/>
  <c r="Q58" i="30"/>
  <c r="I58" i="30"/>
  <c r="P58" i="30"/>
  <c r="H58" i="30"/>
  <c r="O58" i="30"/>
  <c r="G58" i="30"/>
  <c r="N58" i="30"/>
  <c r="F58" i="30"/>
  <c r="K62" i="30"/>
  <c r="J62" i="30"/>
  <c r="Q62" i="30"/>
  <c r="I62" i="30"/>
  <c r="P62" i="30"/>
  <c r="H62" i="30"/>
  <c r="O62" i="30"/>
  <c r="G62" i="30"/>
  <c r="N62" i="30"/>
  <c r="F62" i="30"/>
  <c r="N23" i="30"/>
  <c r="F23" i="30"/>
  <c r="M23" i="30"/>
  <c r="P24" i="30"/>
  <c r="K41" i="30"/>
  <c r="J41" i="30"/>
  <c r="P41" i="30"/>
  <c r="H41" i="30"/>
  <c r="O41" i="30"/>
  <c r="G41" i="30"/>
  <c r="N41" i="30"/>
  <c r="F41" i="30"/>
  <c r="K46" i="30"/>
  <c r="J46" i="30"/>
  <c r="Q46" i="30"/>
  <c r="P46" i="30"/>
  <c r="H46" i="30"/>
  <c r="O46" i="30"/>
  <c r="G46" i="30"/>
  <c r="N46" i="30"/>
  <c r="F46" i="30"/>
  <c r="H24" i="30"/>
  <c r="O27" i="30"/>
  <c r="N22" i="30"/>
  <c r="F22" i="30"/>
  <c r="M22" i="30"/>
  <c r="G23" i="30"/>
  <c r="P23" i="30"/>
  <c r="I24" i="30"/>
  <c r="N26" i="30"/>
  <c r="F26" i="30"/>
  <c r="M26" i="30"/>
  <c r="G27" i="30"/>
  <c r="K28" i="30"/>
  <c r="L31" i="30"/>
  <c r="J32" i="30"/>
  <c r="L35" i="30"/>
  <c r="J36" i="30"/>
  <c r="L39" i="30"/>
  <c r="J40" i="30"/>
  <c r="I41" i="30"/>
  <c r="I42" i="30"/>
  <c r="I43" i="30"/>
  <c r="I44" i="30"/>
  <c r="I46" i="30"/>
  <c r="M47" i="30"/>
  <c r="M51" i="30"/>
  <c r="M55" i="30"/>
  <c r="M59" i="30"/>
  <c r="M63" i="30"/>
  <c r="M24" i="30"/>
  <c r="P27" i="30"/>
  <c r="N27" i="30"/>
  <c r="F27" i="30"/>
  <c r="K45" i="30"/>
  <c r="J45" i="30"/>
  <c r="P45" i="30"/>
  <c r="H45" i="30"/>
  <c r="O45" i="30"/>
  <c r="G45" i="30"/>
  <c r="N45" i="30"/>
  <c r="F45" i="30"/>
  <c r="P29" i="30"/>
  <c r="H29" i="30"/>
  <c r="O29" i="30"/>
  <c r="G29" i="30"/>
  <c r="N29" i="30"/>
  <c r="F29" i="30"/>
  <c r="P37" i="30"/>
  <c r="H37" i="30"/>
  <c r="O37" i="30"/>
  <c r="G37" i="30"/>
  <c r="N37" i="30"/>
  <c r="F37" i="30"/>
  <c r="O22" i="30"/>
  <c r="H23" i="30"/>
  <c r="Q23" i="30"/>
  <c r="J24" i="30"/>
  <c r="H27" i="30"/>
  <c r="L28" i="30"/>
  <c r="I29" i="30"/>
  <c r="P30" i="30"/>
  <c r="H30" i="30"/>
  <c r="O30" i="30"/>
  <c r="G30" i="30"/>
  <c r="N30" i="30"/>
  <c r="F30" i="30"/>
  <c r="M31" i="30"/>
  <c r="K32" i="30"/>
  <c r="P34" i="30"/>
  <c r="H34" i="30"/>
  <c r="O34" i="30"/>
  <c r="G34" i="30"/>
  <c r="N34" i="30"/>
  <c r="F34" i="30"/>
  <c r="M35" i="30"/>
  <c r="K36" i="30"/>
  <c r="I37" i="30"/>
  <c r="P38" i="30"/>
  <c r="H38" i="30"/>
  <c r="O38" i="30"/>
  <c r="G38" i="30"/>
  <c r="N38" i="30"/>
  <c r="F38" i="30"/>
  <c r="M39" i="30"/>
  <c r="L40" i="30"/>
  <c r="L41" i="30"/>
  <c r="L43" i="30"/>
  <c r="L44" i="30"/>
  <c r="L45" i="30"/>
  <c r="L46" i="30"/>
  <c r="K49" i="30"/>
  <c r="J49" i="30"/>
  <c r="Q49" i="30"/>
  <c r="I49" i="30"/>
  <c r="P49" i="30"/>
  <c r="H49" i="30"/>
  <c r="O49" i="30"/>
  <c r="G49" i="30"/>
  <c r="N49" i="30"/>
  <c r="F49" i="30"/>
  <c r="L50" i="30"/>
  <c r="K53" i="30"/>
  <c r="J53" i="30"/>
  <c r="Q53" i="30"/>
  <c r="I53" i="30"/>
  <c r="P53" i="30"/>
  <c r="H53" i="30"/>
  <c r="O53" i="30"/>
  <c r="G53" i="30"/>
  <c r="N53" i="30"/>
  <c r="F53" i="30"/>
  <c r="L54" i="30"/>
  <c r="K57" i="30"/>
  <c r="J57" i="30"/>
  <c r="Q57" i="30"/>
  <c r="I57" i="30"/>
  <c r="P57" i="30"/>
  <c r="H57" i="30"/>
  <c r="O57" i="30"/>
  <c r="G57" i="30"/>
  <c r="N57" i="30"/>
  <c r="F57" i="30"/>
  <c r="L58" i="30"/>
  <c r="K61" i="30"/>
  <c r="J61" i="30"/>
  <c r="Q61" i="30"/>
  <c r="I61" i="30"/>
  <c r="P61" i="30"/>
  <c r="H61" i="30"/>
  <c r="O61" i="30"/>
  <c r="G61" i="30"/>
  <c r="N61" i="30"/>
  <c r="F61" i="30"/>
  <c r="L62" i="30"/>
  <c r="M27" i="30"/>
  <c r="K42" i="30"/>
  <c r="J42" i="30"/>
  <c r="P42" i="30"/>
  <c r="H42" i="30"/>
  <c r="O42" i="30"/>
  <c r="G42" i="30"/>
  <c r="N42" i="30"/>
  <c r="F42" i="30"/>
  <c r="O23" i="30"/>
  <c r="Q24" i="30"/>
  <c r="P33" i="30"/>
  <c r="H33" i="30"/>
  <c r="O33" i="30"/>
  <c r="G33" i="30"/>
  <c r="N33" i="30"/>
  <c r="F33" i="30"/>
  <c r="N21" i="30"/>
  <c r="F21" i="30"/>
  <c r="M21" i="30"/>
  <c r="G22" i="30"/>
  <c r="P22" i="30"/>
  <c r="I23" i="30"/>
  <c r="K24" i="30"/>
  <c r="N25" i="30"/>
  <c r="F25" i="30"/>
  <c r="M25" i="30"/>
  <c r="G26" i="30"/>
  <c r="P26" i="30"/>
  <c r="I27" i="30"/>
  <c r="J29" i="30"/>
  <c r="L32" i="30"/>
  <c r="J33" i="30"/>
  <c r="L36" i="30"/>
  <c r="J37" i="30"/>
  <c r="M40" i="30"/>
  <c r="M41" i="30"/>
  <c r="M42" i="30"/>
  <c r="M43" i="30"/>
  <c r="M45" i="30"/>
  <c r="M46" i="30"/>
  <c r="M50" i="30"/>
  <c r="M54" i="30"/>
  <c r="M58" i="30"/>
  <c r="M62" i="30"/>
  <c r="G24" i="30"/>
  <c r="K44" i="30"/>
  <c r="J44" i="30"/>
  <c r="P44" i="30"/>
  <c r="H44" i="30"/>
  <c r="O44" i="30"/>
  <c r="G44" i="30"/>
  <c r="N44" i="30"/>
  <c r="F44" i="30"/>
  <c r="H22" i="30"/>
  <c r="Q22" i="30"/>
  <c r="J23" i="30"/>
  <c r="L24" i="30"/>
  <c r="J27" i="30"/>
  <c r="P28" i="30"/>
  <c r="H28" i="30"/>
  <c r="N28" i="30"/>
  <c r="F28" i="30"/>
  <c r="O28" i="30"/>
  <c r="K29" i="30"/>
  <c r="P31" i="30"/>
  <c r="H31" i="30"/>
  <c r="O31" i="30"/>
  <c r="G31" i="30"/>
  <c r="N31" i="30"/>
  <c r="F31" i="30"/>
  <c r="K33" i="30"/>
  <c r="P35" i="30"/>
  <c r="H35" i="30"/>
  <c r="O35" i="30"/>
  <c r="G35" i="30"/>
  <c r="N35" i="30"/>
  <c r="F35" i="30"/>
  <c r="K37" i="30"/>
  <c r="P39" i="30"/>
  <c r="H39" i="30"/>
  <c r="O39" i="30"/>
  <c r="G39" i="30"/>
  <c r="N39" i="30"/>
  <c r="F39" i="30"/>
  <c r="Q41" i="30"/>
  <c r="Q42" i="30"/>
  <c r="Q43" i="30"/>
  <c r="Q44" i="30"/>
  <c r="Q45" i="30"/>
  <c r="K48" i="30"/>
  <c r="J48" i="30"/>
  <c r="Q48" i="30"/>
  <c r="I48" i="30"/>
  <c r="P48" i="30"/>
  <c r="H48" i="30"/>
  <c r="O48" i="30"/>
  <c r="G48" i="30"/>
  <c r="N48" i="30"/>
  <c r="F48" i="30"/>
  <c r="K52" i="30"/>
  <c r="J52" i="30"/>
  <c r="Q52" i="30"/>
  <c r="I52" i="30"/>
  <c r="P52" i="30"/>
  <c r="H52" i="30"/>
  <c r="O52" i="30"/>
  <c r="G52" i="30"/>
  <c r="N52" i="30"/>
  <c r="F52" i="30"/>
  <c r="K56" i="30"/>
  <c r="J56" i="30"/>
  <c r="Q56" i="30"/>
  <c r="I56" i="30"/>
  <c r="P56" i="30"/>
  <c r="H56" i="30"/>
  <c r="O56" i="30"/>
  <c r="G56" i="30"/>
  <c r="N56" i="30"/>
  <c r="F56" i="30"/>
  <c r="K60" i="30"/>
  <c r="J60" i="30"/>
  <c r="Q60" i="30"/>
  <c r="I60" i="30"/>
  <c r="P60" i="30"/>
  <c r="H60" i="30"/>
  <c r="O60" i="30"/>
  <c r="G60" i="30"/>
  <c r="N60" i="30"/>
  <c r="F60" i="30"/>
  <c r="Q64" i="30"/>
  <c r="I64" i="30"/>
  <c r="P64" i="30"/>
  <c r="H64" i="30"/>
  <c r="O64" i="30"/>
  <c r="G64" i="30"/>
  <c r="N64" i="30"/>
  <c r="F64" i="30"/>
  <c r="Q65" i="30"/>
  <c r="I65" i="30"/>
  <c r="P65" i="30"/>
  <c r="H65" i="30"/>
  <c r="O65" i="30"/>
  <c r="G65" i="30"/>
  <c r="N65" i="30"/>
  <c r="F65" i="30"/>
  <c r="Q66" i="30"/>
  <c r="I66" i="30"/>
  <c r="P66" i="30"/>
  <c r="H66" i="30"/>
  <c r="O66" i="30"/>
  <c r="G66" i="30"/>
  <c r="N66" i="30"/>
  <c r="F66" i="30"/>
  <c r="Q67" i="30"/>
  <c r="I67" i="30"/>
  <c r="P67" i="30"/>
  <c r="H67" i="30"/>
  <c r="O67" i="30"/>
  <c r="G67" i="30"/>
  <c r="N67" i="30"/>
  <c r="F67" i="30"/>
  <c r="Q68" i="30"/>
  <c r="I68" i="30"/>
  <c r="P68" i="30"/>
  <c r="H68" i="30"/>
  <c r="O68" i="30"/>
  <c r="G68" i="30"/>
  <c r="N68" i="30"/>
  <c r="F68" i="30"/>
  <c r="Q69" i="30"/>
  <c r="I69" i="30"/>
  <c r="P69" i="30"/>
  <c r="H69" i="30"/>
  <c r="O69" i="30"/>
  <c r="G69" i="30"/>
  <c r="N69" i="30"/>
  <c r="F69" i="30"/>
  <c r="Q70" i="30"/>
  <c r="I70" i="30"/>
  <c r="P70" i="30"/>
  <c r="H70" i="30"/>
  <c r="O70" i="30"/>
  <c r="G70" i="30"/>
  <c r="N70" i="30"/>
  <c r="F70" i="30"/>
  <c r="J64" i="30"/>
  <c r="J65" i="30"/>
  <c r="J66" i="30"/>
  <c r="J67" i="30"/>
  <c r="J68" i="30"/>
  <c r="J69" i="30"/>
  <c r="J70" i="30"/>
  <c r="K64" i="30"/>
  <c r="K65" i="30"/>
  <c r="K66" i="30"/>
  <c r="K67" i="30"/>
  <c r="K68" i="30"/>
  <c r="K69" i="30"/>
  <c r="K70" i="30"/>
  <c r="C6" i="25"/>
  <c r="E70" i="28" l="1"/>
  <c r="D70" i="28"/>
  <c r="C70" i="28"/>
  <c r="B70" i="28"/>
  <c r="E69" i="28"/>
  <c r="D69" i="28"/>
  <c r="C69" i="28"/>
  <c r="B69" i="28"/>
  <c r="E68" i="28"/>
  <c r="D68" i="28"/>
  <c r="C68" i="28"/>
  <c r="B68" i="28"/>
  <c r="E67" i="28"/>
  <c r="D67" i="28"/>
  <c r="C67" i="28"/>
  <c r="B67" i="28"/>
  <c r="E66" i="28"/>
  <c r="D66" i="28"/>
  <c r="C66" i="28"/>
  <c r="B66" i="28"/>
  <c r="E65" i="28"/>
  <c r="D65" i="28"/>
  <c r="C65" i="28"/>
  <c r="B65" i="28"/>
  <c r="E64" i="28"/>
  <c r="D64" i="28"/>
  <c r="C64" i="28"/>
  <c r="B64" i="28"/>
  <c r="E63" i="28"/>
  <c r="D63" i="28"/>
  <c r="C63" i="28"/>
  <c r="B63" i="28"/>
  <c r="E62" i="28"/>
  <c r="D62" i="28"/>
  <c r="C62" i="28"/>
  <c r="B62" i="28"/>
  <c r="E61" i="28"/>
  <c r="D61" i="28"/>
  <c r="C61" i="28"/>
  <c r="B61" i="28"/>
  <c r="E60" i="28"/>
  <c r="D60" i="28"/>
  <c r="C60" i="28"/>
  <c r="B60" i="28"/>
  <c r="E59" i="28"/>
  <c r="D59" i="28"/>
  <c r="C59" i="28"/>
  <c r="B59" i="28"/>
  <c r="E58" i="28"/>
  <c r="D58" i="28"/>
  <c r="C58" i="28"/>
  <c r="B58" i="28"/>
  <c r="E57" i="28"/>
  <c r="D57" i="28"/>
  <c r="C57" i="28"/>
  <c r="B57" i="28"/>
  <c r="E56" i="28"/>
  <c r="D56" i="28"/>
  <c r="C56" i="28"/>
  <c r="B56" i="28"/>
  <c r="E55" i="28"/>
  <c r="D55" i="28"/>
  <c r="C55" i="28"/>
  <c r="B55" i="28"/>
  <c r="E54" i="28"/>
  <c r="D54" i="28"/>
  <c r="C54" i="28"/>
  <c r="B54" i="28"/>
  <c r="E53" i="28"/>
  <c r="D53" i="28"/>
  <c r="C53" i="28"/>
  <c r="B53" i="28"/>
  <c r="E52" i="28"/>
  <c r="D52" i="28"/>
  <c r="C52" i="28"/>
  <c r="B52" i="28"/>
  <c r="E51" i="28"/>
  <c r="D51" i="28"/>
  <c r="C51" i="28"/>
  <c r="B51" i="28"/>
  <c r="E50" i="28"/>
  <c r="D50" i="28"/>
  <c r="C50" i="28"/>
  <c r="B50" i="28"/>
  <c r="E49" i="28"/>
  <c r="D49" i="28"/>
  <c r="C49" i="28"/>
  <c r="B49" i="28"/>
  <c r="E48" i="28"/>
  <c r="D48" i="28"/>
  <c r="C48" i="28"/>
  <c r="B48" i="28"/>
  <c r="E47" i="28"/>
  <c r="D47" i="28"/>
  <c r="C47" i="28"/>
  <c r="B47" i="28"/>
  <c r="E46" i="28"/>
  <c r="D46" i="28"/>
  <c r="C46" i="28"/>
  <c r="B46" i="28"/>
  <c r="E45" i="28"/>
  <c r="D45" i="28"/>
  <c r="C45" i="28"/>
  <c r="B45" i="28"/>
  <c r="E44" i="28"/>
  <c r="D44" i="28"/>
  <c r="C44" i="28"/>
  <c r="B44" i="28"/>
  <c r="E43" i="28"/>
  <c r="D43" i="28"/>
  <c r="C43" i="28"/>
  <c r="B43" i="28"/>
  <c r="E42" i="28"/>
  <c r="D42" i="28"/>
  <c r="C42" i="28"/>
  <c r="B42" i="28"/>
  <c r="E41" i="28"/>
  <c r="D41" i="28"/>
  <c r="C41" i="28"/>
  <c r="B41" i="28"/>
  <c r="E40" i="28"/>
  <c r="D40" i="28"/>
  <c r="C40" i="28"/>
  <c r="B40" i="28"/>
  <c r="E39" i="28"/>
  <c r="D39" i="28"/>
  <c r="C39" i="28"/>
  <c r="B39" i="28"/>
  <c r="E38" i="28"/>
  <c r="D38" i="28"/>
  <c r="C38" i="28"/>
  <c r="B38" i="28"/>
  <c r="E37" i="28"/>
  <c r="D37" i="28"/>
  <c r="C37" i="28"/>
  <c r="B37" i="28"/>
  <c r="E36" i="28"/>
  <c r="D36" i="28"/>
  <c r="C36" i="28"/>
  <c r="B36" i="28"/>
  <c r="E35" i="28"/>
  <c r="D35" i="28"/>
  <c r="C35" i="28"/>
  <c r="B35" i="28"/>
  <c r="E34" i="28"/>
  <c r="D34" i="28"/>
  <c r="C34" i="28"/>
  <c r="B34" i="28"/>
  <c r="E33" i="28"/>
  <c r="D33" i="28"/>
  <c r="C33" i="28"/>
  <c r="B33" i="28"/>
  <c r="E32" i="28"/>
  <c r="D32" i="28"/>
  <c r="C32" i="28"/>
  <c r="B32" i="28"/>
  <c r="E31" i="28"/>
  <c r="D31" i="28"/>
  <c r="C31" i="28"/>
  <c r="B31" i="28"/>
  <c r="E30" i="28"/>
  <c r="D30" i="28"/>
  <c r="C30" i="28"/>
  <c r="B30" i="28"/>
  <c r="E29" i="28"/>
  <c r="D29" i="28"/>
  <c r="C29" i="28"/>
  <c r="B29" i="28"/>
  <c r="E28" i="28"/>
  <c r="D28" i="28"/>
  <c r="C28" i="28"/>
  <c r="B28" i="28"/>
  <c r="E27" i="28"/>
  <c r="D27" i="28"/>
  <c r="C27" i="28"/>
  <c r="B27" i="28"/>
  <c r="E26" i="28"/>
  <c r="D26" i="28"/>
  <c r="C26" i="28"/>
  <c r="B26" i="28"/>
  <c r="E25" i="28"/>
  <c r="D25" i="28"/>
  <c r="C25" i="28"/>
  <c r="B25" i="28"/>
  <c r="E24" i="28"/>
  <c r="D24" i="28"/>
  <c r="C24" i="28"/>
  <c r="B24" i="28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70" i="26"/>
  <c r="D70" i="26"/>
  <c r="C70" i="26"/>
  <c r="B70" i="26"/>
  <c r="E69" i="26"/>
  <c r="D69" i="26"/>
  <c r="C69" i="26"/>
  <c r="B69" i="26"/>
  <c r="E68" i="26"/>
  <c r="D68" i="26"/>
  <c r="C68" i="26"/>
  <c r="B68" i="26"/>
  <c r="E67" i="26"/>
  <c r="D67" i="26"/>
  <c r="C67" i="26"/>
  <c r="B67" i="26"/>
  <c r="E66" i="26"/>
  <c r="D66" i="26"/>
  <c r="C66" i="26"/>
  <c r="B66" i="26"/>
  <c r="E65" i="26"/>
  <c r="D65" i="26"/>
  <c r="C65" i="26"/>
  <c r="B65" i="26"/>
  <c r="E64" i="26"/>
  <c r="D64" i="26"/>
  <c r="C64" i="26"/>
  <c r="B64" i="26"/>
  <c r="E63" i="26"/>
  <c r="D63" i="26"/>
  <c r="C63" i="26"/>
  <c r="B63" i="26"/>
  <c r="E62" i="26"/>
  <c r="D62" i="26"/>
  <c r="C62" i="26"/>
  <c r="B62" i="26"/>
  <c r="E61" i="26"/>
  <c r="D61" i="26"/>
  <c r="C61" i="26"/>
  <c r="B61" i="26"/>
  <c r="E60" i="26"/>
  <c r="D60" i="26"/>
  <c r="C60" i="26"/>
  <c r="B60" i="26"/>
  <c r="E59" i="26"/>
  <c r="D59" i="26"/>
  <c r="C59" i="26"/>
  <c r="B59" i="26"/>
  <c r="E58" i="26"/>
  <c r="D58" i="26"/>
  <c r="C58" i="26"/>
  <c r="B58" i="26"/>
  <c r="E57" i="26"/>
  <c r="D57" i="26"/>
  <c r="C57" i="26"/>
  <c r="B57" i="26"/>
  <c r="E56" i="26"/>
  <c r="D56" i="26"/>
  <c r="C56" i="26"/>
  <c r="B56" i="26"/>
  <c r="E55" i="26"/>
  <c r="D55" i="26"/>
  <c r="C55" i="26"/>
  <c r="B55" i="26"/>
  <c r="E54" i="26"/>
  <c r="D54" i="26"/>
  <c r="C54" i="26"/>
  <c r="B54" i="26"/>
  <c r="E53" i="26"/>
  <c r="D53" i="26"/>
  <c r="C53" i="26"/>
  <c r="B53" i="26"/>
  <c r="E52" i="26"/>
  <c r="D52" i="26"/>
  <c r="C52" i="26"/>
  <c r="B52" i="26"/>
  <c r="E51" i="26"/>
  <c r="D51" i="26"/>
  <c r="C51" i="26"/>
  <c r="B51" i="26"/>
  <c r="E50" i="26"/>
  <c r="D50" i="26"/>
  <c r="C50" i="26"/>
  <c r="B50" i="26"/>
  <c r="E49" i="26"/>
  <c r="D49" i="26"/>
  <c r="C49" i="26"/>
  <c r="B49" i="26"/>
  <c r="E48" i="26"/>
  <c r="D48" i="26"/>
  <c r="C48" i="26"/>
  <c r="B48" i="26"/>
  <c r="E47" i="26"/>
  <c r="D47" i="26"/>
  <c r="C47" i="26"/>
  <c r="B47" i="26"/>
  <c r="E46" i="26"/>
  <c r="D46" i="26"/>
  <c r="C46" i="26"/>
  <c r="B46" i="26"/>
  <c r="E45" i="26"/>
  <c r="D45" i="26"/>
  <c r="C45" i="26"/>
  <c r="B45" i="26"/>
  <c r="E44" i="26"/>
  <c r="D44" i="26"/>
  <c r="C44" i="26"/>
  <c r="B44" i="26"/>
  <c r="E43" i="26"/>
  <c r="D43" i="26"/>
  <c r="C43" i="26"/>
  <c r="B43" i="26"/>
  <c r="E42" i="26"/>
  <c r="D42" i="26"/>
  <c r="C42" i="26"/>
  <c r="B42" i="26"/>
  <c r="E41" i="26"/>
  <c r="D41" i="26"/>
  <c r="C41" i="26"/>
  <c r="B41" i="26"/>
  <c r="E40" i="26"/>
  <c r="D40" i="26"/>
  <c r="C40" i="26"/>
  <c r="B40" i="26"/>
  <c r="E39" i="26"/>
  <c r="D39" i="26"/>
  <c r="C39" i="26"/>
  <c r="B39" i="26"/>
  <c r="E38" i="26"/>
  <c r="D38" i="26"/>
  <c r="C38" i="26"/>
  <c r="B38" i="26"/>
  <c r="E37" i="26"/>
  <c r="D37" i="26"/>
  <c r="C37" i="26"/>
  <c r="B37" i="26"/>
  <c r="E36" i="26"/>
  <c r="D36" i="26"/>
  <c r="C36" i="26"/>
  <c r="B36" i="26"/>
  <c r="E35" i="26"/>
  <c r="D35" i="26"/>
  <c r="C35" i="26"/>
  <c r="B35" i="26"/>
  <c r="E34" i="26"/>
  <c r="D34" i="26"/>
  <c r="C34" i="26"/>
  <c r="B34" i="26"/>
  <c r="E33" i="26"/>
  <c r="D33" i="26"/>
  <c r="C33" i="26"/>
  <c r="B33" i="26"/>
  <c r="E32" i="26"/>
  <c r="D32" i="26"/>
  <c r="C32" i="26"/>
  <c r="B32" i="26"/>
  <c r="E31" i="26"/>
  <c r="D31" i="26"/>
  <c r="C31" i="26"/>
  <c r="B31" i="26"/>
  <c r="E30" i="26"/>
  <c r="D30" i="26"/>
  <c r="C30" i="26"/>
  <c r="B30" i="26"/>
  <c r="E29" i="26"/>
  <c r="D29" i="26"/>
  <c r="C29" i="26"/>
  <c r="B29" i="26"/>
  <c r="E28" i="26"/>
  <c r="D28" i="26"/>
  <c r="C28" i="26"/>
  <c r="B28" i="26"/>
  <c r="E27" i="26"/>
  <c r="D27" i="26"/>
  <c r="C27" i="26"/>
  <c r="B27" i="26"/>
  <c r="E26" i="26"/>
  <c r="D26" i="26"/>
  <c r="C26" i="26"/>
  <c r="B26" i="26"/>
  <c r="E25" i="26"/>
  <c r="D25" i="26"/>
  <c r="C25" i="26"/>
  <c r="B25" i="26"/>
  <c r="E24" i="26"/>
  <c r="D24" i="26"/>
  <c r="C24" i="26"/>
  <c r="B24" i="26"/>
  <c r="E23" i="26"/>
  <c r="D23" i="26"/>
  <c r="C23" i="26"/>
  <c r="B23" i="26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E6" i="14"/>
  <c r="D6" i="14"/>
  <c r="C6" i="14"/>
  <c r="B6" i="14"/>
  <c r="F7" i="25"/>
  <c r="L10" i="25" l="1"/>
  <c r="I67" i="16" l="1"/>
  <c r="I59" i="16"/>
  <c r="I55" i="16"/>
  <c r="I64" i="16"/>
  <c r="I56" i="16"/>
  <c r="N70" i="16"/>
  <c r="N62" i="16"/>
  <c r="N53" i="16"/>
  <c r="N46" i="16"/>
  <c r="N58" i="16"/>
  <c r="I68" i="16"/>
  <c r="I60" i="16"/>
  <c r="N47" i="16"/>
  <c r="I71" i="16"/>
  <c r="I63" i="16"/>
  <c r="N54" i="16"/>
  <c r="N50" i="16"/>
  <c r="I47" i="16"/>
  <c r="N55" i="16"/>
  <c r="I44" i="16"/>
  <c r="I51" i="16"/>
  <c r="I72" i="16"/>
  <c r="N51" i="16"/>
  <c r="I48" i="16"/>
  <c r="N66" i="16"/>
  <c r="I52" i="16"/>
  <c r="O59" i="16"/>
  <c r="I70" i="16"/>
  <c r="H66" i="16"/>
  <c r="I58" i="16"/>
  <c r="I62" i="16"/>
  <c r="H54" i="16"/>
  <c r="O67" i="16"/>
  <c r="O68" i="16"/>
  <c r="O63" i="16"/>
  <c r="O48" i="16"/>
  <c r="H58" i="16"/>
  <c r="H49" i="16"/>
  <c r="H62" i="16"/>
  <c r="I46" i="16"/>
  <c r="H65" i="16"/>
  <c r="N61" i="16"/>
  <c r="H55" i="16"/>
  <c r="O66" i="16"/>
  <c r="H60" i="16"/>
  <c r="H61" i="16"/>
  <c r="H69" i="16"/>
  <c r="N48" i="16"/>
  <c r="H70" i="16"/>
  <c r="I37" i="16"/>
  <c r="H46" i="16"/>
  <c r="H53" i="16"/>
  <c r="O46" i="16"/>
  <c r="H67" i="16"/>
  <c r="N59" i="16"/>
  <c r="I69" i="16"/>
  <c r="H64" i="16"/>
  <c r="O54" i="16"/>
  <c r="N57" i="16"/>
  <c r="I57" i="16"/>
  <c r="O53" i="16"/>
  <c r="O60" i="16"/>
  <c r="O65" i="16"/>
  <c r="I38" i="16"/>
  <c r="H47" i="16"/>
  <c r="O58" i="16"/>
  <c r="O70" i="16"/>
  <c r="N71" i="16"/>
  <c r="H68" i="16"/>
  <c r="O72" i="16"/>
  <c r="I66" i="16"/>
  <c r="I54" i="16"/>
  <c r="I65" i="16"/>
  <c r="H56" i="16"/>
  <c r="O71" i="16"/>
  <c r="H57" i="16"/>
  <c r="O61" i="16"/>
  <c r="N60" i="16"/>
  <c r="N65" i="16"/>
  <c r="H38" i="16"/>
  <c r="I45" i="16"/>
  <c r="H59" i="16"/>
  <c r="H71" i="16"/>
  <c r="H72" i="16"/>
  <c r="N69" i="16"/>
  <c r="N52" i="16"/>
  <c r="H52" i="16"/>
  <c r="O51" i="16"/>
  <c r="O56" i="16"/>
  <c r="O49" i="16"/>
  <c r="N49" i="16"/>
  <c r="O64" i="16"/>
  <c r="O50" i="16"/>
  <c r="O62" i="16"/>
  <c r="N63" i="16"/>
  <c r="H44" i="16"/>
  <c r="H63" i="16"/>
  <c r="H48" i="16"/>
  <c r="O47" i="16"/>
  <c r="I49" i="16"/>
  <c r="N67" i="16"/>
  <c r="N72" i="16"/>
  <c r="O55" i="16"/>
  <c r="H37" i="16"/>
  <c r="N56" i="16"/>
  <c r="I50" i="16"/>
  <c r="O69" i="16"/>
  <c r="I61" i="16"/>
  <c r="O52" i="16"/>
  <c r="O57" i="16"/>
  <c r="H45" i="16"/>
  <c r="N64" i="16"/>
  <c r="H51" i="16"/>
  <c r="N68" i="16"/>
  <c r="H50" i="16"/>
  <c r="I53" i="16"/>
  <c r="G18" i="25"/>
  <c r="K44" i="16" l="1"/>
  <c r="Q60" i="16"/>
  <c r="K37" i="16"/>
  <c r="Q67" i="16"/>
  <c r="Q57" i="16"/>
  <c r="K63" i="16"/>
  <c r="K45" i="16"/>
  <c r="Q62" i="16"/>
  <c r="Q63" i="16"/>
  <c r="K56" i="16"/>
  <c r="K51" i="16"/>
  <c r="K59" i="16"/>
  <c r="Q50" i="16"/>
  <c r="Q68" i="16"/>
  <c r="Q70" i="16"/>
  <c r="K47" i="16"/>
  <c r="K64" i="16"/>
  <c r="K55" i="16"/>
  <c r="Q72" i="16"/>
  <c r="K68" i="16"/>
  <c r="K48" i="16"/>
  <c r="Q56" i="16"/>
  <c r="K67" i="16"/>
  <c r="K60" i="16"/>
  <c r="K46" i="16"/>
  <c r="K62" i="16"/>
  <c r="K52" i="16"/>
  <c r="K38" i="16"/>
  <c r="K57" i="16"/>
  <c r="Q64" i="16"/>
  <c r="Q66" i="16"/>
  <c r="K54" i="16"/>
  <c r="K58" i="16"/>
  <c r="K71" i="16"/>
  <c r="Q69" i="16"/>
  <c r="Q58" i="16"/>
  <c r="Q59" i="16"/>
  <c r="K69" i="16"/>
  <c r="K70" i="16"/>
  <c r="Q61" i="16"/>
  <c r="Q46" i="16"/>
  <c r="Q48" i="16"/>
  <c r="K66" i="16"/>
  <c r="Q53" i="16"/>
  <c r="Q65" i="16"/>
  <c r="K50" i="16"/>
  <c r="K72" i="16"/>
  <c r="K61" i="16"/>
  <c r="Q47" i="16"/>
  <c r="K65" i="16"/>
  <c r="K49" i="16"/>
  <c r="K53" i="16"/>
  <c r="Q51" i="16"/>
  <c r="Q55" i="16"/>
  <c r="Q54" i="16"/>
  <c r="Q49" i="16"/>
  <c r="Q52" i="16"/>
  <c r="Q71" i="16"/>
  <c r="G15" i="25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1" i="18" s="1"/>
  <c r="D10" i="18" l="1"/>
  <c r="D15" i="18"/>
  <c r="D9" i="18"/>
  <c r="D13" i="18"/>
  <c r="D14" i="18"/>
  <c r="H9" i="25"/>
  <c r="H5" i="26" s="1"/>
  <c r="F10" i="25"/>
  <c r="I10" i="25" s="1"/>
  <c r="I5" i="32" s="1"/>
  <c r="G5" i="14"/>
  <c r="E8" i="18"/>
  <c r="G5" i="30"/>
  <c r="G5" i="26"/>
  <c r="G5" i="29"/>
  <c r="E11" i="18" l="1"/>
  <c r="D12" i="18"/>
  <c r="D16" i="18"/>
  <c r="E15" i="18"/>
  <c r="E10" i="18"/>
  <c r="E13" i="18"/>
  <c r="E14" i="18"/>
  <c r="H5" i="30"/>
  <c r="H5" i="14"/>
  <c r="F8" i="18"/>
  <c r="H5" i="29"/>
  <c r="H10" i="25"/>
  <c r="I5" i="14" s="1"/>
  <c r="I40" i="16" s="1"/>
  <c r="F11" i="25"/>
  <c r="I11" i="25" s="1"/>
  <c r="J5" i="32" s="1"/>
  <c r="G5" i="28"/>
  <c r="E9" i="18" s="1"/>
  <c r="H5" i="28"/>
  <c r="I5" i="28"/>
  <c r="F11" i="18" l="1"/>
  <c r="I32" i="16"/>
  <c r="I19" i="16"/>
  <c r="I42" i="16"/>
  <c r="I24" i="16"/>
  <c r="I25" i="16"/>
  <c r="I18" i="16"/>
  <c r="I33" i="16"/>
  <c r="I26" i="16"/>
  <c r="I41" i="16"/>
  <c r="I43" i="16"/>
  <c r="I39" i="16"/>
  <c r="I14" i="16"/>
  <c r="I13" i="16"/>
  <c r="E12" i="18"/>
  <c r="F9" i="18"/>
  <c r="F15" i="18"/>
  <c r="F13" i="18"/>
  <c r="F14" i="18"/>
  <c r="F10" i="18"/>
  <c r="E16" i="18"/>
  <c r="H11" i="25"/>
  <c r="J5" i="29" s="1"/>
  <c r="I5" i="30"/>
  <c r="G8" i="18"/>
  <c r="G11" i="18" s="1"/>
  <c r="I5" i="26"/>
  <c r="I5" i="29"/>
  <c r="O39" i="16" s="1"/>
  <c r="F12" i="25"/>
  <c r="I12" i="25" s="1"/>
  <c r="K5" i="32" s="1"/>
  <c r="J5" i="28"/>
  <c r="N43" i="16" l="1"/>
  <c r="O43" i="16"/>
  <c r="O42" i="16"/>
  <c r="N42" i="16"/>
  <c r="H26" i="16"/>
  <c r="K26" i="16" s="1"/>
  <c r="H40" i="16"/>
  <c r="K40" i="16" s="1"/>
  <c r="H19" i="16"/>
  <c r="K19" i="16" s="1"/>
  <c r="H25" i="16"/>
  <c r="K25" i="16" s="1"/>
  <c r="H24" i="16"/>
  <c r="K24" i="16" s="1"/>
  <c r="H14" i="16"/>
  <c r="K14" i="16" s="1"/>
  <c r="H41" i="16"/>
  <c r="K41" i="16" s="1"/>
  <c r="H13" i="16"/>
  <c r="K13" i="16" s="1"/>
  <c r="H32" i="16"/>
  <c r="K32" i="16" s="1"/>
  <c r="H39" i="16"/>
  <c r="K39" i="16" s="1"/>
  <c r="H18" i="16"/>
  <c r="K18" i="16" s="1"/>
  <c r="H33" i="16"/>
  <c r="K33" i="16" s="1"/>
  <c r="H42" i="16"/>
  <c r="K42" i="16" s="1"/>
  <c r="H43" i="16"/>
  <c r="K43" i="16" s="1"/>
  <c r="N41" i="16"/>
  <c r="N45" i="16"/>
  <c r="O45" i="16"/>
  <c r="O41" i="16"/>
  <c r="N44" i="16"/>
  <c r="O40" i="16"/>
  <c r="N40" i="16"/>
  <c r="N39" i="16"/>
  <c r="Q39" i="16" s="1"/>
  <c r="O44" i="16"/>
  <c r="F16" i="18"/>
  <c r="F12" i="18"/>
  <c r="G15" i="18"/>
  <c r="G14" i="18"/>
  <c r="G10" i="18"/>
  <c r="G13" i="18"/>
  <c r="G9" i="18"/>
  <c r="J5" i="30"/>
  <c r="J5" i="14"/>
  <c r="H8" i="18"/>
  <c r="J5" i="26"/>
  <c r="H12" i="25"/>
  <c r="K5" i="14" s="1"/>
  <c r="F13" i="25"/>
  <c r="I13" i="25" s="1"/>
  <c r="L5" i="32" s="1"/>
  <c r="K5" i="28"/>
  <c r="Q43" i="16" l="1"/>
  <c r="H11" i="18"/>
  <c r="Q42" i="16"/>
  <c r="Q41" i="16"/>
  <c r="Q40" i="16"/>
  <c r="Q44" i="16"/>
  <c r="Q45" i="16"/>
  <c r="G16" i="18"/>
  <c r="H14" i="18"/>
  <c r="H9" i="18"/>
  <c r="H13" i="18"/>
  <c r="H15" i="18"/>
  <c r="H10" i="18"/>
  <c r="G12" i="18"/>
  <c r="K5" i="30"/>
  <c r="K5" i="26"/>
  <c r="K5" i="29"/>
  <c r="I8" i="18"/>
  <c r="I11" i="18" s="1"/>
  <c r="H13" i="25"/>
  <c r="J8" i="18" s="1"/>
  <c r="F14" i="25"/>
  <c r="I14" i="25" s="1"/>
  <c r="M5" i="32" s="1"/>
  <c r="L5" i="28"/>
  <c r="H12" i="18" l="1"/>
  <c r="I15" i="18"/>
  <c r="I14" i="18"/>
  <c r="I9" i="18"/>
  <c r="I13" i="18"/>
  <c r="I10" i="18"/>
  <c r="J13" i="18"/>
  <c r="J9" i="18"/>
  <c r="H16" i="18"/>
  <c r="L5" i="26"/>
  <c r="L5" i="30"/>
  <c r="L5" i="14"/>
  <c r="L5" i="29"/>
  <c r="J15" i="18" s="1"/>
  <c r="H14" i="25"/>
  <c r="M5" i="26" s="1"/>
  <c r="F15" i="25"/>
  <c r="I15" i="25" s="1"/>
  <c r="N5" i="32" s="1"/>
  <c r="M5" i="28"/>
  <c r="J10" i="18" l="1"/>
  <c r="J11" i="18"/>
  <c r="J14" i="18"/>
  <c r="J16" i="18" s="1"/>
  <c r="I12" i="18"/>
  <c r="I16" i="18"/>
  <c r="H15" i="25"/>
  <c r="L8" i="18" s="1"/>
  <c r="F16" i="25"/>
  <c r="I16" i="25" s="1"/>
  <c r="O5" i="32" s="1"/>
  <c r="M5" i="29"/>
  <c r="K8" i="18"/>
  <c r="K11" i="18" s="1"/>
  <c r="M5" i="14"/>
  <c r="M5" i="30"/>
  <c r="N5" i="28"/>
  <c r="J12" i="18" l="1"/>
  <c r="K10" i="18"/>
  <c r="K14" i="18"/>
  <c r="K9" i="18"/>
  <c r="K15" i="18"/>
  <c r="K13" i="18"/>
  <c r="L13" i="18"/>
  <c r="L9" i="18"/>
  <c r="N5" i="30"/>
  <c r="N5" i="26"/>
  <c r="N5" i="29"/>
  <c r="N5" i="14"/>
  <c r="F17" i="25"/>
  <c r="I17" i="25" s="1"/>
  <c r="P5" i="32" s="1"/>
  <c r="H16" i="25"/>
  <c r="O5" i="14" s="1"/>
  <c r="O5" i="28"/>
  <c r="L10" i="18" l="1"/>
  <c r="L15" i="18"/>
  <c r="L14" i="18"/>
  <c r="L11" i="18"/>
  <c r="K16" i="18"/>
  <c r="K12" i="18"/>
  <c r="H17" i="25"/>
  <c r="N8" i="18" s="1"/>
  <c r="F18" i="25"/>
  <c r="I18" i="25" s="1"/>
  <c r="Q5" i="32" s="1"/>
  <c r="O5" i="29"/>
  <c r="O5" i="30"/>
  <c r="M8" i="18"/>
  <c r="M11" i="18" s="1"/>
  <c r="O5" i="26"/>
  <c r="P5" i="28"/>
  <c r="L16" i="18" l="1"/>
  <c r="L12" i="18"/>
  <c r="N9" i="18"/>
  <c r="N13" i="18"/>
  <c r="M10" i="18"/>
  <c r="M14" i="18"/>
  <c r="M15" i="18"/>
  <c r="M13" i="18"/>
  <c r="M9" i="18"/>
  <c r="P5" i="29"/>
  <c r="P5" i="30"/>
  <c r="N14" i="18" s="1"/>
  <c r="P5" i="14"/>
  <c r="P5" i="26"/>
  <c r="H18" i="25"/>
  <c r="Q5" i="28"/>
  <c r="N10" i="18" l="1"/>
  <c r="N11" i="18"/>
  <c r="N15" i="18"/>
  <c r="N16" i="18" s="1"/>
  <c r="O38" i="16"/>
  <c r="O8" i="16"/>
  <c r="O33" i="16"/>
  <c r="O31" i="16"/>
  <c r="O20" i="16"/>
  <c r="O36" i="16"/>
  <c r="O25" i="16"/>
  <c r="H36" i="16"/>
  <c r="O18" i="16"/>
  <c r="O9" i="16"/>
  <c r="O35" i="16"/>
  <c r="Q5" i="30"/>
  <c r="N17" i="16" s="1"/>
  <c r="L11" i="25"/>
  <c r="M16" i="18"/>
  <c r="M12" i="18"/>
  <c r="Q5" i="29"/>
  <c r="Q5" i="26"/>
  <c r="H34" i="16" s="1"/>
  <c r="O8" i="18"/>
  <c r="O11" i="18" s="1"/>
  <c r="Q5" i="14"/>
  <c r="I31" i="16" s="1"/>
  <c r="N12" i="18" l="1"/>
  <c r="I11" i="16"/>
  <c r="O26" i="16"/>
  <c r="O24" i="16"/>
  <c r="O12" i="16"/>
  <c r="O30" i="16"/>
  <c r="O17" i="16"/>
  <c r="Q17" i="16" s="1"/>
  <c r="O22" i="16"/>
  <c r="O13" i="16"/>
  <c r="O34" i="16"/>
  <c r="O37" i="16"/>
  <c r="O10" i="16"/>
  <c r="O11" i="16"/>
  <c r="O14" i="16"/>
  <c r="O32" i="16"/>
  <c r="N10" i="16"/>
  <c r="O16" i="16"/>
  <c r="O15" i="16"/>
  <c r="O19" i="16"/>
  <c r="I8" i="16"/>
  <c r="I27" i="16"/>
  <c r="I28" i="16"/>
  <c r="I17" i="16"/>
  <c r="I16" i="16"/>
  <c r="I21" i="16"/>
  <c r="I10" i="16"/>
  <c r="I9" i="16"/>
  <c r="I22" i="16"/>
  <c r="N8" i="16"/>
  <c r="Q8" i="16" s="1"/>
  <c r="N21" i="16"/>
  <c r="N38" i="16"/>
  <c r="Q38" i="16" s="1"/>
  <c r="N35" i="16"/>
  <c r="Q35" i="16" s="1"/>
  <c r="N27" i="16"/>
  <c r="N18" i="16"/>
  <c r="Q18" i="16" s="1"/>
  <c r="N13" i="16"/>
  <c r="N15" i="16"/>
  <c r="N12" i="16"/>
  <c r="N29" i="16"/>
  <c r="N16" i="16"/>
  <c r="N25" i="16"/>
  <c r="Q25" i="16" s="1"/>
  <c r="N33" i="16"/>
  <c r="Q33" i="16" s="1"/>
  <c r="N20" i="16"/>
  <c r="Q20" i="16" s="1"/>
  <c r="N9" i="16"/>
  <c r="Q9" i="16" s="1"/>
  <c r="N23" i="16"/>
  <c r="N22" i="16"/>
  <c r="N26" i="16"/>
  <c r="N36" i="16"/>
  <c r="Q36" i="16" s="1"/>
  <c r="N11" i="16"/>
  <c r="N24" i="16"/>
  <c r="N37" i="16"/>
  <c r="N14" i="16"/>
  <c r="N30" i="16"/>
  <c r="H16" i="16"/>
  <c r="H28" i="16"/>
  <c r="H27" i="16"/>
  <c r="H17" i="16"/>
  <c r="H15" i="16"/>
  <c r="H29" i="16"/>
  <c r="H12" i="16"/>
  <c r="H22" i="16"/>
  <c r="H23" i="16"/>
  <c r="H20" i="16"/>
  <c r="H8" i="16"/>
  <c r="H11" i="16"/>
  <c r="N32" i="16"/>
  <c r="H21" i="16"/>
  <c r="O23" i="16"/>
  <c r="I36" i="16"/>
  <c r="K36" i="16" s="1"/>
  <c r="I12" i="16"/>
  <c r="N28" i="16"/>
  <c r="O29" i="16"/>
  <c r="O28" i="16"/>
  <c r="I35" i="16"/>
  <c r="I23" i="16"/>
  <c r="N34" i="16"/>
  <c r="I15" i="16"/>
  <c r="I34" i="16"/>
  <c r="K34" i="16" s="1"/>
  <c r="N31" i="16"/>
  <c r="Q31" i="16" s="1"/>
  <c r="H31" i="16"/>
  <c r="K31" i="16" s="1"/>
  <c r="O27" i="16"/>
  <c r="O21" i="16"/>
  <c r="I30" i="16"/>
  <c r="N19" i="16"/>
  <c r="Q19" i="16" s="1"/>
  <c r="I20" i="16"/>
  <c r="H30" i="16"/>
  <c r="H35" i="16"/>
  <c r="I29" i="16"/>
  <c r="H9" i="16"/>
  <c r="H10" i="16"/>
  <c r="G56" i="16"/>
  <c r="J56" i="16" s="1"/>
  <c r="G52" i="16"/>
  <c r="J52" i="16" s="1"/>
  <c r="G18" i="16"/>
  <c r="J18" i="16" s="1"/>
  <c r="G14" i="16"/>
  <c r="J14" i="16" s="1"/>
  <c r="G59" i="16"/>
  <c r="J59" i="16" s="1"/>
  <c r="G23" i="16"/>
  <c r="G67" i="16"/>
  <c r="J67" i="16" s="1"/>
  <c r="G51" i="16"/>
  <c r="J51" i="16" s="1"/>
  <c r="G42" i="16"/>
  <c r="J42" i="16" s="1"/>
  <c r="G32" i="16"/>
  <c r="J32" i="16" s="1"/>
  <c r="G19" i="16"/>
  <c r="J19" i="16" s="1"/>
  <c r="G15" i="16"/>
  <c r="G47" i="16"/>
  <c r="J47" i="16" s="1"/>
  <c r="G28" i="16"/>
  <c r="G48" i="16"/>
  <c r="J48" i="16" s="1"/>
  <c r="G55" i="16"/>
  <c r="J55" i="16" s="1"/>
  <c r="G36" i="16"/>
  <c r="G46" i="16"/>
  <c r="J46" i="16" s="1"/>
  <c r="G24" i="16"/>
  <c r="J24" i="16" s="1"/>
  <c r="G20" i="16"/>
  <c r="G40" i="16"/>
  <c r="J40" i="16" s="1"/>
  <c r="G16" i="16"/>
  <c r="G12" i="16"/>
  <c r="G11" i="16"/>
  <c r="G54" i="16"/>
  <c r="J54" i="16" s="1"/>
  <c r="G71" i="16"/>
  <c r="J71" i="16" s="1"/>
  <c r="G63" i="16"/>
  <c r="J63" i="16" s="1"/>
  <c r="G43" i="16"/>
  <c r="J43" i="16" s="1"/>
  <c r="G44" i="16"/>
  <c r="J44" i="16" s="1"/>
  <c r="G22" i="16"/>
  <c r="M46" i="16"/>
  <c r="P46" i="16" s="1"/>
  <c r="M54" i="16"/>
  <c r="P54" i="16" s="1"/>
  <c r="M26" i="16"/>
  <c r="P26" i="16" s="1"/>
  <c r="M69" i="16"/>
  <c r="P69" i="16" s="1"/>
  <c r="G35" i="16"/>
  <c r="M17" i="16"/>
  <c r="G25" i="16"/>
  <c r="J25" i="16" s="1"/>
  <c r="G70" i="16"/>
  <c r="J70" i="16" s="1"/>
  <c r="M25" i="16"/>
  <c r="P25" i="16" s="1"/>
  <c r="G31" i="16"/>
  <c r="J31" i="16" s="1"/>
  <c r="G61" i="16"/>
  <c r="J61" i="16" s="1"/>
  <c r="G33" i="16"/>
  <c r="J33" i="16" s="1"/>
  <c r="G27" i="16"/>
  <c r="M40" i="16"/>
  <c r="P40" i="16" s="1"/>
  <c r="M11" i="16"/>
  <c r="M43" i="16"/>
  <c r="P43" i="16" s="1"/>
  <c r="M71" i="16"/>
  <c r="P71" i="16" s="1"/>
  <c r="M16" i="16"/>
  <c r="M37" i="16"/>
  <c r="P37" i="16" s="1"/>
  <c r="M58" i="16"/>
  <c r="P58" i="16" s="1"/>
  <c r="G66" i="16"/>
  <c r="J66" i="16" s="1"/>
  <c r="G49" i="16"/>
  <c r="J49" i="16" s="1"/>
  <c r="G62" i="16"/>
  <c r="J62" i="16" s="1"/>
  <c r="M32" i="16"/>
  <c r="G38" i="16"/>
  <c r="J38" i="16" s="1"/>
  <c r="G10" i="16"/>
  <c r="M34" i="16"/>
  <c r="P34" i="16" s="1"/>
  <c r="M15" i="16"/>
  <c r="M47" i="16"/>
  <c r="P47" i="16" s="1"/>
  <c r="G69" i="16"/>
  <c r="J69" i="16" s="1"/>
  <c r="M66" i="16"/>
  <c r="P66" i="16" s="1"/>
  <c r="M48" i="16"/>
  <c r="P48" i="16" s="1"/>
  <c r="G9" i="16"/>
  <c r="M20" i="16"/>
  <c r="P20" i="16" s="1"/>
  <c r="G50" i="16"/>
  <c r="J50" i="16" s="1"/>
  <c r="M22" i="16"/>
  <c r="G39" i="16"/>
  <c r="J39" i="16" s="1"/>
  <c r="M44" i="16"/>
  <c r="P44" i="16" s="1"/>
  <c r="M41" i="16"/>
  <c r="P41" i="16" s="1"/>
  <c r="G53" i="16"/>
  <c r="J53" i="16" s="1"/>
  <c r="G65" i="16"/>
  <c r="J65" i="16" s="1"/>
  <c r="G13" i="16"/>
  <c r="J13" i="16" s="1"/>
  <c r="M19" i="16"/>
  <c r="P19" i="16" s="1"/>
  <c r="M51" i="16"/>
  <c r="P51" i="16" s="1"/>
  <c r="G60" i="16"/>
  <c r="J60" i="16" s="1"/>
  <c r="G37" i="16"/>
  <c r="J37" i="16" s="1"/>
  <c r="M18" i="16"/>
  <c r="P18" i="16" s="1"/>
  <c r="M42" i="16"/>
  <c r="P42" i="16" s="1"/>
  <c r="M64" i="16"/>
  <c r="P64" i="16" s="1"/>
  <c r="M67" i="16"/>
  <c r="P67" i="16" s="1"/>
  <c r="M52" i="16"/>
  <c r="P52" i="16" s="1"/>
  <c r="M10" i="16"/>
  <c r="M28" i="16"/>
  <c r="M24" i="16"/>
  <c r="P24" i="16" s="1"/>
  <c r="M53" i="16"/>
  <c r="P53" i="16" s="1"/>
  <c r="M14" i="16"/>
  <c r="M13" i="16"/>
  <c r="M68" i="16"/>
  <c r="P68" i="16" s="1"/>
  <c r="M23" i="16"/>
  <c r="M55" i="16"/>
  <c r="P55" i="16" s="1"/>
  <c r="G72" i="16"/>
  <c r="J72" i="16" s="1"/>
  <c r="G34" i="16"/>
  <c r="G45" i="16"/>
  <c r="J45" i="16" s="1"/>
  <c r="M39" i="16"/>
  <c r="P39" i="16" s="1"/>
  <c r="M62" i="16"/>
  <c r="P62" i="16" s="1"/>
  <c r="M50" i="16"/>
  <c r="P50" i="16" s="1"/>
  <c r="G41" i="16"/>
  <c r="J41" i="16" s="1"/>
  <c r="G57" i="16"/>
  <c r="J57" i="16" s="1"/>
  <c r="M21" i="16"/>
  <c r="M61" i="16"/>
  <c r="P61" i="16" s="1"/>
  <c r="M60" i="16"/>
  <c r="P60" i="16" s="1"/>
  <c r="M65" i="16"/>
  <c r="P65" i="16" s="1"/>
  <c r="M38" i="16"/>
  <c r="P38" i="16" s="1"/>
  <c r="M33" i="16"/>
  <c r="P33" i="16" s="1"/>
  <c r="G17" i="16"/>
  <c r="M72" i="16"/>
  <c r="P72" i="16" s="1"/>
  <c r="M27" i="16"/>
  <c r="M59" i="16"/>
  <c r="P59" i="16" s="1"/>
  <c r="G21" i="16"/>
  <c r="G26" i="16"/>
  <c r="J26" i="16" s="1"/>
  <c r="M70" i="16"/>
  <c r="P70" i="16" s="1"/>
  <c r="G58" i="16"/>
  <c r="J58" i="16" s="1"/>
  <c r="M29" i="16"/>
  <c r="G29" i="16"/>
  <c r="M49" i="16"/>
  <c r="P49" i="16" s="1"/>
  <c r="M12" i="16"/>
  <c r="M45" i="16"/>
  <c r="P45" i="16" s="1"/>
  <c r="M30" i="16"/>
  <c r="M9" i="16"/>
  <c r="P9" i="16" s="1"/>
  <c r="M36" i="16"/>
  <c r="P36" i="16" s="1"/>
  <c r="M31" i="16"/>
  <c r="P31" i="16" s="1"/>
  <c r="M63" i="16"/>
  <c r="P63" i="16" s="1"/>
  <c r="G64" i="16"/>
  <c r="J64" i="16" s="1"/>
  <c r="G30" i="16"/>
  <c r="M56" i="16"/>
  <c r="P56" i="16" s="1"/>
  <c r="M57" i="16"/>
  <c r="P57" i="16" s="1"/>
  <c r="M35" i="16"/>
  <c r="P35" i="16" s="1"/>
  <c r="G68" i="16"/>
  <c r="J68" i="16" s="1"/>
  <c r="M8" i="16"/>
  <c r="P8" i="16" s="1"/>
  <c r="O9" i="18"/>
  <c r="O15" i="18"/>
  <c r="O13" i="18"/>
  <c r="O14" i="18"/>
  <c r="O10" i="18"/>
  <c r="G8" i="16"/>
  <c r="J8" i="16" s="1"/>
  <c r="T8" i="25"/>
  <c r="J11" i="16" l="1"/>
  <c r="P12" i="16"/>
  <c r="Q12" i="16"/>
  <c r="J10" i="16"/>
  <c r="J27" i="16"/>
  <c r="P32" i="16"/>
  <c r="K22" i="16"/>
  <c r="P10" i="16"/>
  <c r="Q24" i="16"/>
  <c r="K10" i="16"/>
  <c r="K28" i="16"/>
  <c r="P22" i="16"/>
  <c r="J22" i="16"/>
  <c r="J16" i="16"/>
  <c r="K16" i="16"/>
  <c r="Q22" i="16"/>
  <c r="P27" i="16"/>
  <c r="P28" i="16"/>
  <c r="J30" i="16"/>
  <c r="P16" i="16"/>
  <c r="J9" i="16"/>
  <c r="J34" i="16"/>
  <c r="Q28" i="16"/>
  <c r="P13" i="16"/>
  <c r="K8" i="16"/>
  <c r="Q16" i="16"/>
  <c r="Q26" i="16"/>
  <c r="P21" i="16"/>
  <c r="Q13" i="16"/>
  <c r="P23" i="16"/>
  <c r="J36" i="16"/>
  <c r="Q37" i="16"/>
  <c r="Q32" i="16"/>
  <c r="P29" i="16"/>
  <c r="Q29" i="16"/>
  <c r="Q21" i="16"/>
  <c r="P17" i="16"/>
  <c r="J29" i="16"/>
  <c r="J17" i="16"/>
  <c r="K9" i="16"/>
  <c r="K17" i="16"/>
  <c r="J21" i="16"/>
  <c r="K35" i="16"/>
  <c r="K20" i="16"/>
  <c r="J20" i="16"/>
  <c r="J15" i="16"/>
  <c r="K30" i="16"/>
  <c r="J35" i="16"/>
  <c r="K21" i="16"/>
  <c r="K29" i="16"/>
  <c r="K23" i="16"/>
  <c r="P15" i="16"/>
  <c r="Q30" i="16"/>
  <c r="Q23" i="16"/>
  <c r="Q15" i="16"/>
  <c r="Q34" i="16"/>
  <c r="K12" i="16"/>
  <c r="Q14" i="16"/>
  <c r="J12" i="16"/>
  <c r="K15" i="16"/>
  <c r="Q27" i="16"/>
  <c r="P30" i="16"/>
  <c r="P14" i="16"/>
  <c r="J28" i="16"/>
  <c r="J23" i="16"/>
  <c r="K11" i="16"/>
  <c r="Q11" i="16"/>
  <c r="Q10" i="16"/>
  <c r="P11" i="16"/>
  <c r="K27" i="16"/>
  <c r="O12" i="18"/>
  <c r="O16" i="18"/>
  <c r="L23" i="25" s="1"/>
  <c r="L24" i="25" s="1"/>
</calcChain>
</file>

<file path=xl/sharedStrings.xml><?xml version="1.0" encoding="utf-8"?>
<sst xmlns="http://schemas.openxmlformats.org/spreadsheetml/2006/main" count="285" uniqueCount="149">
  <si>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</si>
  <si>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</si>
  <si>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</si>
  <si>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</si>
  <si>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</si>
  <si>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</si>
  <si>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</si>
  <si>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</si>
  <si>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</si>
  <si>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</si>
  <si>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</si>
  <si>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</si>
  <si>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</si>
  <si>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Days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</si>
  <si>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</si>
  <si>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</si>
  <si>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</si>
  <si>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</si>
  <si>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</si>
  <si>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</si>
  <si>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</si>
  <si>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</si>
  <si>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</si>
  <si>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</si>
  <si>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</si>
  <si>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</si>
  <si>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</si>
  <si>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</si>
  <si>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</si>
  <si>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</si>
  <si>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</si>
  <si>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</si>
  <si>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</si>
  <si>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</si>
  <si>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</si>
  <si>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</si>
  <si>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</si>
  <si>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</si>
  <si>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</si>
  <si>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</si>
  <si>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</si>
  <si>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</si>
  <si>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</si>
  <si>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</si>
  <si>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</si>
  <si>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</si>
  <si>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</si>
  <si>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</si>
  <si>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</si>
  <si>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</si>
  <si>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</si>
  <si>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</si>
  <si>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</si>
  <si>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</si>
  <si>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</si>
  <si>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</si>
  <si>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</si>
  <si>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</si>
  <si>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</si>
  <si>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</si>
  <si>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</si>
  <si>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</si>
  <si>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</si>
  <si>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</si>
  <si>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</si>
  <si>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</si>
  <si>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</si>
  <si>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</si>
  <si>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</si>
  <si>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</si>
  <si>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</si>
  <si>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</si>
  <si>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</si>
  <si>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</si>
  <si>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</si>
  <si>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</si>
  <si>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</si>
  <si>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</si>
  <si>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</si>
  <si>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</si>
  <si>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</si>
  <si>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</si>
  <si>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</si>
  <si>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</si>
  <si>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</si>
  <si>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</si>
  <si>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</si>
  <si>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</si>
  <si>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</si>
  <si>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</si>
  <si>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</si>
  <si>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</si>
  <si>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</si>
  <si>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</si>
  <si>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</si>
  <si>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</si>
  <si>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</si>
  <si>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</si>
  <si>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</si>
  <si>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Efficiency and Speed</t>
  </si>
  <si>
    <t>Time to Fill</t>
  </si>
  <si>
    <t>Time to Hire</t>
  </si>
  <si>
    <t>Hiring Velocity</t>
  </si>
  <si>
    <t>Average Interview Duration</t>
  </si>
  <si>
    <t>Screening Efficiency</t>
  </si>
  <si>
    <t>Cost and Investment</t>
  </si>
  <si>
    <t>Cost per Hire</t>
  </si>
  <si>
    <t>Recruitment Marketing ROI</t>
  </si>
  <si>
    <t>Recruitment Cost Ratio</t>
  </si>
  <si>
    <t>Performance of Hire</t>
  </si>
  <si>
    <t>First-Year Attrition</t>
  </si>
  <si>
    <t>Internal Mobility Rate</t>
  </si>
  <si>
    <t>Hiring Manager Satisfaction</t>
  </si>
  <si>
    <t>Candidate Job Satisfaction</t>
  </si>
  <si>
    <t>Candidate Experience</t>
  </si>
  <si>
    <t>Process and Workflow</t>
  </si>
  <si>
    <t>Interview-to-Offer Ratio</t>
  </si>
  <si>
    <t>Offer-to-Acceptance Ratio</t>
  </si>
  <si>
    <t>Interview Drop-off Rate</t>
  </si>
  <si>
    <t>Diversity Hire Rate</t>
  </si>
  <si>
    <t>Applicant Drop-off Rate</t>
  </si>
  <si>
    <t>Measures the average number of days it takes from a job requisition to acceptance of the job offer.</t>
  </si>
  <si>
    <t>Dividing the total number of open positions by the number of positions filled in a specific period.</t>
  </si>
  <si>
    <t>Time it takes from when a candidate applies or is sourced to when they accept the job offer.</t>
  </si>
  <si>
    <t>The ratio of the total duration of all interviews divided by the number of interviews conducted</t>
  </si>
  <si>
    <t>The percentage of screened candidates who are invited for interviews.</t>
  </si>
  <si>
    <t>The return on investment for recruitment marketing efforts.</t>
  </si>
  <si>
    <t>The total costs associated with hiring a new employee divided by the number of hire.</t>
  </si>
  <si>
    <t>Calculated by assessing performance appraisals and turnover rates among new hires</t>
  </si>
  <si>
    <t>Points</t>
  </si>
  <si>
    <t>The percentage of new hires who leave the company within their first year.</t>
  </si>
  <si>
    <t>The percentage of positions filled by internal candidates.</t>
  </si>
  <si>
    <t>The level of satisfaction hiring managers have with the recruitment process.</t>
  </si>
  <si>
    <t>The average number of interviews conducted before making a job offer.</t>
  </si>
  <si>
    <t>The ratio of accepted offers to the total offers made.</t>
  </si>
  <si>
    <t>The percentage of candidates who are interviewed but do not receive an offer.</t>
  </si>
  <si>
    <t>The percentage of hires from underrepresented groups</t>
  </si>
  <si>
    <t>The percentage of candidates who start but do not complete the application process.</t>
  </si>
  <si>
    <t>Assesses how satisfied candidates are with the recruitment process.</t>
  </si>
  <si>
    <t>Measures candidate willingness to recommend the company's recruitment process to others.</t>
  </si>
  <si>
    <t>Candidate Net Promoter Score (NPS)</t>
  </si>
  <si>
    <t>Selection Rate</t>
  </si>
  <si>
    <t>The proportion of hired people to the total application number.</t>
  </si>
  <si>
    <t>The ratio of total cost of recruitment by the total compensation (salary and benefits) of the new hires.</t>
  </si>
  <si>
    <t>Minutes</t>
  </si>
  <si>
    <t>Jan 2024</t>
  </si>
  <si>
    <t>101 : Efficiency and Speed / Time to Fill</t>
  </si>
  <si>
    <t>RECRUITMENT KPI DASHBOARD</t>
  </si>
  <si>
    <t>Quality &amp;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</si>
</sst>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9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rgb="FFA6A6A6"/>
      </right>
      <top style="thin">
        <color theme="1" tint="0.34998626667073579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1" tint="0.34998626667073579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theme="1" tint="0.34998626667073579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1" tint="0.34998626667073579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301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0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29" fillId="3" borderId="19" xfId="0" applyFont="1" applyFill="1" applyBorder="1" applyAlignment="1" applyProtection="1">
      <alignment horizontal="center" vertical="center" shrinkToFit="1"/>
      <protection hidden="1"/>
    </xf>
    <xf numFmtId="3" fontId="23" fillId="0" borderId="11" xfId="0" applyNumberFormat="1" applyFont="1" applyBorder="1" applyAlignment="1" applyProtection="1">
      <alignment horizontal="center" vertical="center" shrinkToFit="1"/>
      <protection locked="0"/>
    </xf>
    <xf numFmtId="3" fontId="23" fillId="0" borderId="36" xfId="0" applyNumberFormat="1" applyFont="1" applyBorder="1" applyAlignment="1" applyProtection="1">
      <alignment horizontal="center" vertical="center" shrinkToFit="1"/>
      <protection locked="0"/>
    </xf>
    <xf numFmtId="3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0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0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9" fillId="3" borderId="43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52" xfId="0" applyFont="1" applyFill="1" applyBorder="1" applyAlignment="1">
      <alignment horizontal="center" vertical="center" shrinkToFit="1"/>
    </xf>
    <xf numFmtId="0" fontId="45" fillId="15" borderId="53" xfId="0" applyFont="1" applyFill="1" applyBorder="1" applyAlignment="1">
      <alignment horizontal="left" vertical="center" shrinkToFit="1"/>
    </xf>
    <xf numFmtId="0" fontId="45" fillId="15" borderId="53" xfId="0" applyFont="1" applyFill="1" applyBorder="1" applyAlignment="1">
      <alignment horizontal="center" vertical="center" shrinkToFit="1"/>
    </xf>
    <xf numFmtId="0" fontId="45" fillId="15" borderId="54" xfId="0" applyFont="1" applyFill="1" applyBorder="1" applyAlignment="1">
      <alignment horizontal="left" vertical="center" shrinkToFit="1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44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52" xfId="0" applyFont="1" applyFill="1" applyBorder="1" applyAlignment="1" applyProtection="1">
      <alignment horizontal="center" vertical="center" shrinkToFit="1"/>
      <protection hidden="1"/>
    </xf>
    <xf numFmtId="0" fontId="45" fillId="15" borderId="53" xfId="0" applyFont="1" applyFill="1" applyBorder="1" applyAlignment="1" applyProtection="1">
      <alignment horizontal="left" vertical="center" shrinkToFit="1"/>
      <protection hidden="1"/>
    </xf>
    <xf numFmtId="0" fontId="45" fillId="15" borderId="53" xfId="0" applyFont="1" applyFill="1" applyBorder="1" applyAlignment="1" applyProtection="1">
      <alignment horizontal="center" vertical="center" shrinkToFit="1"/>
      <protection hidden="1"/>
    </xf>
    <xf numFmtId="164" fontId="45" fillId="15" borderId="53" xfId="1" applyNumberFormat="1" applyFont="1" applyFill="1" applyBorder="1" applyAlignment="1" applyProtection="1">
      <alignment horizontal="center" vertical="center" shrinkToFit="1"/>
      <protection hidden="1"/>
    </xf>
    <xf numFmtId="164" fontId="45" fillId="15" borderId="54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46" xfId="0" applyFont="1" applyFill="1" applyBorder="1" applyAlignment="1" applyProtection="1">
      <alignment horizontal="center" vertical="center" shrinkToFit="1"/>
      <protection hidden="1"/>
    </xf>
    <xf numFmtId="0" fontId="45" fillId="15" borderId="47" xfId="0" applyFont="1" applyFill="1" applyBorder="1" applyAlignment="1" applyProtection="1">
      <alignment horizontal="left" vertical="center" shrinkToFit="1"/>
      <protection hidden="1"/>
    </xf>
    <xf numFmtId="0" fontId="45" fillId="15" borderId="47" xfId="0" applyFont="1" applyFill="1" applyBorder="1" applyAlignment="1" applyProtection="1">
      <alignment horizontal="center" vertical="center" shrinkToFit="1"/>
      <protection hidden="1"/>
    </xf>
    <xf numFmtId="164" fontId="45" fillId="15" borderId="47" xfId="0" applyNumberFormat="1" applyFont="1" applyFill="1" applyBorder="1" applyAlignment="1" applyProtection="1">
      <alignment horizontal="center" shrinkToFit="1"/>
      <protection hidden="1"/>
    </xf>
    <xf numFmtId="164" fontId="45" fillId="15" borderId="47" xfId="1" applyNumberFormat="1" applyFont="1" applyFill="1" applyBorder="1" applyAlignment="1" applyProtection="1">
      <alignment horizontal="center" vertical="center" shrinkToFit="1"/>
      <protection hidden="1"/>
    </xf>
    <xf numFmtId="164" fontId="45" fillId="15" borderId="48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47" xfId="2" applyFont="1" applyFill="1" applyBorder="1" applyAlignment="1" applyProtection="1">
      <alignment horizontal="left" vertical="center" shrinkToFit="1"/>
      <protection hidden="1"/>
    </xf>
    <xf numFmtId="0" fontId="45" fillId="15" borderId="47" xfId="2" applyFont="1" applyFill="1" applyBorder="1" applyAlignment="1" applyProtection="1">
      <alignment horizontal="center" vertical="center" shrinkToFit="1"/>
      <protection hidden="1"/>
    </xf>
    <xf numFmtId="0" fontId="45" fillId="15" borderId="47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48" xfId="1" applyNumberFormat="1" applyFont="1" applyFill="1" applyBorder="1" applyAlignment="1" applyProtection="1">
      <alignment horizontal="center" vertical="center" shrinkToFit="1"/>
      <protection hidden="1"/>
    </xf>
    <xf numFmtId="3" fontId="45" fillId="15" borderId="47" xfId="1" applyNumberFormat="1" applyFont="1" applyFill="1" applyBorder="1" applyAlignment="1" applyProtection="1">
      <alignment horizontal="center" vertical="center" shrinkToFit="1"/>
      <protection hidden="1"/>
    </xf>
    <xf numFmtId="3" fontId="45" fillId="15" borderId="48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47" xfId="0" applyFont="1" applyFill="1" applyBorder="1" applyAlignment="1" applyProtection="1">
      <alignment horizontal="center" shrinkToFit="1"/>
      <protection hidden="1"/>
    </xf>
    <xf numFmtId="0" fontId="45" fillId="15" borderId="48" xfId="0" applyFont="1" applyFill="1" applyBorder="1" applyAlignment="1" applyProtection="1">
      <alignment horizontal="center" vertical="center" shrinkToFit="1"/>
      <protection hidden="1"/>
    </xf>
    <xf numFmtId="0" fontId="45" fillId="15" borderId="49" xfId="0" applyFont="1" applyFill="1" applyBorder="1" applyAlignment="1" applyProtection="1">
      <alignment horizontal="center" vertical="center" shrinkToFit="1"/>
      <protection hidden="1"/>
    </xf>
    <xf numFmtId="0" fontId="45" fillId="15" borderId="50" xfId="0" applyFont="1" applyFill="1" applyBorder="1" applyAlignment="1" applyProtection="1">
      <alignment horizontal="left" vertical="center" shrinkToFit="1"/>
      <protection hidden="1"/>
    </xf>
    <xf numFmtId="0" fontId="45" fillId="15" borderId="50" xfId="0" applyFont="1" applyFill="1" applyBorder="1" applyAlignment="1" applyProtection="1">
      <alignment horizontal="center" vertical="center" shrinkToFit="1"/>
      <protection hidden="1"/>
    </xf>
    <xf numFmtId="0" fontId="45" fillId="15" borderId="51" xfId="0" applyFont="1" applyFill="1" applyBorder="1" applyAlignment="1" applyProtection="1">
      <alignment horizontal="center" vertical="center" shrinkToFit="1"/>
      <protection hidden="1"/>
    </xf>
    <xf numFmtId="164" fontId="45" fillId="15" borderId="47" xfId="0" applyNumberFormat="1" applyFont="1" applyFill="1" applyBorder="1" applyAlignment="1" applyProtection="1">
      <alignment horizontal="center" vertical="center" shrinkToFit="1"/>
      <protection hidden="1"/>
    </xf>
    <xf numFmtId="164" fontId="45" fillId="15" borderId="48" xfId="0" applyNumberFormat="1" applyFont="1" applyFill="1" applyBorder="1" applyAlignment="1" applyProtection="1">
      <alignment horizontal="center" vertical="center" shrinkToFit="1"/>
      <protection hidden="1"/>
    </xf>
    <xf numFmtId="0" fontId="45" fillId="15" borderId="50" xfId="1" applyNumberFormat="1" applyFont="1" applyFill="1" applyBorder="1" applyAlignment="1" applyProtection="1">
      <alignment horizontal="center" vertical="center" shrinkToFit="1"/>
      <protection hidden="1"/>
    </xf>
    <xf numFmtId="0" fontId="45" fillId="15" borderId="51" xfId="1" applyNumberFormat="1" applyFont="1" applyFill="1" applyBorder="1" applyAlignment="1" applyProtection="1">
      <alignment horizontal="center" vertical="center" shrinkToFit="1"/>
      <protection hidden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0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0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52" xfId="0" applyFont="1" applyFill="1" applyBorder="1" applyAlignment="1" applyProtection="1">
      <alignment horizontal="center" vertical="center" shrinkToFit="1"/>
      <protection hidden="1"/>
    </xf>
    <xf numFmtId="0" fontId="46" fillId="15" borderId="53" xfId="0" applyFont="1" applyFill="1" applyBorder="1" applyAlignment="1" applyProtection="1">
      <alignment horizontal="left" vertical="center" shrinkToFit="1"/>
      <protection hidden="1"/>
    </xf>
    <xf numFmtId="0" fontId="46" fillId="15" borderId="53" xfId="0" applyFont="1" applyFill="1" applyBorder="1" applyAlignment="1" applyProtection="1">
      <alignment horizontal="center" vertical="center" shrinkToFit="1"/>
      <protection hidden="1"/>
    </xf>
    <xf numFmtId="164" fontId="46" fillId="15" borderId="53" xfId="1" applyNumberFormat="1" applyFont="1" applyFill="1" applyBorder="1" applyAlignment="1" applyProtection="1">
      <alignment horizontal="center" vertical="center" shrinkToFit="1"/>
      <protection hidden="1"/>
    </xf>
    <xf numFmtId="3" fontId="47" fillId="15" borderId="53" xfId="0" applyNumberFormat="1" applyFont="1" applyFill="1" applyBorder="1" applyAlignment="1" applyProtection="1">
      <alignment horizontal="center" vertical="center" shrinkToFit="1"/>
      <protection hidden="1"/>
    </xf>
    <xf numFmtId="3" fontId="47" fillId="15" borderId="54" xfId="0" applyNumberFormat="1" applyFont="1" applyFill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 applyProtection="1">
      <alignment horizontal="center" vertical="center" shrinkToFit="1"/>
      <protection hidden="1"/>
    </xf>
    <xf numFmtId="0" fontId="46" fillId="15" borderId="47" xfId="0" applyFont="1" applyFill="1" applyBorder="1" applyAlignment="1" applyProtection="1">
      <alignment horizontal="left" vertical="center" shrinkToFit="1"/>
      <protection hidden="1"/>
    </xf>
    <xf numFmtId="0" fontId="46" fillId="15" borderId="47" xfId="0" applyFont="1" applyFill="1" applyBorder="1" applyAlignment="1" applyProtection="1">
      <alignment horizontal="center" vertical="center" shrinkToFit="1"/>
      <protection hidden="1"/>
    </xf>
    <xf numFmtId="164" fontId="46" fillId="15" borderId="47" xfId="1" applyNumberFormat="1" applyFont="1" applyFill="1" applyBorder="1" applyAlignment="1" applyProtection="1">
      <alignment horizontal="center" vertical="center" shrinkToFit="1"/>
      <protection hidden="1"/>
    </xf>
    <xf numFmtId="3" fontId="47" fillId="15" borderId="47" xfId="0" applyNumberFormat="1" applyFont="1" applyFill="1" applyBorder="1" applyAlignment="1" applyProtection="1">
      <alignment horizontal="center" vertical="center" shrinkToFit="1"/>
      <protection hidden="1"/>
    </xf>
    <xf numFmtId="3" fontId="47" fillId="15" borderId="48" xfId="0" applyNumberFormat="1" applyFont="1" applyFill="1" applyBorder="1" applyAlignment="1" applyProtection="1">
      <alignment horizontal="center" vertical="center" shrinkToFit="1"/>
      <protection hidden="1"/>
    </xf>
    <xf numFmtId="0" fontId="46" fillId="15" borderId="47" xfId="1" applyNumberFormat="1" applyFont="1" applyFill="1" applyBorder="1" applyAlignment="1" applyProtection="1">
      <alignment horizontal="center" vertical="center" shrinkToFit="1"/>
      <protection hidden="1"/>
    </xf>
    <xf numFmtId="3" fontId="46" fillId="15" borderId="47" xfId="1" applyNumberFormat="1" applyFont="1" applyFill="1" applyBorder="1" applyAlignment="1" applyProtection="1">
      <alignment horizontal="center" vertical="center" shrinkToFit="1"/>
      <protection hidden="1"/>
    </xf>
    <xf numFmtId="3" fontId="46" fillId="15" borderId="47" xfId="0" applyNumberFormat="1" applyFont="1" applyFill="1" applyBorder="1" applyAlignment="1" applyProtection="1">
      <alignment horizontal="center" vertical="center" shrinkToFit="1"/>
      <protection hidden="1"/>
    </xf>
    <xf numFmtId="3" fontId="46" fillId="15" borderId="48" xfId="0" applyNumberFormat="1" applyFont="1" applyFill="1" applyBorder="1" applyAlignment="1" applyProtection="1">
      <alignment horizontal="center" vertical="center" shrinkToFit="1"/>
      <protection hidden="1"/>
    </xf>
    <xf numFmtId="0" fontId="46" fillId="15" borderId="49" xfId="0" applyFont="1" applyFill="1" applyBorder="1" applyAlignment="1" applyProtection="1">
      <alignment horizontal="center" vertical="center" shrinkToFit="1"/>
      <protection hidden="1"/>
    </xf>
    <xf numFmtId="0" fontId="46" fillId="15" borderId="50" xfId="0" applyFont="1" applyFill="1" applyBorder="1" applyAlignment="1" applyProtection="1">
      <alignment horizontal="left" vertical="center" shrinkToFit="1"/>
      <protection hidden="1"/>
    </xf>
    <xf numFmtId="0" fontId="46" fillId="15" borderId="50" xfId="0" applyFont="1" applyFill="1" applyBorder="1" applyAlignment="1" applyProtection="1">
      <alignment horizontal="center" vertical="center" shrinkToFit="1"/>
      <protection hidden="1"/>
    </xf>
    <xf numFmtId="3" fontId="46" fillId="15" borderId="50" xfId="0" applyNumberFormat="1" applyFont="1" applyFill="1" applyBorder="1" applyAlignment="1" applyProtection="1">
      <alignment horizontal="center" vertical="center" shrinkToFit="1"/>
      <protection hidden="1"/>
    </xf>
    <xf numFmtId="3" fontId="46" fillId="15" borderId="51" xfId="0" applyNumberFormat="1" applyFont="1" applyFill="1" applyBorder="1" applyAlignment="1" applyProtection="1">
      <alignment horizontal="center" vertical="center" shrinkToFit="1"/>
      <protection hidden="1"/>
    </xf>
    <xf numFmtId="0" fontId="46" fillId="15" borderId="55" xfId="0" applyFont="1" applyFill="1" applyBorder="1" applyAlignment="1" applyProtection="1">
      <alignment vertical="center"/>
      <protection hidden="1"/>
    </xf>
    <xf numFmtId="0" fontId="46" fillId="15" borderId="56" xfId="0" applyFont="1" applyFill="1" applyBorder="1" applyAlignment="1" applyProtection="1">
      <alignment vertical="center"/>
      <protection hidden="1"/>
    </xf>
    <xf numFmtId="0" fontId="46" fillId="15" borderId="57" xfId="0" applyFont="1" applyFill="1" applyBorder="1" applyAlignment="1" applyProtection="1">
      <alignment vertical="center"/>
      <protection hidden="1"/>
    </xf>
    <xf numFmtId="3" fontId="46" fillId="15" borderId="55" xfId="0" applyNumberFormat="1" applyFont="1" applyFill="1" applyBorder="1" applyAlignment="1" applyProtection="1">
      <alignment vertical="center"/>
      <protection hidden="1"/>
    </xf>
    <xf numFmtId="3" fontId="46" fillId="15" borderId="56" xfId="0" applyNumberFormat="1" applyFont="1" applyFill="1" applyBorder="1" applyAlignment="1" applyProtection="1">
      <alignment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horizontal="left" vertical="center" shrinkToFit="1"/>
    </xf>
    <xf numFmtId="0" fontId="0" fillId="3" borderId="0" xfId="0" applyFill="1" applyAlignment="1">
      <alignment horizontal="left" vertical="center" shrinkToFit="1"/>
    </xf>
    <xf numFmtId="0" fontId="0" fillId="3" borderId="58" xfId="0" applyFill="1" applyBorder="1" applyAlignment="1">
      <alignment horizontal="center" vertical="center"/>
    </xf>
    <xf numFmtId="0" fontId="0" fillId="3" borderId="58" xfId="0" applyFill="1" applyBorder="1" applyAlignment="1">
      <alignment horizontal="left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CCCCCC"/>
      <color rgb="FFA6A6A6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50</c:v>
                </c:pt>
                <c:pt idx="1">
                  <c:v>50</c:v>
                </c:pt>
                <c:pt idx="2">
                  <c:v>60</c:v>
                </c:pt>
                <c:pt idx="3">
                  <c:v>25</c:v>
                </c:pt>
                <c:pt idx="4">
                  <c:v>60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30</c:v>
                </c:pt>
                <c:pt idx="1">
                  <c:v>60</c:v>
                </c:pt>
                <c:pt idx="2">
                  <c:v>56</c:v>
                </c:pt>
                <c:pt idx="3">
                  <c:v>50</c:v>
                </c:pt>
                <c:pt idx="4">
                  <c:v>50</c:v>
                </c:pt>
                <c:pt idx="5">
                  <c:v>40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50</c:v>
                </c:pt>
                <c:pt idx="1">
                  <c:v>50</c:v>
                </c:pt>
                <c:pt idx="2">
                  <c:v>53.333333333333336</c:v>
                </c:pt>
                <c:pt idx="3">
                  <c:v>46.25</c:v>
                </c:pt>
                <c:pt idx="4">
                  <c:v>49</c:v>
                </c:pt>
                <c:pt idx="5">
                  <c:v>47.5</c:v>
                </c:pt>
                <c:pt idx="6">
                  <c:v>47.5</c:v>
                </c:pt>
                <c:pt idx="7">
                  <c:v>47.5</c:v>
                </c:pt>
                <c:pt idx="8">
                  <c:v>47.5</c:v>
                </c:pt>
                <c:pt idx="9">
                  <c:v>47.5</c:v>
                </c:pt>
                <c:pt idx="10">
                  <c:v>47.5</c:v>
                </c:pt>
                <c:pt idx="11">
                  <c:v>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30</c:v>
                </c:pt>
                <c:pt idx="1">
                  <c:v>45</c:v>
                </c:pt>
                <c:pt idx="2">
                  <c:v>48.666666666666664</c:v>
                </c:pt>
                <c:pt idx="3">
                  <c:v>49</c:v>
                </c:pt>
                <c:pt idx="4">
                  <c:v>49.2</c:v>
                </c:pt>
                <c:pt idx="5">
                  <c:v>47.666666666666664</c:v>
                </c:pt>
                <c:pt idx="6">
                  <c:v>47.666666666666664</c:v>
                </c:pt>
                <c:pt idx="7">
                  <c:v>47.666666666666664</c:v>
                </c:pt>
                <c:pt idx="8">
                  <c:v>47.666666666666664</c:v>
                </c:pt>
                <c:pt idx="9">
                  <c:v>47.666666666666664</c:v>
                </c:pt>
                <c:pt idx="10">
                  <c:v>47.666666666666664</c:v>
                </c:pt>
                <c:pt idx="11">
                  <c:v>47.666666666666664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0.83916083916083917</c:v>
                </c:pt>
                <c:pt idx="1">
                  <c:v>0.16083916083916083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openxmlformats.org/officeDocument/2006/relationships/image" Target="../media/image4.png"/><Relationship Id="rId17" Type="http://schemas.microsoft.com/office/2007/relationships/hdphoto" Target="../media/hdphoto1.wdp"/><Relationship Id="rId16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5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7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5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298650</xdr:colOff>
      <xdr:row>2</xdr:row>
      <xdr:rowOff>244575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86D64689-EF7B-8CD3-C95F-AA08DC13C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93E9A9A3-8A1A-411E-A11C-E191F409C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1FB13EE1-9C82-4730-9279-6DFA6507C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7A85C52D-CCED-4EB2-8998-BA2DFA94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EB43FD8A-F414-4045-97BC-DCBB315F2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ADE39EE0-BDA0-4A67-95E9-9DDC7D92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F22DD735-8594-402B-8073-EDC61C52E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8F8BEEA9-FFB3-4B6F-8E4D-D043F4E43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2</xdr:col>
      <xdr:colOff>98625</xdr:colOff>
      <xdr:row>2</xdr:row>
      <xdr:rowOff>244575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78D05A10-49C2-4EA9-BAB3-CAD56A27B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114300</xdr:colOff>
      <xdr:row>1</xdr:row>
      <xdr:rowOff>60225</xdr:rowOff>
    </xdr:from>
    <xdr:to>
      <xdr:col>1</xdr:col>
      <xdr:colOff>546300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71098870-A821-470C-B75E-8D641A8EC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19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83,9%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7" customWidth="1"/>
    <col min="3" max="4" width="40.7109375" style="97" customWidth="1"/>
    <col min="5" max="5" width="11.7109375" style="97" customWidth="1"/>
    <col min="6" max="6" width="38.28515625" style="97" customWidth="1"/>
    <col min="7" max="7" width="3.7109375" style="97" customWidth="1"/>
    <col min="8" max="8" width="1.7109375" style="97" customWidth="1"/>
    <col min="9" max="16384" width="8.85546875" style="97"/>
  </cols>
  <sheetData>
    <row r="1" spans="1:8" s="84" customFormat="1" ht="6.75" customHeight="1" x14ac:dyDescent="0.25">
      <c r="B1" s="85"/>
      <c r="E1" s="86"/>
      <c r="F1" s="86"/>
    </row>
    <row r="2" spans="1:8" s="114" customFormat="1" ht="20.100000000000001" customHeight="1" x14ac:dyDescent="0.25">
      <c r="B2" s="88"/>
      <c r="C2" s="145" t="s">
        <v>147</v>
      </c>
      <c r="D2" s="89"/>
      <c r="E2" s="115"/>
      <c r="F2" s="115"/>
      <c r="G2" s="115"/>
      <c r="H2" s="116"/>
    </row>
    <row r="3" spans="1:8" s="121" customFormat="1" ht="24" customHeight="1" x14ac:dyDescent="0.25">
      <c r="B3" s="92"/>
      <c r="C3" s="146" t="s">
        <v>65</v>
      </c>
      <c r="D3" s="93"/>
      <c r="E3" s="94"/>
      <c r="F3" s="94"/>
      <c r="G3" s="94"/>
      <c r="H3" s="95"/>
    </row>
    <row r="4" spans="1:8" ht="4.9000000000000004" customHeight="1" x14ac:dyDescent="0.25">
      <c r="A4" s="96"/>
      <c r="B4" s="96"/>
      <c r="C4" s="96"/>
      <c r="D4" s="96"/>
      <c r="E4" s="96"/>
      <c r="F4" s="96"/>
      <c r="G4" s="96"/>
      <c r="H4" s="96"/>
    </row>
    <row r="5" spans="1:8" ht="4.9000000000000004" customHeight="1" x14ac:dyDescent="0.25">
      <c r="A5" s="96"/>
      <c r="B5" s="96"/>
      <c r="C5" s="96"/>
      <c r="D5" s="96"/>
      <c r="E5" s="96"/>
      <c r="F5" s="96"/>
      <c r="G5" s="96"/>
      <c r="H5" s="96"/>
    </row>
    <row r="6" spans="1:8" x14ac:dyDescent="0.25">
      <c r="A6" s="96"/>
      <c r="B6" s="124"/>
      <c r="C6" s="125"/>
      <c r="D6" s="125"/>
      <c r="E6" s="125"/>
      <c r="F6" s="125"/>
      <c r="G6" s="126"/>
      <c r="H6" s="96"/>
    </row>
    <row r="7" spans="1:8" ht="19.5" thickBot="1" x14ac:dyDescent="0.35">
      <c r="B7" s="127"/>
      <c r="C7" s="111" t="s">
        <v>75</v>
      </c>
      <c r="D7" s="111"/>
      <c r="E7" s="128"/>
      <c r="F7" s="111" t="s">
        <v>76</v>
      </c>
      <c r="G7" s="129"/>
    </row>
    <row r="8" spans="1:8" x14ac:dyDescent="0.25">
      <c r="B8" s="127"/>
      <c r="C8" s="128"/>
      <c r="D8" s="128"/>
      <c r="E8" s="128"/>
      <c r="F8" s="128"/>
      <c r="G8" s="129"/>
    </row>
    <row r="9" spans="1:8" ht="15.75" x14ac:dyDescent="0.25">
      <c r="B9" s="127"/>
      <c r="C9" s="128"/>
      <c r="D9" s="128"/>
      <c r="E9" s="128"/>
      <c r="F9" s="130"/>
      <c r="G9" s="129"/>
    </row>
    <row r="10" spans="1:8" x14ac:dyDescent="0.25">
      <c r="B10" s="127"/>
      <c r="C10" s="128"/>
      <c r="D10" s="128"/>
      <c r="E10" s="128"/>
      <c r="F10" s="128"/>
      <c r="G10" s="129"/>
    </row>
    <row r="11" spans="1:8" x14ac:dyDescent="0.25">
      <c r="B11" s="127"/>
      <c r="C11" s="128"/>
      <c r="D11" s="128"/>
      <c r="E11" s="128"/>
      <c r="F11" s="128"/>
      <c r="G11" s="129"/>
    </row>
    <row r="12" spans="1:8" x14ac:dyDescent="0.25">
      <c r="B12" s="127"/>
      <c r="C12" s="128"/>
      <c r="D12" s="128"/>
      <c r="E12" s="128"/>
      <c r="F12" s="128"/>
      <c r="G12" s="129"/>
    </row>
    <row r="13" spans="1:8" x14ac:dyDescent="0.25">
      <c r="B13" s="127"/>
      <c r="C13" s="128"/>
      <c r="D13" s="128"/>
      <c r="E13" s="128"/>
      <c r="F13" s="128"/>
      <c r="G13" s="129"/>
    </row>
    <row r="14" spans="1:8" x14ac:dyDescent="0.25">
      <c r="B14" s="127"/>
      <c r="C14" s="128"/>
      <c r="D14" s="128"/>
      <c r="E14" s="128"/>
      <c r="F14" s="128"/>
      <c r="G14" s="129"/>
    </row>
    <row r="15" spans="1:8" x14ac:dyDescent="0.25">
      <c r="B15" s="127"/>
      <c r="C15" s="128"/>
      <c r="D15" s="128"/>
      <c r="E15" s="128"/>
      <c r="F15" s="128"/>
      <c r="G15" s="129"/>
    </row>
    <row r="16" spans="1:8" x14ac:dyDescent="0.25">
      <c r="B16" s="127"/>
      <c r="C16" s="128"/>
      <c r="D16" s="128"/>
      <c r="E16" s="128"/>
      <c r="F16" s="128"/>
      <c r="G16" s="129"/>
    </row>
    <row r="17" spans="2:7" x14ac:dyDescent="0.25">
      <c r="B17" s="127"/>
      <c r="C17" s="128"/>
      <c r="D17" s="128"/>
      <c r="E17" s="128"/>
      <c r="F17" s="128"/>
      <c r="G17" s="129"/>
    </row>
    <row r="18" spans="2:7" x14ac:dyDescent="0.25">
      <c r="B18" s="127"/>
      <c r="C18" s="128"/>
      <c r="D18" s="128"/>
      <c r="E18" s="128"/>
      <c r="F18" s="128"/>
      <c r="G18" s="129"/>
    </row>
    <row r="19" spans="2:7" x14ac:dyDescent="0.25">
      <c r="B19" s="127"/>
      <c r="C19" s="128"/>
      <c r="D19" s="128"/>
      <c r="E19" s="128"/>
      <c r="F19" s="128"/>
      <c r="G19" s="129"/>
    </row>
    <row r="20" spans="2:7" x14ac:dyDescent="0.25">
      <c r="B20" s="127"/>
      <c r="C20" s="128"/>
      <c r="D20" s="128"/>
      <c r="E20" s="128"/>
      <c r="F20" s="128"/>
      <c r="G20" s="129"/>
    </row>
    <row r="21" spans="2:7" x14ac:dyDescent="0.25">
      <c r="B21" s="127"/>
      <c r="C21" s="128"/>
      <c r="D21" s="128"/>
      <c r="E21" s="128"/>
      <c r="F21" s="128"/>
      <c r="G21" s="129"/>
    </row>
    <row r="22" spans="2:7" x14ac:dyDescent="0.25">
      <c r="B22" s="127"/>
      <c r="C22" s="128"/>
      <c r="D22" s="128"/>
      <c r="E22" s="128"/>
      <c r="F22" s="128"/>
      <c r="G22" s="129"/>
    </row>
    <row r="23" spans="2:7" x14ac:dyDescent="0.25">
      <c r="B23" s="127"/>
      <c r="C23" s="128"/>
      <c r="D23" s="128"/>
      <c r="E23" s="128"/>
      <c r="F23" s="128"/>
      <c r="G23" s="129"/>
    </row>
    <row r="24" spans="2:7" x14ac:dyDescent="0.25">
      <c r="B24" s="127"/>
      <c r="C24" s="128"/>
      <c r="D24" s="128"/>
      <c r="E24" s="128"/>
      <c r="F24" s="128"/>
      <c r="G24" s="129"/>
    </row>
    <row r="25" spans="2:7" x14ac:dyDescent="0.25">
      <c r="B25" s="127"/>
      <c r="C25" s="128"/>
      <c r="D25" s="128"/>
      <c r="E25" s="128"/>
      <c r="F25" s="128"/>
      <c r="G25" s="129"/>
    </row>
    <row r="26" spans="2:7" x14ac:dyDescent="0.25">
      <c r="B26" s="127"/>
      <c r="C26" s="128"/>
      <c r="D26" s="128"/>
      <c r="E26" s="128"/>
      <c r="F26" s="128"/>
      <c r="G26" s="129"/>
    </row>
    <row r="27" spans="2:7" x14ac:dyDescent="0.25">
      <c r="B27" s="142"/>
      <c r="C27" s="143"/>
      <c r="D27" s="143"/>
      <c r="E27" s="143"/>
      <c r="F27" s="143"/>
      <c r="G27" s="144"/>
    </row>
    <row r="28" spans="2:7" ht="7.15" customHeight="1" x14ac:dyDescent="0.25"/>
    <row r="29" spans="2:7" s="84" customFormat="1" ht="22.9" customHeight="1" x14ac:dyDescent="0.25">
      <c r="B29" s="98"/>
      <c r="C29" s="98"/>
      <c r="D29" s="98"/>
      <c r="E29" s="99"/>
      <c r="F29" s="99"/>
      <c r="G29" s="98"/>
    </row>
  </sheetData>
  <sheetProtection algorithmName="SHA-512" hashValue="7PbGz1Cn/lOkUbO3ANhEFeMC1uL53z52DiIPo5/TQybxCInuXSTrEfrHI/CxQq432Uo5frKiOAaullh/ZofCXg==" saltValue="lHAXNc5yJ0h9y2Yy0TxnK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K29" sqref="K29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61" customWidth="1"/>
    <col min="3" max="3" width="20.7109375" style="162" customWidth="1"/>
    <col min="4" max="4" width="25.7109375" style="162" customWidth="1"/>
    <col min="5" max="6" width="9.28515625" style="162" customWidth="1"/>
    <col min="7" max="7" width="18.7109375" style="162" customWidth="1"/>
    <col min="8" max="8" width="81.28515625" style="163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</row>
    <row r="3" spans="1:11" s="122" customFormat="1" ht="24" customHeight="1" x14ac:dyDescent="0.25">
      <c r="B3" s="93"/>
      <c r="C3" s="102" t="s">
        <v>18</v>
      </c>
      <c r="D3" s="93"/>
      <c r="E3" s="93"/>
      <c r="F3" s="93"/>
      <c r="G3" s="93"/>
      <c r="H3" s="93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67" t="s">
        <v>0</v>
      </c>
      <c r="C5" s="168" t="s">
        <v>11</v>
      </c>
      <c r="D5" s="168" t="s">
        <v>7</v>
      </c>
      <c r="E5" s="168" t="s">
        <v>1</v>
      </c>
      <c r="F5" s="168" t="s">
        <v>12</v>
      </c>
      <c r="G5" s="168" t="s">
        <v>91</v>
      </c>
      <c r="H5" s="169" t="s">
        <v>88</v>
      </c>
      <c r="I5" s="170"/>
      <c r="J5" s="171" t="s">
        <v>63</v>
      </c>
      <c r="K5" s="172"/>
    </row>
    <row r="6" spans="1:11" x14ac:dyDescent="0.25">
      <c r="A6" s="3"/>
      <c r="B6" s="136">
        <v>101</v>
      </c>
      <c r="C6" s="173" t="s">
        <v>99</v>
      </c>
      <c r="D6" s="173" t="s">
        <v>100</v>
      </c>
      <c r="E6" s="137" t="s">
        <v>13</v>
      </c>
      <c r="F6" s="137" t="s">
        <v>15</v>
      </c>
      <c r="G6" s="137" t="s">
        <v>17</v>
      </c>
      <c r="H6" s="138" t="s">
        <v>121</v>
      </c>
      <c r="I6" s="164"/>
      <c r="J6" s="166" t="s">
        <v>64</v>
      </c>
      <c r="K6" s="35">
        <v>2024</v>
      </c>
    </row>
    <row r="7" spans="1:11" x14ac:dyDescent="0.25">
      <c r="A7" s="3"/>
      <c r="B7" s="139">
        <v>102</v>
      </c>
      <c r="C7" s="174" t="s">
        <v>99</v>
      </c>
      <c r="D7" s="174" t="s">
        <v>101</v>
      </c>
      <c r="E7" s="43" t="s">
        <v>13</v>
      </c>
      <c r="F7" s="43" t="s">
        <v>15</v>
      </c>
      <c r="G7" s="43" t="s">
        <v>17</v>
      </c>
      <c r="H7" s="140" t="s">
        <v>123</v>
      </c>
      <c r="I7" s="164"/>
      <c r="J7" s="165" t="s">
        <v>9</v>
      </c>
      <c r="K7" s="36" t="s">
        <v>21</v>
      </c>
    </row>
    <row r="8" spans="1:11" x14ac:dyDescent="0.25">
      <c r="A8" s="3"/>
      <c r="B8" s="139">
        <v>103</v>
      </c>
      <c r="C8" s="174" t="s">
        <v>99</v>
      </c>
      <c r="D8" s="174" t="s">
        <v>102</v>
      </c>
      <c r="E8" s="43" t="s">
        <v>8</v>
      </c>
      <c r="F8" s="43" t="s">
        <v>15</v>
      </c>
      <c r="G8" s="43" t="s">
        <v>17</v>
      </c>
      <c r="H8" s="140" t="s">
        <v>122</v>
      </c>
      <c r="I8" s="164"/>
      <c r="J8" s="164"/>
      <c r="K8" s="164"/>
    </row>
    <row r="9" spans="1:11" x14ac:dyDescent="0.25">
      <c r="A9" s="3"/>
      <c r="B9" s="139">
        <v>104</v>
      </c>
      <c r="C9" s="174" t="s">
        <v>99</v>
      </c>
      <c r="D9" s="174" t="s">
        <v>103</v>
      </c>
      <c r="E9" s="43" t="s">
        <v>144</v>
      </c>
      <c r="F9" s="43" t="s">
        <v>15</v>
      </c>
      <c r="G9" s="43" t="s">
        <v>17</v>
      </c>
      <c r="H9" s="140" t="s">
        <v>124</v>
      </c>
      <c r="I9" s="164"/>
      <c r="J9" s="164"/>
      <c r="K9" s="164"/>
    </row>
    <row r="10" spans="1:11" x14ac:dyDescent="0.25">
      <c r="A10" s="3"/>
      <c r="B10" s="139">
        <v>105</v>
      </c>
      <c r="C10" s="174" t="s">
        <v>99</v>
      </c>
      <c r="D10" s="174" t="s">
        <v>104</v>
      </c>
      <c r="E10" s="43" t="s">
        <v>8</v>
      </c>
      <c r="F10" s="43" t="s">
        <v>62</v>
      </c>
      <c r="G10" s="43" t="s">
        <v>17</v>
      </c>
      <c r="H10" s="140" t="s">
        <v>125</v>
      </c>
      <c r="I10" s="164"/>
      <c r="J10" s="164"/>
      <c r="K10" s="164"/>
    </row>
    <row r="11" spans="1:11" x14ac:dyDescent="0.25">
      <c r="A11" s="3"/>
      <c r="B11" s="139">
        <v>106</v>
      </c>
      <c r="C11" s="174" t="s">
        <v>99</v>
      </c>
      <c r="D11" s="174"/>
      <c r="E11" s="43"/>
      <c r="F11" s="43"/>
      <c r="G11" s="43"/>
      <c r="H11" s="140"/>
      <c r="I11" s="164"/>
      <c r="J11" s="164"/>
      <c r="K11" s="164"/>
    </row>
    <row r="12" spans="1:11" x14ac:dyDescent="0.25">
      <c r="A12" s="3"/>
      <c r="B12" s="139">
        <v>107</v>
      </c>
      <c r="C12" s="174" t="s">
        <v>99</v>
      </c>
      <c r="D12" s="174"/>
      <c r="E12" s="43"/>
      <c r="F12" s="43"/>
      <c r="G12" s="43"/>
      <c r="H12" s="140"/>
      <c r="I12" s="164"/>
      <c r="J12" s="164"/>
      <c r="K12" s="164"/>
    </row>
    <row r="13" spans="1:11" x14ac:dyDescent="0.25">
      <c r="A13" s="3"/>
      <c r="B13" s="139">
        <v>201</v>
      </c>
      <c r="C13" s="174" t="s">
        <v>105</v>
      </c>
      <c r="D13" s="174" t="s">
        <v>106</v>
      </c>
      <c r="E13" s="43" t="s">
        <v>14</v>
      </c>
      <c r="F13" s="43" t="s">
        <v>15</v>
      </c>
      <c r="G13" s="43" t="s">
        <v>17</v>
      </c>
      <c r="H13" s="140" t="s">
        <v>127</v>
      </c>
      <c r="I13" s="164"/>
      <c r="J13" s="164"/>
      <c r="K13" s="164"/>
    </row>
    <row r="14" spans="1:11" x14ac:dyDescent="0.25">
      <c r="A14" s="3"/>
      <c r="B14" s="139">
        <v>202</v>
      </c>
      <c r="C14" s="174" t="s">
        <v>105</v>
      </c>
      <c r="D14" s="174" t="s">
        <v>107</v>
      </c>
      <c r="E14" s="43" t="s">
        <v>8</v>
      </c>
      <c r="F14" s="43" t="s">
        <v>62</v>
      </c>
      <c r="G14" s="43" t="s">
        <v>17</v>
      </c>
      <c r="H14" s="140" t="s">
        <v>126</v>
      </c>
      <c r="I14" s="164"/>
      <c r="J14" s="164"/>
      <c r="K14" s="164"/>
    </row>
    <row r="15" spans="1:11" x14ac:dyDescent="0.25">
      <c r="A15" s="3"/>
      <c r="B15" s="139">
        <v>203</v>
      </c>
      <c r="C15" s="174" t="s">
        <v>105</v>
      </c>
      <c r="D15" s="174" t="s">
        <v>108</v>
      </c>
      <c r="E15" s="43" t="s">
        <v>8</v>
      </c>
      <c r="F15" s="43" t="s">
        <v>15</v>
      </c>
      <c r="G15" s="43" t="s">
        <v>17</v>
      </c>
      <c r="H15" s="140" t="s">
        <v>143</v>
      </c>
      <c r="I15" s="164"/>
      <c r="J15" s="164"/>
      <c r="K15" s="164"/>
    </row>
    <row r="16" spans="1:11" x14ac:dyDescent="0.25">
      <c r="A16" s="3"/>
      <c r="B16" s="139">
        <v>204</v>
      </c>
      <c r="C16" s="174" t="s">
        <v>105</v>
      </c>
      <c r="D16" s="174"/>
      <c r="E16" s="43"/>
      <c r="F16" s="43"/>
      <c r="G16" s="43"/>
      <c r="H16" s="140"/>
      <c r="I16" s="164"/>
      <c r="J16" s="164"/>
      <c r="K16" s="164"/>
    </row>
    <row r="17" spans="1:11" x14ac:dyDescent="0.25">
      <c r="A17" s="3"/>
      <c r="B17" s="139">
        <v>205</v>
      </c>
      <c r="C17" s="174" t="s">
        <v>105</v>
      </c>
      <c r="D17" s="174"/>
      <c r="E17" s="43"/>
      <c r="F17" s="43"/>
      <c r="G17" s="43"/>
      <c r="H17" s="140"/>
      <c r="I17" s="164"/>
      <c r="J17" s="164"/>
      <c r="K17" s="164"/>
    </row>
    <row r="18" spans="1:11" x14ac:dyDescent="0.25">
      <c r="A18" s="3"/>
      <c r="B18" s="139">
        <v>301</v>
      </c>
      <c r="C18" s="174" t="s">
        <v>148</v>
      </c>
      <c r="D18" s="174" t="s">
        <v>109</v>
      </c>
      <c r="E18" s="43" t="s">
        <v>129</v>
      </c>
      <c r="F18" s="43" t="s">
        <v>62</v>
      </c>
      <c r="G18" s="43" t="s">
        <v>17</v>
      </c>
      <c r="H18" s="140" t="s">
        <v>128</v>
      </c>
      <c r="I18" s="164"/>
      <c r="J18" s="164"/>
      <c r="K18" s="164"/>
    </row>
    <row r="19" spans="1:11" x14ac:dyDescent="0.25">
      <c r="A19" s="3"/>
      <c r="B19" s="139">
        <v>302</v>
      </c>
      <c r="C19" s="174" t="s">
        <v>148</v>
      </c>
      <c r="D19" s="175" t="s">
        <v>110</v>
      </c>
      <c r="E19" s="43" t="s">
        <v>8</v>
      </c>
      <c r="F19" s="141" t="s">
        <v>15</v>
      </c>
      <c r="G19" s="141" t="s">
        <v>17</v>
      </c>
      <c r="H19" s="140" t="s">
        <v>130</v>
      </c>
      <c r="I19" s="164"/>
      <c r="J19" s="164"/>
      <c r="K19" s="164"/>
    </row>
    <row r="20" spans="1:11" x14ac:dyDescent="0.25">
      <c r="A20" s="3"/>
      <c r="B20" s="139">
        <v>303</v>
      </c>
      <c r="C20" s="174" t="s">
        <v>148</v>
      </c>
      <c r="D20" s="174" t="s">
        <v>111</v>
      </c>
      <c r="E20" s="43" t="s">
        <v>8</v>
      </c>
      <c r="F20" s="43" t="s">
        <v>62</v>
      </c>
      <c r="G20" s="43" t="s">
        <v>17</v>
      </c>
      <c r="H20" s="140" t="s">
        <v>131</v>
      </c>
      <c r="I20" s="164"/>
      <c r="J20" s="164"/>
      <c r="K20" s="164"/>
    </row>
    <row r="21" spans="1:11" x14ac:dyDescent="0.25">
      <c r="A21" s="3"/>
      <c r="B21" s="139">
        <v>304</v>
      </c>
      <c r="C21" s="174" t="s">
        <v>148</v>
      </c>
      <c r="D21" s="175" t="s">
        <v>112</v>
      </c>
      <c r="E21" s="43" t="s">
        <v>129</v>
      </c>
      <c r="F21" s="141" t="s">
        <v>62</v>
      </c>
      <c r="G21" s="141" t="s">
        <v>17</v>
      </c>
      <c r="H21" s="140" t="s">
        <v>132</v>
      </c>
      <c r="I21" s="164"/>
      <c r="J21" s="164"/>
      <c r="K21" s="164"/>
    </row>
    <row r="22" spans="1:11" x14ac:dyDescent="0.25">
      <c r="A22" s="3"/>
      <c r="B22" s="139">
        <v>305</v>
      </c>
      <c r="C22" s="174" t="s">
        <v>148</v>
      </c>
      <c r="D22" s="174"/>
      <c r="E22" s="43"/>
      <c r="F22" s="43"/>
      <c r="G22" s="43"/>
      <c r="H22" s="140"/>
      <c r="I22" s="164"/>
      <c r="J22" s="164"/>
      <c r="K22" s="164"/>
    </row>
    <row r="23" spans="1:11" x14ac:dyDescent="0.25">
      <c r="A23" s="3"/>
      <c r="B23" s="139">
        <v>306</v>
      </c>
      <c r="C23" s="174" t="s">
        <v>148</v>
      </c>
      <c r="D23" s="174"/>
      <c r="E23" s="43"/>
      <c r="F23" s="43"/>
      <c r="G23" s="43"/>
      <c r="H23" s="140"/>
      <c r="I23" s="164"/>
      <c r="J23" s="164"/>
      <c r="K23" s="164"/>
    </row>
    <row r="24" spans="1:11" x14ac:dyDescent="0.25">
      <c r="A24" s="3"/>
      <c r="B24" s="218">
        <v>307</v>
      </c>
      <c r="C24" s="176" t="s">
        <v>148</v>
      </c>
      <c r="D24" s="176"/>
      <c r="E24" s="147"/>
      <c r="F24" s="147"/>
      <c r="G24" s="147"/>
      <c r="H24" s="148"/>
      <c r="I24" s="164"/>
      <c r="J24" s="164"/>
      <c r="K24" s="164"/>
    </row>
    <row r="25" spans="1:11" x14ac:dyDescent="0.25">
      <c r="A25" s="3"/>
      <c r="B25" s="224">
        <v>401</v>
      </c>
      <c r="C25" s="225" t="s">
        <v>115</v>
      </c>
      <c r="D25" s="225" t="s">
        <v>116</v>
      </c>
      <c r="E25" s="226" t="s">
        <v>8</v>
      </c>
      <c r="F25" s="226" t="s">
        <v>62</v>
      </c>
      <c r="G25" s="226" t="s">
        <v>17</v>
      </c>
      <c r="H25" s="227" t="s">
        <v>133</v>
      </c>
      <c r="I25" s="164"/>
      <c r="J25" s="164"/>
      <c r="K25" s="164"/>
    </row>
    <row r="26" spans="1:11" x14ac:dyDescent="0.25">
      <c r="A26" s="3"/>
      <c r="B26" s="207">
        <v>402</v>
      </c>
      <c r="C26" s="208" t="s">
        <v>115</v>
      </c>
      <c r="D26" s="208" t="s">
        <v>117</v>
      </c>
      <c r="E26" s="209" t="s">
        <v>8</v>
      </c>
      <c r="F26" s="209" t="s">
        <v>62</v>
      </c>
      <c r="G26" s="209" t="s">
        <v>17</v>
      </c>
      <c r="H26" s="210" t="s">
        <v>134</v>
      </c>
      <c r="I26" s="164"/>
      <c r="J26" s="164"/>
      <c r="K26" s="164"/>
    </row>
    <row r="27" spans="1:11" x14ac:dyDescent="0.25">
      <c r="A27" s="3"/>
      <c r="B27" s="207">
        <v>403</v>
      </c>
      <c r="C27" s="208" t="s">
        <v>115</v>
      </c>
      <c r="D27" s="208" t="s">
        <v>141</v>
      </c>
      <c r="E27" s="209" t="s">
        <v>8</v>
      </c>
      <c r="F27" s="209" t="s">
        <v>62</v>
      </c>
      <c r="G27" s="209" t="s">
        <v>17</v>
      </c>
      <c r="H27" s="210" t="s">
        <v>142</v>
      </c>
      <c r="I27" s="164"/>
      <c r="J27" s="164"/>
      <c r="K27" s="164"/>
    </row>
    <row r="28" spans="1:11" x14ac:dyDescent="0.25">
      <c r="A28" s="3"/>
      <c r="B28" s="207">
        <v>404</v>
      </c>
      <c r="C28" s="208" t="s">
        <v>115</v>
      </c>
      <c r="D28" s="211" t="s">
        <v>118</v>
      </c>
      <c r="E28" s="209" t="s">
        <v>8</v>
      </c>
      <c r="F28" s="209" t="s">
        <v>15</v>
      </c>
      <c r="G28" s="209" t="s">
        <v>17</v>
      </c>
      <c r="H28" s="210" t="s">
        <v>135</v>
      </c>
      <c r="I28" s="164"/>
      <c r="J28" s="164"/>
      <c r="K28" s="164"/>
    </row>
    <row r="29" spans="1:11" x14ac:dyDescent="0.25">
      <c r="A29" s="3"/>
      <c r="B29" s="207">
        <v>405</v>
      </c>
      <c r="C29" s="208" t="s">
        <v>115</v>
      </c>
      <c r="D29" s="211" t="s">
        <v>119</v>
      </c>
      <c r="E29" s="212" t="s">
        <v>8</v>
      </c>
      <c r="F29" s="212" t="s">
        <v>62</v>
      </c>
      <c r="G29" s="212" t="s">
        <v>17</v>
      </c>
      <c r="H29" s="213" t="s">
        <v>136</v>
      </c>
      <c r="I29" s="164"/>
      <c r="J29" s="164"/>
      <c r="K29" s="164"/>
    </row>
    <row r="30" spans="1:11" x14ac:dyDescent="0.25">
      <c r="A30" s="3"/>
      <c r="B30" s="207">
        <v>406</v>
      </c>
      <c r="C30" s="208" t="s">
        <v>115</v>
      </c>
      <c r="D30" s="208"/>
      <c r="E30" s="209"/>
      <c r="F30" s="209"/>
      <c r="G30" s="209"/>
      <c r="H30" s="210"/>
      <c r="I30" s="164"/>
      <c r="J30" s="164"/>
      <c r="K30" s="164"/>
    </row>
    <row r="31" spans="1:11" x14ac:dyDescent="0.25">
      <c r="A31" s="3"/>
      <c r="B31" s="207">
        <v>407</v>
      </c>
      <c r="C31" s="208" t="s">
        <v>115</v>
      </c>
      <c r="D31" s="208"/>
      <c r="E31" s="209"/>
      <c r="F31" s="209"/>
      <c r="G31" s="209"/>
      <c r="H31" s="210"/>
      <c r="I31" s="164"/>
      <c r="J31" s="164"/>
      <c r="K31" s="164"/>
    </row>
    <row r="32" spans="1:11" x14ac:dyDescent="0.25">
      <c r="A32" s="3"/>
      <c r="B32" s="207">
        <v>501</v>
      </c>
      <c r="C32" s="208" t="s">
        <v>114</v>
      </c>
      <c r="D32" s="208" t="s">
        <v>113</v>
      </c>
      <c r="E32" s="209" t="s">
        <v>129</v>
      </c>
      <c r="F32" s="209" t="s">
        <v>62</v>
      </c>
      <c r="G32" s="209" t="s">
        <v>17</v>
      </c>
      <c r="H32" s="210" t="s">
        <v>138</v>
      </c>
      <c r="I32" s="164"/>
      <c r="J32" s="164"/>
      <c r="K32" s="164"/>
    </row>
    <row r="33" spans="1:11" x14ac:dyDescent="0.25">
      <c r="A33" s="3"/>
      <c r="B33" s="207">
        <v>502</v>
      </c>
      <c r="C33" s="208" t="s">
        <v>114</v>
      </c>
      <c r="D33" s="208" t="s">
        <v>120</v>
      </c>
      <c r="E33" s="209" t="s">
        <v>8</v>
      </c>
      <c r="F33" s="209" t="s">
        <v>15</v>
      </c>
      <c r="G33" s="209" t="s">
        <v>17</v>
      </c>
      <c r="H33" s="210" t="s">
        <v>137</v>
      </c>
      <c r="I33" s="164"/>
      <c r="J33" s="164"/>
      <c r="K33" s="164"/>
    </row>
    <row r="34" spans="1:11" x14ac:dyDescent="0.25">
      <c r="A34" s="3"/>
      <c r="B34" s="207">
        <v>503</v>
      </c>
      <c r="C34" s="208" t="s">
        <v>114</v>
      </c>
      <c r="D34" s="208" t="s">
        <v>140</v>
      </c>
      <c r="E34" s="209" t="s">
        <v>129</v>
      </c>
      <c r="F34" s="209" t="s">
        <v>62</v>
      </c>
      <c r="G34" s="209" t="s">
        <v>17</v>
      </c>
      <c r="H34" s="210" t="s">
        <v>139</v>
      </c>
      <c r="I34" s="164"/>
      <c r="J34" s="164"/>
      <c r="K34" s="164"/>
    </row>
    <row r="35" spans="1:11" x14ac:dyDescent="0.25">
      <c r="A35" s="3"/>
      <c r="B35" s="207">
        <v>504</v>
      </c>
      <c r="C35" s="208" t="s">
        <v>114</v>
      </c>
      <c r="D35" s="208"/>
      <c r="E35" s="209"/>
      <c r="F35" s="209"/>
      <c r="G35" s="209"/>
      <c r="H35" s="210"/>
      <c r="I35" s="164"/>
      <c r="J35" s="164"/>
      <c r="K35" s="164"/>
    </row>
    <row r="36" spans="1:11" x14ac:dyDescent="0.25">
      <c r="A36" s="3"/>
      <c r="B36" s="207">
        <v>505</v>
      </c>
      <c r="C36" s="208" t="s">
        <v>114</v>
      </c>
      <c r="D36" s="208"/>
      <c r="E36" s="209"/>
      <c r="F36" s="209"/>
      <c r="G36" s="209"/>
      <c r="H36" s="210"/>
      <c r="I36" s="164"/>
      <c r="J36" s="164"/>
      <c r="K36" s="164"/>
    </row>
    <row r="37" spans="1:11" x14ac:dyDescent="0.25">
      <c r="A37" s="3"/>
      <c r="B37" s="207"/>
      <c r="C37" s="208"/>
      <c r="D37" s="208"/>
      <c r="E37" s="209"/>
      <c r="F37" s="209"/>
      <c r="G37" s="209"/>
      <c r="H37" s="210"/>
      <c r="I37" s="164"/>
      <c r="J37" s="164"/>
      <c r="K37" s="164"/>
    </row>
    <row r="38" spans="1:11" x14ac:dyDescent="0.25">
      <c r="A38" s="3"/>
      <c r="B38" s="207"/>
      <c r="C38" s="208"/>
      <c r="D38" s="208"/>
      <c r="E38" s="209"/>
      <c r="F38" s="209"/>
      <c r="G38" s="209"/>
      <c r="H38" s="210"/>
      <c r="I38" s="164"/>
      <c r="J38" s="164"/>
      <c r="K38" s="164"/>
    </row>
    <row r="39" spans="1:11" x14ac:dyDescent="0.25">
      <c r="A39" s="3"/>
      <c r="B39" s="207"/>
      <c r="C39" s="208"/>
      <c r="D39" s="208"/>
      <c r="E39" s="209"/>
      <c r="F39" s="209"/>
      <c r="G39" s="209"/>
      <c r="H39" s="210"/>
      <c r="I39" s="164"/>
      <c r="J39" s="164"/>
      <c r="K39" s="164"/>
    </row>
    <row r="40" spans="1:11" x14ac:dyDescent="0.25">
      <c r="A40" s="3"/>
      <c r="B40" s="207"/>
      <c r="C40" s="208"/>
      <c r="D40" s="208"/>
      <c r="E40" s="209"/>
      <c r="F40" s="209"/>
      <c r="G40" s="209"/>
      <c r="H40" s="210"/>
      <c r="I40" s="164"/>
      <c r="J40" s="164"/>
      <c r="K40" s="164"/>
    </row>
    <row r="41" spans="1:11" x14ac:dyDescent="0.25">
      <c r="A41" s="3"/>
      <c r="B41" s="207"/>
      <c r="C41" s="208"/>
      <c r="D41" s="211"/>
      <c r="E41" s="209"/>
      <c r="F41" s="209"/>
      <c r="G41" s="209"/>
      <c r="H41" s="210"/>
      <c r="I41" s="164"/>
      <c r="J41" s="164"/>
      <c r="K41" s="164"/>
    </row>
    <row r="42" spans="1:11" x14ac:dyDescent="0.25">
      <c r="A42" s="3"/>
      <c r="B42" s="207"/>
      <c r="C42" s="208"/>
      <c r="D42" s="208"/>
      <c r="E42" s="209"/>
      <c r="F42" s="209"/>
      <c r="G42" s="209"/>
      <c r="H42" s="210"/>
      <c r="I42" s="164"/>
      <c r="J42" s="164"/>
      <c r="K42" s="164"/>
    </row>
    <row r="43" spans="1:11" x14ac:dyDescent="0.25">
      <c r="A43" s="3"/>
      <c r="B43" s="207"/>
      <c r="C43" s="208"/>
      <c r="D43" s="208"/>
      <c r="E43" s="209"/>
      <c r="F43" s="209"/>
      <c r="G43" s="209"/>
      <c r="H43" s="210"/>
      <c r="I43" s="164"/>
      <c r="J43" s="164"/>
      <c r="K43" s="164"/>
    </row>
    <row r="44" spans="1:11" x14ac:dyDescent="0.25">
      <c r="A44" s="3"/>
      <c r="B44" s="207"/>
      <c r="C44" s="208"/>
      <c r="D44" s="208"/>
      <c r="E44" s="209"/>
      <c r="F44" s="209"/>
      <c r="G44" s="209"/>
      <c r="H44" s="210"/>
      <c r="I44" s="164"/>
      <c r="J44" s="164"/>
      <c r="K44" s="164"/>
    </row>
    <row r="45" spans="1:11" x14ac:dyDescent="0.25">
      <c r="A45" s="3"/>
      <c r="B45" s="207"/>
      <c r="C45" s="208"/>
      <c r="D45" s="208"/>
      <c r="E45" s="209"/>
      <c r="F45" s="209"/>
      <c r="G45" s="209"/>
      <c r="H45" s="210"/>
      <c r="I45" s="164"/>
      <c r="J45" s="164"/>
      <c r="K45" s="164"/>
    </row>
    <row r="46" spans="1:11" x14ac:dyDescent="0.25">
      <c r="A46" s="3"/>
      <c r="B46" s="207"/>
      <c r="C46" s="208"/>
      <c r="D46" s="211"/>
      <c r="E46" s="212"/>
      <c r="F46" s="212"/>
      <c r="G46" s="212"/>
      <c r="H46" s="213"/>
      <c r="I46" s="164"/>
      <c r="J46" s="164"/>
      <c r="K46" s="164"/>
    </row>
    <row r="47" spans="1:11" x14ac:dyDescent="0.25">
      <c r="A47" s="3"/>
      <c r="B47" s="207"/>
      <c r="C47" s="208"/>
      <c r="D47" s="211"/>
      <c r="E47" s="212"/>
      <c r="F47" s="212"/>
      <c r="G47" s="212"/>
      <c r="H47" s="213"/>
      <c r="I47" s="164"/>
      <c r="J47" s="164"/>
      <c r="K47" s="164"/>
    </row>
    <row r="48" spans="1:11" x14ac:dyDescent="0.25">
      <c r="A48" s="3"/>
      <c r="B48" s="207"/>
      <c r="C48" s="208"/>
      <c r="D48" s="211"/>
      <c r="E48" s="212"/>
      <c r="F48" s="212"/>
      <c r="G48" s="212"/>
      <c r="H48" s="213"/>
      <c r="I48" s="164"/>
      <c r="J48" s="164"/>
      <c r="K48" s="164"/>
    </row>
    <row r="49" spans="1:11" x14ac:dyDescent="0.25">
      <c r="A49" s="3"/>
      <c r="B49" s="207"/>
      <c r="C49" s="208"/>
      <c r="D49" s="208"/>
      <c r="E49" s="209"/>
      <c r="F49" s="209"/>
      <c r="G49" s="209"/>
      <c r="H49" s="210"/>
      <c r="I49" s="164"/>
      <c r="J49" s="164"/>
      <c r="K49" s="164"/>
    </row>
    <row r="50" spans="1:11" x14ac:dyDescent="0.25">
      <c r="A50" s="3"/>
      <c r="B50" s="207"/>
      <c r="C50" s="208"/>
      <c r="D50" s="211"/>
      <c r="E50" s="212"/>
      <c r="F50" s="212"/>
      <c r="G50" s="212"/>
      <c r="H50" s="213"/>
      <c r="I50" s="164"/>
      <c r="J50" s="164"/>
      <c r="K50" s="164"/>
    </row>
    <row r="51" spans="1:11" x14ac:dyDescent="0.25">
      <c r="A51" s="3"/>
      <c r="B51" s="207"/>
      <c r="C51" s="208"/>
      <c r="D51" s="208"/>
      <c r="E51" s="209"/>
      <c r="F51" s="209"/>
      <c r="G51" s="209"/>
      <c r="H51" s="210"/>
      <c r="I51" s="164"/>
      <c r="J51" s="164"/>
      <c r="K51" s="164"/>
    </row>
    <row r="52" spans="1:11" x14ac:dyDescent="0.25">
      <c r="A52" s="3"/>
      <c r="B52" s="207"/>
      <c r="C52" s="208"/>
      <c r="D52" s="208"/>
      <c r="E52" s="209"/>
      <c r="F52" s="209"/>
      <c r="G52" s="209"/>
      <c r="H52" s="210"/>
      <c r="I52" s="164"/>
      <c r="J52" s="164"/>
      <c r="K52" s="164"/>
    </row>
    <row r="53" spans="1:11" x14ac:dyDescent="0.25">
      <c r="A53" s="3"/>
      <c r="B53" s="207"/>
      <c r="C53" s="208"/>
      <c r="D53" s="208"/>
      <c r="E53" s="209"/>
      <c r="F53" s="209"/>
      <c r="G53" s="209"/>
      <c r="H53" s="210"/>
      <c r="I53" s="164"/>
      <c r="J53" s="164"/>
      <c r="K53" s="164"/>
    </row>
    <row r="54" spans="1:11" x14ac:dyDescent="0.25">
      <c r="A54" s="3"/>
      <c r="B54" s="207"/>
      <c r="C54" s="208"/>
      <c r="D54" s="208"/>
      <c r="E54" s="209"/>
      <c r="F54" s="209"/>
      <c r="G54" s="209"/>
      <c r="H54" s="210"/>
      <c r="I54" s="164"/>
      <c r="J54" s="164"/>
      <c r="K54" s="164"/>
    </row>
    <row r="55" spans="1:11" x14ac:dyDescent="0.25">
      <c r="A55" s="3"/>
      <c r="B55" s="207"/>
      <c r="C55" s="208"/>
      <c r="D55" s="208"/>
      <c r="E55" s="209"/>
      <c r="F55" s="209"/>
      <c r="G55" s="209"/>
      <c r="H55" s="210"/>
      <c r="I55" s="164"/>
      <c r="J55" s="164"/>
      <c r="K55" s="164"/>
    </row>
    <row r="56" spans="1:11" x14ac:dyDescent="0.25">
      <c r="A56" s="3"/>
      <c r="B56" s="207"/>
      <c r="C56" s="208"/>
      <c r="D56" s="208"/>
      <c r="E56" s="209"/>
      <c r="F56" s="209"/>
      <c r="G56" s="209"/>
      <c r="H56" s="210"/>
      <c r="I56" s="164"/>
      <c r="J56" s="164"/>
      <c r="K56" s="164"/>
    </row>
    <row r="57" spans="1:11" x14ac:dyDescent="0.25">
      <c r="A57" s="3"/>
      <c r="B57" s="207"/>
      <c r="C57" s="208"/>
      <c r="D57" s="208"/>
      <c r="E57" s="209"/>
      <c r="F57" s="209"/>
      <c r="G57" s="209"/>
      <c r="H57" s="210"/>
      <c r="I57" s="164"/>
      <c r="J57" s="164"/>
      <c r="K57" s="164"/>
    </row>
    <row r="58" spans="1:11" x14ac:dyDescent="0.25">
      <c r="A58" s="3"/>
      <c r="B58" s="207"/>
      <c r="C58" s="208"/>
      <c r="D58" s="208"/>
      <c r="E58" s="209"/>
      <c r="F58" s="209"/>
      <c r="G58" s="209"/>
      <c r="H58" s="210"/>
      <c r="I58" s="164"/>
      <c r="J58" s="164"/>
      <c r="K58" s="164"/>
    </row>
    <row r="59" spans="1:11" x14ac:dyDescent="0.25">
      <c r="A59" s="3"/>
      <c r="B59" s="207"/>
      <c r="C59" s="208"/>
      <c r="D59" s="208"/>
      <c r="E59" s="209"/>
      <c r="F59" s="209"/>
      <c r="G59" s="209"/>
      <c r="H59" s="210"/>
      <c r="I59" s="164"/>
      <c r="J59" s="164"/>
      <c r="K59" s="164"/>
    </row>
    <row r="60" spans="1:11" x14ac:dyDescent="0.25">
      <c r="A60" s="3"/>
      <c r="B60" s="207"/>
      <c r="C60" s="208"/>
      <c r="D60" s="208"/>
      <c r="E60" s="209"/>
      <c r="F60" s="209"/>
      <c r="G60" s="209"/>
      <c r="H60" s="210"/>
      <c r="I60" s="164"/>
      <c r="J60" s="164"/>
      <c r="K60" s="164"/>
    </row>
    <row r="61" spans="1:11" x14ac:dyDescent="0.25">
      <c r="A61" s="3"/>
      <c r="B61" s="207"/>
      <c r="C61" s="208"/>
      <c r="D61" s="208"/>
      <c r="E61" s="209"/>
      <c r="F61" s="209"/>
      <c r="G61" s="209"/>
      <c r="H61" s="210"/>
      <c r="I61" s="164"/>
      <c r="J61" s="164"/>
      <c r="K61" s="164"/>
    </row>
    <row r="62" spans="1:11" x14ac:dyDescent="0.25">
      <c r="A62" s="3"/>
      <c r="B62" s="207"/>
      <c r="C62" s="208"/>
      <c r="D62" s="208"/>
      <c r="E62" s="209"/>
      <c r="F62" s="209"/>
      <c r="G62" s="209"/>
      <c r="H62" s="210"/>
      <c r="I62" s="164"/>
      <c r="J62" s="164"/>
      <c r="K62" s="164"/>
    </row>
    <row r="63" spans="1:11" x14ac:dyDescent="0.25">
      <c r="A63" s="3"/>
      <c r="B63" s="207"/>
      <c r="C63" s="208"/>
      <c r="D63" s="208"/>
      <c r="E63" s="209"/>
      <c r="F63" s="209"/>
      <c r="G63" s="209"/>
      <c r="H63" s="210"/>
      <c r="I63" s="164"/>
      <c r="J63" s="164"/>
      <c r="K63" s="164"/>
    </row>
    <row r="64" spans="1:11" x14ac:dyDescent="0.25">
      <c r="A64" s="3"/>
      <c r="B64" s="207"/>
      <c r="C64" s="208"/>
      <c r="D64" s="208"/>
      <c r="E64" s="209"/>
      <c r="F64" s="209"/>
      <c r="G64" s="209"/>
      <c r="H64" s="210"/>
      <c r="I64" s="164"/>
      <c r="J64" s="164"/>
      <c r="K64" s="164"/>
    </row>
    <row r="65" spans="1:11" x14ac:dyDescent="0.25">
      <c r="A65" s="3"/>
      <c r="B65" s="207"/>
      <c r="C65" s="208"/>
      <c r="D65" s="208"/>
      <c r="E65" s="209"/>
      <c r="F65" s="209"/>
      <c r="G65" s="209"/>
      <c r="H65" s="210"/>
      <c r="I65" s="164"/>
      <c r="J65" s="164"/>
      <c r="K65" s="164"/>
    </row>
    <row r="66" spans="1:11" x14ac:dyDescent="0.25">
      <c r="A66" s="3"/>
      <c r="B66" s="207"/>
      <c r="C66" s="208"/>
      <c r="D66" s="208"/>
      <c r="E66" s="209"/>
      <c r="F66" s="209"/>
      <c r="G66" s="209"/>
      <c r="H66" s="210"/>
      <c r="I66" s="164"/>
      <c r="J66" s="164"/>
      <c r="K66" s="164"/>
    </row>
    <row r="67" spans="1:11" x14ac:dyDescent="0.25">
      <c r="A67" s="3"/>
      <c r="B67" s="207"/>
      <c r="C67" s="208"/>
      <c r="D67" s="208"/>
      <c r="E67" s="209"/>
      <c r="F67" s="209"/>
      <c r="G67" s="209"/>
      <c r="H67" s="210"/>
      <c r="I67" s="164"/>
      <c r="J67" s="164"/>
      <c r="K67" s="164"/>
    </row>
    <row r="68" spans="1:11" x14ac:dyDescent="0.25">
      <c r="A68" s="3"/>
      <c r="B68" s="207"/>
      <c r="C68" s="208"/>
      <c r="D68" s="208"/>
      <c r="E68" s="209"/>
      <c r="F68" s="209"/>
      <c r="G68" s="209"/>
      <c r="H68" s="210"/>
      <c r="I68" s="164"/>
      <c r="J68" s="164"/>
      <c r="K68" s="164"/>
    </row>
    <row r="69" spans="1:11" x14ac:dyDescent="0.25">
      <c r="A69" s="3"/>
      <c r="B69" s="207"/>
      <c r="C69" s="208"/>
      <c r="D69" s="208"/>
      <c r="E69" s="209"/>
      <c r="F69" s="209"/>
      <c r="G69" s="209"/>
      <c r="H69" s="210"/>
      <c r="I69" s="164"/>
      <c r="J69" s="164"/>
      <c r="K69" s="164"/>
    </row>
    <row r="70" spans="1:11" x14ac:dyDescent="0.25">
      <c r="A70" s="3"/>
      <c r="B70" s="214"/>
      <c r="C70" s="215"/>
      <c r="D70" s="215"/>
      <c r="E70" s="216"/>
      <c r="F70" s="216"/>
      <c r="G70" s="216"/>
      <c r="H70" s="217"/>
      <c r="I70" s="164"/>
      <c r="J70" s="164"/>
      <c r="K70" s="164"/>
    </row>
  </sheetData>
  <sheetProtection algorithmName="SHA-512" hashValue="OtZfR9G7XycD7uRBvgEzc5QXyfNER7dwVFMGr43CEa9NsFO1vK0JtoQa+/vxqyzNeomXrVFN6FAhIU9iffunXg==" saltValue="33/xy+mX9eRSsKqvZoH5Tg==" spinCount="100000" sheet="1" objects="1" scenarios="1" formatCells="0" formatColumns="0" formatRows="0" insertRows="0" deleteRows="0"/>
  <phoneticPr fontId="44" type="noConversion"/>
  <conditionalFormatting sqref="B6:B70">
    <cfRule type="expression" dxfId="5" priority="1">
      <formula>IF(AND($B6=0,$D6&gt;0),TRUE,FALSE)</formula>
    </cfRule>
    <cfRule type="expression" dxfId="4" priority="2">
      <formula>IF(COUNTIF($B$6:$B6,$B6)&gt;1,TRUE,FALSE)</formula>
    </cfRule>
  </conditionalFormatting>
  <conditionalFormatting sqref="D6:D70">
    <cfRule type="expression" dxfId="3" priority="4">
      <formula>IF(COUNTIF($D$6:$D6,$D6)&gt;1,TRUE,FALSE)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70" xr:uid="{63834ED2-D0A0-48FD-B91E-0C4CD9A634FA}">
      <formula1>"Sum,Average"</formula1>
    </dataValidation>
    <dataValidation type="list" allowBlank="1" showInputMessage="1" showErrorMessage="1" sqref="F6:F70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70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70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K29" sqref="K29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79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7" t="s">
        <v>0</v>
      </c>
      <c r="C5" s="168" t="s">
        <v>11</v>
      </c>
      <c r="D5" s="168" t="s">
        <v>7</v>
      </c>
      <c r="E5" s="168" t="s">
        <v>1</v>
      </c>
      <c r="F5" s="76" t="str">
        <f>IFERROR(INDEX(Calc!$H$7:$H$18,COLUMN(CY_Actual!F4)-COLUMN(CY_Actual!$E$4)),"")</f>
        <v>Jan 2024</v>
      </c>
      <c r="G5" s="76" t="str">
        <f>IFERROR(INDEX(Calc!$H$7:$H$18,COLUMN(CY_Actual!G4)-COLUMN(CY_Actual!$E$4)),"")</f>
        <v>Feb 2024</v>
      </c>
      <c r="H5" s="76" t="str">
        <f>IFERROR(INDEX(Calc!$H$7:$H$18,COLUMN(CY_Actual!H4)-COLUMN(CY_Actual!$E$4)),"")</f>
        <v>Mar 2024</v>
      </c>
      <c r="I5" s="76" t="str">
        <f>IFERROR(INDEX(Calc!$H$7:$H$18,COLUMN(CY_Actual!I4)-COLUMN(CY_Actual!$E$4)),"")</f>
        <v>Apr 2024</v>
      </c>
      <c r="J5" s="76" t="str">
        <f>IFERROR(INDEX(Calc!$H$7:$H$18,COLUMN(CY_Actual!J4)-COLUMN(CY_Actual!$E$4)),"")</f>
        <v>May 2024</v>
      </c>
      <c r="K5" s="76" t="str">
        <f>IFERROR(INDEX(Calc!$H$7:$H$18,COLUMN(CY_Actual!K4)-COLUMN(CY_Actual!$E$4)),"")</f>
        <v>Jun 2024</v>
      </c>
      <c r="L5" s="76" t="str">
        <f>IFERROR(INDEX(Calc!$H$7:$H$18,COLUMN(CY_Actual!L4)-COLUMN(CY_Actual!$E$4)),"")</f>
        <v>Jul 2024</v>
      </c>
      <c r="M5" s="76" t="str">
        <f>IFERROR(INDEX(Calc!$H$7:$H$18,COLUMN(CY_Actual!M4)-COLUMN(CY_Actual!$E$4)),"")</f>
        <v>Aug 2024</v>
      </c>
      <c r="N5" s="76" t="str">
        <f>IFERROR(INDEX(Calc!$H$7:$H$18,COLUMN(CY_Actual!N4)-COLUMN(CY_Actual!$E$4)),"")</f>
        <v>Sep 2024</v>
      </c>
      <c r="O5" s="76" t="str">
        <f>IFERROR(INDEX(Calc!$H$7:$H$18,COLUMN(CY_Actual!O4)-COLUMN(CY_Actual!$E$4)),"")</f>
        <v>Oct 2024</v>
      </c>
      <c r="P5" s="76" t="str">
        <f>IFERROR(INDEX(Calc!$H$7:$H$18,COLUMN(CY_Actual!P4)-COLUMN(CY_Actual!$E$4)),"")</f>
        <v>Nov 2024</v>
      </c>
      <c r="Q5" s="77" t="str">
        <f>IFERROR(INDEX(Calc!$H$7:$H$18,COLUMN(CY_Actual!Q4)-COLUMN(CY_Actual!$E$4)),"")</f>
        <v>Dec 2024</v>
      </c>
    </row>
    <row r="6" spans="1:17" x14ac:dyDescent="0.25">
      <c r="A6" s="3"/>
      <c r="B6" s="75">
        <f>IFERROR(IF(LEN(INDEX(Metrics!$B$6:$H$70,ROW($A6)-ROW($A$5),MATCH(B$5,Metrics!$B$5:$H$5,0)))=0,"",INDEX(Metrics!$B$6:$H$70,ROW($A6)-ROW($A$5),MATCH(B$5,Metrics!$B$5:$H$5,0))),"")</f>
        <v>101</v>
      </c>
      <c r="C6" s="177" t="str">
        <f>IFERROR(IF(LEN(INDEX(Metrics!$B$6:$H$70,ROW($A6)-ROW($A$5),MATCH(C$5,Metrics!$B$5:$H$5,0)))=0,"",INDEX(Metrics!$B$6:$H$70,ROW($A6)-ROW($A$5),MATCH(C$5,Metrics!$B$5:$H$5,0))),"")</f>
        <v>Efficiency and Speed</v>
      </c>
      <c r="D6" s="177" t="str">
        <f>IFERROR(IF(LEN(INDEX(Metrics!$B$6:$H$70,ROW($A6)-ROW($A$5),MATCH(D$5,Metrics!$B$5:$H$5,0)))=0,"",INDEX(Metrics!$B$6:$H$70,ROW($A6)-ROW($A$5),MATCH(D$5,Metrics!$B$5:$H$5,0))),"")</f>
        <v>Time to Fill</v>
      </c>
      <c r="E6" s="41" t="str">
        <f>IFERROR(IF(LEN(INDEX(Metrics!$B$6:$H$70,ROW($A6)-ROW($A$5),MATCH(E$5,Metrics!$B$5:$H$5,0)))=0,"",INDEX(Metrics!$B$6:$H$70,ROW($A6)-ROW($A$5),MATCH(E$5,Metrics!$B$5:$H$5,0))),"")</f>
        <v>Days</v>
      </c>
      <c r="F6" s="198">
        <v>30</v>
      </c>
      <c r="G6" s="198">
        <v>60</v>
      </c>
      <c r="H6" s="198">
        <v>56</v>
      </c>
      <c r="I6" s="198">
        <v>50</v>
      </c>
      <c r="J6" s="198">
        <v>50</v>
      </c>
      <c r="K6" s="198">
        <v>40</v>
      </c>
      <c r="L6" s="198"/>
      <c r="M6" s="198"/>
      <c r="N6" s="198"/>
      <c r="O6" s="198"/>
      <c r="P6" s="198"/>
      <c r="Q6" s="199"/>
    </row>
    <row r="7" spans="1:17" x14ac:dyDescent="0.25">
      <c r="A7" s="3"/>
      <c r="B7" s="69">
        <f>IFERROR(IF(LEN(INDEX(Metrics!$B$6:$H$70,ROW($A7)-ROW($A$5),MATCH(B$5,Metrics!$B$5:$H$5,0)))=0,"",INDEX(Metrics!$B$6:$H$70,ROW($A7)-ROW($A$5),MATCH(B$5,Metrics!$B$5:$H$5,0))),"")</f>
        <v>102</v>
      </c>
      <c r="C7" s="178" t="str">
        <f>IFERROR(IF(LEN(INDEX(Metrics!$B$6:$H$70,ROW($A7)-ROW($A$5),MATCH(C$5,Metrics!$B$5:$H$5,0)))=0,"",INDEX(Metrics!$B$6:$H$70,ROW($A7)-ROW($A$5),MATCH(C$5,Metrics!$B$5:$H$5,0))),"")</f>
        <v>Efficiency and Speed</v>
      </c>
      <c r="D7" s="178" t="str">
        <f>IFERROR(IF(LEN(INDEX(Metrics!$B$6:$H$70,ROW($A7)-ROW($A$5),MATCH(D$5,Metrics!$B$5:$H$5,0)))=0,"",INDEX(Metrics!$B$6:$H$70,ROW($A7)-ROW($A$5),MATCH(D$5,Metrics!$B$5:$H$5,0))),"")</f>
        <v>Time to Hire</v>
      </c>
      <c r="E7" s="42" t="str">
        <f>IFERROR(IF(LEN(INDEX(Metrics!$B$6:$H$70,ROW($A7)-ROW($A$5),MATCH(E$5,Metrics!$B$5:$H$5,0)))=0,"",INDEX(Metrics!$B$6:$H$70,ROW($A7)-ROW($A$5),MATCH(E$5,Metrics!$B$5:$H$5,0))),"")</f>
        <v>Days</v>
      </c>
      <c r="F7" s="46">
        <v>20</v>
      </c>
      <c r="G7" s="46">
        <v>25</v>
      </c>
      <c r="H7" s="46">
        <v>10</v>
      </c>
      <c r="I7" s="46">
        <v>12</v>
      </c>
      <c r="J7" s="46">
        <v>20</v>
      </c>
      <c r="K7" s="46">
        <v>15</v>
      </c>
      <c r="L7" s="46"/>
      <c r="M7" s="46"/>
      <c r="N7" s="46"/>
      <c r="O7" s="46"/>
      <c r="P7" s="46"/>
      <c r="Q7" s="72"/>
    </row>
    <row r="8" spans="1:17" x14ac:dyDescent="0.25">
      <c r="A8" s="3"/>
      <c r="B8" s="69">
        <f>IFERROR(IF(LEN(INDEX(Metrics!$B$6:$H$70,ROW($A8)-ROW($A$5),MATCH(B$5,Metrics!$B$5:$H$5,0)))=0,"",INDEX(Metrics!$B$6:$H$70,ROW($A8)-ROW($A$5),MATCH(B$5,Metrics!$B$5:$H$5,0))),"")</f>
        <v>103</v>
      </c>
      <c r="C8" s="178" t="str">
        <f>IFERROR(IF(LEN(INDEX(Metrics!$B$6:$H$70,ROW($A8)-ROW($A$5),MATCH(C$5,Metrics!$B$5:$H$5,0)))=0,"",INDEX(Metrics!$B$6:$H$70,ROW($A8)-ROW($A$5),MATCH(C$5,Metrics!$B$5:$H$5,0))),"")</f>
        <v>Efficiency and Speed</v>
      </c>
      <c r="D8" s="178" t="str">
        <f>IFERROR(IF(LEN(INDEX(Metrics!$B$6:$H$70,ROW($A8)-ROW($A$5),MATCH(D$5,Metrics!$B$5:$H$5,0)))=0,"",INDEX(Metrics!$B$6:$H$70,ROW($A8)-ROW($A$5),MATCH(D$5,Metrics!$B$5:$H$5,0))),"")</f>
        <v>Hiring Velocity</v>
      </c>
      <c r="E8" s="42" t="str">
        <f>IFERROR(IF(LEN(INDEX(Metrics!$B$6:$H$70,ROW($A8)-ROW($A$5),MATCH(E$5,Metrics!$B$5:$H$5,0)))=0,"",INDEX(Metrics!$B$6:$H$70,ROW($A8)-ROW($A$5),MATCH(E$5,Metrics!$B$5:$H$5,0))),"")</f>
        <v>%</v>
      </c>
      <c r="F8" s="45">
        <v>0.02</v>
      </c>
      <c r="G8" s="45">
        <v>2.1999999999999999E-2</v>
      </c>
      <c r="H8" s="45">
        <v>0.03</v>
      </c>
      <c r="I8" s="45">
        <v>0.05</v>
      </c>
      <c r="J8" s="45">
        <v>0.03</v>
      </c>
      <c r="K8" s="45">
        <v>0.02</v>
      </c>
      <c r="L8" s="45"/>
      <c r="M8" s="45"/>
      <c r="N8" s="45"/>
      <c r="O8" s="45"/>
      <c r="P8" s="45"/>
      <c r="Q8" s="71"/>
    </row>
    <row r="9" spans="1:17" x14ac:dyDescent="0.25">
      <c r="A9" s="3"/>
      <c r="B9" s="69">
        <f>IFERROR(IF(LEN(INDEX(Metrics!$B$6:$H$70,ROW($A9)-ROW($A$5),MATCH(B$5,Metrics!$B$5:$H$5,0)))=0,"",INDEX(Metrics!$B$6:$H$70,ROW($A9)-ROW($A$5),MATCH(B$5,Metrics!$B$5:$H$5,0))),"")</f>
        <v>104</v>
      </c>
      <c r="C9" s="178" t="str">
        <f>IFERROR(IF(LEN(INDEX(Metrics!$B$6:$H$70,ROW($A9)-ROW($A$5),MATCH(C$5,Metrics!$B$5:$H$5,0)))=0,"",INDEX(Metrics!$B$6:$H$70,ROW($A9)-ROW($A$5),MATCH(C$5,Metrics!$B$5:$H$5,0))),"")</f>
        <v>Efficiency and Speed</v>
      </c>
      <c r="D9" s="178" t="str">
        <f>IFERROR(IF(LEN(INDEX(Metrics!$B$6:$H$70,ROW($A9)-ROW($A$5),MATCH(D$5,Metrics!$B$5:$H$5,0)))=0,"",INDEX(Metrics!$B$6:$H$70,ROW($A9)-ROW($A$5),MATCH(D$5,Metrics!$B$5:$H$5,0))),"")</f>
        <v>Average Interview Duration</v>
      </c>
      <c r="E9" s="42" t="str">
        <f>IFERROR(IF(LEN(INDEX(Metrics!$B$6:$H$70,ROW($A9)-ROW($A$5),MATCH(E$5,Metrics!$B$5:$H$5,0)))=0,"",INDEX(Metrics!$B$6:$H$70,ROW($A9)-ROW($A$5),MATCH(E$5,Metrics!$B$5:$H$5,0))),"")</f>
        <v>Minutes</v>
      </c>
      <c r="F9" s="46">
        <v>45</v>
      </c>
      <c r="G9" s="46">
        <v>50</v>
      </c>
      <c r="H9" s="46">
        <v>56</v>
      </c>
      <c r="I9" s="46">
        <v>70</v>
      </c>
      <c r="J9" s="46">
        <v>80</v>
      </c>
      <c r="K9" s="46">
        <v>45</v>
      </c>
      <c r="L9" s="46"/>
      <c r="M9" s="46"/>
      <c r="N9" s="46"/>
      <c r="O9" s="46"/>
      <c r="P9" s="46"/>
      <c r="Q9" s="72"/>
    </row>
    <row r="10" spans="1:17" x14ac:dyDescent="0.25">
      <c r="A10" s="3"/>
      <c r="B10" s="69">
        <f>IFERROR(IF(LEN(INDEX(Metrics!$B$6:$H$70,ROW($A10)-ROW($A$5),MATCH(B$5,Metrics!$B$5:$H$5,0)))=0,"",INDEX(Metrics!$B$6:$H$70,ROW($A10)-ROW($A$5),MATCH(B$5,Metrics!$B$5:$H$5,0))),"")</f>
        <v>105</v>
      </c>
      <c r="C10" s="178" t="str">
        <f>IFERROR(IF(LEN(INDEX(Metrics!$B$6:$H$70,ROW($A10)-ROW($A$5),MATCH(C$5,Metrics!$B$5:$H$5,0)))=0,"",INDEX(Metrics!$B$6:$H$70,ROW($A10)-ROW($A$5),MATCH(C$5,Metrics!$B$5:$H$5,0))),"")</f>
        <v>Efficiency and Speed</v>
      </c>
      <c r="D10" s="178" t="str">
        <f>IFERROR(IF(LEN(INDEX(Metrics!$B$6:$H$70,ROW($A10)-ROW($A$5),MATCH(D$5,Metrics!$B$5:$H$5,0)))=0,"",INDEX(Metrics!$B$6:$H$70,ROW($A10)-ROW($A$5),MATCH(D$5,Metrics!$B$5:$H$5,0))),"")</f>
        <v>Screening Efficiency</v>
      </c>
      <c r="E10" s="42" t="str">
        <f>IFERROR(IF(LEN(INDEX(Metrics!$B$6:$H$70,ROW($A10)-ROW($A$5),MATCH(E$5,Metrics!$B$5:$H$5,0)))=0,"",INDEX(Metrics!$B$6:$H$70,ROW($A10)-ROW($A$5),MATCH(E$5,Metrics!$B$5:$H$5,0))),"")</f>
        <v>%</v>
      </c>
      <c r="F10" s="45">
        <v>0.3</v>
      </c>
      <c r="G10" s="45">
        <v>0.2</v>
      </c>
      <c r="H10" s="45">
        <v>0.4</v>
      </c>
      <c r="I10" s="45">
        <v>0.5</v>
      </c>
      <c r="J10" s="45">
        <v>0.5</v>
      </c>
      <c r="K10" s="45">
        <v>0.25</v>
      </c>
      <c r="L10" s="45"/>
      <c r="M10" s="45"/>
      <c r="N10" s="45"/>
      <c r="O10" s="45"/>
      <c r="P10" s="45"/>
      <c r="Q10" s="71"/>
    </row>
    <row r="11" spans="1:17" x14ac:dyDescent="0.25">
      <c r="A11" s="3"/>
      <c r="B11" s="69">
        <f>IFERROR(IF(LEN(INDEX(Metrics!$B$6:$H$70,ROW($A11)-ROW($A$5),MATCH(B$5,Metrics!$B$5:$H$5,0)))=0,"",INDEX(Metrics!$B$6:$H$70,ROW($A11)-ROW($A$5),MATCH(B$5,Metrics!$B$5:$H$5,0))),"")</f>
        <v>106</v>
      </c>
      <c r="C11" s="178" t="str">
        <f>IFERROR(IF(LEN(INDEX(Metrics!$B$6:$H$70,ROW($A11)-ROW($A$5),MATCH(C$5,Metrics!$B$5:$H$5,0)))=0,"",INDEX(Metrics!$B$6:$H$70,ROW($A11)-ROW($A$5),MATCH(C$5,Metrics!$B$5:$H$5,0))),"")</f>
        <v>Efficiency and Speed</v>
      </c>
      <c r="D11" s="178" t="str">
        <f>IFERROR(IF(LEN(INDEX(Metrics!$B$6:$H$70,ROW($A11)-ROW($A$5),MATCH(D$5,Metrics!$B$5:$H$5,0)))=0,"",INDEX(Metrics!$B$6:$H$70,ROW($A11)-ROW($A$5),MATCH(D$5,Metrics!$B$5:$H$5,0))),"")</f>
        <v/>
      </c>
      <c r="E11" s="42" t="str">
        <f>IFERROR(IF(LEN(INDEX(Metrics!$B$6:$H$70,ROW($A11)-ROW($A$5),MATCH(E$5,Metrics!$B$5:$H$5,0)))=0,"",INDEX(Metrics!$B$6:$H$70,ROW($A11)-ROW($A$5),MATCH(E$5,Metrics!$B$5:$H$5,0))),"")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0"/>
    </row>
    <row r="12" spans="1:17" x14ac:dyDescent="0.25">
      <c r="A12" s="3"/>
      <c r="B12" s="69">
        <f>IFERROR(IF(LEN(INDEX(Metrics!$B$6:$H$70,ROW($A12)-ROW($A$5),MATCH(B$5,Metrics!$B$5:$H$5,0)))=0,"",INDEX(Metrics!$B$6:$H$70,ROW($A12)-ROW($A$5),MATCH(B$5,Metrics!$B$5:$H$5,0))),"")</f>
        <v>107</v>
      </c>
      <c r="C12" s="178" t="str">
        <f>IFERROR(IF(LEN(INDEX(Metrics!$B$6:$H$70,ROW($A12)-ROW($A$5),MATCH(C$5,Metrics!$B$5:$H$5,0)))=0,"",INDEX(Metrics!$B$6:$H$70,ROW($A12)-ROW($A$5),MATCH(C$5,Metrics!$B$5:$H$5,0))),"")</f>
        <v>Efficiency and Speed</v>
      </c>
      <c r="D12" s="178" t="str">
        <f>IFERROR(IF(LEN(INDEX(Metrics!$B$6:$H$70,ROW($A12)-ROW($A$5),MATCH(D$5,Metrics!$B$5:$H$5,0)))=0,"",INDEX(Metrics!$B$6:$H$70,ROW($A12)-ROW($A$5),MATCH(D$5,Metrics!$B$5:$H$5,0))),"")</f>
        <v/>
      </c>
      <c r="E12" s="42" t="str">
        <f>IFERROR(IF(LEN(INDEX(Metrics!$B$6:$H$70,ROW($A12)-ROW($A$5),MATCH(E$5,Metrics!$B$5:$H$5,0)))=0,"",INDEX(Metrics!$B$6:$H$70,ROW($A12)-ROW($A$5),MATCH(E$5,Metrics!$B$5:$H$5,0))),"")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94"/>
    </row>
    <row r="13" spans="1:17" x14ac:dyDescent="0.25">
      <c r="A13" s="3"/>
      <c r="B13" s="69">
        <f>IFERROR(IF(LEN(INDEX(Metrics!$B$6:$H$70,ROW($A13)-ROW($A$5),MATCH(B$5,Metrics!$B$5:$H$5,0)))=0,"",INDEX(Metrics!$B$6:$H$70,ROW($A13)-ROW($A$5),MATCH(B$5,Metrics!$B$5:$H$5,0))),"")</f>
        <v>201</v>
      </c>
      <c r="C13" s="178" t="str">
        <f>IFERROR(IF(LEN(INDEX(Metrics!$B$6:$H$70,ROW($A13)-ROW($A$5),MATCH(C$5,Metrics!$B$5:$H$5,0)))=0,"",INDEX(Metrics!$B$6:$H$70,ROW($A13)-ROW($A$5),MATCH(C$5,Metrics!$B$5:$H$5,0))),"")</f>
        <v>Cost and Investment</v>
      </c>
      <c r="D13" s="178" t="str">
        <f>IFERROR(IF(LEN(INDEX(Metrics!$B$6:$H$70,ROW($A13)-ROW($A$5),MATCH(D$5,Metrics!$B$5:$H$5,0)))=0,"",INDEX(Metrics!$B$6:$H$70,ROW($A13)-ROW($A$5),MATCH(D$5,Metrics!$B$5:$H$5,0))),"")</f>
        <v>Cost per Hire</v>
      </c>
      <c r="E13" s="42" t="str">
        <f>IFERROR(IF(LEN(INDEX(Metrics!$B$6:$H$70,ROW($A13)-ROW($A$5),MATCH(E$5,Metrics!$B$5:$H$5,0)))=0,"",INDEX(Metrics!$B$6:$H$70,ROW($A13)-ROW($A$5),MATCH(E$5,Metrics!$B$5:$H$5,0))),"")</f>
        <v>USD</v>
      </c>
      <c r="F13" s="47">
        <v>1200</v>
      </c>
      <c r="G13" s="47">
        <v>800</v>
      </c>
      <c r="H13" s="47">
        <v>1200</v>
      </c>
      <c r="I13" s="47">
        <v>600</v>
      </c>
      <c r="J13" s="47">
        <v>2000</v>
      </c>
      <c r="K13" s="47">
        <v>1150</v>
      </c>
      <c r="L13" s="47"/>
      <c r="M13" s="47"/>
      <c r="N13" s="47"/>
      <c r="O13" s="47"/>
      <c r="P13" s="47"/>
      <c r="Q13" s="73"/>
    </row>
    <row r="14" spans="1:17" x14ac:dyDescent="0.25">
      <c r="A14" s="3"/>
      <c r="B14" s="69">
        <f>IFERROR(IF(LEN(INDEX(Metrics!$B$6:$H$70,ROW($A14)-ROW($A$5),MATCH(B$5,Metrics!$B$5:$H$5,0)))=0,"",INDEX(Metrics!$B$6:$H$70,ROW($A14)-ROW($A$5),MATCH(B$5,Metrics!$B$5:$H$5,0))),"")</f>
        <v>202</v>
      </c>
      <c r="C14" s="178" t="str">
        <f>IFERROR(IF(LEN(INDEX(Metrics!$B$6:$H$70,ROW($A14)-ROW($A$5),MATCH(C$5,Metrics!$B$5:$H$5,0)))=0,"",INDEX(Metrics!$B$6:$H$70,ROW($A14)-ROW($A$5),MATCH(C$5,Metrics!$B$5:$H$5,0))),"")</f>
        <v>Cost and Investment</v>
      </c>
      <c r="D14" s="178" t="str">
        <f>IFERROR(IF(LEN(INDEX(Metrics!$B$6:$H$70,ROW($A14)-ROW($A$5),MATCH(D$5,Metrics!$B$5:$H$5,0)))=0,"",INDEX(Metrics!$B$6:$H$70,ROW($A14)-ROW($A$5),MATCH(D$5,Metrics!$B$5:$H$5,0))),"")</f>
        <v>Recruitment Marketing ROI</v>
      </c>
      <c r="E14" s="42" t="str">
        <f>IFERROR(IF(LEN(INDEX(Metrics!$B$6:$H$70,ROW($A14)-ROW($A$5),MATCH(E$5,Metrics!$B$5:$H$5,0)))=0,"",INDEX(Metrics!$B$6:$H$70,ROW($A14)-ROW($A$5),MATCH(E$5,Metrics!$B$5:$H$5,0))),"")</f>
        <v>%</v>
      </c>
      <c r="F14" s="48">
        <v>0.1</v>
      </c>
      <c r="G14" s="48">
        <v>0.12</v>
      </c>
      <c r="H14" s="48">
        <v>0.25</v>
      </c>
      <c r="I14" s="48">
        <v>0.1</v>
      </c>
      <c r="J14" s="48">
        <v>0.2</v>
      </c>
      <c r="K14" s="48">
        <v>0.12</v>
      </c>
      <c r="L14" s="48"/>
      <c r="M14" s="48"/>
      <c r="N14" s="48"/>
      <c r="O14" s="48"/>
      <c r="P14" s="48"/>
      <c r="Q14" s="74"/>
    </row>
    <row r="15" spans="1:17" x14ac:dyDescent="0.25">
      <c r="A15" s="3"/>
      <c r="B15" s="69">
        <f>IFERROR(IF(LEN(INDEX(Metrics!$B$6:$H$70,ROW($A15)-ROW($A$5),MATCH(B$5,Metrics!$B$5:$H$5,0)))=0,"",INDEX(Metrics!$B$6:$H$70,ROW($A15)-ROW($A$5),MATCH(B$5,Metrics!$B$5:$H$5,0))),"")</f>
        <v>203</v>
      </c>
      <c r="C15" s="178" t="str">
        <f>IFERROR(IF(LEN(INDEX(Metrics!$B$6:$H$70,ROW($A15)-ROW($A$5),MATCH(C$5,Metrics!$B$5:$H$5,0)))=0,"",INDEX(Metrics!$B$6:$H$70,ROW($A15)-ROW($A$5),MATCH(C$5,Metrics!$B$5:$H$5,0))),"")</f>
        <v>Cost and Investment</v>
      </c>
      <c r="D15" s="178" t="str">
        <f>IFERROR(IF(LEN(INDEX(Metrics!$B$6:$H$70,ROW($A15)-ROW($A$5),MATCH(D$5,Metrics!$B$5:$H$5,0)))=0,"",INDEX(Metrics!$B$6:$H$70,ROW($A15)-ROW($A$5),MATCH(D$5,Metrics!$B$5:$H$5,0))),"")</f>
        <v>Recruitment Cost Ratio</v>
      </c>
      <c r="E15" s="42" t="str">
        <f>IFERROR(IF(LEN(INDEX(Metrics!$B$6:$H$70,ROW($A15)-ROW($A$5),MATCH(E$5,Metrics!$B$5:$H$5,0)))=0,"",INDEX(Metrics!$B$6:$H$70,ROW($A15)-ROW($A$5),MATCH(E$5,Metrics!$B$5:$H$5,0))),"")</f>
        <v>%</v>
      </c>
      <c r="F15" s="45">
        <v>0.03</v>
      </c>
      <c r="G15" s="45">
        <v>0.02</v>
      </c>
      <c r="H15" s="45">
        <v>2.5000000000000001E-2</v>
      </c>
      <c r="I15" s="45">
        <v>0.05</v>
      </c>
      <c r="J15" s="45">
        <v>0.02</v>
      </c>
      <c r="K15" s="45">
        <v>0.03</v>
      </c>
      <c r="L15" s="45"/>
      <c r="M15" s="45"/>
      <c r="N15" s="45"/>
      <c r="O15" s="45"/>
      <c r="P15" s="45"/>
      <c r="Q15" s="71"/>
    </row>
    <row r="16" spans="1:17" x14ac:dyDescent="0.25">
      <c r="A16" s="3"/>
      <c r="B16" s="69">
        <f>IFERROR(IF(LEN(INDEX(Metrics!$B$6:$H$70,ROW($A16)-ROW($A$5),MATCH(B$5,Metrics!$B$5:$H$5,0)))=0,"",INDEX(Metrics!$B$6:$H$70,ROW($A16)-ROW($A$5),MATCH(B$5,Metrics!$B$5:$H$5,0))),"")</f>
        <v>204</v>
      </c>
      <c r="C16" s="178" t="str">
        <f>IFERROR(IF(LEN(INDEX(Metrics!$B$6:$H$70,ROW($A16)-ROW($A$5),MATCH(C$5,Metrics!$B$5:$H$5,0)))=0,"",INDEX(Metrics!$B$6:$H$70,ROW($A16)-ROW($A$5),MATCH(C$5,Metrics!$B$5:$H$5,0))),"")</f>
        <v>Cost and Investment</v>
      </c>
      <c r="D16" s="178" t="str">
        <f>IFERROR(IF(LEN(INDEX(Metrics!$B$6:$H$70,ROW($A16)-ROW($A$5),MATCH(D$5,Metrics!$B$5:$H$5,0)))=0,"",INDEX(Metrics!$B$6:$H$70,ROW($A16)-ROW($A$5),MATCH(D$5,Metrics!$B$5:$H$5,0))),"")</f>
        <v/>
      </c>
      <c r="E16" s="42" t="str">
        <f>IFERROR(IF(LEN(INDEX(Metrics!$B$6:$H$70,ROW($A16)-ROW($A$5),MATCH(E$5,Metrics!$B$5:$H$5,0)))=0,"",INDEX(Metrics!$B$6:$H$70,ROW($A16)-ROW($A$5),MATCH(E$5,Metrics!$B$5:$H$5,0))),"")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94"/>
    </row>
    <row r="17" spans="1:17" x14ac:dyDescent="0.25">
      <c r="A17" s="3"/>
      <c r="B17" s="69">
        <f>IFERROR(IF(LEN(INDEX(Metrics!$B$6:$H$70,ROW($A17)-ROW($A$5),MATCH(B$5,Metrics!$B$5:$H$5,0)))=0,"",INDEX(Metrics!$B$6:$H$70,ROW($A17)-ROW($A$5),MATCH(B$5,Metrics!$B$5:$H$5,0))),"")</f>
        <v>205</v>
      </c>
      <c r="C17" s="178" t="str">
        <f>IFERROR(IF(LEN(INDEX(Metrics!$B$6:$H$70,ROW($A17)-ROW($A$5),MATCH(C$5,Metrics!$B$5:$H$5,0)))=0,"",INDEX(Metrics!$B$6:$H$70,ROW($A17)-ROW($A$5),MATCH(C$5,Metrics!$B$5:$H$5,0))),"")</f>
        <v>Cost and Investment</v>
      </c>
      <c r="D17" s="178" t="str">
        <f>IFERROR(IF(LEN(INDEX(Metrics!$B$6:$H$70,ROW($A17)-ROW($A$5),MATCH(D$5,Metrics!$B$5:$H$5,0)))=0,"",INDEX(Metrics!$B$6:$H$70,ROW($A17)-ROW($A$5),MATCH(D$5,Metrics!$B$5:$H$5,0))),"")</f>
        <v/>
      </c>
      <c r="E17" s="42" t="str">
        <f>IFERROR(IF(LEN(INDEX(Metrics!$B$6:$H$70,ROW($A17)-ROW($A$5),MATCH(E$5,Metrics!$B$5:$H$5,0)))=0,"",INDEX(Metrics!$B$6:$H$70,ROW($A17)-ROW($A$5),MATCH(E$5,Metrics!$B$5:$H$5,0))),"")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94"/>
    </row>
    <row r="18" spans="1:17" x14ac:dyDescent="0.25">
      <c r="A18" s="3"/>
      <c r="B18" s="69">
        <f>IFERROR(IF(LEN(INDEX(Metrics!$B$6:$H$70,ROW($A18)-ROW($A$5),MATCH(B$5,Metrics!$B$5:$H$5,0)))=0,"",INDEX(Metrics!$B$6:$H$70,ROW($A18)-ROW($A$5),MATCH(B$5,Metrics!$B$5:$H$5,0))),"")</f>
        <v>301</v>
      </c>
      <c r="C18" s="178" t="str">
        <f>IFERROR(IF(LEN(INDEX(Metrics!$B$6:$H$70,ROW($A18)-ROW($A$5),MATCH(C$5,Metrics!$B$5:$H$5,0)))=0,"",INDEX(Metrics!$B$6:$H$70,ROW($A18)-ROW($A$5),MATCH(C$5,Metrics!$B$5:$H$5,0))),"")</f>
        <v>Quality &amp; Performance</v>
      </c>
      <c r="D18" s="178" t="str">
        <f>IFERROR(IF(LEN(INDEX(Metrics!$B$6:$H$70,ROW($A18)-ROW($A$5),MATCH(D$5,Metrics!$B$5:$H$5,0)))=0,"",INDEX(Metrics!$B$6:$H$70,ROW($A18)-ROW($A$5),MATCH(D$5,Metrics!$B$5:$H$5,0))),"")</f>
        <v>Performance of Hire</v>
      </c>
      <c r="E18" s="42" t="str">
        <f>IFERROR(IF(LEN(INDEX(Metrics!$B$6:$H$70,ROW($A18)-ROW($A$5),MATCH(E$5,Metrics!$B$5:$H$5,0)))=0,"",INDEX(Metrics!$B$6:$H$70,ROW($A18)-ROW($A$5),MATCH(E$5,Metrics!$B$5:$H$5,0))),"")</f>
        <v>Points</v>
      </c>
      <c r="F18" s="46">
        <v>75</v>
      </c>
      <c r="G18" s="46">
        <v>70</v>
      </c>
      <c r="H18" s="46">
        <v>80</v>
      </c>
      <c r="I18" s="46">
        <v>50</v>
      </c>
      <c r="J18" s="46">
        <v>85</v>
      </c>
      <c r="K18" s="46">
        <v>70</v>
      </c>
      <c r="L18" s="46"/>
      <c r="M18" s="46"/>
      <c r="N18" s="46"/>
      <c r="O18" s="46"/>
      <c r="P18" s="46"/>
      <c r="Q18" s="72"/>
    </row>
    <row r="19" spans="1:17" x14ac:dyDescent="0.25">
      <c r="A19" s="3"/>
      <c r="B19" s="69">
        <f>IFERROR(IF(LEN(INDEX(Metrics!$B$6:$H$70,ROW($A19)-ROW($A$5),MATCH(B$5,Metrics!$B$5:$H$5,0)))=0,"",INDEX(Metrics!$B$6:$H$70,ROW($A19)-ROW($A$5),MATCH(B$5,Metrics!$B$5:$H$5,0))),"")</f>
        <v>302</v>
      </c>
      <c r="C19" s="178" t="str">
        <f>IFERROR(IF(LEN(INDEX(Metrics!$B$6:$H$70,ROW($A19)-ROW($A$5),MATCH(C$5,Metrics!$B$5:$H$5,0)))=0,"",INDEX(Metrics!$B$6:$H$70,ROW($A19)-ROW($A$5),MATCH(C$5,Metrics!$B$5:$H$5,0))),"")</f>
        <v>Quality &amp; Performance</v>
      </c>
      <c r="D19" s="178" t="str">
        <f>IFERROR(IF(LEN(INDEX(Metrics!$B$6:$H$70,ROW($A19)-ROW($A$5),MATCH(D$5,Metrics!$B$5:$H$5,0)))=0,"",INDEX(Metrics!$B$6:$H$70,ROW($A19)-ROW($A$5),MATCH(D$5,Metrics!$B$5:$H$5,0))),"")</f>
        <v>First-Year Attrition</v>
      </c>
      <c r="E19" s="42" t="str">
        <f>IFERROR(IF(LEN(INDEX(Metrics!$B$6:$H$70,ROW($A19)-ROW($A$5),MATCH(E$5,Metrics!$B$5:$H$5,0)))=0,"",INDEX(Metrics!$B$6:$H$70,ROW($A19)-ROW($A$5),MATCH(E$5,Metrics!$B$5:$H$5,0))),"")</f>
        <v>%</v>
      </c>
      <c r="F19" s="45">
        <v>0.08</v>
      </c>
      <c r="G19" s="45">
        <v>0.12</v>
      </c>
      <c r="H19" s="45">
        <v>0.15</v>
      </c>
      <c r="I19" s="45">
        <v>0.12</v>
      </c>
      <c r="J19" s="45">
        <v>0.15</v>
      </c>
      <c r="K19" s="45">
        <v>0.12</v>
      </c>
      <c r="L19" s="45"/>
      <c r="M19" s="45"/>
      <c r="N19" s="45"/>
      <c r="O19" s="45"/>
      <c r="P19" s="45"/>
      <c r="Q19" s="71"/>
    </row>
    <row r="20" spans="1:17" x14ac:dyDescent="0.25">
      <c r="A20" s="3"/>
      <c r="B20" s="69">
        <f>IFERROR(IF(LEN(INDEX(Metrics!$B$6:$H$70,ROW($A20)-ROW($A$5),MATCH(B$5,Metrics!$B$5:$H$5,0)))=0,"",INDEX(Metrics!$B$6:$H$70,ROW($A20)-ROW($A$5),MATCH(B$5,Metrics!$B$5:$H$5,0))),"")</f>
        <v>303</v>
      </c>
      <c r="C20" s="178" t="str">
        <f>IFERROR(IF(LEN(INDEX(Metrics!$B$6:$H$70,ROW($A20)-ROW($A$5),MATCH(C$5,Metrics!$B$5:$H$5,0)))=0,"",INDEX(Metrics!$B$6:$H$70,ROW($A20)-ROW($A$5),MATCH(C$5,Metrics!$B$5:$H$5,0))),"")</f>
        <v>Quality &amp; Performance</v>
      </c>
      <c r="D20" s="178" t="str">
        <f>IFERROR(IF(LEN(INDEX(Metrics!$B$6:$H$70,ROW($A20)-ROW($A$5),MATCH(D$5,Metrics!$B$5:$H$5,0)))=0,"",INDEX(Metrics!$B$6:$H$70,ROW($A20)-ROW($A$5),MATCH(D$5,Metrics!$B$5:$H$5,0))),"")</f>
        <v>Internal Mobility Rate</v>
      </c>
      <c r="E20" s="42" t="str">
        <f>IFERROR(IF(LEN(INDEX(Metrics!$B$6:$H$70,ROW($A20)-ROW($A$5),MATCH(E$5,Metrics!$B$5:$H$5,0)))=0,"",INDEX(Metrics!$B$6:$H$70,ROW($A20)-ROW($A$5),MATCH(E$5,Metrics!$B$5:$H$5,0))),"")</f>
        <v>%</v>
      </c>
      <c r="F20" s="48">
        <v>0.2</v>
      </c>
      <c r="G20" s="48">
        <v>0.25</v>
      </c>
      <c r="H20" s="48">
        <v>0.25</v>
      </c>
      <c r="I20" s="48">
        <v>0.3</v>
      </c>
      <c r="J20" s="48">
        <v>0.24</v>
      </c>
      <c r="K20" s="48">
        <v>0.22</v>
      </c>
      <c r="L20" s="48"/>
      <c r="M20" s="48"/>
      <c r="N20" s="48"/>
      <c r="O20" s="48"/>
      <c r="P20" s="48"/>
      <c r="Q20" s="74"/>
    </row>
    <row r="21" spans="1:17" x14ac:dyDescent="0.25">
      <c r="A21" s="3"/>
      <c r="B21" s="69">
        <f>IFERROR(IF(LEN(INDEX(Metrics!$B$6:$H$70,ROW($A21)-ROW($A$5),MATCH(B$5,Metrics!$B$5:$H$5,0)))=0,"",INDEX(Metrics!$B$6:$H$70,ROW($A21)-ROW($A$5),MATCH(B$5,Metrics!$B$5:$H$5,0))),"")</f>
        <v>304</v>
      </c>
      <c r="C21" s="178" t="str">
        <f>IFERROR(IF(LEN(INDEX(Metrics!$B$6:$H$70,ROW($A21)-ROW($A$5),MATCH(C$5,Metrics!$B$5:$H$5,0)))=0,"",INDEX(Metrics!$B$6:$H$70,ROW($A21)-ROW($A$5),MATCH(C$5,Metrics!$B$5:$H$5,0))),"")</f>
        <v>Quality &amp; Performance</v>
      </c>
      <c r="D21" s="178" t="str">
        <f>IFERROR(IF(LEN(INDEX(Metrics!$B$6:$H$70,ROW($A21)-ROW($A$5),MATCH(D$5,Metrics!$B$5:$H$5,0)))=0,"",INDEX(Metrics!$B$6:$H$70,ROW($A21)-ROW($A$5),MATCH(D$5,Metrics!$B$5:$H$5,0))),"")</f>
        <v>Hiring Manager Satisfaction</v>
      </c>
      <c r="E21" s="42" t="str">
        <f>IFERROR(IF(LEN(INDEX(Metrics!$B$6:$H$70,ROW($A21)-ROW($A$5),MATCH(E$5,Metrics!$B$5:$H$5,0)))=0,"",INDEX(Metrics!$B$6:$H$70,ROW($A21)-ROW($A$5),MATCH(E$5,Metrics!$B$5:$H$5,0))),"")</f>
        <v>Points</v>
      </c>
      <c r="F21" s="47">
        <v>80</v>
      </c>
      <c r="G21" s="47">
        <v>75</v>
      </c>
      <c r="H21" s="47">
        <v>80</v>
      </c>
      <c r="I21" s="47">
        <v>60</v>
      </c>
      <c r="J21" s="47">
        <v>70</v>
      </c>
      <c r="K21" s="47">
        <v>75</v>
      </c>
      <c r="L21" s="47"/>
      <c r="M21" s="47"/>
      <c r="N21" s="47"/>
      <c r="O21" s="47"/>
      <c r="P21" s="47"/>
      <c r="Q21" s="73"/>
    </row>
    <row r="22" spans="1:17" x14ac:dyDescent="0.25">
      <c r="A22" s="3"/>
      <c r="B22" s="69">
        <f>IFERROR(IF(LEN(INDEX(Metrics!$B$6:$H$70,ROW($A22)-ROW($A$5),MATCH(B$5,Metrics!$B$5:$H$5,0)))=0,"",INDEX(Metrics!$B$6:$H$70,ROW($A22)-ROW($A$5),MATCH(B$5,Metrics!$B$5:$H$5,0))),"")</f>
        <v>305</v>
      </c>
      <c r="C22" s="178" t="str">
        <f>IFERROR(IF(LEN(INDEX(Metrics!$B$6:$H$70,ROW($A22)-ROW($A$5),MATCH(C$5,Metrics!$B$5:$H$5,0)))=0,"",INDEX(Metrics!$B$6:$H$70,ROW($A22)-ROW($A$5),MATCH(C$5,Metrics!$B$5:$H$5,0))),"")</f>
        <v>Quality &amp; Performance</v>
      </c>
      <c r="D22" s="178" t="str">
        <f>IFERROR(IF(LEN(INDEX(Metrics!$B$6:$H$70,ROW($A22)-ROW($A$5),MATCH(D$5,Metrics!$B$5:$H$5,0)))=0,"",INDEX(Metrics!$B$6:$H$70,ROW($A22)-ROW($A$5),MATCH(D$5,Metrics!$B$5:$H$5,0))),"")</f>
        <v/>
      </c>
      <c r="E22" s="42" t="str">
        <f>IFERROR(IF(LEN(INDEX(Metrics!$B$6:$H$70,ROW($A22)-ROW($A$5),MATCH(E$5,Metrics!$B$5:$H$5,0)))=0,"",INDEX(Metrics!$B$6:$H$70,ROW($A22)-ROW($A$5),MATCH(E$5,Metrics!$B$5:$H$5,0))),"")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70"/>
    </row>
    <row r="23" spans="1:17" x14ac:dyDescent="0.25">
      <c r="A23" s="3"/>
      <c r="B23" s="69">
        <f>IFERROR(IF(LEN(INDEX(Metrics!$B$6:$H$70,ROW($A23)-ROW($A$5),MATCH(B$5,Metrics!$B$5:$H$5,0)))=0,"",INDEX(Metrics!$B$6:$H$70,ROW($A23)-ROW($A$5),MATCH(B$5,Metrics!$B$5:$H$5,0))),"")</f>
        <v>306</v>
      </c>
      <c r="C23" s="178" t="str">
        <f>IFERROR(IF(LEN(INDEX(Metrics!$B$6:$H$70,ROW($A23)-ROW($A$5),MATCH(C$5,Metrics!$B$5:$H$5,0)))=0,"",INDEX(Metrics!$B$6:$H$70,ROW($A23)-ROW($A$5),MATCH(C$5,Metrics!$B$5:$H$5,0))),"")</f>
        <v>Quality &amp; Performance</v>
      </c>
      <c r="D23" s="178" t="str">
        <f>IFERROR(IF(LEN(INDEX(Metrics!$B$6:$H$70,ROW($A23)-ROW($A$5),MATCH(D$5,Metrics!$B$5:$H$5,0)))=0,"",INDEX(Metrics!$B$6:$H$70,ROW($A23)-ROW($A$5),MATCH(D$5,Metrics!$B$5:$H$5,0))),"")</f>
        <v/>
      </c>
      <c r="E23" s="42" t="str">
        <f>IFERROR(IF(LEN(INDEX(Metrics!$B$6:$H$70,ROW($A23)-ROW($A$5),MATCH(E$5,Metrics!$B$5:$H$5,0)))=0,"",INDEX(Metrics!$B$6:$H$70,ROW($A23)-ROW($A$5),MATCH(E$5,Metrics!$B$5:$H$5,0))),"")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70"/>
    </row>
    <row r="24" spans="1:17" x14ac:dyDescent="0.25">
      <c r="A24" s="3"/>
      <c r="B24" s="219">
        <f>IFERROR(IF(LEN(INDEX(Metrics!$B$6:$H$70,ROW($A24)-ROW($A$5),MATCH(B$5,Metrics!$B$5:$H$5,0)))=0,"",INDEX(Metrics!$B$6:$H$70,ROW($A24)-ROW($A$5),MATCH(B$5,Metrics!$B$5:$H$5,0))),"")</f>
        <v>307</v>
      </c>
      <c r="C24" s="220" t="str">
        <f>IFERROR(IF(LEN(INDEX(Metrics!$B$6:$H$70,ROW($A24)-ROW($A$5),MATCH(C$5,Metrics!$B$5:$H$5,0)))=0,"",INDEX(Metrics!$B$6:$H$70,ROW($A24)-ROW($A$5),MATCH(C$5,Metrics!$B$5:$H$5,0))),"")</f>
        <v>Quality &amp; Performance</v>
      </c>
      <c r="D24" s="220" t="str">
        <f>IFERROR(IF(LEN(INDEX(Metrics!$B$6:$H$70,ROW($A24)-ROW($A$5),MATCH(D$5,Metrics!$B$5:$H$5,0)))=0,"",INDEX(Metrics!$B$6:$H$70,ROW($A24)-ROW($A$5),MATCH(D$5,Metrics!$B$5:$H$5,0))),"")</f>
        <v/>
      </c>
      <c r="E24" s="221" t="str">
        <f>IFERROR(IF(LEN(INDEX(Metrics!$B$6:$H$70,ROW($A24)-ROW($A$5),MATCH(E$5,Metrics!$B$5:$H$5,0)))=0,"",INDEX(Metrics!$B$6:$H$70,ROW($A24)-ROW($A$5),MATCH(E$5,Metrics!$B$5:$H$5,0))),"")</f>
        <v/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8"/>
    </row>
    <row r="25" spans="1:17" x14ac:dyDescent="0.25">
      <c r="A25" s="3"/>
      <c r="B25" s="230">
        <f>IFERROR(IF(LEN(INDEX(Metrics!$B$6:$H$70,ROW($A25)-ROW($A$5),MATCH(B$5,Metrics!$B$5:$H$5,0)))=0,"",INDEX(Metrics!$B$6:$H$70,ROW($A25)-ROW($A$5),MATCH(B$5,Metrics!$B$5:$H$5,0))),"")</f>
        <v>401</v>
      </c>
      <c r="C25" s="231" t="str">
        <f>IFERROR(IF(LEN(INDEX(Metrics!$B$6:$H$70,ROW($A25)-ROW($A$5),MATCH(C$5,Metrics!$B$5:$H$5,0)))=0,"",INDEX(Metrics!$B$6:$H$70,ROW($A25)-ROW($A$5),MATCH(C$5,Metrics!$B$5:$H$5,0))),"")</f>
        <v>Process and Workflow</v>
      </c>
      <c r="D25" s="231" t="str">
        <f>IFERROR(IF(LEN(INDEX(Metrics!$B$6:$H$70,ROW($A25)-ROW($A$5),MATCH(D$5,Metrics!$B$5:$H$5,0)))=0,"",INDEX(Metrics!$B$6:$H$70,ROW($A25)-ROW($A$5),MATCH(D$5,Metrics!$B$5:$H$5,0))),"")</f>
        <v>Interview-to-Offer Ratio</v>
      </c>
      <c r="E25" s="232" t="str">
        <f>IFERROR(IF(LEN(INDEX(Metrics!$B$6:$H$70,ROW($A25)-ROW($A$5),MATCH(E$5,Metrics!$B$5:$H$5,0)))=0,"",INDEX(Metrics!$B$6:$H$70,ROW($A25)-ROW($A$5),MATCH(E$5,Metrics!$B$5:$H$5,0))),"")</f>
        <v>%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35">
        <f>IFERROR(IF(LEN(INDEX(Metrics!$B$6:$H$70,ROW($A26)-ROW($A$5),MATCH(B$5,Metrics!$B$5:$H$5,0)))=0,"",INDEX(Metrics!$B$6:$H$70,ROW($A26)-ROW($A$5),MATCH(B$5,Metrics!$B$5:$H$5,0))),"")</f>
        <v>402</v>
      </c>
      <c r="C26" s="236" t="str">
        <f>IFERROR(IF(LEN(INDEX(Metrics!$B$6:$H$70,ROW($A26)-ROW($A$5),MATCH(C$5,Metrics!$B$5:$H$5,0)))=0,"",INDEX(Metrics!$B$6:$H$70,ROW($A26)-ROW($A$5),MATCH(C$5,Metrics!$B$5:$H$5,0))),"")</f>
        <v>Process and Workflow</v>
      </c>
      <c r="D26" s="236" t="str">
        <f>IFERROR(IF(LEN(INDEX(Metrics!$B$6:$H$70,ROW($A26)-ROW($A$5),MATCH(D$5,Metrics!$B$5:$H$5,0)))=0,"",INDEX(Metrics!$B$6:$H$70,ROW($A26)-ROW($A$5),MATCH(D$5,Metrics!$B$5:$H$5,0))),"")</f>
        <v>Offer-to-Acceptance Ratio</v>
      </c>
      <c r="E26" s="237" t="str">
        <f>IFERROR(IF(LEN(INDEX(Metrics!$B$6:$H$70,ROW($A26)-ROW($A$5),MATCH(E$5,Metrics!$B$5:$H$5,0)))=0,"",INDEX(Metrics!$B$6:$H$70,ROW($A26)-ROW($A$5),MATCH(E$5,Metrics!$B$5:$H$5,0))),"")</f>
        <v>%</v>
      </c>
      <c r="F26" s="238"/>
      <c r="G26" s="239"/>
      <c r="H26" s="239"/>
      <c r="I26" s="239"/>
      <c r="J26" s="239"/>
      <c r="K26" s="239"/>
      <c r="L26" s="238"/>
      <c r="M26" s="239"/>
      <c r="N26" s="239"/>
      <c r="O26" s="239"/>
      <c r="P26" s="239"/>
      <c r="Q26" s="240"/>
    </row>
    <row r="27" spans="1:17" x14ac:dyDescent="0.25">
      <c r="A27" s="3"/>
      <c r="B27" s="235">
        <f>IFERROR(IF(LEN(INDEX(Metrics!$B$6:$H$70,ROW($A27)-ROW($A$5),MATCH(B$5,Metrics!$B$5:$H$5,0)))=0,"",INDEX(Metrics!$B$6:$H$70,ROW($A27)-ROW($A$5),MATCH(B$5,Metrics!$B$5:$H$5,0))),"")</f>
        <v>403</v>
      </c>
      <c r="C27" s="236" t="str">
        <f>IFERROR(IF(LEN(INDEX(Metrics!$B$6:$H$70,ROW($A27)-ROW($A$5),MATCH(C$5,Metrics!$B$5:$H$5,0)))=0,"",INDEX(Metrics!$B$6:$H$70,ROW($A27)-ROW($A$5),MATCH(C$5,Metrics!$B$5:$H$5,0))),"")</f>
        <v>Process and Workflow</v>
      </c>
      <c r="D27" s="236" t="str">
        <f>IFERROR(IF(LEN(INDEX(Metrics!$B$6:$H$70,ROW($A27)-ROW($A$5),MATCH(D$5,Metrics!$B$5:$H$5,0)))=0,"",INDEX(Metrics!$B$6:$H$70,ROW($A27)-ROW($A$5),MATCH(D$5,Metrics!$B$5:$H$5,0))),"")</f>
        <v>Selection Rate</v>
      </c>
      <c r="E27" s="237" t="str">
        <f>IFERROR(IF(LEN(INDEX(Metrics!$B$6:$H$70,ROW($A27)-ROW($A$5),MATCH(E$5,Metrics!$B$5:$H$5,0)))=0,"",INDEX(Metrics!$B$6:$H$70,ROW($A27)-ROW($A$5),MATCH(E$5,Metrics!$B$5:$H$5,0))),"")</f>
        <v>%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35">
        <f>IFERROR(IF(LEN(INDEX(Metrics!$B$6:$H$70,ROW($A28)-ROW($A$5),MATCH(B$5,Metrics!$B$5:$H$5,0)))=0,"",INDEX(Metrics!$B$6:$H$70,ROW($A28)-ROW($A$5),MATCH(B$5,Metrics!$B$5:$H$5,0))),"")</f>
        <v>404</v>
      </c>
      <c r="C28" s="236" t="str">
        <f>IFERROR(IF(LEN(INDEX(Metrics!$B$6:$H$70,ROW($A28)-ROW($A$5),MATCH(C$5,Metrics!$B$5:$H$5,0)))=0,"",INDEX(Metrics!$B$6:$H$70,ROW($A28)-ROW($A$5),MATCH(C$5,Metrics!$B$5:$H$5,0))),"")</f>
        <v>Process and Workflow</v>
      </c>
      <c r="D28" s="236" t="str">
        <f>IFERROR(IF(LEN(INDEX(Metrics!$B$6:$H$70,ROW($A28)-ROW($A$5),MATCH(D$5,Metrics!$B$5:$H$5,0)))=0,"",INDEX(Metrics!$B$6:$H$70,ROW($A28)-ROW($A$5),MATCH(D$5,Metrics!$B$5:$H$5,0))),"")</f>
        <v>Interview Drop-off Rate</v>
      </c>
      <c r="E28" s="237" t="str">
        <f>IFERROR(IF(LEN(INDEX(Metrics!$B$6:$H$70,ROW($A28)-ROW($A$5),MATCH(E$5,Metrics!$B$5:$H$5,0)))=0,"",INDEX(Metrics!$B$6:$H$70,ROW($A28)-ROW($A$5),MATCH(E$5,Metrics!$B$5:$H$5,0))),"")</f>
        <v>%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">
      <c r="A29" s="3"/>
      <c r="B29" s="235">
        <f>IFERROR(IF(LEN(INDEX(Metrics!$B$6:$H$70,ROW($A29)-ROW($A$5),MATCH(B$5,Metrics!$B$5:$H$5,0)))=0,"",INDEX(Metrics!$B$6:$H$70,ROW($A29)-ROW($A$5),MATCH(B$5,Metrics!$B$5:$H$5,0))),"")</f>
        <v>405</v>
      </c>
      <c r="C29" s="236" t="str">
        <f>IFERROR(IF(LEN(INDEX(Metrics!$B$6:$H$70,ROW($A29)-ROW($A$5),MATCH(C$5,Metrics!$B$5:$H$5,0)))=0,"",INDEX(Metrics!$B$6:$H$70,ROW($A29)-ROW($A$5),MATCH(C$5,Metrics!$B$5:$H$5,0))),"")</f>
        <v>Process and Workflow</v>
      </c>
      <c r="D29" s="241" t="str">
        <f>IFERROR(IF(LEN(INDEX(Metrics!$B$6:$H$70,ROW($A29)-ROW($A$5),MATCH(D$5,Metrics!$B$5:$H$5,0)))=0,"",INDEX(Metrics!$B$6:$H$70,ROW($A29)-ROW($A$5),MATCH(D$5,Metrics!$B$5:$H$5,0))),"")</f>
        <v>Diversity Hire Rate</v>
      </c>
      <c r="E29" s="242" t="str">
        <f>IFERROR(IF(LEN(INDEX(Metrics!$B$6:$H$70,ROW($A29)-ROW($A$5),MATCH(E$5,Metrics!$B$5:$H$5,0)))=0,"",INDEX(Metrics!$B$6:$H$70,ROW($A29)-ROW($A$5),MATCH(E$5,Metrics!$B$5:$H$5,0))),"")</f>
        <v>%</v>
      </c>
      <c r="F29" s="238"/>
      <c r="G29" s="239"/>
      <c r="H29" s="239"/>
      <c r="I29" s="239"/>
      <c r="J29" s="239"/>
      <c r="K29" s="239"/>
      <c r="L29" s="238"/>
      <c r="M29" s="239"/>
      <c r="N29" s="239"/>
      <c r="O29" s="239"/>
      <c r="P29" s="239"/>
      <c r="Q29" s="240"/>
    </row>
    <row r="30" spans="1:17" x14ac:dyDescent="0.25">
      <c r="A30" s="3"/>
      <c r="B30" s="235">
        <f>IFERROR(IF(LEN(INDEX(Metrics!$B$6:$H$70,ROW($A30)-ROW($A$5),MATCH(B$5,Metrics!$B$5:$H$5,0)))=0,"",INDEX(Metrics!$B$6:$H$70,ROW($A30)-ROW($A$5),MATCH(B$5,Metrics!$B$5:$H$5,0))),"")</f>
        <v>406</v>
      </c>
      <c r="C30" s="236" t="str">
        <f>IFERROR(IF(LEN(INDEX(Metrics!$B$6:$H$70,ROW($A30)-ROW($A$5),MATCH(C$5,Metrics!$B$5:$H$5,0)))=0,"",INDEX(Metrics!$B$6:$H$70,ROW($A30)-ROW($A$5),MATCH(C$5,Metrics!$B$5:$H$5,0))),"")</f>
        <v>Process and Workflow</v>
      </c>
      <c r="D30" s="236" t="str">
        <f>IFERROR(IF(LEN(INDEX(Metrics!$B$6:$H$70,ROW($A30)-ROW($A$5),MATCH(D$5,Metrics!$B$5:$H$5,0)))=0,"",INDEX(Metrics!$B$6:$H$70,ROW($A30)-ROW($A$5),MATCH(D$5,Metrics!$B$5:$H$5,0))),"")</f>
        <v/>
      </c>
      <c r="E30" s="237" t="str">
        <f>IFERROR(IF(LEN(INDEX(Metrics!$B$6:$H$70,ROW($A30)-ROW($A$5),MATCH(E$5,Metrics!$B$5:$H$5,0)))=0,"",INDEX(Metrics!$B$6:$H$70,ROW($A30)-ROW($A$5),MATCH(E$5,Metrics!$B$5:$H$5,0))),"")</f>
        <v/>
      </c>
      <c r="F30" s="237"/>
      <c r="G30" s="237"/>
      <c r="H30" s="237"/>
      <c r="I30" s="237"/>
      <c r="J30" s="237"/>
      <c r="K30" s="237"/>
      <c r="L30" s="243"/>
      <c r="M30" s="243"/>
      <c r="N30" s="243"/>
      <c r="O30" s="243"/>
      <c r="P30" s="243"/>
      <c r="Q30" s="244"/>
    </row>
    <row r="31" spans="1:17" x14ac:dyDescent="0.25">
      <c r="A31" s="3"/>
      <c r="B31" s="235">
        <f>IFERROR(IF(LEN(INDEX(Metrics!$B$6:$H$70,ROW($A31)-ROW($A$5),MATCH(B$5,Metrics!$B$5:$H$5,0)))=0,"",INDEX(Metrics!$B$6:$H$70,ROW($A31)-ROW($A$5),MATCH(B$5,Metrics!$B$5:$H$5,0))),"")</f>
        <v>407</v>
      </c>
      <c r="C31" s="236" t="str">
        <f>IFERROR(IF(LEN(INDEX(Metrics!$B$6:$H$70,ROW($A31)-ROW($A$5),MATCH(C$5,Metrics!$B$5:$H$5,0)))=0,"",INDEX(Metrics!$B$6:$H$70,ROW($A31)-ROW($A$5),MATCH(C$5,Metrics!$B$5:$H$5,0))),"")</f>
        <v>Process and Workflow</v>
      </c>
      <c r="D31" s="236" t="str">
        <f>IFERROR(IF(LEN(INDEX(Metrics!$B$6:$H$70,ROW($A31)-ROW($A$5),MATCH(D$5,Metrics!$B$5:$H$5,0)))=0,"",INDEX(Metrics!$B$6:$H$70,ROW($A31)-ROW($A$5),MATCH(D$5,Metrics!$B$5:$H$5,0))),"")</f>
        <v/>
      </c>
      <c r="E31" s="237" t="str">
        <f>IFERROR(IF(LEN(INDEX(Metrics!$B$6:$H$70,ROW($A31)-ROW($A$5),MATCH(E$5,Metrics!$B$5:$H$5,0)))=0,"",INDEX(Metrics!$B$6:$H$70,ROW($A31)-ROW($A$5),MATCH(E$5,Metrics!$B$5:$H$5,0))),"")</f>
        <v/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35">
        <f>IFERROR(IF(LEN(INDEX(Metrics!$B$6:$H$70,ROW($A32)-ROW($A$5),MATCH(B$5,Metrics!$B$5:$H$5,0)))=0,"",INDEX(Metrics!$B$6:$H$70,ROW($A32)-ROW($A$5),MATCH(B$5,Metrics!$B$5:$H$5,0))),"")</f>
        <v>501</v>
      </c>
      <c r="C32" s="236" t="str">
        <f>IFERROR(IF(LEN(INDEX(Metrics!$B$6:$H$70,ROW($A32)-ROW($A$5),MATCH(C$5,Metrics!$B$5:$H$5,0)))=0,"",INDEX(Metrics!$B$6:$H$70,ROW($A32)-ROW($A$5),MATCH(C$5,Metrics!$B$5:$H$5,0))),"")</f>
        <v>Candidate Experience</v>
      </c>
      <c r="D32" s="236" t="str">
        <f>IFERROR(IF(LEN(INDEX(Metrics!$B$6:$H$70,ROW($A32)-ROW($A$5),MATCH(D$5,Metrics!$B$5:$H$5,0)))=0,"",INDEX(Metrics!$B$6:$H$70,ROW($A32)-ROW($A$5),MATCH(D$5,Metrics!$B$5:$H$5,0))),"")</f>
        <v>Candidate Job Satisfaction</v>
      </c>
      <c r="E32" s="237" t="str">
        <f>IFERROR(IF(LEN(INDEX(Metrics!$B$6:$H$70,ROW($A32)-ROW($A$5),MATCH(E$5,Metrics!$B$5:$H$5,0)))=0,"",INDEX(Metrics!$B$6:$H$70,ROW($A32)-ROW($A$5),MATCH(E$5,Metrics!$B$5:$H$5,0))),"")</f>
        <v>Points</v>
      </c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6"/>
    </row>
    <row r="33" spans="1:17" x14ac:dyDescent="0.25">
      <c r="A33" s="3"/>
      <c r="B33" s="235">
        <f>IFERROR(IF(LEN(INDEX(Metrics!$B$6:$H$70,ROW($A33)-ROW($A$5),MATCH(B$5,Metrics!$B$5:$H$5,0)))=0,"",INDEX(Metrics!$B$6:$H$70,ROW($A33)-ROW($A$5),MATCH(B$5,Metrics!$B$5:$H$5,0))),"")</f>
        <v>502</v>
      </c>
      <c r="C33" s="236" t="str">
        <f>IFERROR(IF(LEN(INDEX(Metrics!$B$6:$H$70,ROW($A33)-ROW($A$5),MATCH(C$5,Metrics!$B$5:$H$5,0)))=0,"",INDEX(Metrics!$B$6:$H$70,ROW($A33)-ROW($A$5),MATCH(C$5,Metrics!$B$5:$H$5,0))),"")</f>
        <v>Candidate Experience</v>
      </c>
      <c r="D33" s="236" t="str">
        <f>IFERROR(IF(LEN(INDEX(Metrics!$B$6:$H$70,ROW($A33)-ROW($A$5),MATCH(D$5,Metrics!$B$5:$H$5,0)))=0,"",INDEX(Metrics!$B$6:$H$70,ROW($A33)-ROW($A$5),MATCH(D$5,Metrics!$B$5:$H$5,0))),"")</f>
        <v>Applicant Drop-off Rate</v>
      </c>
      <c r="E33" s="237" t="str">
        <f>IFERROR(IF(LEN(INDEX(Metrics!$B$6:$H$70,ROW($A33)-ROW($A$5),MATCH(E$5,Metrics!$B$5:$H$5,0)))=0,"",INDEX(Metrics!$B$6:$H$70,ROW($A33)-ROW($A$5),MATCH(E$5,Metrics!$B$5:$H$5,0))),"")</f>
        <v>%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35">
        <f>IFERROR(IF(LEN(INDEX(Metrics!$B$6:$H$70,ROW($A34)-ROW($A$5),MATCH(B$5,Metrics!$B$5:$H$5,0)))=0,"",INDEX(Metrics!$B$6:$H$70,ROW($A34)-ROW($A$5),MATCH(B$5,Metrics!$B$5:$H$5,0))),"")</f>
        <v>503</v>
      </c>
      <c r="C34" s="236" t="str">
        <f>IFERROR(IF(LEN(INDEX(Metrics!$B$6:$H$70,ROW($A34)-ROW($A$5),MATCH(C$5,Metrics!$B$5:$H$5,0)))=0,"",INDEX(Metrics!$B$6:$H$70,ROW($A34)-ROW($A$5),MATCH(C$5,Metrics!$B$5:$H$5,0))),"")</f>
        <v>Candidate Experience</v>
      </c>
      <c r="D34" s="236" t="str">
        <f>IFERROR(IF(LEN(INDEX(Metrics!$B$6:$H$70,ROW($A34)-ROW($A$5),MATCH(D$5,Metrics!$B$5:$H$5,0)))=0,"",INDEX(Metrics!$B$6:$H$70,ROW($A34)-ROW($A$5),MATCH(D$5,Metrics!$B$5:$H$5,0))),"")</f>
        <v>Candidate Net Promoter Score (NPS)</v>
      </c>
      <c r="E34" s="237" t="str">
        <f>IFERROR(IF(LEN(INDEX(Metrics!$B$6:$H$70,ROW($A34)-ROW($A$5),MATCH(E$5,Metrics!$B$5:$H$5,0)))=0,"",INDEX(Metrics!$B$6:$H$70,ROW($A34)-ROW($A$5),MATCH(E$5,Metrics!$B$5:$H$5,0))),"")</f>
        <v>Points</v>
      </c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6"/>
    </row>
    <row r="35" spans="1:17" x14ac:dyDescent="0.25">
      <c r="A35" s="3"/>
      <c r="B35" s="235">
        <f>IFERROR(IF(LEN(INDEX(Metrics!$B$6:$H$70,ROW($A35)-ROW($A$5),MATCH(B$5,Metrics!$B$5:$H$5,0)))=0,"",INDEX(Metrics!$B$6:$H$70,ROW($A35)-ROW($A$5),MATCH(B$5,Metrics!$B$5:$H$5,0))),"")</f>
        <v>504</v>
      </c>
      <c r="C35" s="236" t="str">
        <f>IFERROR(IF(LEN(INDEX(Metrics!$B$6:$H$70,ROW($A35)-ROW($A$5),MATCH(C$5,Metrics!$B$5:$H$5,0)))=0,"",INDEX(Metrics!$B$6:$H$70,ROW($A35)-ROW($A$5),MATCH(C$5,Metrics!$B$5:$H$5,0))),"")</f>
        <v>Candidate Experience</v>
      </c>
      <c r="D35" s="236" t="str">
        <f>IFERROR(IF(LEN(INDEX(Metrics!$B$6:$H$70,ROW($A35)-ROW($A$5),MATCH(D$5,Metrics!$B$5:$H$5,0)))=0,"",INDEX(Metrics!$B$6:$H$70,ROW($A35)-ROW($A$5),MATCH(D$5,Metrics!$B$5:$H$5,0))),"")</f>
        <v/>
      </c>
      <c r="E35" s="237" t="str">
        <f>IFERROR(IF(LEN(INDEX(Metrics!$B$6:$H$70,ROW($A35)-ROW($A$5),MATCH(E$5,Metrics!$B$5:$H$5,0)))=0,"",INDEX(Metrics!$B$6:$H$70,ROW($A35)-ROW($A$5),MATCH(E$5,Metrics!$B$5:$H$5,0))),"")</f>
        <v/>
      </c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">
      <c r="A36" s="3"/>
      <c r="B36" s="235">
        <f>IFERROR(IF(LEN(INDEX(Metrics!$B$6:$H$70,ROW($A36)-ROW($A$5),MATCH(B$5,Metrics!$B$5:$H$5,0)))=0,"",INDEX(Metrics!$B$6:$H$70,ROW($A36)-ROW($A$5),MATCH(B$5,Metrics!$B$5:$H$5,0))),"")</f>
        <v>505</v>
      </c>
      <c r="C36" s="236" t="str">
        <f>IFERROR(IF(LEN(INDEX(Metrics!$B$6:$H$70,ROW($A36)-ROW($A$5),MATCH(C$5,Metrics!$B$5:$H$5,0)))=0,"",INDEX(Metrics!$B$6:$H$70,ROW($A36)-ROW($A$5),MATCH(C$5,Metrics!$B$5:$H$5,0))),"")</f>
        <v>Candidate Experience</v>
      </c>
      <c r="D36" s="236" t="str">
        <f>IFERROR(IF(LEN(INDEX(Metrics!$B$6:$H$70,ROW($A36)-ROW($A$5),MATCH(D$5,Metrics!$B$5:$H$5,0)))=0,"",INDEX(Metrics!$B$6:$H$70,ROW($A36)-ROW($A$5),MATCH(D$5,Metrics!$B$5:$H$5,0))),"")</f>
        <v/>
      </c>
      <c r="E36" s="237" t="str">
        <f>IFERROR(IF(LEN(INDEX(Metrics!$B$6:$H$70,ROW($A36)-ROW($A$5),MATCH(E$5,Metrics!$B$5:$H$5,0)))=0,"",INDEX(Metrics!$B$6:$H$70,ROW($A36)-ROW($A$5),MATCH(E$5,Metrics!$B$5:$H$5,0))),"")</f>
        <v/>
      </c>
      <c r="F36" s="247"/>
      <c r="G36" s="243"/>
      <c r="H36" s="243"/>
      <c r="I36" s="243"/>
      <c r="J36" s="243"/>
      <c r="K36" s="243"/>
      <c r="L36" s="247"/>
      <c r="M36" s="243"/>
      <c r="N36" s="243"/>
      <c r="O36" s="243"/>
      <c r="P36" s="243"/>
      <c r="Q36" s="244"/>
    </row>
    <row r="37" spans="1:17" x14ac:dyDescent="0.25">
      <c r="A37" s="3"/>
      <c r="B37" s="235" t="str">
        <f>IFERROR(IF(LEN(INDEX(Metrics!$B$6:$H$70,ROW($A37)-ROW($A$5),MATCH(B$5,Metrics!$B$5:$H$5,0)))=0,"",INDEX(Metrics!$B$6:$H$70,ROW($A37)-ROW($A$5),MATCH(B$5,Metrics!$B$5:$H$5,0))),"")</f>
        <v/>
      </c>
      <c r="C37" s="236" t="str">
        <f>IFERROR(IF(LEN(INDEX(Metrics!$B$6:$H$70,ROW($A37)-ROW($A$5),MATCH(C$5,Metrics!$B$5:$H$5,0)))=0,"",INDEX(Metrics!$B$6:$H$70,ROW($A37)-ROW($A$5),MATCH(C$5,Metrics!$B$5:$H$5,0))),"")</f>
        <v/>
      </c>
      <c r="D37" s="236" t="str">
        <f>IFERROR(IF(LEN(INDEX(Metrics!$B$6:$H$70,ROW($A37)-ROW($A$5),MATCH(D$5,Metrics!$B$5:$H$5,0)))=0,"",INDEX(Metrics!$B$6:$H$70,ROW($A37)-ROW($A$5),MATCH(D$5,Metrics!$B$5:$H$5,0))),"")</f>
        <v/>
      </c>
      <c r="E37" s="237" t="str">
        <f>IFERROR(IF(LEN(INDEX(Metrics!$B$6:$H$70,ROW($A37)-ROW($A$5),MATCH(E$5,Metrics!$B$5:$H$5,0)))=0,"",INDEX(Metrics!$B$6:$H$70,ROW($A37)-ROW($A$5),MATCH(E$5,Metrics!$B$5:$H$5,0))),"")</f>
        <v/>
      </c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">
      <c r="A38" s="3"/>
      <c r="B38" s="235" t="str">
        <f>IFERROR(IF(LEN(INDEX(Metrics!$B$6:$H$70,ROW($A38)-ROW($A$5),MATCH(B$5,Metrics!$B$5:$H$5,0)))=0,"",INDEX(Metrics!$B$6:$H$70,ROW($A38)-ROW($A$5),MATCH(B$5,Metrics!$B$5:$H$5,0))),"")</f>
        <v/>
      </c>
      <c r="C38" s="236" t="str">
        <f>IFERROR(IF(LEN(INDEX(Metrics!$B$6:$H$70,ROW($A38)-ROW($A$5),MATCH(C$5,Metrics!$B$5:$H$5,0)))=0,"",INDEX(Metrics!$B$6:$H$70,ROW($A38)-ROW($A$5),MATCH(C$5,Metrics!$B$5:$H$5,0))),"")</f>
        <v/>
      </c>
      <c r="D38" s="236" t="str">
        <f>IFERROR(IF(LEN(INDEX(Metrics!$B$6:$H$70,ROW($A38)-ROW($A$5),MATCH(D$5,Metrics!$B$5:$H$5,0)))=0,"",INDEX(Metrics!$B$6:$H$70,ROW($A38)-ROW($A$5),MATCH(D$5,Metrics!$B$5:$H$5,0))),"")</f>
        <v/>
      </c>
      <c r="E38" s="237" t="str">
        <f>IFERROR(IF(LEN(INDEX(Metrics!$B$6:$H$70,ROW($A38)-ROW($A$5),MATCH(E$5,Metrics!$B$5:$H$5,0)))=0,"",INDEX(Metrics!$B$6:$H$70,ROW($A38)-ROW($A$5),MATCH(E$5,Metrics!$B$5:$H$5,0))),"")</f>
        <v/>
      </c>
      <c r="F38" s="247"/>
      <c r="G38" s="243"/>
      <c r="H38" s="243"/>
      <c r="I38" s="243"/>
      <c r="J38" s="243"/>
      <c r="K38" s="243"/>
      <c r="L38" s="247"/>
      <c r="M38" s="243"/>
      <c r="N38" s="243"/>
      <c r="O38" s="243"/>
      <c r="P38" s="243"/>
      <c r="Q38" s="244"/>
    </row>
    <row r="39" spans="1:17" x14ac:dyDescent="0.25">
      <c r="A39" s="3"/>
      <c r="B39" s="235" t="str">
        <f>IFERROR(IF(LEN(INDEX(Metrics!$B$6:$H$70,ROW($A39)-ROW($A$5),MATCH(B$5,Metrics!$B$5:$H$5,0)))=0,"",INDEX(Metrics!$B$6:$H$70,ROW($A39)-ROW($A$5),MATCH(B$5,Metrics!$B$5:$H$5,0))),"")</f>
        <v/>
      </c>
      <c r="C39" s="236" t="str">
        <f>IFERROR(IF(LEN(INDEX(Metrics!$B$6:$H$70,ROW($A39)-ROW($A$5),MATCH(C$5,Metrics!$B$5:$H$5,0)))=0,"",INDEX(Metrics!$B$6:$H$70,ROW($A39)-ROW($A$5),MATCH(C$5,Metrics!$B$5:$H$5,0))),"")</f>
        <v/>
      </c>
      <c r="D39" s="236" t="str">
        <f>IFERROR(IF(LEN(INDEX(Metrics!$B$6:$H$70,ROW($A39)-ROW($A$5),MATCH(D$5,Metrics!$B$5:$H$5,0)))=0,"",INDEX(Metrics!$B$6:$H$70,ROW($A39)-ROW($A$5),MATCH(D$5,Metrics!$B$5:$H$5,0))),"")</f>
        <v/>
      </c>
      <c r="E39" s="237" t="str">
        <f>IFERROR(IF(LEN(INDEX(Metrics!$B$6:$H$70,ROW($A39)-ROW($A$5),MATCH(E$5,Metrics!$B$5:$H$5,0)))=0,"",INDEX(Metrics!$B$6:$H$70,ROW($A39)-ROW($A$5),MATCH(E$5,Metrics!$B$5:$H$5,0))),"")</f>
        <v/>
      </c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48"/>
    </row>
    <row r="40" spans="1:17" x14ac:dyDescent="0.25">
      <c r="A40" s="3"/>
      <c r="B40" s="235" t="str">
        <f>IFERROR(IF(LEN(INDEX(Metrics!$B$6:$H$70,ROW($A40)-ROW($A$5),MATCH(B$5,Metrics!$B$5:$H$5,0)))=0,"",INDEX(Metrics!$B$6:$H$70,ROW($A40)-ROW($A$5),MATCH(B$5,Metrics!$B$5:$H$5,0))),"")</f>
        <v/>
      </c>
      <c r="C40" s="236" t="str">
        <f>IFERROR(IF(LEN(INDEX(Metrics!$B$6:$H$70,ROW($A40)-ROW($A$5),MATCH(C$5,Metrics!$B$5:$H$5,0)))=0,"",INDEX(Metrics!$B$6:$H$70,ROW($A40)-ROW($A$5),MATCH(C$5,Metrics!$B$5:$H$5,0))),"")</f>
        <v/>
      </c>
      <c r="D40" s="236" t="str">
        <f>IFERROR(IF(LEN(INDEX(Metrics!$B$6:$H$70,ROW($A40)-ROW($A$5),MATCH(D$5,Metrics!$B$5:$H$5,0)))=0,"",INDEX(Metrics!$B$6:$H$70,ROW($A40)-ROW($A$5),MATCH(D$5,Metrics!$B$5:$H$5,0))),"")</f>
        <v/>
      </c>
      <c r="E40" s="237" t="str">
        <f>IFERROR(IF(LEN(INDEX(Metrics!$B$6:$H$70,ROW($A40)-ROW($A$5),MATCH(E$5,Metrics!$B$5:$H$5,0)))=0,"",INDEX(Metrics!$B$6:$H$70,ROW($A40)-ROW($A$5),MATCH(E$5,Metrics!$B$5:$H$5,0))),"")</f>
        <v/>
      </c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35" t="str">
        <f>IFERROR(IF(LEN(INDEX(Metrics!$B$6:$H$70,ROW($A41)-ROW($A$5),MATCH(B$5,Metrics!$B$5:$H$5,0)))=0,"",INDEX(Metrics!$B$6:$H$70,ROW($A41)-ROW($A$5),MATCH(B$5,Metrics!$B$5:$H$5,0))),"")</f>
        <v/>
      </c>
      <c r="C41" s="236" t="str">
        <f>IFERROR(IF(LEN(INDEX(Metrics!$B$6:$H$70,ROW($A41)-ROW($A$5),MATCH(C$5,Metrics!$B$5:$H$5,0)))=0,"",INDEX(Metrics!$B$6:$H$70,ROW($A41)-ROW($A$5),MATCH(C$5,Metrics!$B$5:$H$5,0))),"")</f>
        <v/>
      </c>
      <c r="D41" s="236" t="str">
        <f>IFERROR(IF(LEN(INDEX(Metrics!$B$6:$H$70,ROW($A41)-ROW($A$5),MATCH(D$5,Metrics!$B$5:$H$5,0)))=0,"",INDEX(Metrics!$B$6:$H$70,ROW($A41)-ROW($A$5),MATCH(D$5,Metrics!$B$5:$H$5,0))),"")</f>
        <v/>
      </c>
      <c r="E41" s="237" t="str">
        <f>IFERROR(IF(LEN(INDEX(Metrics!$B$6:$H$70,ROW($A41)-ROW($A$5),MATCH(E$5,Metrics!$B$5:$H$5,0)))=0,"",INDEX(Metrics!$B$6:$H$70,ROW($A41)-ROW($A$5),MATCH(E$5,Metrics!$B$5:$H$5,0))),"")</f>
        <v/>
      </c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35" t="str">
        <f>IFERROR(IF(LEN(INDEX(Metrics!$B$6:$H$70,ROW($A42)-ROW($A$5),MATCH(B$5,Metrics!$B$5:$H$5,0)))=0,"",INDEX(Metrics!$B$6:$H$70,ROW($A42)-ROW($A$5),MATCH(B$5,Metrics!$B$5:$H$5,0))),"")</f>
        <v/>
      </c>
      <c r="C42" s="236" t="str">
        <f>IFERROR(IF(LEN(INDEX(Metrics!$B$6:$H$70,ROW($A42)-ROW($A$5),MATCH(C$5,Metrics!$B$5:$H$5,0)))=0,"",INDEX(Metrics!$B$6:$H$70,ROW($A42)-ROW($A$5),MATCH(C$5,Metrics!$B$5:$H$5,0))),"")</f>
        <v/>
      </c>
      <c r="D42" s="236" t="str">
        <f>IFERROR(IF(LEN(INDEX(Metrics!$B$6:$H$70,ROW($A42)-ROW($A$5),MATCH(D$5,Metrics!$B$5:$H$5,0)))=0,"",INDEX(Metrics!$B$6:$H$70,ROW($A42)-ROW($A$5),MATCH(D$5,Metrics!$B$5:$H$5,0))),"")</f>
        <v/>
      </c>
      <c r="E42" s="237" t="str">
        <f>IFERROR(IF(LEN(INDEX(Metrics!$B$6:$H$70,ROW($A42)-ROW($A$5),MATCH(E$5,Metrics!$B$5:$H$5,0)))=0,"",INDEX(Metrics!$B$6:$H$70,ROW($A42)-ROW($A$5),MATCH(E$5,Metrics!$B$5:$H$5,0))),"")</f>
        <v/>
      </c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35" t="str">
        <f>IFERROR(IF(LEN(INDEX(Metrics!$B$6:$H$70,ROW($A43)-ROW($A$5),MATCH(B$5,Metrics!$B$5:$H$5,0)))=0,"",INDEX(Metrics!$B$6:$H$70,ROW($A43)-ROW($A$5),MATCH(B$5,Metrics!$B$5:$H$5,0))),"")</f>
        <v/>
      </c>
      <c r="C43" s="236" t="str">
        <f>IFERROR(IF(LEN(INDEX(Metrics!$B$6:$H$70,ROW($A43)-ROW($A$5),MATCH(C$5,Metrics!$B$5:$H$5,0)))=0,"",INDEX(Metrics!$B$6:$H$70,ROW($A43)-ROW($A$5),MATCH(C$5,Metrics!$B$5:$H$5,0))),"")</f>
        <v/>
      </c>
      <c r="D43" s="236" t="str">
        <f>IFERROR(IF(LEN(INDEX(Metrics!$B$6:$H$70,ROW($A43)-ROW($A$5),MATCH(D$5,Metrics!$B$5:$H$5,0)))=0,"",INDEX(Metrics!$B$6:$H$70,ROW($A43)-ROW($A$5),MATCH(D$5,Metrics!$B$5:$H$5,0))),"")</f>
        <v/>
      </c>
      <c r="E43" s="237" t="str">
        <f>IFERROR(IF(LEN(INDEX(Metrics!$B$6:$H$70,ROW($A43)-ROW($A$5),MATCH(E$5,Metrics!$B$5:$H$5,0)))=0,"",INDEX(Metrics!$B$6:$H$70,ROW($A43)-ROW($A$5),MATCH(E$5,Metrics!$B$5:$H$5,0))),"")</f>
        <v/>
      </c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B44" s="235" t="str">
        <f>IFERROR(IF(LEN(INDEX(Metrics!$B$6:$H$70,ROW($A44)-ROW($A$5),MATCH(B$5,Metrics!$B$5:$H$5,0)))=0,"",INDEX(Metrics!$B$6:$H$70,ROW($A44)-ROW($A$5),MATCH(B$5,Metrics!$B$5:$H$5,0))),"")</f>
        <v/>
      </c>
      <c r="C44" s="236" t="str">
        <f>IFERROR(IF(LEN(INDEX(Metrics!$B$6:$H$70,ROW($A44)-ROW($A$5),MATCH(C$5,Metrics!$B$5:$H$5,0)))=0,"",INDEX(Metrics!$B$6:$H$70,ROW($A44)-ROW($A$5),MATCH(C$5,Metrics!$B$5:$H$5,0))),"")</f>
        <v/>
      </c>
      <c r="D44" s="236" t="str">
        <f>IFERROR(IF(LEN(INDEX(Metrics!$B$6:$H$70,ROW($A44)-ROW($A$5),MATCH(D$5,Metrics!$B$5:$H$5,0)))=0,"",INDEX(Metrics!$B$6:$H$70,ROW($A44)-ROW($A$5),MATCH(D$5,Metrics!$B$5:$H$5,0))),"")</f>
        <v/>
      </c>
      <c r="E44" s="237" t="str">
        <f>IFERROR(IF(LEN(INDEX(Metrics!$B$6:$H$70,ROW($A44)-ROW($A$5),MATCH(E$5,Metrics!$B$5:$H$5,0)))=0,"",INDEX(Metrics!$B$6:$H$70,ROW($A44)-ROW($A$5),MATCH(E$5,Metrics!$B$5:$H$5,0))),"")</f>
        <v/>
      </c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48"/>
    </row>
    <row r="45" spans="1:17" x14ac:dyDescent="0.25">
      <c r="B45" s="235" t="str">
        <f>IFERROR(IF(LEN(INDEX(Metrics!$B$6:$H$70,ROW($A45)-ROW($A$5),MATCH(B$5,Metrics!$B$5:$H$5,0)))=0,"",INDEX(Metrics!$B$6:$H$70,ROW($A45)-ROW($A$5),MATCH(B$5,Metrics!$B$5:$H$5,0))),"")</f>
        <v/>
      </c>
      <c r="C45" s="236" t="str">
        <f>IFERROR(IF(LEN(INDEX(Metrics!$B$6:$H$70,ROW($A45)-ROW($A$5),MATCH(C$5,Metrics!$B$5:$H$5,0)))=0,"",INDEX(Metrics!$B$6:$H$70,ROW($A45)-ROW($A$5),MATCH(C$5,Metrics!$B$5:$H$5,0))),"")</f>
        <v/>
      </c>
      <c r="D45" s="236" t="str">
        <f>IFERROR(IF(LEN(INDEX(Metrics!$B$6:$H$70,ROW($A45)-ROW($A$5),MATCH(D$5,Metrics!$B$5:$H$5,0)))=0,"",INDEX(Metrics!$B$6:$H$70,ROW($A45)-ROW($A$5),MATCH(D$5,Metrics!$B$5:$H$5,0))),"")</f>
        <v/>
      </c>
      <c r="E45" s="237" t="str">
        <f>IFERROR(IF(LEN(INDEX(Metrics!$B$6:$H$70,ROW($A45)-ROW($A$5),MATCH(E$5,Metrics!$B$5:$H$5,0)))=0,"",INDEX(Metrics!$B$6:$H$70,ROW($A45)-ROW($A$5),MATCH(E$5,Metrics!$B$5:$H$5,0))),"")</f>
        <v/>
      </c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48"/>
    </row>
    <row r="46" spans="1:17" x14ac:dyDescent="0.25">
      <c r="B46" s="235" t="str">
        <f>IFERROR(IF(LEN(INDEX(Metrics!$B$6:$H$70,ROW($A46)-ROW($A$5),MATCH(B$5,Metrics!$B$5:$H$5,0)))=0,"",INDEX(Metrics!$B$6:$H$70,ROW($A46)-ROW($A$5),MATCH(B$5,Metrics!$B$5:$H$5,0))),"")</f>
        <v/>
      </c>
      <c r="C46" s="236" t="str">
        <f>IFERROR(IF(LEN(INDEX(Metrics!$B$6:$H$70,ROW($A46)-ROW($A$5),MATCH(C$5,Metrics!$B$5:$H$5,0)))=0,"",INDEX(Metrics!$B$6:$H$70,ROW($A46)-ROW($A$5),MATCH(C$5,Metrics!$B$5:$H$5,0))),"")</f>
        <v/>
      </c>
      <c r="D46" s="236" t="str">
        <f>IFERROR(IF(LEN(INDEX(Metrics!$B$6:$H$70,ROW($A46)-ROW($A$5),MATCH(D$5,Metrics!$B$5:$H$5,0)))=0,"",INDEX(Metrics!$B$6:$H$70,ROW($A46)-ROW($A$5),MATCH(D$5,Metrics!$B$5:$H$5,0))),"")</f>
        <v/>
      </c>
      <c r="E46" s="237" t="str">
        <f>IFERROR(IF(LEN(INDEX(Metrics!$B$6:$H$70,ROW($A46)-ROW($A$5),MATCH(E$5,Metrics!$B$5:$H$5,0)))=0,"",INDEX(Metrics!$B$6:$H$70,ROW($A46)-ROW($A$5),MATCH(E$5,Metrics!$B$5:$H$5,0))),"")</f>
        <v/>
      </c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48"/>
    </row>
    <row r="47" spans="1:17" x14ac:dyDescent="0.25">
      <c r="B47" s="235" t="str">
        <f>IFERROR(IF(LEN(INDEX(Metrics!$B$6:$H$70,ROW($A47)-ROW($A$5),MATCH(B$5,Metrics!$B$5:$H$5,0)))=0,"",INDEX(Metrics!$B$6:$H$70,ROW($A47)-ROW($A$5),MATCH(B$5,Metrics!$B$5:$H$5,0))),"")</f>
        <v/>
      </c>
      <c r="C47" s="236" t="str">
        <f>IFERROR(IF(LEN(INDEX(Metrics!$B$6:$H$70,ROW($A47)-ROW($A$5),MATCH(C$5,Metrics!$B$5:$H$5,0)))=0,"",INDEX(Metrics!$B$6:$H$70,ROW($A47)-ROW($A$5),MATCH(C$5,Metrics!$B$5:$H$5,0))),"")</f>
        <v/>
      </c>
      <c r="D47" s="236" t="str">
        <f>IFERROR(IF(LEN(INDEX(Metrics!$B$6:$H$70,ROW($A47)-ROW($A$5),MATCH(D$5,Metrics!$B$5:$H$5,0)))=0,"",INDEX(Metrics!$B$6:$H$70,ROW($A47)-ROW($A$5),MATCH(D$5,Metrics!$B$5:$H$5,0))),"")</f>
        <v/>
      </c>
      <c r="E47" s="237" t="str">
        <f>IFERROR(IF(LEN(INDEX(Metrics!$B$6:$H$70,ROW($A47)-ROW($A$5),MATCH(E$5,Metrics!$B$5:$H$5,0)))=0,"",INDEX(Metrics!$B$6:$H$70,ROW($A47)-ROW($A$5),MATCH(E$5,Metrics!$B$5:$H$5,0))),"")</f>
        <v/>
      </c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48"/>
    </row>
    <row r="48" spans="1:17" x14ac:dyDescent="0.25">
      <c r="B48" s="235" t="str">
        <f>IFERROR(IF(LEN(INDEX(Metrics!$B$6:$H$70,ROW($A48)-ROW($A$5),MATCH(B$5,Metrics!$B$5:$H$5,0)))=0,"",INDEX(Metrics!$B$6:$H$70,ROW($A48)-ROW($A$5),MATCH(B$5,Metrics!$B$5:$H$5,0))),"")</f>
        <v/>
      </c>
      <c r="C48" s="236" t="str">
        <f>IFERROR(IF(LEN(INDEX(Metrics!$B$6:$H$70,ROW($A48)-ROW($A$5),MATCH(C$5,Metrics!$B$5:$H$5,0)))=0,"",INDEX(Metrics!$B$6:$H$70,ROW($A48)-ROW($A$5),MATCH(C$5,Metrics!$B$5:$H$5,0))),"")</f>
        <v/>
      </c>
      <c r="D48" s="236" t="str">
        <f>IFERROR(IF(LEN(INDEX(Metrics!$B$6:$H$70,ROW($A48)-ROW($A$5),MATCH(D$5,Metrics!$B$5:$H$5,0)))=0,"",INDEX(Metrics!$B$6:$H$70,ROW($A48)-ROW($A$5),MATCH(D$5,Metrics!$B$5:$H$5,0))),"")</f>
        <v/>
      </c>
      <c r="E48" s="237" t="str">
        <f>IFERROR(IF(LEN(INDEX(Metrics!$B$6:$H$70,ROW($A48)-ROW($A$5),MATCH(E$5,Metrics!$B$5:$H$5,0)))=0,"",INDEX(Metrics!$B$6:$H$70,ROW($A48)-ROW($A$5),MATCH(E$5,Metrics!$B$5:$H$5,0))),"")</f>
        <v/>
      </c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48"/>
    </row>
    <row r="49" spans="2:17" x14ac:dyDescent="0.25">
      <c r="B49" s="235" t="str">
        <f>IFERROR(IF(LEN(INDEX(Metrics!$B$6:$H$70,ROW($A49)-ROW($A$5),MATCH(B$5,Metrics!$B$5:$H$5,0)))=0,"",INDEX(Metrics!$B$6:$H$70,ROW($A49)-ROW($A$5),MATCH(B$5,Metrics!$B$5:$H$5,0))),"")</f>
        <v/>
      </c>
      <c r="C49" s="236" t="str">
        <f>IFERROR(IF(LEN(INDEX(Metrics!$B$6:$H$70,ROW($A49)-ROW($A$5),MATCH(C$5,Metrics!$B$5:$H$5,0)))=0,"",INDEX(Metrics!$B$6:$H$70,ROW($A49)-ROW($A$5),MATCH(C$5,Metrics!$B$5:$H$5,0))),"")</f>
        <v/>
      </c>
      <c r="D49" s="236" t="str">
        <f>IFERROR(IF(LEN(INDEX(Metrics!$B$6:$H$70,ROW($A49)-ROW($A$5),MATCH(D$5,Metrics!$B$5:$H$5,0)))=0,"",INDEX(Metrics!$B$6:$H$70,ROW($A49)-ROW($A$5),MATCH(D$5,Metrics!$B$5:$H$5,0))),"")</f>
        <v/>
      </c>
      <c r="E49" s="237" t="str">
        <f>IFERROR(IF(LEN(INDEX(Metrics!$B$6:$H$70,ROW($A49)-ROW($A$5),MATCH(E$5,Metrics!$B$5:$H$5,0)))=0,"",INDEX(Metrics!$B$6:$H$70,ROW($A49)-ROW($A$5),MATCH(E$5,Metrics!$B$5:$H$5,0))),"")</f>
        <v/>
      </c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48"/>
    </row>
    <row r="50" spans="2:17" x14ac:dyDescent="0.25">
      <c r="B50" s="235" t="str">
        <f>IFERROR(IF(LEN(INDEX(Metrics!$B$6:$H$70,ROW($A50)-ROW($A$5),MATCH(B$5,Metrics!$B$5:$H$5,0)))=0,"",INDEX(Metrics!$B$6:$H$70,ROW($A50)-ROW($A$5),MATCH(B$5,Metrics!$B$5:$H$5,0))),"")</f>
        <v/>
      </c>
      <c r="C50" s="236" t="str">
        <f>IFERROR(IF(LEN(INDEX(Metrics!$B$6:$H$70,ROW($A50)-ROW($A$5),MATCH(C$5,Metrics!$B$5:$H$5,0)))=0,"",INDEX(Metrics!$B$6:$H$70,ROW($A50)-ROW($A$5),MATCH(C$5,Metrics!$B$5:$H$5,0))),"")</f>
        <v/>
      </c>
      <c r="D50" s="236" t="str">
        <f>IFERROR(IF(LEN(INDEX(Metrics!$B$6:$H$70,ROW($A50)-ROW($A$5),MATCH(D$5,Metrics!$B$5:$H$5,0)))=0,"",INDEX(Metrics!$B$6:$H$70,ROW($A50)-ROW($A$5),MATCH(D$5,Metrics!$B$5:$H$5,0))),"")</f>
        <v/>
      </c>
      <c r="E50" s="237" t="str">
        <f>IFERROR(IF(LEN(INDEX(Metrics!$B$6:$H$70,ROW($A50)-ROW($A$5),MATCH(E$5,Metrics!$B$5:$H$5,0)))=0,"",INDEX(Metrics!$B$6:$H$70,ROW($A50)-ROW($A$5),MATCH(E$5,Metrics!$B$5:$H$5,0))),"")</f>
        <v/>
      </c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48"/>
    </row>
    <row r="51" spans="2:17" x14ac:dyDescent="0.25">
      <c r="B51" s="235" t="str">
        <f>IFERROR(IF(LEN(INDEX(Metrics!$B$6:$H$70,ROW($A51)-ROW($A$5),MATCH(B$5,Metrics!$B$5:$H$5,0)))=0,"",INDEX(Metrics!$B$6:$H$70,ROW($A51)-ROW($A$5),MATCH(B$5,Metrics!$B$5:$H$5,0))),"")</f>
        <v/>
      </c>
      <c r="C51" s="236" t="str">
        <f>IFERROR(IF(LEN(INDEX(Metrics!$B$6:$H$70,ROW($A51)-ROW($A$5),MATCH(C$5,Metrics!$B$5:$H$5,0)))=0,"",INDEX(Metrics!$B$6:$H$70,ROW($A51)-ROW($A$5),MATCH(C$5,Metrics!$B$5:$H$5,0))),"")</f>
        <v/>
      </c>
      <c r="D51" s="236" t="str">
        <f>IFERROR(IF(LEN(INDEX(Metrics!$B$6:$H$70,ROW($A51)-ROW($A$5),MATCH(D$5,Metrics!$B$5:$H$5,0)))=0,"",INDEX(Metrics!$B$6:$H$70,ROW($A51)-ROW($A$5),MATCH(D$5,Metrics!$B$5:$H$5,0))),"")</f>
        <v/>
      </c>
      <c r="E51" s="237" t="str">
        <f>IFERROR(IF(LEN(INDEX(Metrics!$B$6:$H$70,ROW($A51)-ROW($A$5),MATCH(E$5,Metrics!$B$5:$H$5,0)))=0,"",INDEX(Metrics!$B$6:$H$70,ROW($A51)-ROW($A$5),MATCH(E$5,Metrics!$B$5:$H$5,0))),"")</f>
        <v/>
      </c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48"/>
    </row>
    <row r="52" spans="2:17" x14ac:dyDescent="0.25">
      <c r="B52" s="235" t="str">
        <f>IFERROR(IF(LEN(INDEX(Metrics!$B$6:$H$70,ROW($A52)-ROW($A$5),MATCH(B$5,Metrics!$B$5:$H$5,0)))=0,"",INDEX(Metrics!$B$6:$H$70,ROW($A52)-ROW($A$5),MATCH(B$5,Metrics!$B$5:$H$5,0))),"")</f>
        <v/>
      </c>
      <c r="C52" s="236" t="str">
        <f>IFERROR(IF(LEN(INDEX(Metrics!$B$6:$H$70,ROW($A52)-ROW($A$5),MATCH(C$5,Metrics!$B$5:$H$5,0)))=0,"",INDEX(Metrics!$B$6:$H$70,ROW($A52)-ROW($A$5),MATCH(C$5,Metrics!$B$5:$H$5,0))),"")</f>
        <v/>
      </c>
      <c r="D52" s="236" t="str">
        <f>IFERROR(IF(LEN(INDEX(Metrics!$B$6:$H$70,ROW($A52)-ROW($A$5),MATCH(D$5,Metrics!$B$5:$H$5,0)))=0,"",INDEX(Metrics!$B$6:$H$70,ROW($A52)-ROW($A$5),MATCH(D$5,Metrics!$B$5:$H$5,0))),"")</f>
        <v/>
      </c>
      <c r="E52" s="237" t="str">
        <f>IFERROR(IF(LEN(INDEX(Metrics!$B$6:$H$70,ROW($A52)-ROW($A$5),MATCH(E$5,Metrics!$B$5:$H$5,0)))=0,"",INDEX(Metrics!$B$6:$H$70,ROW($A52)-ROW($A$5),MATCH(E$5,Metrics!$B$5:$H$5,0))),"")</f>
        <v/>
      </c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48"/>
    </row>
    <row r="53" spans="2:17" x14ac:dyDescent="0.25">
      <c r="B53" s="235" t="str">
        <f>IFERROR(IF(LEN(INDEX(Metrics!$B$6:$H$70,ROW($A53)-ROW($A$5),MATCH(B$5,Metrics!$B$5:$H$5,0)))=0,"",INDEX(Metrics!$B$6:$H$70,ROW($A53)-ROW($A$5),MATCH(B$5,Metrics!$B$5:$H$5,0))),"")</f>
        <v/>
      </c>
      <c r="C53" s="236" t="str">
        <f>IFERROR(IF(LEN(INDEX(Metrics!$B$6:$H$70,ROW($A53)-ROW($A$5),MATCH(C$5,Metrics!$B$5:$H$5,0)))=0,"",INDEX(Metrics!$B$6:$H$70,ROW($A53)-ROW($A$5),MATCH(C$5,Metrics!$B$5:$H$5,0))),"")</f>
        <v/>
      </c>
      <c r="D53" s="236" t="str">
        <f>IFERROR(IF(LEN(INDEX(Metrics!$B$6:$H$70,ROW($A53)-ROW($A$5),MATCH(D$5,Metrics!$B$5:$H$5,0)))=0,"",INDEX(Metrics!$B$6:$H$70,ROW($A53)-ROW($A$5),MATCH(D$5,Metrics!$B$5:$H$5,0))),"")</f>
        <v/>
      </c>
      <c r="E53" s="237" t="str">
        <f>IFERROR(IF(LEN(INDEX(Metrics!$B$6:$H$70,ROW($A53)-ROW($A$5),MATCH(E$5,Metrics!$B$5:$H$5,0)))=0,"",INDEX(Metrics!$B$6:$H$70,ROW($A53)-ROW($A$5),MATCH(E$5,Metrics!$B$5:$H$5,0))),"")</f>
        <v/>
      </c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48"/>
    </row>
    <row r="54" spans="2:17" x14ac:dyDescent="0.25">
      <c r="B54" s="235" t="str">
        <f>IFERROR(IF(LEN(INDEX(Metrics!$B$6:$H$70,ROW($A54)-ROW($A$5),MATCH(B$5,Metrics!$B$5:$H$5,0)))=0,"",INDEX(Metrics!$B$6:$H$70,ROW($A54)-ROW($A$5),MATCH(B$5,Metrics!$B$5:$H$5,0))),"")</f>
        <v/>
      </c>
      <c r="C54" s="236" t="str">
        <f>IFERROR(IF(LEN(INDEX(Metrics!$B$6:$H$70,ROW($A54)-ROW($A$5),MATCH(C$5,Metrics!$B$5:$H$5,0)))=0,"",INDEX(Metrics!$B$6:$H$70,ROW($A54)-ROW($A$5),MATCH(C$5,Metrics!$B$5:$H$5,0))),"")</f>
        <v/>
      </c>
      <c r="D54" s="236" t="str">
        <f>IFERROR(IF(LEN(INDEX(Metrics!$B$6:$H$70,ROW($A54)-ROW($A$5),MATCH(D$5,Metrics!$B$5:$H$5,0)))=0,"",INDEX(Metrics!$B$6:$H$70,ROW($A54)-ROW($A$5),MATCH(D$5,Metrics!$B$5:$H$5,0))),"")</f>
        <v/>
      </c>
      <c r="E54" s="237" t="str">
        <f>IFERROR(IF(LEN(INDEX(Metrics!$B$6:$H$70,ROW($A54)-ROW($A$5),MATCH(E$5,Metrics!$B$5:$H$5,0)))=0,"",INDEX(Metrics!$B$6:$H$70,ROW($A54)-ROW($A$5),MATCH(E$5,Metrics!$B$5:$H$5,0))),"")</f>
        <v/>
      </c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48"/>
    </row>
    <row r="55" spans="2:17" x14ac:dyDescent="0.25">
      <c r="B55" s="235" t="str">
        <f>IFERROR(IF(LEN(INDEX(Metrics!$B$6:$H$70,ROW($A55)-ROW($A$5),MATCH(B$5,Metrics!$B$5:$H$5,0)))=0,"",INDEX(Metrics!$B$6:$H$70,ROW($A55)-ROW($A$5),MATCH(B$5,Metrics!$B$5:$H$5,0))),"")</f>
        <v/>
      </c>
      <c r="C55" s="236" t="str">
        <f>IFERROR(IF(LEN(INDEX(Metrics!$B$6:$H$70,ROW($A55)-ROW($A$5),MATCH(C$5,Metrics!$B$5:$H$5,0)))=0,"",INDEX(Metrics!$B$6:$H$70,ROW($A55)-ROW($A$5),MATCH(C$5,Metrics!$B$5:$H$5,0))),"")</f>
        <v/>
      </c>
      <c r="D55" s="236" t="str">
        <f>IFERROR(IF(LEN(INDEX(Metrics!$B$6:$H$70,ROW($A55)-ROW($A$5),MATCH(D$5,Metrics!$B$5:$H$5,0)))=0,"",INDEX(Metrics!$B$6:$H$70,ROW($A55)-ROW($A$5),MATCH(D$5,Metrics!$B$5:$H$5,0))),"")</f>
        <v/>
      </c>
      <c r="E55" s="237" t="str">
        <f>IFERROR(IF(LEN(INDEX(Metrics!$B$6:$H$70,ROW($A55)-ROW($A$5),MATCH(E$5,Metrics!$B$5:$H$5,0)))=0,"",INDEX(Metrics!$B$6:$H$70,ROW($A55)-ROW($A$5),MATCH(E$5,Metrics!$B$5:$H$5,0))),"")</f>
        <v/>
      </c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48"/>
    </row>
    <row r="56" spans="2:17" x14ac:dyDescent="0.25">
      <c r="B56" s="235" t="str">
        <f>IFERROR(IF(LEN(INDEX(Metrics!$B$6:$H$70,ROW($A56)-ROW($A$5),MATCH(B$5,Metrics!$B$5:$H$5,0)))=0,"",INDEX(Metrics!$B$6:$H$70,ROW($A56)-ROW($A$5),MATCH(B$5,Metrics!$B$5:$H$5,0))),"")</f>
        <v/>
      </c>
      <c r="C56" s="236" t="str">
        <f>IFERROR(IF(LEN(INDEX(Metrics!$B$6:$H$70,ROW($A56)-ROW($A$5),MATCH(C$5,Metrics!$B$5:$H$5,0)))=0,"",INDEX(Metrics!$B$6:$H$70,ROW($A56)-ROW($A$5),MATCH(C$5,Metrics!$B$5:$H$5,0))),"")</f>
        <v/>
      </c>
      <c r="D56" s="236" t="str">
        <f>IFERROR(IF(LEN(INDEX(Metrics!$B$6:$H$70,ROW($A56)-ROW($A$5),MATCH(D$5,Metrics!$B$5:$H$5,0)))=0,"",INDEX(Metrics!$B$6:$H$70,ROW($A56)-ROW($A$5),MATCH(D$5,Metrics!$B$5:$H$5,0))),"")</f>
        <v/>
      </c>
      <c r="E56" s="237" t="str">
        <f>IFERROR(IF(LEN(INDEX(Metrics!$B$6:$H$70,ROW($A56)-ROW($A$5),MATCH(E$5,Metrics!$B$5:$H$5,0)))=0,"",INDEX(Metrics!$B$6:$H$70,ROW($A56)-ROW($A$5),MATCH(E$5,Metrics!$B$5:$H$5,0))),"")</f>
        <v/>
      </c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48"/>
    </row>
    <row r="57" spans="2:17" x14ac:dyDescent="0.25">
      <c r="B57" s="235" t="str">
        <f>IFERROR(IF(LEN(INDEX(Metrics!$B$6:$H$70,ROW($A57)-ROW($A$5),MATCH(B$5,Metrics!$B$5:$H$5,0)))=0,"",INDEX(Metrics!$B$6:$H$70,ROW($A57)-ROW($A$5),MATCH(B$5,Metrics!$B$5:$H$5,0))),"")</f>
        <v/>
      </c>
      <c r="C57" s="236" t="str">
        <f>IFERROR(IF(LEN(INDEX(Metrics!$B$6:$H$70,ROW($A57)-ROW($A$5),MATCH(C$5,Metrics!$B$5:$H$5,0)))=0,"",INDEX(Metrics!$B$6:$H$70,ROW($A57)-ROW($A$5),MATCH(C$5,Metrics!$B$5:$H$5,0))),"")</f>
        <v/>
      </c>
      <c r="D57" s="236" t="str">
        <f>IFERROR(IF(LEN(INDEX(Metrics!$B$6:$H$70,ROW($A57)-ROW($A$5),MATCH(D$5,Metrics!$B$5:$H$5,0)))=0,"",INDEX(Metrics!$B$6:$H$70,ROW($A57)-ROW($A$5),MATCH(D$5,Metrics!$B$5:$H$5,0))),"")</f>
        <v/>
      </c>
      <c r="E57" s="237" t="str">
        <f>IFERROR(IF(LEN(INDEX(Metrics!$B$6:$H$70,ROW($A57)-ROW($A$5),MATCH(E$5,Metrics!$B$5:$H$5,0)))=0,"",INDEX(Metrics!$B$6:$H$70,ROW($A57)-ROW($A$5),MATCH(E$5,Metrics!$B$5:$H$5,0))),"")</f>
        <v/>
      </c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48"/>
    </row>
    <row r="58" spans="2:17" x14ac:dyDescent="0.25">
      <c r="B58" s="235" t="str">
        <f>IFERROR(IF(LEN(INDEX(Metrics!$B$6:$H$70,ROW($A58)-ROW($A$5),MATCH(B$5,Metrics!$B$5:$H$5,0)))=0,"",INDEX(Metrics!$B$6:$H$70,ROW($A58)-ROW($A$5),MATCH(B$5,Metrics!$B$5:$H$5,0))),"")</f>
        <v/>
      </c>
      <c r="C58" s="236" t="str">
        <f>IFERROR(IF(LEN(INDEX(Metrics!$B$6:$H$70,ROW($A58)-ROW($A$5),MATCH(C$5,Metrics!$B$5:$H$5,0)))=0,"",INDEX(Metrics!$B$6:$H$70,ROW($A58)-ROW($A$5),MATCH(C$5,Metrics!$B$5:$H$5,0))),"")</f>
        <v/>
      </c>
      <c r="D58" s="236" t="str">
        <f>IFERROR(IF(LEN(INDEX(Metrics!$B$6:$H$70,ROW($A58)-ROW($A$5),MATCH(D$5,Metrics!$B$5:$H$5,0)))=0,"",INDEX(Metrics!$B$6:$H$70,ROW($A58)-ROW($A$5),MATCH(D$5,Metrics!$B$5:$H$5,0))),"")</f>
        <v/>
      </c>
      <c r="E58" s="237" t="str">
        <f>IFERROR(IF(LEN(INDEX(Metrics!$B$6:$H$70,ROW($A58)-ROW($A$5),MATCH(E$5,Metrics!$B$5:$H$5,0)))=0,"",INDEX(Metrics!$B$6:$H$70,ROW($A58)-ROW($A$5),MATCH(E$5,Metrics!$B$5:$H$5,0))),"")</f>
        <v/>
      </c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48"/>
    </row>
    <row r="59" spans="2:17" x14ac:dyDescent="0.25">
      <c r="B59" s="235" t="str">
        <f>IFERROR(IF(LEN(INDEX(Metrics!$B$6:$H$70,ROW($A59)-ROW($A$5),MATCH(B$5,Metrics!$B$5:$H$5,0)))=0,"",INDEX(Metrics!$B$6:$H$70,ROW($A59)-ROW($A$5),MATCH(B$5,Metrics!$B$5:$H$5,0))),"")</f>
        <v/>
      </c>
      <c r="C59" s="236" t="str">
        <f>IFERROR(IF(LEN(INDEX(Metrics!$B$6:$H$70,ROW($A59)-ROW($A$5),MATCH(C$5,Metrics!$B$5:$H$5,0)))=0,"",INDEX(Metrics!$B$6:$H$70,ROW($A59)-ROW($A$5),MATCH(C$5,Metrics!$B$5:$H$5,0))),"")</f>
        <v/>
      </c>
      <c r="D59" s="236" t="str">
        <f>IFERROR(IF(LEN(INDEX(Metrics!$B$6:$H$70,ROW($A59)-ROW($A$5),MATCH(D$5,Metrics!$B$5:$H$5,0)))=0,"",INDEX(Metrics!$B$6:$H$70,ROW($A59)-ROW($A$5),MATCH(D$5,Metrics!$B$5:$H$5,0))),"")</f>
        <v/>
      </c>
      <c r="E59" s="237" t="str">
        <f>IFERROR(IF(LEN(INDEX(Metrics!$B$6:$H$70,ROW($A59)-ROW($A$5),MATCH(E$5,Metrics!$B$5:$H$5,0)))=0,"",INDEX(Metrics!$B$6:$H$70,ROW($A59)-ROW($A$5),MATCH(E$5,Metrics!$B$5:$H$5,0))),"")</f>
        <v/>
      </c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48"/>
    </row>
    <row r="60" spans="2:17" x14ac:dyDescent="0.25">
      <c r="B60" s="235" t="str">
        <f>IFERROR(IF(LEN(INDEX(Metrics!$B$6:$H$70,ROW($A60)-ROW($A$5),MATCH(B$5,Metrics!$B$5:$H$5,0)))=0,"",INDEX(Metrics!$B$6:$H$70,ROW($A60)-ROW($A$5),MATCH(B$5,Metrics!$B$5:$H$5,0))),"")</f>
        <v/>
      </c>
      <c r="C60" s="236" t="str">
        <f>IFERROR(IF(LEN(INDEX(Metrics!$B$6:$H$70,ROW($A60)-ROW($A$5),MATCH(C$5,Metrics!$B$5:$H$5,0)))=0,"",INDEX(Metrics!$B$6:$H$70,ROW($A60)-ROW($A$5),MATCH(C$5,Metrics!$B$5:$H$5,0))),"")</f>
        <v/>
      </c>
      <c r="D60" s="236" t="str">
        <f>IFERROR(IF(LEN(INDEX(Metrics!$B$6:$H$70,ROW($A60)-ROW($A$5),MATCH(D$5,Metrics!$B$5:$H$5,0)))=0,"",INDEX(Metrics!$B$6:$H$70,ROW($A60)-ROW($A$5),MATCH(D$5,Metrics!$B$5:$H$5,0))),"")</f>
        <v/>
      </c>
      <c r="E60" s="237" t="str">
        <f>IFERROR(IF(LEN(INDEX(Metrics!$B$6:$H$70,ROW($A60)-ROW($A$5),MATCH(E$5,Metrics!$B$5:$H$5,0)))=0,"",INDEX(Metrics!$B$6:$H$70,ROW($A60)-ROW($A$5),MATCH(E$5,Metrics!$B$5:$H$5,0))),"")</f>
        <v/>
      </c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48"/>
    </row>
    <row r="61" spans="2:17" x14ac:dyDescent="0.25">
      <c r="B61" s="235" t="str">
        <f>IFERROR(IF(LEN(INDEX(Metrics!$B$6:$H$70,ROW($A61)-ROW($A$5),MATCH(B$5,Metrics!$B$5:$H$5,0)))=0,"",INDEX(Metrics!$B$6:$H$70,ROW($A61)-ROW($A$5),MATCH(B$5,Metrics!$B$5:$H$5,0))),"")</f>
        <v/>
      </c>
      <c r="C61" s="236" t="str">
        <f>IFERROR(IF(LEN(INDEX(Metrics!$B$6:$H$70,ROW($A61)-ROW($A$5),MATCH(C$5,Metrics!$B$5:$H$5,0)))=0,"",INDEX(Metrics!$B$6:$H$70,ROW($A61)-ROW($A$5),MATCH(C$5,Metrics!$B$5:$H$5,0))),"")</f>
        <v/>
      </c>
      <c r="D61" s="236" t="str">
        <f>IFERROR(IF(LEN(INDEX(Metrics!$B$6:$H$70,ROW($A61)-ROW($A$5),MATCH(D$5,Metrics!$B$5:$H$5,0)))=0,"",INDEX(Metrics!$B$6:$H$70,ROW($A61)-ROW($A$5),MATCH(D$5,Metrics!$B$5:$H$5,0))),"")</f>
        <v/>
      </c>
      <c r="E61" s="237" t="str">
        <f>IFERROR(IF(LEN(INDEX(Metrics!$B$6:$H$70,ROW($A61)-ROW($A$5),MATCH(E$5,Metrics!$B$5:$H$5,0)))=0,"",INDEX(Metrics!$B$6:$H$70,ROW($A61)-ROW($A$5),MATCH(E$5,Metrics!$B$5:$H$5,0))),"")</f>
        <v/>
      </c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48"/>
    </row>
    <row r="62" spans="2:17" x14ac:dyDescent="0.25">
      <c r="B62" s="235" t="str">
        <f>IFERROR(IF(LEN(INDEX(Metrics!$B$6:$H$70,ROW($A62)-ROW($A$5),MATCH(B$5,Metrics!$B$5:$H$5,0)))=0,"",INDEX(Metrics!$B$6:$H$70,ROW($A62)-ROW($A$5),MATCH(B$5,Metrics!$B$5:$H$5,0))),"")</f>
        <v/>
      </c>
      <c r="C62" s="236" t="str">
        <f>IFERROR(IF(LEN(INDEX(Metrics!$B$6:$H$70,ROW($A62)-ROW($A$5),MATCH(C$5,Metrics!$B$5:$H$5,0)))=0,"",INDEX(Metrics!$B$6:$H$70,ROW($A62)-ROW($A$5),MATCH(C$5,Metrics!$B$5:$H$5,0))),"")</f>
        <v/>
      </c>
      <c r="D62" s="236" t="str">
        <f>IFERROR(IF(LEN(INDEX(Metrics!$B$6:$H$70,ROW($A62)-ROW($A$5),MATCH(D$5,Metrics!$B$5:$H$5,0)))=0,"",INDEX(Metrics!$B$6:$H$70,ROW($A62)-ROW($A$5),MATCH(D$5,Metrics!$B$5:$H$5,0))),"")</f>
        <v/>
      </c>
      <c r="E62" s="237" t="str">
        <f>IFERROR(IF(LEN(INDEX(Metrics!$B$6:$H$70,ROW($A62)-ROW($A$5),MATCH(E$5,Metrics!$B$5:$H$5,0)))=0,"",INDEX(Metrics!$B$6:$H$70,ROW($A62)-ROW($A$5),MATCH(E$5,Metrics!$B$5:$H$5,0))),"")</f>
        <v/>
      </c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48"/>
    </row>
    <row r="63" spans="2:17" x14ac:dyDescent="0.25">
      <c r="B63" s="235" t="str">
        <f>IFERROR(IF(LEN(INDEX(Metrics!$B$6:$H$70,ROW($A63)-ROW($A$5),MATCH(B$5,Metrics!$B$5:$H$5,0)))=0,"",INDEX(Metrics!$B$6:$H$70,ROW($A63)-ROW($A$5),MATCH(B$5,Metrics!$B$5:$H$5,0))),"")</f>
        <v/>
      </c>
      <c r="C63" s="236" t="str">
        <f>IFERROR(IF(LEN(INDEX(Metrics!$B$6:$H$70,ROW($A63)-ROW($A$5),MATCH(C$5,Metrics!$B$5:$H$5,0)))=0,"",INDEX(Metrics!$B$6:$H$70,ROW($A63)-ROW($A$5),MATCH(C$5,Metrics!$B$5:$H$5,0))),"")</f>
        <v/>
      </c>
      <c r="D63" s="236" t="str">
        <f>IFERROR(IF(LEN(INDEX(Metrics!$B$6:$H$70,ROW($A63)-ROW($A$5),MATCH(D$5,Metrics!$B$5:$H$5,0)))=0,"",INDEX(Metrics!$B$6:$H$70,ROW($A63)-ROW($A$5),MATCH(D$5,Metrics!$B$5:$H$5,0))),"")</f>
        <v/>
      </c>
      <c r="E63" s="237" t="str">
        <f>IFERROR(IF(LEN(INDEX(Metrics!$B$6:$H$70,ROW($A63)-ROW($A$5),MATCH(E$5,Metrics!$B$5:$H$5,0)))=0,"",INDEX(Metrics!$B$6:$H$70,ROW($A63)-ROW($A$5),MATCH(E$5,Metrics!$B$5:$H$5,0))),"")</f>
        <v/>
      </c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  <c r="Q63" s="248"/>
    </row>
    <row r="64" spans="2:17" x14ac:dyDescent="0.25">
      <c r="B64" s="235" t="str">
        <f>IFERROR(IF(LEN(INDEX(Metrics!$B$6:$H$70,ROW($A64)-ROW($A$5),MATCH(B$5,Metrics!$B$5:$H$5,0)))=0,"",INDEX(Metrics!$B$6:$H$70,ROW($A64)-ROW($A$5),MATCH(B$5,Metrics!$B$5:$H$5,0))),"")</f>
        <v/>
      </c>
      <c r="C64" s="236" t="str">
        <f>IFERROR(IF(LEN(INDEX(Metrics!$B$6:$H$70,ROW($A64)-ROW($A$5),MATCH(C$5,Metrics!$B$5:$H$5,0)))=0,"",INDEX(Metrics!$B$6:$H$70,ROW($A64)-ROW($A$5),MATCH(C$5,Metrics!$B$5:$H$5,0))),"")</f>
        <v/>
      </c>
      <c r="D64" s="236" t="str">
        <f>IFERROR(IF(LEN(INDEX(Metrics!$B$6:$H$70,ROW($A64)-ROW($A$5),MATCH(D$5,Metrics!$B$5:$H$5,0)))=0,"",INDEX(Metrics!$B$6:$H$70,ROW($A64)-ROW($A$5),MATCH(D$5,Metrics!$B$5:$H$5,0))),"")</f>
        <v/>
      </c>
      <c r="E64" s="237" t="str">
        <f>IFERROR(IF(LEN(INDEX(Metrics!$B$6:$H$70,ROW($A64)-ROW($A$5),MATCH(E$5,Metrics!$B$5:$H$5,0)))=0,"",INDEX(Metrics!$B$6:$H$70,ROW($A64)-ROW($A$5),MATCH(E$5,Metrics!$B$5:$H$5,0))),"")</f>
        <v/>
      </c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48"/>
    </row>
    <row r="65" spans="2:17" x14ac:dyDescent="0.25">
      <c r="B65" s="235" t="str">
        <f>IFERROR(IF(LEN(INDEX(Metrics!$B$6:$H$70,ROW($A65)-ROW($A$5),MATCH(B$5,Metrics!$B$5:$H$5,0)))=0,"",INDEX(Metrics!$B$6:$H$70,ROW($A65)-ROW($A$5),MATCH(B$5,Metrics!$B$5:$H$5,0))),"")</f>
        <v/>
      </c>
      <c r="C65" s="236" t="str">
        <f>IFERROR(IF(LEN(INDEX(Metrics!$B$6:$H$70,ROW($A65)-ROW($A$5),MATCH(C$5,Metrics!$B$5:$H$5,0)))=0,"",INDEX(Metrics!$B$6:$H$70,ROW($A65)-ROW($A$5),MATCH(C$5,Metrics!$B$5:$H$5,0))),"")</f>
        <v/>
      </c>
      <c r="D65" s="236" t="str">
        <f>IFERROR(IF(LEN(INDEX(Metrics!$B$6:$H$70,ROW($A65)-ROW($A$5),MATCH(D$5,Metrics!$B$5:$H$5,0)))=0,"",INDEX(Metrics!$B$6:$H$70,ROW($A65)-ROW($A$5),MATCH(D$5,Metrics!$B$5:$H$5,0))),"")</f>
        <v/>
      </c>
      <c r="E65" s="237" t="str">
        <f>IFERROR(IF(LEN(INDEX(Metrics!$B$6:$H$70,ROW($A65)-ROW($A$5),MATCH(E$5,Metrics!$B$5:$H$5,0)))=0,"",INDEX(Metrics!$B$6:$H$70,ROW($A65)-ROW($A$5),MATCH(E$5,Metrics!$B$5:$H$5,0))),"")</f>
        <v/>
      </c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48"/>
    </row>
    <row r="66" spans="2:17" x14ac:dyDescent="0.25">
      <c r="B66" s="235" t="str">
        <f>IFERROR(IF(LEN(INDEX(Metrics!$B$6:$H$70,ROW($A66)-ROW($A$5),MATCH(B$5,Metrics!$B$5:$H$5,0)))=0,"",INDEX(Metrics!$B$6:$H$70,ROW($A66)-ROW($A$5),MATCH(B$5,Metrics!$B$5:$H$5,0))),"")</f>
        <v/>
      </c>
      <c r="C66" s="236" t="str">
        <f>IFERROR(IF(LEN(INDEX(Metrics!$B$6:$H$70,ROW($A66)-ROW($A$5),MATCH(C$5,Metrics!$B$5:$H$5,0)))=0,"",INDEX(Metrics!$B$6:$H$70,ROW($A66)-ROW($A$5),MATCH(C$5,Metrics!$B$5:$H$5,0))),"")</f>
        <v/>
      </c>
      <c r="D66" s="236" t="str">
        <f>IFERROR(IF(LEN(INDEX(Metrics!$B$6:$H$70,ROW($A66)-ROW($A$5),MATCH(D$5,Metrics!$B$5:$H$5,0)))=0,"",INDEX(Metrics!$B$6:$H$70,ROW($A66)-ROW($A$5),MATCH(D$5,Metrics!$B$5:$H$5,0))),"")</f>
        <v/>
      </c>
      <c r="E66" s="237" t="str">
        <f>IFERROR(IF(LEN(INDEX(Metrics!$B$6:$H$70,ROW($A66)-ROW($A$5),MATCH(E$5,Metrics!$B$5:$H$5,0)))=0,"",INDEX(Metrics!$B$6:$H$70,ROW($A66)-ROW($A$5),MATCH(E$5,Metrics!$B$5:$H$5,0))),"")</f>
        <v/>
      </c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48"/>
    </row>
    <row r="67" spans="2:17" x14ac:dyDescent="0.25">
      <c r="B67" s="235" t="str">
        <f>IFERROR(IF(LEN(INDEX(Metrics!$B$6:$H$70,ROW($A67)-ROW($A$5),MATCH(B$5,Metrics!$B$5:$H$5,0)))=0,"",INDEX(Metrics!$B$6:$H$70,ROW($A67)-ROW($A$5),MATCH(B$5,Metrics!$B$5:$H$5,0))),"")</f>
        <v/>
      </c>
      <c r="C67" s="236" t="str">
        <f>IFERROR(IF(LEN(INDEX(Metrics!$B$6:$H$70,ROW($A67)-ROW($A$5),MATCH(C$5,Metrics!$B$5:$H$5,0)))=0,"",INDEX(Metrics!$B$6:$H$70,ROW($A67)-ROW($A$5),MATCH(C$5,Metrics!$B$5:$H$5,0))),"")</f>
        <v/>
      </c>
      <c r="D67" s="236" t="str">
        <f>IFERROR(IF(LEN(INDEX(Metrics!$B$6:$H$70,ROW($A67)-ROW($A$5),MATCH(D$5,Metrics!$B$5:$H$5,0)))=0,"",INDEX(Metrics!$B$6:$H$70,ROW($A67)-ROW($A$5),MATCH(D$5,Metrics!$B$5:$H$5,0))),"")</f>
        <v/>
      </c>
      <c r="E67" s="237" t="str">
        <f>IFERROR(IF(LEN(INDEX(Metrics!$B$6:$H$70,ROW($A67)-ROW($A$5),MATCH(E$5,Metrics!$B$5:$H$5,0)))=0,"",INDEX(Metrics!$B$6:$H$70,ROW($A67)-ROW($A$5),MATCH(E$5,Metrics!$B$5:$H$5,0))),"")</f>
        <v/>
      </c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48"/>
    </row>
    <row r="68" spans="2:17" x14ac:dyDescent="0.25">
      <c r="B68" s="235" t="str">
        <f>IFERROR(IF(LEN(INDEX(Metrics!$B$6:$H$70,ROW($A68)-ROW($A$5),MATCH(B$5,Metrics!$B$5:$H$5,0)))=0,"",INDEX(Metrics!$B$6:$H$70,ROW($A68)-ROW($A$5),MATCH(B$5,Metrics!$B$5:$H$5,0))),"")</f>
        <v/>
      </c>
      <c r="C68" s="236" t="str">
        <f>IFERROR(IF(LEN(INDEX(Metrics!$B$6:$H$70,ROW($A68)-ROW($A$5),MATCH(C$5,Metrics!$B$5:$H$5,0)))=0,"",INDEX(Metrics!$B$6:$H$70,ROW($A68)-ROW($A$5),MATCH(C$5,Metrics!$B$5:$H$5,0))),"")</f>
        <v/>
      </c>
      <c r="D68" s="236" t="str">
        <f>IFERROR(IF(LEN(INDEX(Metrics!$B$6:$H$70,ROW($A68)-ROW($A$5),MATCH(D$5,Metrics!$B$5:$H$5,0)))=0,"",INDEX(Metrics!$B$6:$H$70,ROW($A68)-ROW($A$5),MATCH(D$5,Metrics!$B$5:$H$5,0))),"")</f>
        <v/>
      </c>
      <c r="E68" s="237" t="str">
        <f>IFERROR(IF(LEN(INDEX(Metrics!$B$6:$H$70,ROW($A68)-ROW($A$5),MATCH(E$5,Metrics!$B$5:$H$5,0)))=0,"",INDEX(Metrics!$B$6:$H$70,ROW($A68)-ROW($A$5),MATCH(E$5,Metrics!$B$5:$H$5,0))),"")</f>
        <v/>
      </c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48"/>
    </row>
    <row r="69" spans="2:17" x14ac:dyDescent="0.25">
      <c r="B69" s="235" t="str">
        <f>IFERROR(IF(LEN(INDEX(Metrics!$B$6:$H$70,ROW($A69)-ROW($A$5),MATCH(B$5,Metrics!$B$5:$H$5,0)))=0,"",INDEX(Metrics!$B$6:$H$70,ROW($A69)-ROW($A$5),MATCH(B$5,Metrics!$B$5:$H$5,0))),"")</f>
        <v/>
      </c>
      <c r="C69" s="236" t="str">
        <f>IFERROR(IF(LEN(INDEX(Metrics!$B$6:$H$70,ROW($A69)-ROW($A$5),MATCH(C$5,Metrics!$B$5:$H$5,0)))=0,"",INDEX(Metrics!$B$6:$H$70,ROW($A69)-ROW($A$5),MATCH(C$5,Metrics!$B$5:$H$5,0))),"")</f>
        <v/>
      </c>
      <c r="D69" s="236" t="str">
        <f>IFERROR(IF(LEN(INDEX(Metrics!$B$6:$H$70,ROW($A69)-ROW($A$5),MATCH(D$5,Metrics!$B$5:$H$5,0)))=0,"",INDEX(Metrics!$B$6:$H$70,ROW($A69)-ROW($A$5),MATCH(D$5,Metrics!$B$5:$H$5,0))),"")</f>
        <v/>
      </c>
      <c r="E69" s="237" t="str">
        <f>IFERROR(IF(LEN(INDEX(Metrics!$B$6:$H$70,ROW($A69)-ROW($A$5),MATCH(E$5,Metrics!$B$5:$H$5,0)))=0,"",INDEX(Metrics!$B$6:$H$70,ROW($A69)-ROW($A$5),MATCH(E$5,Metrics!$B$5:$H$5,0))),"")</f>
        <v/>
      </c>
      <c r="F69" s="237"/>
      <c r="G69" s="237"/>
      <c r="H69" s="237"/>
      <c r="I69" s="237"/>
      <c r="J69" s="237"/>
      <c r="K69" s="237"/>
      <c r="L69" s="237"/>
      <c r="M69" s="237"/>
      <c r="N69" s="237"/>
      <c r="O69" s="237"/>
      <c r="P69" s="237"/>
      <c r="Q69" s="248"/>
    </row>
    <row r="70" spans="2:17" x14ac:dyDescent="0.25">
      <c r="B70" s="249" t="str">
        <f>IFERROR(IF(LEN(INDEX(Metrics!$B$6:$H$70,ROW($A70)-ROW($A$5),MATCH(B$5,Metrics!$B$5:$H$5,0)))=0,"",INDEX(Metrics!$B$6:$H$70,ROW($A70)-ROW($A$5),MATCH(B$5,Metrics!$B$5:$H$5,0))),"")</f>
        <v/>
      </c>
      <c r="C70" s="250" t="str">
        <f>IFERROR(IF(LEN(INDEX(Metrics!$B$6:$H$70,ROW($A70)-ROW($A$5),MATCH(C$5,Metrics!$B$5:$H$5,0)))=0,"",INDEX(Metrics!$B$6:$H$70,ROW($A70)-ROW($A$5),MATCH(C$5,Metrics!$B$5:$H$5,0))),"")</f>
        <v/>
      </c>
      <c r="D70" s="250" t="str">
        <f>IFERROR(IF(LEN(INDEX(Metrics!$B$6:$H$70,ROW($A70)-ROW($A$5),MATCH(D$5,Metrics!$B$5:$H$5,0)))=0,"",INDEX(Metrics!$B$6:$H$70,ROW($A70)-ROW($A$5),MATCH(D$5,Metrics!$B$5:$H$5,0))),"")</f>
        <v/>
      </c>
      <c r="E70" s="251" t="str">
        <f>IFERROR(IF(LEN(INDEX(Metrics!$B$6:$H$70,ROW($A70)-ROW($A$5),MATCH(E$5,Metrics!$B$5:$H$5,0)))=0,"",INDEX(Metrics!$B$6:$H$70,ROW($A70)-ROW($A$5),MATCH(E$5,Metrics!$B$5:$H$5,0))),"")</f>
        <v/>
      </c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2"/>
    </row>
  </sheetData>
  <sheetProtection algorithmName="SHA-512" hashValue="4FO9CQmViOf3Fa2a9GZ+oypvfl4bSleZk245woQm/T3OghOKZvfX7ArijPqwLK1w2pIXcJbvjgtTumia6SGGZQ==" saltValue="t9oalMI3d+JvsApfZ+hTrw==" spinCount="100000" sheet="1" objects="1" scenarios="1" formatCells="0" formatColumns="0"/>
  <dataValidations disablePrompts="1"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80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7" t="s">
        <v>0</v>
      </c>
      <c r="C5" s="168" t="s">
        <v>11</v>
      </c>
      <c r="D5" s="168" t="s">
        <v>7</v>
      </c>
      <c r="E5" s="168" t="s">
        <v>1</v>
      </c>
      <c r="F5" s="76" t="str">
        <f>IFERROR(INDEX(Calc!$H$7:$H$18,COLUMN(CY_Target!F4)-COLUMN(CY_Target!$E$4)),"")</f>
        <v>Jan 2024</v>
      </c>
      <c r="G5" s="76" t="str">
        <f>IFERROR(INDEX(Calc!$H$7:$H$18,COLUMN(CY_Target!G4)-COLUMN(CY_Target!$E$4)),"")</f>
        <v>Feb 2024</v>
      </c>
      <c r="H5" s="76" t="str">
        <f>IFERROR(INDEX(Calc!$H$7:$H$18,COLUMN(CY_Target!H4)-COLUMN(CY_Target!$E$4)),"")</f>
        <v>Mar 2024</v>
      </c>
      <c r="I5" s="76" t="str">
        <f>IFERROR(INDEX(Calc!$H$7:$H$18,COLUMN(CY_Target!I4)-COLUMN(CY_Target!$E$4)),"")</f>
        <v>Apr 2024</v>
      </c>
      <c r="J5" s="76" t="str">
        <f>IFERROR(INDEX(Calc!$H$7:$H$18,COLUMN(CY_Target!J4)-COLUMN(CY_Target!$E$4)),"")</f>
        <v>May 2024</v>
      </c>
      <c r="K5" s="76" t="str">
        <f>IFERROR(INDEX(Calc!$H$7:$H$18,COLUMN(CY_Target!K4)-COLUMN(CY_Target!$E$4)),"")</f>
        <v>Jun 2024</v>
      </c>
      <c r="L5" s="76" t="str">
        <f>IFERROR(INDEX(Calc!$H$7:$H$18,COLUMN(CY_Target!L4)-COLUMN(CY_Target!$E$4)),"")</f>
        <v>Jul 2024</v>
      </c>
      <c r="M5" s="76" t="str">
        <f>IFERROR(INDEX(Calc!$H$7:$H$18,COLUMN(CY_Target!M4)-COLUMN(CY_Target!$E$4)),"")</f>
        <v>Aug 2024</v>
      </c>
      <c r="N5" s="76" t="str">
        <f>IFERROR(INDEX(Calc!$H$7:$H$18,COLUMN(CY_Target!N4)-COLUMN(CY_Target!$E$4)),"")</f>
        <v>Sep 2024</v>
      </c>
      <c r="O5" s="76" t="str">
        <f>IFERROR(INDEX(Calc!$H$7:$H$18,COLUMN(CY_Target!O4)-COLUMN(CY_Target!$E$4)),"")</f>
        <v>Oct 2024</v>
      </c>
      <c r="P5" s="76" t="str">
        <f>IFERROR(INDEX(Calc!$H$7:$H$18,COLUMN(CY_Target!P4)-COLUMN(CY_Target!$E$4)),"")</f>
        <v>Nov 2024</v>
      </c>
      <c r="Q5" s="77" t="str">
        <f>IFERROR(INDEX(Calc!$H$7:$H$18,COLUMN(CY_Target!Q4)-COLUMN(CY_Target!$E$4)),"")</f>
        <v>Dec 2024</v>
      </c>
    </row>
    <row r="6" spans="1:17" x14ac:dyDescent="0.25">
      <c r="A6" s="3"/>
      <c r="B6" s="75">
        <f>IFERROR(IF(LEN(INDEX(Metrics!$B$6:$H$70,ROW($A6)-ROW($A$5),MATCH(B$5,Metrics!$B$5:$H$5,0)))=0,"",INDEX(Metrics!$B$6:$H$70,ROW($A6)-ROW($A$5),MATCH(B$5,Metrics!$B$5:$H$5,0))),"")</f>
        <v>101</v>
      </c>
      <c r="C6" s="177" t="str">
        <f>IFERROR(IF(LEN(INDEX(Metrics!$B$6:$H$70,ROW($A6)-ROW($A$5),MATCH(C$5,Metrics!$B$5:$H$5,0)))=0,"",INDEX(Metrics!$B$6:$H$70,ROW($A6)-ROW($A$5),MATCH(C$5,Metrics!$B$5:$H$5,0))),"")</f>
        <v>Efficiency and Speed</v>
      </c>
      <c r="D6" s="177" t="str">
        <f>IFERROR(IF(LEN(INDEX(Metrics!$B$6:$H$70,ROW($A6)-ROW($A$5),MATCH(D$5,Metrics!$B$5:$H$5,0)))=0,"",INDEX(Metrics!$B$6:$H$70,ROW($A6)-ROW($A$5),MATCH(D$5,Metrics!$B$5:$H$5,0))),"")</f>
        <v>Time to Fill</v>
      </c>
      <c r="E6" s="41" t="str">
        <f>IFERROR(IF(LEN(INDEX(Metrics!$B$6:$H$70,ROW($A6)-ROW($A$5),MATCH(E$5,Metrics!$B$5:$H$5,0)))=0,"",INDEX(Metrics!$B$6:$H$70,ROW($A6)-ROW($A$5),MATCH(E$5,Metrics!$B$5:$H$5,0))),"")</f>
        <v>Days</v>
      </c>
      <c r="F6" s="198">
        <v>40</v>
      </c>
      <c r="G6" s="198">
        <v>40</v>
      </c>
      <c r="H6" s="198">
        <v>40</v>
      </c>
      <c r="I6" s="198">
        <v>40</v>
      </c>
      <c r="J6" s="198">
        <v>40</v>
      </c>
      <c r="K6" s="198">
        <v>40</v>
      </c>
      <c r="L6" s="198"/>
      <c r="M6" s="198"/>
      <c r="N6" s="198"/>
      <c r="O6" s="198"/>
      <c r="P6" s="198"/>
      <c r="Q6" s="199"/>
    </row>
    <row r="7" spans="1:17" x14ac:dyDescent="0.25">
      <c r="A7" s="3"/>
      <c r="B7" s="69">
        <f>IFERROR(IF(LEN(INDEX(Metrics!$B$6:$H$70,ROW($A7)-ROW($A$5),MATCH(B$5,Metrics!$B$5:$H$5,0)))=0,"",INDEX(Metrics!$B$6:$H$70,ROW($A7)-ROW($A$5),MATCH(B$5,Metrics!$B$5:$H$5,0))),"")</f>
        <v>102</v>
      </c>
      <c r="C7" s="178" t="str">
        <f>IFERROR(IF(LEN(INDEX(Metrics!$B$6:$H$70,ROW($A7)-ROW($A$5),MATCH(C$5,Metrics!$B$5:$H$5,0)))=0,"",INDEX(Metrics!$B$6:$H$70,ROW($A7)-ROW($A$5),MATCH(C$5,Metrics!$B$5:$H$5,0))),"")</f>
        <v>Efficiency and Speed</v>
      </c>
      <c r="D7" s="178" t="str">
        <f>IFERROR(IF(LEN(INDEX(Metrics!$B$6:$H$70,ROW($A7)-ROW($A$5),MATCH(D$5,Metrics!$B$5:$H$5,0)))=0,"",INDEX(Metrics!$B$6:$H$70,ROW($A7)-ROW($A$5),MATCH(D$5,Metrics!$B$5:$H$5,0))),"")</f>
        <v>Time to Hire</v>
      </c>
      <c r="E7" s="42" t="str">
        <f>IFERROR(IF(LEN(INDEX(Metrics!$B$6:$H$70,ROW($A7)-ROW($A$5),MATCH(E$5,Metrics!$B$5:$H$5,0)))=0,"",INDEX(Metrics!$B$6:$H$70,ROW($A7)-ROW($A$5),MATCH(E$5,Metrics!$B$5:$H$5,0))),"")</f>
        <v>Days</v>
      </c>
      <c r="F7" s="46">
        <v>15</v>
      </c>
      <c r="G7" s="46">
        <v>15</v>
      </c>
      <c r="H7" s="46">
        <v>15</v>
      </c>
      <c r="I7" s="46">
        <v>15</v>
      </c>
      <c r="J7" s="46">
        <v>15</v>
      </c>
      <c r="K7" s="46">
        <v>15</v>
      </c>
      <c r="L7" s="46"/>
      <c r="M7" s="46"/>
      <c r="N7" s="46"/>
      <c r="O7" s="46"/>
      <c r="P7" s="46"/>
      <c r="Q7" s="72"/>
    </row>
    <row r="8" spans="1:17" x14ac:dyDescent="0.25">
      <c r="A8" s="3"/>
      <c r="B8" s="69">
        <f>IFERROR(IF(LEN(INDEX(Metrics!$B$6:$H$70,ROW($A8)-ROW($A$5),MATCH(B$5,Metrics!$B$5:$H$5,0)))=0,"",INDEX(Metrics!$B$6:$H$70,ROW($A8)-ROW($A$5),MATCH(B$5,Metrics!$B$5:$H$5,0))),"")</f>
        <v>103</v>
      </c>
      <c r="C8" s="178" t="str">
        <f>IFERROR(IF(LEN(INDEX(Metrics!$B$6:$H$70,ROW($A8)-ROW($A$5),MATCH(C$5,Metrics!$B$5:$H$5,0)))=0,"",INDEX(Metrics!$B$6:$H$70,ROW($A8)-ROW($A$5),MATCH(C$5,Metrics!$B$5:$H$5,0))),"")</f>
        <v>Efficiency and Speed</v>
      </c>
      <c r="D8" s="178" t="str">
        <f>IFERROR(IF(LEN(INDEX(Metrics!$B$6:$H$70,ROW($A8)-ROW($A$5),MATCH(D$5,Metrics!$B$5:$H$5,0)))=0,"",INDEX(Metrics!$B$6:$H$70,ROW($A8)-ROW($A$5),MATCH(D$5,Metrics!$B$5:$H$5,0))),"")</f>
        <v>Hiring Velocity</v>
      </c>
      <c r="E8" s="42" t="str">
        <f>IFERROR(IF(LEN(INDEX(Metrics!$B$6:$H$70,ROW($A8)-ROW($A$5),MATCH(E$5,Metrics!$B$5:$H$5,0)))=0,"",INDEX(Metrics!$B$6:$H$70,ROW($A8)-ROW($A$5),MATCH(E$5,Metrics!$B$5:$H$5,0))),"")</f>
        <v>%</v>
      </c>
      <c r="F8" s="45">
        <v>0.02</v>
      </c>
      <c r="G8" s="45">
        <v>0.02</v>
      </c>
      <c r="H8" s="45">
        <v>0.02</v>
      </c>
      <c r="I8" s="45">
        <v>0.02</v>
      </c>
      <c r="J8" s="45">
        <v>0.02</v>
      </c>
      <c r="K8" s="45">
        <v>0.02</v>
      </c>
      <c r="L8" s="45"/>
      <c r="M8" s="45"/>
      <c r="N8" s="45"/>
      <c r="O8" s="45"/>
      <c r="P8" s="45"/>
      <c r="Q8" s="71"/>
    </row>
    <row r="9" spans="1:17" x14ac:dyDescent="0.25">
      <c r="A9" s="3"/>
      <c r="B9" s="69">
        <f>IFERROR(IF(LEN(INDEX(Metrics!$B$6:$H$70,ROW($A9)-ROW($A$5),MATCH(B$5,Metrics!$B$5:$H$5,0)))=0,"",INDEX(Metrics!$B$6:$H$70,ROW($A9)-ROW($A$5),MATCH(B$5,Metrics!$B$5:$H$5,0))),"")</f>
        <v>104</v>
      </c>
      <c r="C9" s="178" t="str">
        <f>IFERROR(IF(LEN(INDEX(Metrics!$B$6:$H$70,ROW($A9)-ROW($A$5),MATCH(C$5,Metrics!$B$5:$H$5,0)))=0,"",INDEX(Metrics!$B$6:$H$70,ROW($A9)-ROW($A$5),MATCH(C$5,Metrics!$B$5:$H$5,0))),"")</f>
        <v>Efficiency and Speed</v>
      </c>
      <c r="D9" s="178" t="str">
        <f>IFERROR(IF(LEN(INDEX(Metrics!$B$6:$H$70,ROW($A9)-ROW($A$5),MATCH(D$5,Metrics!$B$5:$H$5,0)))=0,"",INDEX(Metrics!$B$6:$H$70,ROW($A9)-ROW($A$5),MATCH(D$5,Metrics!$B$5:$H$5,0))),"")</f>
        <v>Average Interview Duration</v>
      </c>
      <c r="E9" s="42" t="str">
        <f>IFERROR(IF(LEN(INDEX(Metrics!$B$6:$H$70,ROW($A9)-ROW($A$5),MATCH(E$5,Metrics!$B$5:$H$5,0)))=0,"",INDEX(Metrics!$B$6:$H$70,ROW($A9)-ROW($A$5),MATCH(E$5,Metrics!$B$5:$H$5,0))),"")</f>
        <v>Minutes</v>
      </c>
      <c r="F9" s="46">
        <v>40</v>
      </c>
      <c r="G9" s="46">
        <v>40</v>
      </c>
      <c r="H9" s="46">
        <v>40</v>
      </c>
      <c r="I9" s="46">
        <v>40</v>
      </c>
      <c r="J9" s="46">
        <v>40</v>
      </c>
      <c r="K9" s="46">
        <v>40</v>
      </c>
      <c r="L9" s="46"/>
      <c r="M9" s="46"/>
      <c r="N9" s="46"/>
      <c r="O9" s="46"/>
      <c r="P9" s="46"/>
      <c r="Q9" s="72"/>
    </row>
    <row r="10" spans="1:17" x14ac:dyDescent="0.25">
      <c r="A10" s="3"/>
      <c r="B10" s="69">
        <f>IFERROR(IF(LEN(INDEX(Metrics!$B$6:$H$70,ROW($A10)-ROW($A$5),MATCH(B$5,Metrics!$B$5:$H$5,0)))=0,"",INDEX(Metrics!$B$6:$H$70,ROW($A10)-ROW($A$5),MATCH(B$5,Metrics!$B$5:$H$5,0))),"")</f>
        <v>105</v>
      </c>
      <c r="C10" s="178" t="str">
        <f>IFERROR(IF(LEN(INDEX(Metrics!$B$6:$H$70,ROW($A10)-ROW($A$5),MATCH(C$5,Metrics!$B$5:$H$5,0)))=0,"",INDEX(Metrics!$B$6:$H$70,ROW($A10)-ROW($A$5),MATCH(C$5,Metrics!$B$5:$H$5,0))),"")</f>
        <v>Efficiency and Speed</v>
      </c>
      <c r="D10" s="178" t="str">
        <f>IFERROR(IF(LEN(INDEX(Metrics!$B$6:$H$70,ROW($A10)-ROW($A$5),MATCH(D$5,Metrics!$B$5:$H$5,0)))=0,"",INDEX(Metrics!$B$6:$H$70,ROW($A10)-ROW($A$5),MATCH(D$5,Metrics!$B$5:$H$5,0))),"")</f>
        <v>Screening Efficiency</v>
      </c>
      <c r="E10" s="42" t="str">
        <f>IFERROR(IF(LEN(INDEX(Metrics!$B$6:$H$70,ROW($A10)-ROW($A$5),MATCH(E$5,Metrics!$B$5:$H$5,0)))=0,"",INDEX(Metrics!$B$6:$H$70,ROW($A10)-ROW($A$5),MATCH(E$5,Metrics!$B$5:$H$5,0))),"")</f>
        <v>%</v>
      </c>
      <c r="F10" s="45">
        <v>0.2</v>
      </c>
      <c r="G10" s="45">
        <v>0.2</v>
      </c>
      <c r="H10" s="45">
        <v>0.2</v>
      </c>
      <c r="I10" s="45">
        <v>0.2</v>
      </c>
      <c r="J10" s="45">
        <v>0.2</v>
      </c>
      <c r="K10" s="45">
        <v>0.2</v>
      </c>
      <c r="L10" s="45"/>
      <c r="M10" s="45"/>
      <c r="N10" s="45"/>
      <c r="O10" s="45"/>
      <c r="P10" s="45"/>
      <c r="Q10" s="71"/>
    </row>
    <row r="11" spans="1:17" x14ac:dyDescent="0.25">
      <c r="A11" s="3"/>
      <c r="B11" s="69">
        <f>IFERROR(IF(LEN(INDEX(Metrics!$B$6:$H$70,ROW($A11)-ROW($A$5),MATCH(B$5,Metrics!$B$5:$H$5,0)))=0,"",INDEX(Metrics!$B$6:$H$70,ROW($A11)-ROW($A$5),MATCH(B$5,Metrics!$B$5:$H$5,0))),"")</f>
        <v>106</v>
      </c>
      <c r="C11" s="178" t="str">
        <f>IFERROR(IF(LEN(INDEX(Metrics!$B$6:$H$70,ROW($A11)-ROW($A$5),MATCH(C$5,Metrics!$B$5:$H$5,0)))=0,"",INDEX(Metrics!$B$6:$H$70,ROW($A11)-ROW($A$5),MATCH(C$5,Metrics!$B$5:$H$5,0))),"")</f>
        <v>Efficiency and Speed</v>
      </c>
      <c r="D11" s="178" t="str">
        <f>IFERROR(IF(LEN(INDEX(Metrics!$B$6:$H$70,ROW($A11)-ROW($A$5),MATCH(D$5,Metrics!$B$5:$H$5,0)))=0,"",INDEX(Metrics!$B$6:$H$70,ROW($A11)-ROW($A$5),MATCH(D$5,Metrics!$B$5:$H$5,0))),"")</f>
        <v/>
      </c>
      <c r="E11" s="42" t="str">
        <f>IFERROR(IF(LEN(INDEX(Metrics!$B$6:$H$70,ROW($A11)-ROW($A$5),MATCH(E$5,Metrics!$B$5:$H$5,0)))=0,"",INDEX(Metrics!$B$6:$H$70,ROW($A11)-ROW($A$5),MATCH(E$5,Metrics!$B$5:$H$5,0))),"")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0"/>
    </row>
    <row r="12" spans="1:17" x14ac:dyDescent="0.25">
      <c r="A12" s="3"/>
      <c r="B12" s="69">
        <f>IFERROR(IF(LEN(INDEX(Metrics!$B$6:$H$70,ROW($A12)-ROW($A$5),MATCH(B$5,Metrics!$B$5:$H$5,0)))=0,"",INDEX(Metrics!$B$6:$H$70,ROW($A12)-ROW($A$5),MATCH(B$5,Metrics!$B$5:$H$5,0))),"")</f>
        <v>107</v>
      </c>
      <c r="C12" s="178" t="str">
        <f>IFERROR(IF(LEN(INDEX(Metrics!$B$6:$H$70,ROW($A12)-ROW($A$5),MATCH(C$5,Metrics!$B$5:$H$5,0)))=0,"",INDEX(Metrics!$B$6:$H$70,ROW($A12)-ROW($A$5),MATCH(C$5,Metrics!$B$5:$H$5,0))),"")</f>
        <v>Efficiency and Speed</v>
      </c>
      <c r="D12" s="178" t="str">
        <f>IFERROR(IF(LEN(INDEX(Metrics!$B$6:$H$70,ROW($A12)-ROW($A$5),MATCH(D$5,Metrics!$B$5:$H$5,0)))=0,"",INDEX(Metrics!$B$6:$H$70,ROW($A12)-ROW($A$5),MATCH(D$5,Metrics!$B$5:$H$5,0))),"")</f>
        <v/>
      </c>
      <c r="E12" s="42" t="str">
        <f>IFERROR(IF(LEN(INDEX(Metrics!$B$6:$H$70,ROW($A12)-ROW($A$5),MATCH(E$5,Metrics!$B$5:$H$5,0)))=0,"",INDEX(Metrics!$B$6:$H$70,ROW($A12)-ROW($A$5),MATCH(E$5,Metrics!$B$5:$H$5,0))),"")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94"/>
    </row>
    <row r="13" spans="1:17" x14ac:dyDescent="0.25">
      <c r="A13" s="3"/>
      <c r="B13" s="69">
        <f>IFERROR(IF(LEN(INDEX(Metrics!$B$6:$H$70,ROW($A13)-ROW($A$5),MATCH(B$5,Metrics!$B$5:$H$5,0)))=0,"",INDEX(Metrics!$B$6:$H$70,ROW($A13)-ROW($A$5),MATCH(B$5,Metrics!$B$5:$H$5,0))),"")</f>
        <v>201</v>
      </c>
      <c r="C13" s="178" t="str">
        <f>IFERROR(IF(LEN(INDEX(Metrics!$B$6:$H$70,ROW($A13)-ROW($A$5),MATCH(C$5,Metrics!$B$5:$H$5,0)))=0,"",INDEX(Metrics!$B$6:$H$70,ROW($A13)-ROW($A$5),MATCH(C$5,Metrics!$B$5:$H$5,0))),"")</f>
        <v>Cost and Investment</v>
      </c>
      <c r="D13" s="178" t="str">
        <f>IFERROR(IF(LEN(INDEX(Metrics!$B$6:$H$70,ROW($A13)-ROW($A$5),MATCH(D$5,Metrics!$B$5:$H$5,0)))=0,"",INDEX(Metrics!$B$6:$H$70,ROW($A13)-ROW($A$5),MATCH(D$5,Metrics!$B$5:$H$5,0))),"")</f>
        <v>Cost per Hire</v>
      </c>
      <c r="E13" s="42" t="str">
        <f>IFERROR(IF(LEN(INDEX(Metrics!$B$6:$H$70,ROW($A13)-ROW($A$5),MATCH(E$5,Metrics!$B$5:$H$5,0)))=0,"",INDEX(Metrics!$B$6:$H$70,ROW($A13)-ROW($A$5),MATCH(E$5,Metrics!$B$5:$H$5,0))),"")</f>
        <v>USD</v>
      </c>
      <c r="F13" s="47">
        <v>1000</v>
      </c>
      <c r="G13" s="47">
        <v>1000</v>
      </c>
      <c r="H13" s="47">
        <v>1000</v>
      </c>
      <c r="I13" s="47">
        <v>1000</v>
      </c>
      <c r="J13" s="47">
        <v>1000</v>
      </c>
      <c r="K13" s="47">
        <v>1000</v>
      </c>
      <c r="L13" s="47"/>
      <c r="M13" s="47"/>
      <c r="N13" s="47"/>
      <c r="O13" s="47"/>
      <c r="P13" s="47"/>
      <c r="Q13" s="73"/>
    </row>
    <row r="14" spans="1:17" x14ac:dyDescent="0.25">
      <c r="A14" s="3"/>
      <c r="B14" s="69">
        <f>IFERROR(IF(LEN(INDEX(Metrics!$B$6:$H$70,ROW($A14)-ROW($A$5),MATCH(B$5,Metrics!$B$5:$H$5,0)))=0,"",INDEX(Metrics!$B$6:$H$70,ROW($A14)-ROW($A$5),MATCH(B$5,Metrics!$B$5:$H$5,0))),"")</f>
        <v>202</v>
      </c>
      <c r="C14" s="178" t="str">
        <f>IFERROR(IF(LEN(INDEX(Metrics!$B$6:$H$70,ROW($A14)-ROW($A$5),MATCH(C$5,Metrics!$B$5:$H$5,0)))=0,"",INDEX(Metrics!$B$6:$H$70,ROW($A14)-ROW($A$5),MATCH(C$5,Metrics!$B$5:$H$5,0))),"")</f>
        <v>Cost and Investment</v>
      </c>
      <c r="D14" s="178" t="str">
        <f>IFERROR(IF(LEN(INDEX(Metrics!$B$6:$H$70,ROW($A14)-ROW($A$5),MATCH(D$5,Metrics!$B$5:$H$5,0)))=0,"",INDEX(Metrics!$B$6:$H$70,ROW($A14)-ROW($A$5),MATCH(D$5,Metrics!$B$5:$H$5,0))),"")</f>
        <v>Recruitment Marketing ROI</v>
      </c>
      <c r="E14" s="42" t="str">
        <f>IFERROR(IF(LEN(INDEX(Metrics!$B$6:$H$70,ROW($A14)-ROW($A$5),MATCH(E$5,Metrics!$B$5:$H$5,0)))=0,"",INDEX(Metrics!$B$6:$H$70,ROW($A14)-ROW($A$5),MATCH(E$5,Metrics!$B$5:$H$5,0))),"")</f>
        <v>%</v>
      </c>
      <c r="F14" s="48">
        <v>0.15</v>
      </c>
      <c r="G14" s="48">
        <v>0.15</v>
      </c>
      <c r="H14" s="48">
        <v>0.15</v>
      </c>
      <c r="I14" s="48">
        <v>0.15</v>
      </c>
      <c r="J14" s="48">
        <v>0.15</v>
      </c>
      <c r="K14" s="48">
        <v>0.15</v>
      </c>
      <c r="L14" s="48"/>
      <c r="M14" s="48"/>
      <c r="N14" s="48"/>
      <c r="O14" s="48"/>
      <c r="P14" s="48"/>
      <c r="Q14" s="74"/>
    </row>
    <row r="15" spans="1:17" x14ac:dyDescent="0.25">
      <c r="A15" s="3"/>
      <c r="B15" s="69">
        <f>IFERROR(IF(LEN(INDEX(Metrics!$B$6:$H$70,ROW($A15)-ROW($A$5),MATCH(B$5,Metrics!$B$5:$H$5,0)))=0,"",INDEX(Metrics!$B$6:$H$70,ROW($A15)-ROW($A$5),MATCH(B$5,Metrics!$B$5:$H$5,0))),"")</f>
        <v>203</v>
      </c>
      <c r="C15" s="178" t="str">
        <f>IFERROR(IF(LEN(INDEX(Metrics!$B$6:$H$70,ROW($A15)-ROW($A$5),MATCH(C$5,Metrics!$B$5:$H$5,0)))=0,"",INDEX(Metrics!$B$6:$H$70,ROW($A15)-ROW($A$5),MATCH(C$5,Metrics!$B$5:$H$5,0))),"")</f>
        <v>Cost and Investment</v>
      </c>
      <c r="D15" s="178" t="str">
        <f>IFERROR(IF(LEN(INDEX(Metrics!$B$6:$H$70,ROW($A15)-ROW($A$5),MATCH(D$5,Metrics!$B$5:$H$5,0)))=0,"",INDEX(Metrics!$B$6:$H$70,ROW($A15)-ROW($A$5),MATCH(D$5,Metrics!$B$5:$H$5,0))),"")</f>
        <v>Recruitment Cost Ratio</v>
      </c>
      <c r="E15" s="42" t="str">
        <f>IFERROR(IF(LEN(INDEX(Metrics!$B$6:$H$70,ROW($A15)-ROW($A$5),MATCH(E$5,Metrics!$B$5:$H$5,0)))=0,"",INDEX(Metrics!$B$6:$H$70,ROW($A15)-ROW($A$5),MATCH(E$5,Metrics!$B$5:$H$5,0))),"")</f>
        <v>%</v>
      </c>
      <c r="F15" s="45">
        <v>0.02</v>
      </c>
      <c r="G15" s="45">
        <v>0.02</v>
      </c>
      <c r="H15" s="45">
        <v>0.02</v>
      </c>
      <c r="I15" s="45">
        <v>0.02</v>
      </c>
      <c r="J15" s="45">
        <v>0.02</v>
      </c>
      <c r="K15" s="45">
        <v>0.02</v>
      </c>
      <c r="L15" s="45"/>
      <c r="M15" s="45"/>
      <c r="N15" s="45"/>
      <c r="O15" s="45"/>
      <c r="P15" s="45"/>
      <c r="Q15" s="71"/>
    </row>
    <row r="16" spans="1:17" x14ac:dyDescent="0.25">
      <c r="A16" s="3"/>
      <c r="B16" s="69">
        <f>IFERROR(IF(LEN(INDEX(Metrics!$B$6:$H$70,ROW($A16)-ROW($A$5),MATCH(B$5,Metrics!$B$5:$H$5,0)))=0,"",INDEX(Metrics!$B$6:$H$70,ROW($A16)-ROW($A$5),MATCH(B$5,Metrics!$B$5:$H$5,0))),"")</f>
        <v>204</v>
      </c>
      <c r="C16" s="178" t="str">
        <f>IFERROR(IF(LEN(INDEX(Metrics!$B$6:$H$70,ROW($A16)-ROW($A$5),MATCH(C$5,Metrics!$B$5:$H$5,0)))=0,"",INDEX(Metrics!$B$6:$H$70,ROW($A16)-ROW($A$5),MATCH(C$5,Metrics!$B$5:$H$5,0))),"")</f>
        <v>Cost and Investment</v>
      </c>
      <c r="D16" s="178" t="str">
        <f>IFERROR(IF(LEN(INDEX(Metrics!$B$6:$H$70,ROW($A16)-ROW($A$5),MATCH(D$5,Metrics!$B$5:$H$5,0)))=0,"",INDEX(Metrics!$B$6:$H$70,ROW($A16)-ROW($A$5),MATCH(D$5,Metrics!$B$5:$H$5,0))),"")</f>
        <v/>
      </c>
      <c r="E16" s="42" t="str">
        <f>IFERROR(IF(LEN(INDEX(Metrics!$B$6:$H$70,ROW($A16)-ROW($A$5),MATCH(E$5,Metrics!$B$5:$H$5,0)))=0,"",INDEX(Metrics!$B$6:$H$70,ROW($A16)-ROW($A$5),MATCH(E$5,Metrics!$B$5:$H$5,0))),"")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94"/>
    </row>
    <row r="17" spans="1:17" x14ac:dyDescent="0.25">
      <c r="A17" s="3"/>
      <c r="B17" s="69">
        <f>IFERROR(IF(LEN(INDEX(Metrics!$B$6:$H$70,ROW($A17)-ROW($A$5),MATCH(B$5,Metrics!$B$5:$H$5,0)))=0,"",INDEX(Metrics!$B$6:$H$70,ROW($A17)-ROW($A$5),MATCH(B$5,Metrics!$B$5:$H$5,0))),"")</f>
        <v>205</v>
      </c>
      <c r="C17" s="178" t="str">
        <f>IFERROR(IF(LEN(INDEX(Metrics!$B$6:$H$70,ROW($A17)-ROW($A$5),MATCH(C$5,Metrics!$B$5:$H$5,0)))=0,"",INDEX(Metrics!$B$6:$H$70,ROW($A17)-ROW($A$5),MATCH(C$5,Metrics!$B$5:$H$5,0))),"")</f>
        <v>Cost and Investment</v>
      </c>
      <c r="D17" s="178" t="str">
        <f>IFERROR(IF(LEN(INDEX(Metrics!$B$6:$H$70,ROW($A17)-ROW($A$5),MATCH(D$5,Metrics!$B$5:$H$5,0)))=0,"",INDEX(Metrics!$B$6:$H$70,ROW($A17)-ROW($A$5),MATCH(D$5,Metrics!$B$5:$H$5,0))),"")</f>
        <v/>
      </c>
      <c r="E17" s="42" t="str">
        <f>IFERROR(IF(LEN(INDEX(Metrics!$B$6:$H$70,ROW($A17)-ROW($A$5),MATCH(E$5,Metrics!$B$5:$H$5,0)))=0,"",INDEX(Metrics!$B$6:$H$70,ROW($A17)-ROW($A$5),MATCH(E$5,Metrics!$B$5:$H$5,0))),"")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94"/>
    </row>
    <row r="18" spans="1:17" x14ac:dyDescent="0.25">
      <c r="A18" s="3"/>
      <c r="B18" s="69">
        <f>IFERROR(IF(LEN(INDEX(Metrics!$B$6:$H$70,ROW($A18)-ROW($A$5),MATCH(B$5,Metrics!$B$5:$H$5,0)))=0,"",INDEX(Metrics!$B$6:$H$70,ROW($A18)-ROW($A$5),MATCH(B$5,Metrics!$B$5:$H$5,0))),"")</f>
        <v>301</v>
      </c>
      <c r="C18" s="178" t="str">
        <f>IFERROR(IF(LEN(INDEX(Metrics!$B$6:$H$70,ROW($A18)-ROW($A$5),MATCH(C$5,Metrics!$B$5:$H$5,0)))=0,"",INDEX(Metrics!$B$6:$H$70,ROW($A18)-ROW($A$5),MATCH(C$5,Metrics!$B$5:$H$5,0))),"")</f>
        <v>Quality &amp; Performance</v>
      </c>
      <c r="D18" s="178" t="str">
        <f>IFERROR(IF(LEN(INDEX(Metrics!$B$6:$H$70,ROW($A18)-ROW($A$5),MATCH(D$5,Metrics!$B$5:$H$5,0)))=0,"",INDEX(Metrics!$B$6:$H$70,ROW($A18)-ROW($A$5),MATCH(D$5,Metrics!$B$5:$H$5,0))),"")</f>
        <v>Performance of Hire</v>
      </c>
      <c r="E18" s="42" t="str">
        <f>IFERROR(IF(LEN(INDEX(Metrics!$B$6:$H$70,ROW($A18)-ROW($A$5),MATCH(E$5,Metrics!$B$5:$H$5,0)))=0,"",INDEX(Metrics!$B$6:$H$70,ROW($A18)-ROW($A$5),MATCH(E$5,Metrics!$B$5:$H$5,0))),"")</f>
        <v>Points</v>
      </c>
      <c r="F18" s="46">
        <v>85</v>
      </c>
      <c r="G18" s="46">
        <v>85</v>
      </c>
      <c r="H18" s="46">
        <v>85</v>
      </c>
      <c r="I18" s="46">
        <v>85</v>
      </c>
      <c r="J18" s="46">
        <v>85</v>
      </c>
      <c r="K18" s="46">
        <v>85</v>
      </c>
      <c r="L18" s="46"/>
      <c r="M18" s="46"/>
      <c r="N18" s="46"/>
      <c r="O18" s="46"/>
      <c r="P18" s="46"/>
      <c r="Q18" s="72"/>
    </row>
    <row r="19" spans="1:17" x14ac:dyDescent="0.25">
      <c r="A19" s="3"/>
      <c r="B19" s="69">
        <f>IFERROR(IF(LEN(INDEX(Metrics!$B$6:$H$70,ROW($A19)-ROW($A$5),MATCH(B$5,Metrics!$B$5:$H$5,0)))=0,"",INDEX(Metrics!$B$6:$H$70,ROW($A19)-ROW($A$5),MATCH(B$5,Metrics!$B$5:$H$5,0))),"")</f>
        <v>302</v>
      </c>
      <c r="C19" s="178" t="str">
        <f>IFERROR(IF(LEN(INDEX(Metrics!$B$6:$H$70,ROW($A19)-ROW($A$5),MATCH(C$5,Metrics!$B$5:$H$5,0)))=0,"",INDEX(Metrics!$B$6:$H$70,ROW($A19)-ROW($A$5),MATCH(C$5,Metrics!$B$5:$H$5,0))),"")</f>
        <v>Quality &amp; Performance</v>
      </c>
      <c r="D19" s="178" t="str">
        <f>IFERROR(IF(LEN(INDEX(Metrics!$B$6:$H$70,ROW($A19)-ROW($A$5),MATCH(D$5,Metrics!$B$5:$H$5,0)))=0,"",INDEX(Metrics!$B$6:$H$70,ROW($A19)-ROW($A$5),MATCH(D$5,Metrics!$B$5:$H$5,0))),"")</f>
        <v>First-Year Attrition</v>
      </c>
      <c r="E19" s="42" t="str">
        <f>IFERROR(IF(LEN(INDEX(Metrics!$B$6:$H$70,ROW($A19)-ROW($A$5),MATCH(E$5,Metrics!$B$5:$H$5,0)))=0,"",INDEX(Metrics!$B$6:$H$70,ROW($A19)-ROW($A$5),MATCH(E$5,Metrics!$B$5:$H$5,0))),"")</f>
        <v>%</v>
      </c>
      <c r="F19" s="45">
        <v>0.1</v>
      </c>
      <c r="G19" s="45">
        <v>0.1</v>
      </c>
      <c r="H19" s="45">
        <v>0.1</v>
      </c>
      <c r="I19" s="45">
        <v>0.1</v>
      </c>
      <c r="J19" s="45">
        <v>0.1</v>
      </c>
      <c r="K19" s="45">
        <v>0.1</v>
      </c>
      <c r="L19" s="45"/>
      <c r="M19" s="45"/>
      <c r="N19" s="45"/>
      <c r="O19" s="45"/>
      <c r="P19" s="45"/>
      <c r="Q19" s="71"/>
    </row>
    <row r="20" spans="1:17" x14ac:dyDescent="0.25">
      <c r="A20" s="3"/>
      <c r="B20" s="69">
        <f>IFERROR(IF(LEN(INDEX(Metrics!$B$6:$H$70,ROW($A20)-ROW($A$5),MATCH(B$5,Metrics!$B$5:$H$5,0)))=0,"",INDEX(Metrics!$B$6:$H$70,ROW($A20)-ROW($A$5),MATCH(B$5,Metrics!$B$5:$H$5,0))),"")</f>
        <v>303</v>
      </c>
      <c r="C20" s="178" t="str">
        <f>IFERROR(IF(LEN(INDEX(Metrics!$B$6:$H$70,ROW($A20)-ROW($A$5),MATCH(C$5,Metrics!$B$5:$H$5,0)))=0,"",INDEX(Metrics!$B$6:$H$70,ROW($A20)-ROW($A$5),MATCH(C$5,Metrics!$B$5:$H$5,0))),"")</f>
        <v>Quality &amp; Performance</v>
      </c>
      <c r="D20" s="178" t="str">
        <f>IFERROR(IF(LEN(INDEX(Metrics!$B$6:$H$70,ROW($A20)-ROW($A$5),MATCH(D$5,Metrics!$B$5:$H$5,0)))=0,"",INDEX(Metrics!$B$6:$H$70,ROW($A20)-ROW($A$5),MATCH(D$5,Metrics!$B$5:$H$5,0))),"")</f>
        <v>Internal Mobility Rate</v>
      </c>
      <c r="E20" s="42" t="str">
        <f>IFERROR(IF(LEN(INDEX(Metrics!$B$6:$H$70,ROW($A20)-ROW($A$5),MATCH(E$5,Metrics!$B$5:$H$5,0)))=0,"",INDEX(Metrics!$B$6:$H$70,ROW($A20)-ROW($A$5),MATCH(E$5,Metrics!$B$5:$H$5,0))),"")</f>
        <v>%</v>
      </c>
      <c r="F20" s="48">
        <v>0.2</v>
      </c>
      <c r="G20" s="48">
        <v>0.2</v>
      </c>
      <c r="H20" s="48">
        <v>0.2</v>
      </c>
      <c r="I20" s="48">
        <v>0.2</v>
      </c>
      <c r="J20" s="48">
        <v>0.2</v>
      </c>
      <c r="K20" s="48">
        <v>0.2</v>
      </c>
      <c r="L20" s="48"/>
      <c r="M20" s="48"/>
      <c r="N20" s="48"/>
      <c r="O20" s="48"/>
      <c r="P20" s="48"/>
      <c r="Q20" s="74"/>
    </row>
    <row r="21" spans="1:17" x14ac:dyDescent="0.25">
      <c r="A21" s="3"/>
      <c r="B21" s="69">
        <f>IFERROR(IF(LEN(INDEX(Metrics!$B$6:$H$70,ROW($A21)-ROW($A$5),MATCH(B$5,Metrics!$B$5:$H$5,0)))=0,"",INDEX(Metrics!$B$6:$H$70,ROW($A21)-ROW($A$5),MATCH(B$5,Metrics!$B$5:$H$5,0))),"")</f>
        <v>304</v>
      </c>
      <c r="C21" s="178" t="str">
        <f>IFERROR(IF(LEN(INDEX(Metrics!$B$6:$H$70,ROW($A21)-ROW($A$5),MATCH(C$5,Metrics!$B$5:$H$5,0)))=0,"",INDEX(Metrics!$B$6:$H$70,ROW($A21)-ROW($A$5),MATCH(C$5,Metrics!$B$5:$H$5,0))),"")</f>
        <v>Quality &amp; Performance</v>
      </c>
      <c r="D21" s="178" t="str">
        <f>IFERROR(IF(LEN(INDEX(Metrics!$B$6:$H$70,ROW($A21)-ROW($A$5),MATCH(D$5,Metrics!$B$5:$H$5,0)))=0,"",INDEX(Metrics!$B$6:$H$70,ROW($A21)-ROW($A$5),MATCH(D$5,Metrics!$B$5:$H$5,0))),"")</f>
        <v>Hiring Manager Satisfaction</v>
      </c>
      <c r="E21" s="42" t="str">
        <f>IFERROR(IF(LEN(INDEX(Metrics!$B$6:$H$70,ROW($A21)-ROW($A$5),MATCH(E$5,Metrics!$B$5:$H$5,0)))=0,"",INDEX(Metrics!$B$6:$H$70,ROW($A21)-ROW($A$5),MATCH(E$5,Metrics!$B$5:$H$5,0))),"")</f>
        <v>Points</v>
      </c>
      <c r="F21" s="47">
        <v>85</v>
      </c>
      <c r="G21" s="47">
        <v>85</v>
      </c>
      <c r="H21" s="47">
        <v>85</v>
      </c>
      <c r="I21" s="47">
        <v>85</v>
      </c>
      <c r="J21" s="47">
        <v>85</v>
      </c>
      <c r="K21" s="47">
        <v>85</v>
      </c>
      <c r="L21" s="47"/>
      <c r="M21" s="47"/>
      <c r="N21" s="47"/>
      <c r="O21" s="47"/>
      <c r="P21" s="47"/>
      <c r="Q21" s="73"/>
    </row>
    <row r="22" spans="1:17" x14ac:dyDescent="0.25">
      <c r="A22" s="3"/>
      <c r="B22" s="69">
        <f>IFERROR(IF(LEN(INDEX(Metrics!$B$6:$H$70,ROW($A22)-ROW($A$5),MATCH(B$5,Metrics!$B$5:$H$5,0)))=0,"",INDEX(Metrics!$B$6:$H$70,ROW($A22)-ROW($A$5),MATCH(B$5,Metrics!$B$5:$H$5,0))),"")</f>
        <v>305</v>
      </c>
      <c r="C22" s="178" t="str">
        <f>IFERROR(IF(LEN(INDEX(Metrics!$B$6:$H$70,ROW($A22)-ROW($A$5),MATCH(C$5,Metrics!$B$5:$H$5,0)))=0,"",INDEX(Metrics!$B$6:$H$70,ROW($A22)-ROW($A$5),MATCH(C$5,Metrics!$B$5:$H$5,0))),"")</f>
        <v>Quality &amp; Performance</v>
      </c>
      <c r="D22" s="178" t="str">
        <f>IFERROR(IF(LEN(INDEX(Metrics!$B$6:$H$70,ROW($A22)-ROW($A$5),MATCH(D$5,Metrics!$B$5:$H$5,0)))=0,"",INDEX(Metrics!$B$6:$H$70,ROW($A22)-ROW($A$5),MATCH(D$5,Metrics!$B$5:$H$5,0))),"")</f>
        <v/>
      </c>
      <c r="E22" s="42" t="str">
        <f>IFERROR(IF(LEN(INDEX(Metrics!$B$6:$H$70,ROW($A22)-ROW($A$5),MATCH(E$5,Metrics!$B$5:$H$5,0)))=0,"",INDEX(Metrics!$B$6:$H$70,ROW($A22)-ROW($A$5),MATCH(E$5,Metrics!$B$5:$H$5,0))),"")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70"/>
    </row>
    <row r="23" spans="1:17" x14ac:dyDescent="0.25">
      <c r="A23" s="3"/>
      <c r="B23" s="69">
        <f>IFERROR(IF(LEN(INDEX(Metrics!$B$6:$H$70,ROW($A23)-ROW($A$5),MATCH(B$5,Metrics!$B$5:$H$5,0)))=0,"",INDEX(Metrics!$B$6:$H$70,ROW($A23)-ROW($A$5),MATCH(B$5,Metrics!$B$5:$H$5,0))),"")</f>
        <v>306</v>
      </c>
      <c r="C23" s="178" t="str">
        <f>IFERROR(IF(LEN(INDEX(Metrics!$B$6:$H$70,ROW($A23)-ROW($A$5),MATCH(C$5,Metrics!$B$5:$H$5,0)))=0,"",INDEX(Metrics!$B$6:$H$70,ROW($A23)-ROW($A$5),MATCH(C$5,Metrics!$B$5:$H$5,0))),"")</f>
        <v>Quality &amp; Performance</v>
      </c>
      <c r="D23" s="178" t="str">
        <f>IFERROR(IF(LEN(INDEX(Metrics!$B$6:$H$70,ROW($A23)-ROW($A$5),MATCH(D$5,Metrics!$B$5:$H$5,0)))=0,"",INDEX(Metrics!$B$6:$H$70,ROW($A23)-ROW($A$5),MATCH(D$5,Metrics!$B$5:$H$5,0))),"")</f>
        <v/>
      </c>
      <c r="E23" s="42" t="str">
        <f>IFERROR(IF(LEN(INDEX(Metrics!$B$6:$H$70,ROW($A23)-ROW($A$5),MATCH(E$5,Metrics!$B$5:$H$5,0)))=0,"",INDEX(Metrics!$B$6:$H$70,ROW($A23)-ROW($A$5),MATCH(E$5,Metrics!$B$5:$H$5,0))),"")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70"/>
    </row>
    <row r="24" spans="1:17" x14ac:dyDescent="0.25">
      <c r="A24" s="3"/>
      <c r="B24" s="219">
        <f>IFERROR(IF(LEN(INDEX(Metrics!$B$6:$H$70,ROW($A24)-ROW($A$5),MATCH(B$5,Metrics!$B$5:$H$5,0)))=0,"",INDEX(Metrics!$B$6:$H$70,ROW($A24)-ROW($A$5),MATCH(B$5,Metrics!$B$5:$H$5,0))),"")</f>
        <v>307</v>
      </c>
      <c r="C24" s="220" t="str">
        <f>IFERROR(IF(LEN(INDEX(Metrics!$B$6:$H$70,ROW($A24)-ROW($A$5),MATCH(C$5,Metrics!$B$5:$H$5,0)))=0,"",INDEX(Metrics!$B$6:$H$70,ROW($A24)-ROW($A$5),MATCH(C$5,Metrics!$B$5:$H$5,0))),"")</f>
        <v>Quality &amp; Performance</v>
      </c>
      <c r="D24" s="220" t="str">
        <f>IFERROR(IF(LEN(INDEX(Metrics!$B$6:$H$70,ROW($A24)-ROW($A$5),MATCH(D$5,Metrics!$B$5:$H$5,0)))=0,"",INDEX(Metrics!$B$6:$H$70,ROW($A24)-ROW($A$5),MATCH(D$5,Metrics!$B$5:$H$5,0))),"")</f>
        <v/>
      </c>
      <c r="E24" s="221" t="str">
        <f>IFERROR(IF(LEN(INDEX(Metrics!$B$6:$H$70,ROW($A24)-ROW($A$5),MATCH(E$5,Metrics!$B$5:$H$5,0)))=0,"",INDEX(Metrics!$B$6:$H$70,ROW($A24)-ROW($A$5),MATCH(E$5,Metrics!$B$5:$H$5,0))),"")</f>
        <v/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8"/>
    </row>
    <row r="25" spans="1:17" x14ac:dyDescent="0.25">
      <c r="A25" s="3"/>
      <c r="B25" s="230">
        <f>IFERROR(IF(LEN(INDEX(Metrics!$B$6:$H$70,ROW($A25)-ROW($A$5),MATCH(B$5,Metrics!$B$5:$H$5,0)))=0,"",INDEX(Metrics!$B$6:$H$70,ROW($A25)-ROW($A$5),MATCH(B$5,Metrics!$B$5:$H$5,0))),"")</f>
        <v>401</v>
      </c>
      <c r="C25" s="231" t="str">
        <f>IFERROR(IF(LEN(INDEX(Metrics!$B$6:$H$70,ROW($A25)-ROW($A$5),MATCH(C$5,Metrics!$B$5:$H$5,0)))=0,"",INDEX(Metrics!$B$6:$H$70,ROW($A25)-ROW($A$5),MATCH(C$5,Metrics!$B$5:$H$5,0))),"")</f>
        <v>Process and Workflow</v>
      </c>
      <c r="D25" s="231" t="str">
        <f>IFERROR(IF(LEN(INDEX(Metrics!$B$6:$H$70,ROW($A25)-ROW($A$5),MATCH(D$5,Metrics!$B$5:$H$5,0)))=0,"",INDEX(Metrics!$B$6:$H$70,ROW($A25)-ROW($A$5),MATCH(D$5,Metrics!$B$5:$H$5,0))),"")</f>
        <v>Interview-to-Offer Ratio</v>
      </c>
      <c r="E25" s="232" t="str">
        <f>IFERROR(IF(LEN(INDEX(Metrics!$B$6:$H$70,ROW($A25)-ROW($A$5),MATCH(E$5,Metrics!$B$5:$H$5,0)))=0,"",INDEX(Metrics!$B$6:$H$70,ROW($A25)-ROW($A$5),MATCH(E$5,Metrics!$B$5:$H$5,0))),"")</f>
        <v>%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35">
        <f>IFERROR(IF(LEN(INDEX(Metrics!$B$6:$H$70,ROW($A26)-ROW($A$5),MATCH(B$5,Metrics!$B$5:$H$5,0)))=0,"",INDEX(Metrics!$B$6:$H$70,ROW($A26)-ROW($A$5),MATCH(B$5,Metrics!$B$5:$H$5,0))),"")</f>
        <v>402</v>
      </c>
      <c r="C26" s="236" t="str">
        <f>IFERROR(IF(LEN(INDEX(Metrics!$B$6:$H$70,ROW($A26)-ROW($A$5),MATCH(C$5,Metrics!$B$5:$H$5,0)))=0,"",INDEX(Metrics!$B$6:$H$70,ROW($A26)-ROW($A$5),MATCH(C$5,Metrics!$B$5:$H$5,0))),"")</f>
        <v>Process and Workflow</v>
      </c>
      <c r="D26" s="236" t="str">
        <f>IFERROR(IF(LEN(INDEX(Metrics!$B$6:$H$70,ROW($A26)-ROW($A$5),MATCH(D$5,Metrics!$B$5:$H$5,0)))=0,"",INDEX(Metrics!$B$6:$H$70,ROW($A26)-ROW($A$5),MATCH(D$5,Metrics!$B$5:$H$5,0))),"")</f>
        <v>Offer-to-Acceptance Ratio</v>
      </c>
      <c r="E26" s="237" t="str">
        <f>IFERROR(IF(LEN(INDEX(Metrics!$B$6:$H$70,ROW($A26)-ROW($A$5),MATCH(E$5,Metrics!$B$5:$H$5,0)))=0,"",INDEX(Metrics!$B$6:$H$70,ROW($A26)-ROW($A$5),MATCH(E$5,Metrics!$B$5:$H$5,0))),"")</f>
        <v>%</v>
      </c>
      <c r="F26" s="238"/>
      <c r="G26" s="239"/>
      <c r="H26" s="239"/>
      <c r="I26" s="239"/>
      <c r="J26" s="239"/>
      <c r="K26" s="239"/>
      <c r="L26" s="238"/>
      <c r="M26" s="239"/>
      <c r="N26" s="239"/>
      <c r="O26" s="239"/>
      <c r="P26" s="239"/>
      <c r="Q26" s="240"/>
    </row>
    <row r="27" spans="1:17" x14ac:dyDescent="0.25">
      <c r="A27" s="3"/>
      <c r="B27" s="235">
        <f>IFERROR(IF(LEN(INDEX(Metrics!$B$6:$H$70,ROW($A27)-ROW($A$5),MATCH(B$5,Metrics!$B$5:$H$5,0)))=0,"",INDEX(Metrics!$B$6:$H$70,ROW($A27)-ROW($A$5),MATCH(B$5,Metrics!$B$5:$H$5,0))),"")</f>
        <v>403</v>
      </c>
      <c r="C27" s="236" t="str">
        <f>IFERROR(IF(LEN(INDEX(Metrics!$B$6:$H$70,ROW($A27)-ROW($A$5),MATCH(C$5,Metrics!$B$5:$H$5,0)))=0,"",INDEX(Metrics!$B$6:$H$70,ROW($A27)-ROW($A$5),MATCH(C$5,Metrics!$B$5:$H$5,0))),"")</f>
        <v>Process and Workflow</v>
      </c>
      <c r="D27" s="236" t="str">
        <f>IFERROR(IF(LEN(INDEX(Metrics!$B$6:$H$70,ROW($A27)-ROW($A$5),MATCH(D$5,Metrics!$B$5:$H$5,0)))=0,"",INDEX(Metrics!$B$6:$H$70,ROW($A27)-ROW($A$5),MATCH(D$5,Metrics!$B$5:$H$5,0))),"")</f>
        <v>Selection Rate</v>
      </c>
      <c r="E27" s="237" t="str">
        <f>IFERROR(IF(LEN(INDEX(Metrics!$B$6:$H$70,ROW($A27)-ROW($A$5),MATCH(E$5,Metrics!$B$5:$H$5,0)))=0,"",INDEX(Metrics!$B$6:$H$70,ROW($A27)-ROW($A$5),MATCH(E$5,Metrics!$B$5:$H$5,0))),"")</f>
        <v>%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35">
        <f>IFERROR(IF(LEN(INDEX(Metrics!$B$6:$H$70,ROW($A28)-ROW($A$5),MATCH(B$5,Metrics!$B$5:$H$5,0)))=0,"",INDEX(Metrics!$B$6:$H$70,ROW($A28)-ROW($A$5),MATCH(B$5,Metrics!$B$5:$H$5,0))),"")</f>
        <v>404</v>
      </c>
      <c r="C28" s="236" t="str">
        <f>IFERROR(IF(LEN(INDEX(Metrics!$B$6:$H$70,ROW($A28)-ROW($A$5),MATCH(C$5,Metrics!$B$5:$H$5,0)))=0,"",INDEX(Metrics!$B$6:$H$70,ROW($A28)-ROW($A$5),MATCH(C$5,Metrics!$B$5:$H$5,0))),"")</f>
        <v>Process and Workflow</v>
      </c>
      <c r="D28" s="236" t="str">
        <f>IFERROR(IF(LEN(INDEX(Metrics!$B$6:$H$70,ROW($A28)-ROW($A$5),MATCH(D$5,Metrics!$B$5:$H$5,0)))=0,"",INDEX(Metrics!$B$6:$H$70,ROW($A28)-ROW($A$5),MATCH(D$5,Metrics!$B$5:$H$5,0))),"")</f>
        <v>Interview Drop-off Rate</v>
      </c>
      <c r="E28" s="237" t="str">
        <f>IFERROR(IF(LEN(INDEX(Metrics!$B$6:$H$70,ROW($A28)-ROW($A$5),MATCH(E$5,Metrics!$B$5:$H$5,0)))=0,"",INDEX(Metrics!$B$6:$H$70,ROW($A28)-ROW($A$5),MATCH(E$5,Metrics!$B$5:$H$5,0))),"")</f>
        <v>%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">
      <c r="A29" s="3"/>
      <c r="B29" s="235">
        <f>IFERROR(IF(LEN(INDEX(Metrics!$B$6:$H$70,ROW($A29)-ROW($A$5),MATCH(B$5,Metrics!$B$5:$H$5,0)))=0,"",INDEX(Metrics!$B$6:$H$70,ROW($A29)-ROW($A$5),MATCH(B$5,Metrics!$B$5:$H$5,0))),"")</f>
        <v>405</v>
      </c>
      <c r="C29" s="236" t="str">
        <f>IFERROR(IF(LEN(INDEX(Metrics!$B$6:$H$70,ROW($A29)-ROW($A$5),MATCH(C$5,Metrics!$B$5:$H$5,0)))=0,"",INDEX(Metrics!$B$6:$H$70,ROW($A29)-ROW($A$5),MATCH(C$5,Metrics!$B$5:$H$5,0))),"")</f>
        <v>Process and Workflow</v>
      </c>
      <c r="D29" s="241" t="str">
        <f>IFERROR(IF(LEN(INDEX(Metrics!$B$6:$H$70,ROW($A29)-ROW($A$5),MATCH(D$5,Metrics!$B$5:$H$5,0)))=0,"",INDEX(Metrics!$B$6:$H$70,ROW($A29)-ROW($A$5),MATCH(D$5,Metrics!$B$5:$H$5,0))),"")</f>
        <v>Diversity Hire Rate</v>
      </c>
      <c r="E29" s="242" t="str">
        <f>IFERROR(IF(LEN(INDEX(Metrics!$B$6:$H$70,ROW($A29)-ROW($A$5),MATCH(E$5,Metrics!$B$5:$H$5,0)))=0,"",INDEX(Metrics!$B$6:$H$70,ROW($A29)-ROW($A$5),MATCH(E$5,Metrics!$B$5:$H$5,0))),"")</f>
        <v>%</v>
      </c>
      <c r="F29" s="238"/>
      <c r="G29" s="239"/>
      <c r="H29" s="239"/>
      <c r="I29" s="239"/>
      <c r="J29" s="239"/>
      <c r="K29" s="239"/>
      <c r="L29" s="238"/>
      <c r="M29" s="239"/>
      <c r="N29" s="239"/>
      <c r="O29" s="239"/>
      <c r="P29" s="239"/>
      <c r="Q29" s="240"/>
    </row>
    <row r="30" spans="1:17" x14ac:dyDescent="0.25">
      <c r="A30" s="3"/>
      <c r="B30" s="235">
        <f>IFERROR(IF(LEN(INDEX(Metrics!$B$6:$H$70,ROW($A30)-ROW($A$5),MATCH(B$5,Metrics!$B$5:$H$5,0)))=0,"",INDEX(Metrics!$B$6:$H$70,ROW($A30)-ROW($A$5),MATCH(B$5,Metrics!$B$5:$H$5,0))),"")</f>
        <v>406</v>
      </c>
      <c r="C30" s="236" t="str">
        <f>IFERROR(IF(LEN(INDEX(Metrics!$B$6:$H$70,ROW($A30)-ROW($A$5),MATCH(C$5,Metrics!$B$5:$H$5,0)))=0,"",INDEX(Metrics!$B$6:$H$70,ROW($A30)-ROW($A$5),MATCH(C$5,Metrics!$B$5:$H$5,0))),"")</f>
        <v>Process and Workflow</v>
      </c>
      <c r="D30" s="236" t="str">
        <f>IFERROR(IF(LEN(INDEX(Metrics!$B$6:$H$70,ROW($A30)-ROW($A$5),MATCH(D$5,Metrics!$B$5:$H$5,0)))=0,"",INDEX(Metrics!$B$6:$H$70,ROW($A30)-ROW($A$5),MATCH(D$5,Metrics!$B$5:$H$5,0))),"")</f>
        <v/>
      </c>
      <c r="E30" s="237" t="str">
        <f>IFERROR(IF(LEN(INDEX(Metrics!$B$6:$H$70,ROW($A30)-ROW($A$5),MATCH(E$5,Metrics!$B$5:$H$5,0)))=0,"",INDEX(Metrics!$B$6:$H$70,ROW($A30)-ROW($A$5),MATCH(E$5,Metrics!$B$5:$H$5,0))),"")</f>
        <v/>
      </c>
      <c r="F30" s="237"/>
      <c r="G30" s="237"/>
      <c r="H30" s="237"/>
      <c r="I30" s="237"/>
      <c r="J30" s="237"/>
      <c r="K30" s="237"/>
      <c r="L30" s="243"/>
      <c r="M30" s="243"/>
      <c r="N30" s="243"/>
      <c r="O30" s="243"/>
      <c r="P30" s="243"/>
      <c r="Q30" s="244"/>
    </row>
    <row r="31" spans="1:17" x14ac:dyDescent="0.25">
      <c r="A31" s="3"/>
      <c r="B31" s="235">
        <f>IFERROR(IF(LEN(INDEX(Metrics!$B$6:$H$70,ROW($A31)-ROW($A$5),MATCH(B$5,Metrics!$B$5:$H$5,0)))=0,"",INDEX(Metrics!$B$6:$H$70,ROW($A31)-ROW($A$5),MATCH(B$5,Metrics!$B$5:$H$5,0))),"")</f>
        <v>407</v>
      </c>
      <c r="C31" s="236" t="str">
        <f>IFERROR(IF(LEN(INDEX(Metrics!$B$6:$H$70,ROW($A31)-ROW($A$5),MATCH(C$5,Metrics!$B$5:$H$5,0)))=0,"",INDEX(Metrics!$B$6:$H$70,ROW($A31)-ROW($A$5),MATCH(C$5,Metrics!$B$5:$H$5,0))),"")</f>
        <v>Process and Workflow</v>
      </c>
      <c r="D31" s="236" t="str">
        <f>IFERROR(IF(LEN(INDEX(Metrics!$B$6:$H$70,ROW($A31)-ROW($A$5),MATCH(D$5,Metrics!$B$5:$H$5,0)))=0,"",INDEX(Metrics!$B$6:$H$70,ROW($A31)-ROW($A$5),MATCH(D$5,Metrics!$B$5:$H$5,0))),"")</f>
        <v/>
      </c>
      <c r="E31" s="237" t="str">
        <f>IFERROR(IF(LEN(INDEX(Metrics!$B$6:$H$70,ROW($A31)-ROW($A$5),MATCH(E$5,Metrics!$B$5:$H$5,0)))=0,"",INDEX(Metrics!$B$6:$H$70,ROW($A31)-ROW($A$5),MATCH(E$5,Metrics!$B$5:$H$5,0))),"")</f>
        <v/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35">
        <f>IFERROR(IF(LEN(INDEX(Metrics!$B$6:$H$70,ROW($A32)-ROW($A$5),MATCH(B$5,Metrics!$B$5:$H$5,0)))=0,"",INDEX(Metrics!$B$6:$H$70,ROW($A32)-ROW($A$5),MATCH(B$5,Metrics!$B$5:$H$5,0))),"")</f>
        <v>501</v>
      </c>
      <c r="C32" s="236" t="str">
        <f>IFERROR(IF(LEN(INDEX(Metrics!$B$6:$H$70,ROW($A32)-ROW($A$5),MATCH(C$5,Metrics!$B$5:$H$5,0)))=0,"",INDEX(Metrics!$B$6:$H$70,ROW($A32)-ROW($A$5),MATCH(C$5,Metrics!$B$5:$H$5,0))),"")</f>
        <v>Candidate Experience</v>
      </c>
      <c r="D32" s="236" t="str">
        <f>IFERROR(IF(LEN(INDEX(Metrics!$B$6:$H$70,ROW($A32)-ROW($A$5),MATCH(D$5,Metrics!$B$5:$H$5,0)))=0,"",INDEX(Metrics!$B$6:$H$70,ROW($A32)-ROW($A$5),MATCH(D$5,Metrics!$B$5:$H$5,0))),"")</f>
        <v>Candidate Job Satisfaction</v>
      </c>
      <c r="E32" s="237" t="str">
        <f>IFERROR(IF(LEN(INDEX(Metrics!$B$6:$H$70,ROW($A32)-ROW($A$5),MATCH(E$5,Metrics!$B$5:$H$5,0)))=0,"",INDEX(Metrics!$B$6:$H$70,ROW($A32)-ROW($A$5),MATCH(E$5,Metrics!$B$5:$H$5,0))),"")</f>
        <v>Points</v>
      </c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6"/>
    </row>
    <row r="33" spans="1:17" x14ac:dyDescent="0.25">
      <c r="A33" s="3"/>
      <c r="B33" s="235">
        <f>IFERROR(IF(LEN(INDEX(Metrics!$B$6:$H$70,ROW($A33)-ROW($A$5),MATCH(B$5,Metrics!$B$5:$H$5,0)))=0,"",INDEX(Metrics!$B$6:$H$70,ROW($A33)-ROW($A$5),MATCH(B$5,Metrics!$B$5:$H$5,0))),"")</f>
        <v>502</v>
      </c>
      <c r="C33" s="236" t="str">
        <f>IFERROR(IF(LEN(INDEX(Metrics!$B$6:$H$70,ROW($A33)-ROW($A$5),MATCH(C$5,Metrics!$B$5:$H$5,0)))=0,"",INDEX(Metrics!$B$6:$H$70,ROW($A33)-ROW($A$5),MATCH(C$5,Metrics!$B$5:$H$5,0))),"")</f>
        <v>Candidate Experience</v>
      </c>
      <c r="D33" s="236" t="str">
        <f>IFERROR(IF(LEN(INDEX(Metrics!$B$6:$H$70,ROW($A33)-ROW($A$5),MATCH(D$5,Metrics!$B$5:$H$5,0)))=0,"",INDEX(Metrics!$B$6:$H$70,ROW($A33)-ROW($A$5),MATCH(D$5,Metrics!$B$5:$H$5,0))),"")</f>
        <v>Applicant Drop-off Rate</v>
      </c>
      <c r="E33" s="237" t="str">
        <f>IFERROR(IF(LEN(INDEX(Metrics!$B$6:$H$70,ROW($A33)-ROW($A$5),MATCH(E$5,Metrics!$B$5:$H$5,0)))=0,"",INDEX(Metrics!$B$6:$H$70,ROW($A33)-ROW($A$5),MATCH(E$5,Metrics!$B$5:$H$5,0))),"")</f>
        <v>%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35">
        <f>IFERROR(IF(LEN(INDEX(Metrics!$B$6:$H$70,ROW($A34)-ROW($A$5),MATCH(B$5,Metrics!$B$5:$H$5,0)))=0,"",INDEX(Metrics!$B$6:$H$70,ROW($A34)-ROW($A$5),MATCH(B$5,Metrics!$B$5:$H$5,0))),"")</f>
        <v>503</v>
      </c>
      <c r="C34" s="236" t="str">
        <f>IFERROR(IF(LEN(INDEX(Metrics!$B$6:$H$70,ROW($A34)-ROW($A$5),MATCH(C$5,Metrics!$B$5:$H$5,0)))=0,"",INDEX(Metrics!$B$6:$H$70,ROW($A34)-ROW($A$5),MATCH(C$5,Metrics!$B$5:$H$5,0))),"")</f>
        <v>Candidate Experience</v>
      </c>
      <c r="D34" s="236" t="str">
        <f>IFERROR(IF(LEN(INDEX(Metrics!$B$6:$H$70,ROW($A34)-ROW($A$5),MATCH(D$5,Metrics!$B$5:$H$5,0)))=0,"",INDEX(Metrics!$B$6:$H$70,ROW($A34)-ROW($A$5),MATCH(D$5,Metrics!$B$5:$H$5,0))),"")</f>
        <v>Candidate Net Promoter Score (NPS)</v>
      </c>
      <c r="E34" s="237" t="str">
        <f>IFERROR(IF(LEN(INDEX(Metrics!$B$6:$H$70,ROW($A34)-ROW($A$5),MATCH(E$5,Metrics!$B$5:$H$5,0)))=0,"",INDEX(Metrics!$B$6:$H$70,ROW($A34)-ROW($A$5),MATCH(E$5,Metrics!$B$5:$H$5,0))),"")</f>
        <v>Points</v>
      </c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6"/>
    </row>
    <row r="35" spans="1:17" x14ac:dyDescent="0.25">
      <c r="A35" s="3"/>
      <c r="B35" s="235">
        <f>IFERROR(IF(LEN(INDEX(Metrics!$B$6:$H$70,ROW($A35)-ROW($A$5),MATCH(B$5,Metrics!$B$5:$H$5,0)))=0,"",INDEX(Metrics!$B$6:$H$70,ROW($A35)-ROW($A$5),MATCH(B$5,Metrics!$B$5:$H$5,0))),"")</f>
        <v>504</v>
      </c>
      <c r="C35" s="236" t="str">
        <f>IFERROR(IF(LEN(INDEX(Metrics!$B$6:$H$70,ROW($A35)-ROW($A$5),MATCH(C$5,Metrics!$B$5:$H$5,0)))=0,"",INDEX(Metrics!$B$6:$H$70,ROW($A35)-ROW($A$5),MATCH(C$5,Metrics!$B$5:$H$5,0))),"")</f>
        <v>Candidate Experience</v>
      </c>
      <c r="D35" s="236" t="str">
        <f>IFERROR(IF(LEN(INDEX(Metrics!$B$6:$H$70,ROW($A35)-ROW($A$5),MATCH(D$5,Metrics!$B$5:$H$5,0)))=0,"",INDEX(Metrics!$B$6:$H$70,ROW($A35)-ROW($A$5),MATCH(D$5,Metrics!$B$5:$H$5,0))),"")</f>
        <v/>
      </c>
      <c r="E35" s="237" t="str">
        <f>IFERROR(IF(LEN(INDEX(Metrics!$B$6:$H$70,ROW($A35)-ROW($A$5),MATCH(E$5,Metrics!$B$5:$H$5,0)))=0,"",INDEX(Metrics!$B$6:$H$70,ROW($A35)-ROW($A$5),MATCH(E$5,Metrics!$B$5:$H$5,0))),"")</f>
        <v/>
      </c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5">
      <c r="A36" s="3"/>
      <c r="B36" s="235">
        <f>IFERROR(IF(LEN(INDEX(Metrics!$B$6:$H$70,ROW($A36)-ROW($A$5),MATCH(B$5,Metrics!$B$5:$H$5,0)))=0,"",INDEX(Metrics!$B$6:$H$70,ROW($A36)-ROW($A$5),MATCH(B$5,Metrics!$B$5:$H$5,0))),"")</f>
        <v>505</v>
      </c>
      <c r="C36" s="236" t="str">
        <f>IFERROR(IF(LEN(INDEX(Metrics!$B$6:$H$70,ROW($A36)-ROW($A$5),MATCH(C$5,Metrics!$B$5:$H$5,0)))=0,"",INDEX(Metrics!$B$6:$H$70,ROW($A36)-ROW($A$5),MATCH(C$5,Metrics!$B$5:$H$5,0))),"")</f>
        <v>Candidate Experience</v>
      </c>
      <c r="D36" s="236" t="str">
        <f>IFERROR(IF(LEN(INDEX(Metrics!$B$6:$H$70,ROW($A36)-ROW($A$5),MATCH(D$5,Metrics!$B$5:$H$5,0)))=0,"",INDEX(Metrics!$B$6:$H$70,ROW($A36)-ROW($A$5),MATCH(D$5,Metrics!$B$5:$H$5,0))),"")</f>
        <v/>
      </c>
      <c r="E36" s="237" t="str">
        <f>IFERROR(IF(LEN(INDEX(Metrics!$B$6:$H$70,ROW($A36)-ROW($A$5),MATCH(E$5,Metrics!$B$5:$H$5,0)))=0,"",INDEX(Metrics!$B$6:$H$70,ROW($A36)-ROW($A$5),MATCH(E$5,Metrics!$B$5:$H$5,0))),"")</f>
        <v/>
      </c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4"/>
    </row>
    <row r="37" spans="1:17" x14ac:dyDescent="0.25">
      <c r="A37" s="3"/>
      <c r="B37" s="235" t="str">
        <f>IFERROR(IF(LEN(INDEX(Metrics!$B$6:$H$70,ROW($A37)-ROW($A$5),MATCH(B$5,Metrics!$B$5:$H$5,0)))=0,"",INDEX(Metrics!$B$6:$H$70,ROW($A37)-ROW($A$5),MATCH(B$5,Metrics!$B$5:$H$5,0))),"")</f>
        <v/>
      </c>
      <c r="C37" s="236" t="str">
        <f>IFERROR(IF(LEN(INDEX(Metrics!$B$6:$H$70,ROW($A37)-ROW($A$5),MATCH(C$5,Metrics!$B$5:$H$5,0)))=0,"",INDEX(Metrics!$B$6:$H$70,ROW($A37)-ROW($A$5),MATCH(C$5,Metrics!$B$5:$H$5,0))),"")</f>
        <v/>
      </c>
      <c r="D37" s="236" t="str">
        <f>IFERROR(IF(LEN(INDEX(Metrics!$B$6:$H$70,ROW($A37)-ROW($A$5),MATCH(D$5,Metrics!$B$5:$H$5,0)))=0,"",INDEX(Metrics!$B$6:$H$70,ROW($A37)-ROW($A$5),MATCH(D$5,Metrics!$B$5:$H$5,0))),"")</f>
        <v/>
      </c>
      <c r="E37" s="237" t="str">
        <f>IFERROR(IF(LEN(INDEX(Metrics!$B$6:$H$70,ROW($A37)-ROW($A$5),MATCH(E$5,Metrics!$B$5:$H$5,0)))=0,"",INDEX(Metrics!$B$6:$H$70,ROW($A37)-ROW($A$5),MATCH(E$5,Metrics!$B$5:$H$5,0))),"")</f>
        <v/>
      </c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5">
      <c r="A38" s="3"/>
      <c r="B38" s="235" t="str">
        <f>IFERROR(IF(LEN(INDEX(Metrics!$B$6:$H$70,ROW($A38)-ROW($A$5),MATCH(B$5,Metrics!$B$5:$H$5,0)))=0,"",INDEX(Metrics!$B$6:$H$70,ROW($A38)-ROW($A$5),MATCH(B$5,Metrics!$B$5:$H$5,0))),"")</f>
        <v/>
      </c>
      <c r="C38" s="236" t="str">
        <f>IFERROR(IF(LEN(INDEX(Metrics!$B$6:$H$70,ROW($A38)-ROW($A$5),MATCH(C$5,Metrics!$B$5:$H$5,0)))=0,"",INDEX(Metrics!$B$6:$H$70,ROW($A38)-ROW($A$5),MATCH(C$5,Metrics!$B$5:$H$5,0))),"")</f>
        <v/>
      </c>
      <c r="D38" s="236" t="str">
        <f>IFERROR(IF(LEN(INDEX(Metrics!$B$6:$H$70,ROW($A38)-ROW($A$5),MATCH(D$5,Metrics!$B$5:$H$5,0)))=0,"",INDEX(Metrics!$B$6:$H$70,ROW($A38)-ROW($A$5),MATCH(D$5,Metrics!$B$5:$H$5,0))),"")</f>
        <v/>
      </c>
      <c r="E38" s="237" t="str">
        <f>IFERROR(IF(LEN(INDEX(Metrics!$B$6:$H$70,ROW($A38)-ROW($A$5),MATCH(E$5,Metrics!$B$5:$H$5,0)))=0,"",INDEX(Metrics!$B$6:$H$70,ROW($A38)-ROW($A$5),MATCH(E$5,Metrics!$B$5:$H$5,0))),"")</f>
        <v/>
      </c>
      <c r="F38" s="237"/>
      <c r="G38" s="243"/>
      <c r="H38" s="243"/>
      <c r="I38" s="243"/>
      <c r="J38" s="243"/>
      <c r="K38" s="243"/>
      <c r="L38" s="237"/>
      <c r="M38" s="243"/>
      <c r="N38" s="243"/>
      <c r="O38" s="243"/>
      <c r="P38" s="243"/>
      <c r="Q38" s="244"/>
    </row>
    <row r="39" spans="1:17" x14ac:dyDescent="0.25">
      <c r="A39" s="3"/>
      <c r="B39" s="235" t="str">
        <f>IFERROR(IF(LEN(INDEX(Metrics!$B$6:$H$70,ROW($A39)-ROW($A$5),MATCH(B$5,Metrics!$B$5:$H$5,0)))=0,"",INDEX(Metrics!$B$6:$H$70,ROW($A39)-ROW($A$5),MATCH(B$5,Metrics!$B$5:$H$5,0))),"")</f>
        <v/>
      </c>
      <c r="C39" s="236" t="str">
        <f>IFERROR(IF(LEN(INDEX(Metrics!$B$6:$H$70,ROW($A39)-ROW($A$5),MATCH(C$5,Metrics!$B$5:$H$5,0)))=0,"",INDEX(Metrics!$B$6:$H$70,ROW($A39)-ROW($A$5),MATCH(C$5,Metrics!$B$5:$H$5,0))),"")</f>
        <v/>
      </c>
      <c r="D39" s="236" t="str">
        <f>IFERROR(IF(LEN(INDEX(Metrics!$B$6:$H$70,ROW($A39)-ROW($A$5),MATCH(D$5,Metrics!$B$5:$H$5,0)))=0,"",INDEX(Metrics!$B$6:$H$70,ROW($A39)-ROW($A$5),MATCH(D$5,Metrics!$B$5:$H$5,0))),"")</f>
        <v/>
      </c>
      <c r="E39" s="237" t="str">
        <f>IFERROR(IF(LEN(INDEX(Metrics!$B$6:$H$70,ROW($A39)-ROW($A$5),MATCH(E$5,Metrics!$B$5:$H$5,0)))=0,"",INDEX(Metrics!$B$6:$H$70,ROW($A39)-ROW($A$5),MATCH(E$5,Metrics!$B$5:$H$5,0))),"")</f>
        <v/>
      </c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48"/>
    </row>
    <row r="40" spans="1:17" x14ac:dyDescent="0.25">
      <c r="A40" s="3"/>
      <c r="B40" s="235" t="str">
        <f>IFERROR(IF(LEN(INDEX(Metrics!$B$6:$H$70,ROW($A40)-ROW($A$5),MATCH(B$5,Metrics!$B$5:$H$5,0)))=0,"",INDEX(Metrics!$B$6:$H$70,ROW($A40)-ROW($A$5),MATCH(B$5,Metrics!$B$5:$H$5,0))),"")</f>
        <v/>
      </c>
      <c r="C40" s="236" t="str">
        <f>IFERROR(IF(LEN(INDEX(Metrics!$B$6:$H$70,ROW($A40)-ROW($A$5),MATCH(C$5,Metrics!$B$5:$H$5,0)))=0,"",INDEX(Metrics!$B$6:$H$70,ROW($A40)-ROW($A$5),MATCH(C$5,Metrics!$B$5:$H$5,0))),"")</f>
        <v/>
      </c>
      <c r="D40" s="236" t="str">
        <f>IFERROR(IF(LEN(INDEX(Metrics!$B$6:$H$70,ROW($A40)-ROW($A$5),MATCH(D$5,Metrics!$B$5:$H$5,0)))=0,"",INDEX(Metrics!$B$6:$H$70,ROW($A40)-ROW($A$5),MATCH(D$5,Metrics!$B$5:$H$5,0))),"")</f>
        <v/>
      </c>
      <c r="E40" s="237" t="str">
        <f>IFERROR(IF(LEN(INDEX(Metrics!$B$6:$H$70,ROW($A40)-ROW($A$5),MATCH(E$5,Metrics!$B$5:$H$5,0)))=0,"",INDEX(Metrics!$B$6:$H$70,ROW($A40)-ROW($A$5),MATCH(E$5,Metrics!$B$5:$H$5,0))),"")</f>
        <v/>
      </c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35" t="str">
        <f>IFERROR(IF(LEN(INDEX(Metrics!$B$6:$H$70,ROW($A41)-ROW($A$5),MATCH(B$5,Metrics!$B$5:$H$5,0)))=0,"",INDEX(Metrics!$B$6:$H$70,ROW($A41)-ROW($A$5),MATCH(B$5,Metrics!$B$5:$H$5,0))),"")</f>
        <v/>
      </c>
      <c r="C41" s="236" t="str">
        <f>IFERROR(IF(LEN(INDEX(Metrics!$B$6:$H$70,ROW($A41)-ROW($A$5),MATCH(C$5,Metrics!$B$5:$H$5,0)))=0,"",INDEX(Metrics!$B$6:$H$70,ROW($A41)-ROW($A$5),MATCH(C$5,Metrics!$B$5:$H$5,0))),"")</f>
        <v/>
      </c>
      <c r="D41" s="236" t="str">
        <f>IFERROR(IF(LEN(INDEX(Metrics!$B$6:$H$70,ROW($A41)-ROW($A$5),MATCH(D$5,Metrics!$B$5:$H$5,0)))=0,"",INDEX(Metrics!$B$6:$H$70,ROW($A41)-ROW($A$5),MATCH(D$5,Metrics!$B$5:$H$5,0))),"")</f>
        <v/>
      </c>
      <c r="E41" s="237" t="str">
        <f>IFERROR(IF(LEN(INDEX(Metrics!$B$6:$H$70,ROW($A41)-ROW($A$5),MATCH(E$5,Metrics!$B$5:$H$5,0)))=0,"",INDEX(Metrics!$B$6:$H$70,ROW($A41)-ROW($A$5),MATCH(E$5,Metrics!$B$5:$H$5,0))),"")</f>
        <v/>
      </c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35" t="str">
        <f>IFERROR(IF(LEN(INDEX(Metrics!$B$6:$H$70,ROW($A42)-ROW($A$5),MATCH(B$5,Metrics!$B$5:$H$5,0)))=0,"",INDEX(Metrics!$B$6:$H$70,ROW($A42)-ROW($A$5),MATCH(B$5,Metrics!$B$5:$H$5,0))),"")</f>
        <v/>
      </c>
      <c r="C42" s="236" t="str">
        <f>IFERROR(IF(LEN(INDEX(Metrics!$B$6:$H$70,ROW($A42)-ROW($A$5),MATCH(C$5,Metrics!$B$5:$H$5,0)))=0,"",INDEX(Metrics!$B$6:$H$70,ROW($A42)-ROW($A$5),MATCH(C$5,Metrics!$B$5:$H$5,0))),"")</f>
        <v/>
      </c>
      <c r="D42" s="236" t="str">
        <f>IFERROR(IF(LEN(INDEX(Metrics!$B$6:$H$70,ROW($A42)-ROW($A$5),MATCH(D$5,Metrics!$B$5:$H$5,0)))=0,"",INDEX(Metrics!$B$6:$H$70,ROW($A42)-ROW($A$5),MATCH(D$5,Metrics!$B$5:$H$5,0))),"")</f>
        <v/>
      </c>
      <c r="E42" s="237" t="str">
        <f>IFERROR(IF(LEN(INDEX(Metrics!$B$6:$H$70,ROW($A42)-ROW($A$5),MATCH(E$5,Metrics!$B$5:$H$5,0)))=0,"",INDEX(Metrics!$B$6:$H$70,ROW($A42)-ROW($A$5),MATCH(E$5,Metrics!$B$5:$H$5,0))),"")</f>
        <v/>
      </c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35" t="str">
        <f>IFERROR(IF(LEN(INDEX(Metrics!$B$6:$H$70,ROW($A43)-ROW($A$5),MATCH(B$5,Metrics!$B$5:$H$5,0)))=0,"",INDEX(Metrics!$B$6:$H$70,ROW($A43)-ROW($A$5),MATCH(B$5,Metrics!$B$5:$H$5,0))),"")</f>
        <v/>
      </c>
      <c r="C43" s="236" t="str">
        <f>IFERROR(IF(LEN(INDEX(Metrics!$B$6:$H$70,ROW($A43)-ROW($A$5),MATCH(C$5,Metrics!$B$5:$H$5,0)))=0,"",INDEX(Metrics!$B$6:$H$70,ROW($A43)-ROW($A$5),MATCH(C$5,Metrics!$B$5:$H$5,0))),"")</f>
        <v/>
      </c>
      <c r="D43" s="236" t="str">
        <f>IFERROR(IF(LEN(INDEX(Metrics!$B$6:$H$70,ROW($A43)-ROW($A$5),MATCH(D$5,Metrics!$B$5:$H$5,0)))=0,"",INDEX(Metrics!$B$6:$H$70,ROW($A43)-ROW($A$5),MATCH(D$5,Metrics!$B$5:$H$5,0))),"")</f>
        <v/>
      </c>
      <c r="E43" s="237" t="str">
        <f>IFERROR(IF(LEN(INDEX(Metrics!$B$6:$H$70,ROW($A43)-ROW($A$5),MATCH(E$5,Metrics!$B$5:$H$5,0)))=0,"",INDEX(Metrics!$B$6:$H$70,ROW($A43)-ROW($A$5),MATCH(E$5,Metrics!$B$5:$H$5,0))),"")</f>
        <v/>
      </c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A44" s="3"/>
      <c r="B44" s="235" t="str">
        <f>IFERROR(IF(LEN(INDEX(Metrics!$B$6:$H$70,ROW($A44)-ROW($A$5),MATCH(B$5,Metrics!$B$5:$H$5,0)))=0,"",INDEX(Metrics!$B$6:$H$70,ROW($A44)-ROW($A$5),MATCH(B$5,Metrics!$B$5:$H$5,0))),"")</f>
        <v/>
      </c>
      <c r="C44" s="236" t="str">
        <f>IFERROR(IF(LEN(INDEX(Metrics!$B$6:$H$70,ROW($A44)-ROW($A$5),MATCH(C$5,Metrics!$B$5:$H$5,0)))=0,"",INDEX(Metrics!$B$6:$H$70,ROW($A44)-ROW($A$5),MATCH(C$5,Metrics!$B$5:$H$5,0))),"")</f>
        <v/>
      </c>
      <c r="D44" s="236" t="str">
        <f>IFERROR(IF(LEN(INDEX(Metrics!$B$6:$H$70,ROW($A44)-ROW($A$5),MATCH(D$5,Metrics!$B$5:$H$5,0)))=0,"",INDEX(Metrics!$B$6:$H$70,ROW($A44)-ROW($A$5),MATCH(D$5,Metrics!$B$5:$H$5,0))),"")</f>
        <v/>
      </c>
      <c r="E44" s="237" t="str">
        <f>IFERROR(IF(LEN(INDEX(Metrics!$B$6:$H$70,ROW($A44)-ROW($A$5),MATCH(E$5,Metrics!$B$5:$H$5,0)))=0,"",INDEX(Metrics!$B$6:$H$70,ROW($A44)-ROW($A$5),MATCH(E$5,Metrics!$B$5:$H$5,0))),"")</f>
        <v/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35" t="str">
        <f>IFERROR(IF(LEN(INDEX(Metrics!$B$6:$H$70,ROW($A45)-ROW($A$5),MATCH(B$5,Metrics!$B$5:$H$5,0)))=0,"",INDEX(Metrics!$B$6:$H$70,ROW($A45)-ROW($A$5),MATCH(B$5,Metrics!$B$5:$H$5,0))),"")</f>
        <v/>
      </c>
      <c r="C45" s="236" t="str">
        <f>IFERROR(IF(LEN(INDEX(Metrics!$B$6:$H$70,ROW($A45)-ROW($A$5),MATCH(C$5,Metrics!$B$5:$H$5,0)))=0,"",INDEX(Metrics!$B$6:$H$70,ROW($A45)-ROW($A$5),MATCH(C$5,Metrics!$B$5:$H$5,0))),"")</f>
        <v/>
      </c>
      <c r="D45" s="236" t="str">
        <f>IFERROR(IF(LEN(INDEX(Metrics!$B$6:$H$70,ROW($A45)-ROW($A$5),MATCH(D$5,Metrics!$B$5:$H$5,0)))=0,"",INDEX(Metrics!$B$6:$H$70,ROW($A45)-ROW($A$5),MATCH(D$5,Metrics!$B$5:$H$5,0))),"")</f>
        <v/>
      </c>
      <c r="E45" s="237" t="str">
        <f>IFERROR(IF(LEN(INDEX(Metrics!$B$6:$H$70,ROW($A45)-ROW($A$5),MATCH(E$5,Metrics!$B$5:$H$5,0)))=0,"",INDEX(Metrics!$B$6:$H$70,ROW($A45)-ROW($A$5),MATCH(E$5,Metrics!$B$5:$H$5,0))),"")</f>
        <v/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35" t="str">
        <f>IFERROR(IF(LEN(INDEX(Metrics!$B$6:$H$70,ROW($A46)-ROW($A$5),MATCH(B$5,Metrics!$B$5:$H$5,0)))=0,"",INDEX(Metrics!$B$6:$H$70,ROW($A46)-ROW($A$5),MATCH(B$5,Metrics!$B$5:$H$5,0))),"")</f>
        <v/>
      </c>
      <c r="C46" s="236" t="str">
        <f>IFERROR(IF(LEN(INDEX(Metrics!$B$6:$H$70,ROW($A46)-ROW($A$5),MATCH(C$5,Metrics!$B$5:$H$5,0)))=0,"",INDEX(Metrics!$B$6:$H$70,ROW($A46)-ROW($A$5),MATCH(C$5,Metrics!$B$5:$H$5,0))),"")</f>
        <v/>
      </c>
      <c r="D46" s="241" t="str">
        <f>IFERROR(IF(LEN(INDEX(Metrics!$B$6:$H$70,ROW($A46)-ROW($A$5),MATCH(D$5,Metrics!$B$5:$H$5,0)))=0,"",INDEX(Metrics!$B$6:$H$70,ROW($A46)-ROW($A$5),MATCH(D$5,Metrics!$B$5:$H$5,0))),"")</f>
        <v/>
      </c>
      <c r="E46" s="242" t="str">
        <f>IFERROR(IF(LEN(INDEX(Metrics!$B$6:$H$70,ROW($A46)-ROW($A$5),MATCH(E$5,Metrics!$B$5:$H$5,0)))=0,"",INDEX(Metrics!$B$6:$H$70,ROW($A46)-ROW($A$5),MATCH(E$5,Metrics!$B$5:$H$5,0))),"")</f>
        <v/>
      </c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35" t="str">
        <f>IFERROR(IF(LEN(INDEX(Metrics!$B$6:$H$70,ROW($A47)-ROW($A$5),MATCH(B$5,Metrics!$B$5:$H$5,0)))=0,"",INDEX(Metrics!$B$6:$H$70,ROW($A47)-ROW($A$5),MATCH(B$5,Metrics!$B$5:$H$5,0))),"")</f>
        <v/>
      </c>
      <c r="C47" s="236" t="str">
        <f>IFERROR(IF(LEN(INDEX(Metrics!$B$6:$H$70,ROW($A47)-ROW($A$5),MATCH(C$5,Metrics!$B$5:$H$5,0)))=0,"",INDEX(Metrics!$B$6:$H$70,ROW($A47)-ROW($A$5),MATCH(C$5,Metrics!$B$5:$H$5,0))),"")</f>
        <v/>
      </c>
      <c r="D47" s="241" t="str">
        <f>IFERROR(IF(LEN(INDEX(Metrics!$B$6:$H$70,ROW($A47)-ROW($A$5),MATCH(D$5,Metrics!$B$5:$H$5,0)))=0,"",INDEX(Metrics!$B$6:$H$70,ROW($A47)-ROW($A$5),MATCH(D$5,Metrics!$B$5:$H$5,0))),"")</f>
        <v/>
      </c>
      <c r="E47" s="242" t="str">
        <f>IFERROR(IF(LEN(INDEX(Metrics!$B$6:$H$70,ROW($A47)-ROW($A$5),MATCH(E$5,Metrics!$B$5:$H$5,0)))=0,"",INDEX(Metrics!$B$6:$H$70,ROW($A47)-ROW($A$5),MATCH(E$5,Metrics!$B$5:$H$5,0))),"")</f>
        <v/>
      </c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35" t="str">
        <f>IFERROR(IF(LEN(INDEX(Metrics!$B$6:$H$70,ROW($A48)-ROW($A$5),MATCH(B$5,Metrics!$B$5:$H$5,0)))=0,"",INDEX(Metrics!$B$6:$H$70,ROW($A48)-ROW($A$5),MATCH(B$5,Metrics!$B$5:$H$5,0))),"")</f>
        <v/>
      </c>
      <c r="C48" s="236" t="str">
        <f>IFERROR(IF(LEN(INDEX(Metrics!$B$6:$H$70,ROW($A48)-ROW($A$5),MATCH(C$5,Metrics!$B$5:$H$5,0)))=0,"",INDEX(Metrics!$B$6:$H$70,ROW($A48)-ROW($A$5),MATCH(C$5,Metrics!$B$5:$H$5,0))),"")</f>
        <v/>
      </c>
      <c r="D48" s="241" t="str">
        <f>IFERROR(IF(LEN(INDEX(Metrics!$B$6:$H$70,ROW($A48)-ROW($A$5),MATCH(D$5,Metrics!$B$5:$H$5,0)))=0,"",INDEX(Metrics!$B$6:$H$70,ROW($A48)-ROW($A$5),MATCH(D$5,Metrics!$B$5:$H$5,0))),"")</f>
        <v/>
      </c>
      <c r="E48" s="242" t="str">
        <f>IFERROR(IF(LEN(INDEX(Metrics!$B$6:$H$70,ROW($A48)-ROW($A$5),MATCH(E$5,Metrics!$B$5:$H$5,0)))=0,"",INDEX(Metrics!$B$6:$H$70,ROW($A48)-ROW($A$5),MATCH(E$5,Metrics!$B$5:$H$5,0))),"")</f>
        <v/>
      </c>
      <c r="F48" s="237"/>
      <c r="G48" s="243"/>
      <c r="H48" s="243"/>
      <c r="I48" s="243"/>
      <c r="J48" s="243"/>
      <c r="K48" s="243"/>
      <c r="L48" s="237"/>
      <c r="M48" s="243"/>
      <c r="N48" s="243"/>
      <c r="O48" s="243"/>
      <c r="P48" s="243"/>
      <c r="Q48" s="244"/>
    </row>
    <row r="49" spans="1:17" x14ac:dyDescent="0.25">
      <c r="A49" s="3"/>
      <c r="B49" s="235" t="str">
        <f>IFERROR(IF(LEN(INDEX(Metrics!$B$6:$H$70,ROW($A49)-ROW($A$5),MATCH(B$5,Metrics!$B$5:$H$5,0)))=0,"",INDEX(Metrics!$B$6:$H$70,ROW($A49)-ROW($A$5),MATCH(B$5,Metrics!$B$5:$H$5,0))),"")</f>
        <v/>
      </c>
      <c r="C49" s="236" t="str">
        <f>IFERROR(IF(LEN(INDEX(Metrics!$B$6:$H$70,ROW($A49)-ROW($A$5),MATCH(C$5,Metrics!$B$5:$H$5,0)))=0,"",INDEX(Metrics!$B$6:$H$70,ROW($A49)-ROW($A$5),MATCH(C$5,Metrics!$B$5:$H$5,0))),"")</f>
        <v/>
      </c>
      <c r="D49" s="236" t="str">
        <f>IFERROR(IF(LEN(INDEX(Metrics!$B$6:$H$70,ROW($A49)-ROW($A$5),MATCH(D$5,Metrics!$B$5:$H$5,0)))=0,"",INDEX(Metrics!$B$6:$H$70,ROW($A49)-ROW($A$5),MATCH(D$5,Metrics!$B$5:$H$5,0))),"")</f>
        <v/>
      </c>
      <c r="E49" s="237" t="str">
        <f>IFERROR(IF(LEN(INDEX(Metrics!$B$6:$H$70,ROW($A49)-ROW($A$5),MATCH(E$5,Metrics!$B$5:$H$5,0)))=0,"",INDEX(Metrics!$B$6:$H$70,ROW($A49)-ROW($A$5),MATCH(E$5,Metrics!$B$5:$H$5,0))),"")</f>
        <v/>
      </c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35" t="str">
        <f>IFERROR(IF(LEN(INDEX(Metrics!$B$6:$H$70,ROW($A50)-ROW($A$5),MATCH(B$5,Metrics!$B$5:$H$5,0)))=0,"",INDEX(Metrics!$B$6:$H$70,ROW($A50)-ROW($A$5),MATCH(B$5,Metrics!$B$5:$H$5,0))),"")</f>
        <v/>
      </c>
      <c r="C50" s="236" t="str">
        <f>IFERROR(IF(LEN(INDEX(Metrics!$B$6:$H$70,ROW($A50)-ROW($A$5),MATCH(C$5,Metrics!$B$5:$H$5,0)))=0,"",INDEX(Metrics!$B$6:$H$70,ROW($A50)-ROW($A$5),MATCH(C$5,Metrics!$B$5:$H$5,0))),"")</f>
        <v/>
      </c>
      <c r="D50" s="241" t="str">
        <f>IFERROR(IF(LEN(INDEX(Metrics!$B$6:$H$70,ROW($A50)-ROW($A$5),MATCH(D$5,Metrics!$B$5:$H$5,0)))=0,"",INDEX(Metrics!$B$6:$H$70,ROW($A50)-ROW($A$5),MATCH(D$5,Metrics!$B$5:$H$5,0))),"")</f>
        <v/>
      </c>
      <c r="E50" s="242" t="str">
        <f>IFERROR(IF(LEN(INDEX(Metrics!$B$6:$H$70,ROW($A50)-ROW($A$5),MATCH(E$5,Metrics!$B$5:$H$5,0)))=0,"",INDEX(Metrics!$B$6:$H$70,ROW($A50)-ROW($A$5),MATCH(E$5,Metrics!$B$5:$H$5,0))),"")</f>
        <v/>
      </c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35" t="str">
        <f>IFERROR(IF(LEN(INDEX(Metrics!$B$6:$H$70,ROW($A51)-ROW($A$5),MATCH(B$5,Metrics!$B$5:$H$5,0)))=0,"",INDEX(Metrics!$B$6:$H$70,ROW($A51)-ROW($A$5),MATCH(B$5,Metrics!$B$5:$H$5,0))),"")</f>
        <v/>
      </c>
      <c r="C51" s="236" t="str">
        <f>IFERROR(IF(LEN(INDEX(Metrics!$B$6:$H$70,ROW($A51)-ROW($A$5),MATCH(C$5,Metrics!$B$5:$H$5,0)))=0,"",INDEX(Metrics!$B$6:$H$70,ROW($A51)-ROW($A$5),MATCH(C$5,Metrics!$B$5:$H$5,0))),"")</f>
        <v/>
      </c>
      <c r="D51" s="236" t="str">
        <f>IFERROR(IF(LEN(INDEX(Metrics!$B$6:$H$70,ROW($A51)-ROW($A$5),MATCH(D$5,Metrics!$B$5:$H$5,0)))=0,"",INDEX(Metrics!$B$6:$H$70,ROW($A51)-ROW($A$5),MATCH(D$5,Metrics!$B$5:$H$5,0))),"")</f>
        <v/>
      </c>
      <c r="E51" s="237" t="str">
        <f>IFERROR(IF(LEN(INDEX(Metrics!$B$6:$H$70,ROW($A51)-ROW($A$5),MATCH(E$5,Metrics!$B$5:$H$5,0)))=0,"",INDEX(Metrics!$B$6:$H$70,ROW($A51)-ROW($A$5),MATCH(E$5,Metrics!$B$5:$H$5,0))),"")</f>
        <v/>
      </c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35" t="str">
        <f>IFERROR(IF(LEN(INDEX(Metrics!$B$6:$H$70,ROW($A52)-ROW($A$5),MATCH(B$5,Metrics!$B$5:$H$5,0)))=0,"",INDEX(Metrics!$B$6:$H$70,ROW($A52)-ROW($A$5),MATCH(B$5,Metrics!$B$5:$H$5,0))),"")</f>
        <v/>
      </c>
      <c r="C52" s="236" t="str">
        <f>IFERROR(IF(LEN(INDEX(Metrics!$B$6:$H$70,ROW($A52)-ROW($A$5),MATCH(C$5,Metrics!$B$5:$H$5,0)))=0,"",INDEX(Metrics!$B$6:$H$70,ROW($A52)-ROW($A$5),MATCH(C$5,Metrics!$B$5:$H$5,0))),"")</f>
        <v/>
      </c>
      <c r="D52" s="236" t="str">
        <f>IFERROR(IF(LEN(INDEX(Metrics!$B$6:$H$70,ROW($A52)-ROW($A$5),MATCH(D$5,Metrics!$B$5:$H$5,0)))=0,"",INDEX(Metrics!$B$6:$H$70,ROW($A52)-ROW($A$5),MATCH(D$5,Metrics!$B$5:$H$5,0))),"")</f>
        <v/>
      </c>
      <c r="E52" s="237" t="str">
        <f>IFERROR(IF(LEN(INDEX(Metrics!$B$6:$H$70,ROW($A52)-ROW($A$5),MATCH(E$5,Metrics!$B$5:$H$5,0)))=0,"",INDEX(Metrics!$B$6:$H$70,ROW($A52)-ROW($A$5),MATCH(E$5,Metrics!$B$5:$H$5,0))),"")</f>
        <v/>
      </c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35" t="str">
        <f>IFERROR(IF(LEN(INDEX(Metrics!$B$6:$H$70,ROW($A53)-ROW($A$5),MATCH(B$5,Metrics!$B$5:$H$5,0)))=0,"",INDEX(Metrics!$B$6:$H$70,ROW($A53)-ROW($A$5),MATCH(B$5,Metrics!$B$5:$H$5,0))),"")</f>
        <v/>
      </c>
      <c r="C53" s="236" t="str">
        <f>IFERROR(IF(LEN(INDEX(Metrics!$B$6:$H$70,ROW($A53)-ROW($A$5),MATCH(C$5,Metrics!$B$5:$H$5,0)))=0,"",INDEX(Metrics!$B$6:$H$70,ROW($A53)-ROW($A$5),MATCH(C$5,Metrics!$B$5:$H$5,0))),"")</f>
        <v/>
      </c>
      <c r="D53" s="236" t="str">
        <f>IFERROR(IF(LEN(INDEX(Metrics!$B$6:$H$70,ROW($A53)-ROW($A$5),MATCH(D$5,Metrics!$B$5:$H$5,0)))=0,"",INDEX(Metrics!$B$6:$H$70,ROW($A53)-ROW($A$5),MATCH(D$5,Metrics!$B$5:$H$5,0))),"")</f>
        <v/>
      </c>
      <c r="E53" s="237" t="str">
        <f>IFERROR(IF(LEN(INDEX(Metrics!$B$6:$H$70,ROW($A53)-ROW($A$5),MATCH(E$5,Metrics!$B$5:$H$5,0)))=0,"",INDEX(Metrics!$B$6:$H$70,ROW($A53)-ROW($A$5),MATCH(E$5,Metrics!$B$5:$H$5,0))),"")</f>
        <v/>
      </c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35" t="str">
        <f>IFERROR(IF(LEN(INDEX(Metrics!$B$6:$H$70,ROW($A54)-ROW($A$5),MATCH(B$5,Metrics!$B$5:$H$5,0)))=0,"",INDEX(Metrics!$B$6:$H$70,ROW($A54)-ROW($A$5),MATCH(B$5,Metrics!$B$5:$H$5,0))),"")</f>
        <v/>
      </c>
      <c r="C54" s="236" t="str">
        <f>IFERROR(IF(LEN(INDEX(Metrics!$B$6:$H$70,ROW($A54)-ROW($A$5),MATCH(C$5,Metrics!$B$5:$H$5,0)))=0,"",INDEX(Metrics!$B$6:$H$70,ROW($A54)-ROW($A$5),MATCH(C$5,Metrics!$B$5:$H$5,0))),"")</f>
        <v/>
      </c>
      <c r="D54" s="236" t="str">
        <f>IFERROR(IF(LEN(INDEX(Metrics!$B$6:$H$70,ROW($A54)-ROW($A$5),MATCH(D$5,Metrics!$B$5:$H$5,0)))=0,"",INDEX(Metrics!$B$6:$H$70,ROW($A54)-ROW($A$5),MATCH(D$5,Metrics!$B$5:$H$5,0))),"")</f>
        <v/>
      </c>
      <c r="E54" s="237" t="str">
        <f>IFERROR(IF(LEN(INDEX(Metrics!$B$6:$H$70,ROW($A54)-ROW($A$5),MATCH(E$5,Metrics!$B$5:$H$5,0)))=0,"",INDEX(Metrics!$B$6:$H$70,ROW($A54)-ROW($A$5),MATCH(E$5,Metrics!$B$5:$H$5,0))),"")</f>
        <v/>
      </c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35" t="str">
        <f>IFERROR(IF(LEN(INDEX(Metrics!$B$6:$H$70,ROW($A55)-ROW($A$5),MATCH(B$5,Metrics!$B$5:$H$5,0)))=0,"",INDEX(Metrics!$B$6:$H$70,ROW($A55)-ROW($A$5),MATCH(B$5,Metrics!$B$5:$H$5,0))),"")</f>
        <v/>
      </c>
      <c r="C55" s="236" t="str">
        <f>IFERROR(IF(LEN(INDEX(Metrics!$B$6:$H$70,ROW($A55)-ROW($A$5),MATCH(C$5,Metrics!$B$5:$H$5,0)))=0,"",INDEX(Metrics!$B$6:$H$70,ROW($A55)-ROW($A$5),MATCH(C$5,Metrics!$B$5:$H$5,0))),"")</f>
        <v/>
      </c>
      <c r="D55" s="236" t="str">
        <f>IFERROR(IF(LEN(INDEX(Metrics!$B$6:$H$70,ROW($A55)-ROW($A$5),MATCH(D$5,Metrics!$B$5:$H$5,0)))=0,"",INDEX(Metrics!$B$6:$H$70,ROW($A55)-ROW($A$5),MATCH(D$5,Metrics!$B$5:$H$5,0))),"")</f>
        <v/>
      </c>
      <c r="E55" s="237" t="str">
        <f>IFERROR(IF(LEN(INDEX(Metrics!$B$6:$H$70,ROW($A55)-ROW($A$5),MATCH(E$5,Metrics!$B$5:$H$5,0)))=0,"",INDEX(Metrics!$B$6:$H$70,ROW($A55)-ROW($A$5),MATCH(E$5,Metrics!$B$5:$H$5,0))),"")</f>
        <v/>
      </c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35" t="str">
        <f>IFERROR(IF(LEN(INDEX(Metrics!$B$6:$H$70,ROW($A56)-ROW($A$5),MATCH(B$5,Metrics!$B$5:$H$5,0)))=0,"",INDEX(Metrics!$B$6:$H$70,ROW($A56)-ROW($A$5),MATCH(B$5,Metrics!$B$5:$H$5,0))),"")</f>
        <v/>
      </c>
      <c r="C56" s="236" t="str">
        <f>IFERROR(IF(LEN(INDEX(Metrics!$B$6:$H$70,ROW($A56)-ROW($A$5),MATCH(C$5,Metrics!$B$5:$H$5,0)))=0,"",INDEX(Metrics!$B$6:$H$70,ROW($A56)-ROW($A$5),MATCH(C$5,Metrics!$B$5:$H$5,0))),"")</f>
        <v/>
      </c>
      <c r="D56" s="236" t="str">
        <f>IFERROR(IF(LEN(INDEX(Metrics!$B$6:$H$70,ROW($A56)-ROW($A$5),MATCH(D$5,Metrics!$B$5:$H$5,0)))=0,"",INDEX(Metrics!$B$6:$H$70,ROW($A56)-ROW($A$5),MATCH(D$5,Metrics!$B$5:$H$5,0))),"")</f>
        <v/>
      </c>
      <c r="E56" s="237" t="str">
        <f>IFERROR(IF(LEN(INDEX(Metrics!$B$6:$H$70,ROW($A56)-ROW($A$5),MATCH(E$5,Metrics!$B$5:$H$5,0)))=0,"",INDEX(Metrics!$B$6:$H$70,ROW($A56)-ROW($A$5),MATCH(E$5,Metrics!$B$5:$H$5,0))),"")</f>
        <v/>
      </c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35" t="str">
        <f>IFERROR(IF(LEN(INDEX(Metrics!$B$6:$H$70,ROW($A57)-ROW($A$5),MATCH(B$5,Metrics!$B$5:$H$5,0)))=0,"",INDEX(Metrics!$B$6:$H$70,ROW($A57)-ROW($A$5),MATCH(B$5,Metrics!$B$5:$H$5,0))),"")</f>
        <v/>
      </c>
      <c r="C57" s="236" t="str">
        <f>IFERROR(IF(LEN(INDEX(Metrics!$B$6:$H$70,ROW($A57)-ROW($A$5),MATCH(C$5,Metrics!$B$5:$H$5,0)))=0,"",INDEX(Metrics!$B$6:$H$70,ROW($A57)-ROW($A$5),MATCH(C$5,Metrics!$B$5:$H$5,0))),"")</f>
        <v/>
      </c>
      <c r="D57" s="236" t="str">
        <f>IFERROR(IF(LEN(INDEX(Metrics!$B$6:$H$70,ROW($A57)-ROW($A$5),MATCH(D$5,Metrics!$B$5:$H$5,0)))=0,"",INDEX(Metrics!$B$6:$H$70,ROW($A57)-ROW($A$5),MATCH(D$5,Metrics!$B$5:$H$5,0))),"")</f>
        <v/>
      </c>
      <c r="E57" s="237" t="str">
        <f>IFERROR(IF(LEN(INDEX(Metrics!$B$6:$H$70,ROW($A57)-ROW($A$5),MATCH(E$5,Metrics!$B$5:$H$5,0)))=0,"",INDEX(Metrics!$B$6:$H$70,ROW($A57)-ROW($A$5),MATCH(E$5,Metrics!$B$5:$H$5,0))),"")</f>
        <v/>
      </c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35" t="str">
        <f>IFERROR(IF(LEN(INDEX(Metrics!$B$6:$H$70,ROW($A58)-ROW($A$5),MATCH(B$5,Metrics!$B$5:$H$5,0)))=0,"",INDEX(Metrics!$B$6:$H$70,ROW($A58)-ROW($A$5),MATCH(B$5,Metrics!$B$5:$H$5,0))),"")</f>
        <v/>
      </c>
      <c r="C58" s="236" t="str">
        <f>IFERROR(IF(LEN(INDEX(Metrics!$B$6:$H$70,ROW($A58)-ROW($A$5),MATCH(C$5,Metrics!$B$5:$H$5,0)))=0,"",INDEX(Metrics!$B$6:$H$70,ROW($A58)-ROW($A$5),MATCH(C$5,Metrics!$B$5:$H$5,0))),"")</f>
        <v/>
      </c>
      <c r="D58" s="236" t="str">
        <f>IFERROR(IF(LEN(INDEX(Metrics!$B$6:$H$70,ROW($A58)-ROW($A$5),MATCH(D$5,Metrics!$B$5:$H$5,0)))=0,"",INDEX(Metrics!$B$6:$H$70,ROW($A58)-ROW($A$5),MATCH(D$5,Metrics!$B$5:$H$5,0))),"")</f>
        <v/>
      </c>
      <c r="E58" s="237" t="str">
        <f>IFERROR(IF(LEN(INDEX(Metrics!$B$6:$H$70,ROW($A58)-ROW($A$5),MATCH(E$5,Metrics!$B$5:$H$5,0)))=0,"",INDEX(Metrics!$B$6:$H$70,ROW($A58)-ROW($A$5),MATCH(E$5,Metrics!$B$5:$H$5,0))),"")</f>
        <v/>
      </c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35" t="str">
        <f>IFERROR(IF(LEN(INDEX(Metrics!$B$6:$H$70,ROW($A59)-ROW($A$5),MATCH(B$5,Metrics!$B$5:$H$5,0)))=0,"",INDEX(Metrics!$B$6:$H$70,ROW($A59)-ROW($A$5),MATCH(B$5,Metrics!$B$5:$H$5,0))),"")</f>
        <v/>
      </c>
      <c r="C59" s="236" t="str">
        <f>IFERROR(IF(LEN(INDEX(Metrics!$B$6:$H$70,ROW($A59)-ROW($A$5),MATCH(C$5,Metrics!$B$5:$H$5,0)))=0,"",INDEX(Metrics!$B$6:$H$70,ROW($A59)-ROW($A$5),MATCH(C$5,Metrics!$B$5:$H$5,0))),"")</f>
        <v/>
      </c>
      <c r="D59" s="236" t="str">
        <f>IFERROR(IF(LEN(INDEX(Metrics!$B$6:$H$70,ROW($A59)-ROW($A$5),MATCH(D$5,Metrics!$B$5:$H$5,0)))=0,"",INDEX(Metrics!$B$6:$H$70,ROW($A59)-ROW($A$5),MATCH(D$5,Metrics!$B$5:$H$5,0))),"")</f>
        <v/>
      </c>
      <c r="E59" s="237" t="str">
        <f>IFERROR(IF(LEN(INDEX(Metrics!$B$6:$H$70,ROW($A59)-ROW($A$5),MATCH(E$5,Metrics!$B$5:$H$5,0)))=0,"",INDEX(Metrics!$B$6:$H$70,ROW($A59)-ROW($A$5),MATCH(E$5,Metrics!$B$5:$H$5,0))),"")</f>
        <v/>
      </c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35" t="str">
        <f>IFERROR(IF(LEN(INDEX(Metrics!$B$6:$H$70,ROW($A60)-ROW($A$5),MATCH(B$5,Metrics!$B$5:$H$5,0)))=0,"",INDEX(Metrics!$B$6:$H$70,ROW($A60)-ROW($A$5),MATCH(B$5,Metrics!$B$5:$H$5,0))),"")</f>
        <v/>
      </c>
      <c r="C60" s="236" t="str">
        <f>IFERROR(IF(LEN(INDEX(Metrics!$B$6:$H$70,ROW($A60)-ROW($A$5),MATCH(C$5,Metrics!$B$5:$H$5,0)))=0,"",INDEX(Metrics!$B$6:$H$70,ROW($A60)-ROW($A$5),MATCH(C$5,Metrics!$B$5:$H$5,0))),"")</f>
        <v/>
      </c>
      <c r="D60" s="236" t="str">
        <f>IFERROR(IF(LEN(INDEX(Metrics!$B$6:$H$70,ROW($A60)-ROW($A$5),MATCH(D$5,Metrics!$B$5:$H$5,0)))=0,"",INDEX(Metrics!$B$6:$H$70,ROW($A60)-ROW($A$5),MATCH(D$5,Metrics!$B$5:$H$5,0))),"")</f>
        <v/>
      </c>
      <c r="E60" s="237" t="str">
        <f>IFERROR(IF(LEN(INDEX(Metrics!$B$6:$H$70,ROW($A60)-ROW($A$5),MATCH(E$5,Metrics!$B$5:$H$5,0)))=0,"",INDEX(Metrics!$B$6:$H$70,ROW($A60)-ROW($A$5),MATCH(E$5,Metrics!$B$5:$H$5,0))),"")</f>
        <v/>
      </c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35" t="str">
        <f>IFERROR(IF(LEN(INDEX(Metrics!$B$6:$H$70,ROW($A61)-ROW($A$5),MATCH(B$5,Metrics!$B$5:$H$5,0)))=0,"",INDEX(Metrics!$B$6:$H$70,ROW($A61)-ROW($A$5),MATCH(B$5,Metrics!$B$5:$H$5,0))),"")</f>
        <v/>
      </c>
      <c r="C61" s="236" t="str">
        <f>IFERROR(IF(LEN(INDEX(Metrics!$B$6:$H$70,ROW($A61)-ROW($A$5),MATCH(C$5,Metrics!$B$5:$H$5,0)))=0,"",INDEX(Metrics!$B$6:$H$70,ROW($A61)-ROW($A$5),MATCH(C$5,Metrics!$B$5:$H$5,0))),"")</f>
        <v/>
      </c>
      <c r="D61" s="236" t="str">
        <f>IFERROR(IF(LEN(INDEX(Metrics!$B$6:$H$70,ROW($A61)-ROW($A$5),MATCH(D$5,Metrics!$B$5:$H$5,0)))=0,"",INDEX(Metrics!$B$6:$H$70,ROW($A61)-ROW($A$5),MATCH(D$5,Metrics!$B$5:$H$5,0))),"")</f>
        <v/>
      </c>
      <c r="E61" s="237" t="str">
        <f>IFERROR(IF(LEN(INDEX(Metrics!$B$6:$H$70,ROW($A61)-ROW($A$5),MATCH(E$5,Metrics!$B$5:$H$5,0)))=0,"",INDEX(Metrics!$B$6:$H$70,ROW($A61)-ROW($A$5),MATCH(E$5,Metrics!$B$5:$H$5,0))),"")</f>
        <v/>
      </c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35" t="str">
        <f>IFERROR(IF(LEN(INDEX(Metrics!$B$6:$H$70,ROW($A62)-ROW($A$5),MATCH(B$5,Metrics!$B$5:$H$5,0)))=0,"",INDEX(Metrics!$B$6:$H$70,ROW($A62)-ROW($A$5),MATCH(B$5,Metrics!$B$5:$H$5,0))),"")</f>
        <v/>
      </c>
      <c r="C62" s="236" t="str">
        <f>IFERROR(IF(LEN(INDEX(Metrics!$B$6:$H$70,ROW($A62)-ROW($A$5),MATCH(C$5,Metrics!$B$5:$H$5,0)))=0,"",INDEX(Metrics!$B$6:$H$70,ROW($A62)-ROW($A$5),MATCH(C$5,Metrics!$B$5:$H$5,0))),"")</f>
        <v/>
      </c>
      <c r="D62" s="236" t="str">
        <f>IFERROR(IF(LEN(INDEX(Metrics!$B$6:$H$70,ROW($A62)-ROW($A$5),MATCH(D$5,Metrics!$B$5:$H$5,0)))=0,"",INDEX(Metrics!$B$6:$H$70,ROW($A62)-ROW($A$5),MATCH(D$5,Metrics!$B$5:$H$5,0))),"")</f>
        <v/>
      </c>
      <c r="E62" s="237" t="str">
        <f>IFERROR(IF(LEN(INDEX(Metrics!$B$6:$H$70,ROW($A62)-ROW($A$5),MATCH(E$5,Metrics!$B$5:$H$5,0)))=0,"",INDEX(Metrics!$B$6:$H$70,ROW($A62)-ROW($A$5),MATCH(E$5,Metrics!$B$5:$H$5,0))),"")</f>
        <v/>
      </c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35" t="str">
        <f>IFERROR(IF(LEN(INDEX(Metrics!$B$6:$H$70,ROW($A63)-ROW($A$5),MATCH(B$5,Metrics!$B$5:$H$5,0)))=0,"",INDEX(Metrics!$B$6:$H$70,ROW($A63)-ROW($A$5),MATCH(B$5,Metrics!$B$5:$H$5,0))),"")</f>
        <v/>
      </c>
      <c r="C63" s="236" t="str">
        <f>IFERROR(IF(LEN(INDEX(Metrics!$B$6:$H$70,ROW($A63)-ROW($A$5),MATCH(C$5,Metrics!$B$5:$H$5,0)))=0,"",INDEX(Metrics!$B$6:$H$70,ROW($A63)-ROW($A$5),MATCH(C$5,Metrics!$B$5:$H$5,0))),"")</f>
        <v/>
      </c>
      <c r="D63" s="236" t="str">
        <f>IFERROR(IF(LEN(INDEX(Metrics!$B$6:$H$70,ROW($A63)-ROW($A$5),MATCH(D$5,Metrics!$B$5:$H$5,0)))=0,"",INDEX(Metrics!$B$6:$H$70,ROW($A63)-ROW($A$5),MATCH(D$5,Metrics!$B$5:$H$5,0))),"")</f>
        <v/>
      </c>
      <c r="E63" s="237" t="str">
        <f>IFERROR(IF(LEN(INDEX(Metrics!$B$6:$H$70,ROW($A63)-ROW($A$5),MATCH(E$5,Metrics!$B$5:$H$5,0)))=0,"",INDEX(Metrics!$B$6:$H$70,ROW($A63)-ROW($A$5),MATCH(E$5,Metrics!$B$5:$H$5,0))),"")</f>
        <v/>
      </c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35" t="str">
        <f>IFERROR(IF(LEN(INDEX(Metrics!$B$6:$H$70,ROW($A64)-ROW($A$5),MATCH(B$5,Metrics!$B$5:$H$5,0)))=0,"",INDEX(Metrics!$B$6:$H$70,ROW($A64)-ROW($A$5),MATCH(B$5,Metrics!$B$5:$H$5,0))),"")</f>
        <v/>
      </c>
      <c r="C64" s="236" t="str">
        <f>IFERROR(IF(LEN(INDEX(Metrics!$B$6:$H$70,ROW($A64)-ROW($A$5),MATCH(C$5,Metrics!$B$5:$H$5,0)))=0,"",INDEX(Metrics!$B$6:$H$70,ROW($A64)-ROW($A$5),MATCH(C$5,Metrics!$B$5:$H$5,0))),"")</f>
        <v/>
      </c>
      <c r="D64" s="236" t="str">
        <f>IFERROR(IF(LEN(INDEX(Metrics!$B$6:$H$70,ROW($A64)-ROW($A$5),MATCH(D$5,Metrics!$B$5:$H$5,0)))=0,"",INDEX(Metrics!$B$6:$H$70,ROW($A64)-ROW($A$5),MATCH(D$5,Metrics!$B$5:$H$5,0))),"")</f>
        <v/>
      </c>
      <c r="E64" s="237" t="str">
        <f>IFERROR(IF(LEN(INDEX(Metrics!$B$6:$H$70,ROW($A64)-ROW($A$5),MATCH(E$5,Metrics!$B$5:$H$5,0)))=0,"",INDEX(Metrics!$B$6:$H$70,ROW($A64)-ROW($A$5),MATCH(E$5,Metrics!$B$5:$H$5,0))),"")</f>
        <v/>
      </c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35" t="str">
        <f>IFERROR(IF(LEN(INDEX(Metrics!$B$6:$H$70,ROW($A65)-ROW($A$5),MATCH(B$5,Metrics!$B$5:$H$5,0)))=0,"",INDEX(Metrics!$B$6:$H$70,ROW($A65)-ROW($A$5),MATCH(B$5,Metrics!$B$5:$H$5,0))),"")</f>
        <v/>
      </c>
      <c r="C65" s="236" t="str">
        <f>IFERROR(IF(LEN(INDEX(Metrics!$B$6:$H$70,ROW($A65)-ROW($A$5),MATCH(C$5,Metrics!$B$5:$H$5,0)))=0,"",INDEX(Metrics!$B$6:$H$70,ROW($A65)-ROW($A$5),MATCH(C$5,Metrics!$B$5:$H$5,0))),"")</f>
        <v/>
      </c>
      <c r="D65" s="236" t="str">
        <f>IFERROR(IF(LEN(INDEX(Metrics!$B$6:$H$70,ROW($A65)-ROW($A$5),MATCH(D$5,Metrics!$B$5:$H$5,0)))=0,"",INDEX(Metrics!$B$6:$H$70,ROW($A65)-ROW($A$5),MATCH(D$5,Metrics!$B$5:$H$5,0))),"")</f>
        <v/>
      </c>
      <c r="E65" s="237" t="str">
        <f>IFERROR(IF(LEN(INDEX(Metrics!$B$6:$H$70,ROW($A65)-ROW($A$5),MATCH(E$5,Metrics!$B$5:$H$5,0)))=0,"",INDEX(Metrics!$B$6:$H$70,ROW($A65)-ROW($A$5),MATCH(E$5,Metrics!$B$5:$H$5,0))),"")</f>
        <v/>
      </c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35" t="str">
        <f>IFERROR(IF(LEN(INDEX(Metrics!$B$6:$H$70,ROW($A66)-ROW($A$5),MATCH(B$5,Metrics!$B$5:$H$5,0)))=0,"",INDEX(Metrics!$B$6:$H$70,ROW($A66)-ROW($A$5),MATCH(B$5,Metrics!$B$5:$H$5,0))),"")</f>
        <v/>
      </c>
      <c r="C66" s="236" t="str">
        <f>IFERROR(IF(LEN(INDEX(Metrics!$B$6:$H$70,ROW($A66)-ROW($A$5),MATCH(C$5,Metrics!$B$5:$H$5,0)))=0,"",INDEX(Metrics!$B$6:$H$70,ROW($A66)-ROW($A$5),MATCH(C$5,Metrics!$B$5:$H$5,0))),"")</f>
        <v/>
      </c>
      <c r="D66" s="236" t="str">
        <f>IFERROR(IF(LEN(INDEX(Metrics!$B$6:$H$70,ROW($A66)-ROW($A$5),MATCH(D$5,Metrics!$B$5:$H$5,0)))=0,"",INDEX(Metrics!$B$6:$H$70,ROW($A66)-ROW($A$5),MATCH(D$5,Metrics!$B$5:$H$5,0))),"")</f>
        <v/>
      </c>
      <c r="E66" s="237" t="str">
        <f>IFERROR(IF(LEN(INDEX(Metrics!$B$6:$H$70,ROW($A66)-ROW($A$5),MATCH(E$5,Metrics!$B$5:$H$5,0)))=0,"",INDEX(Metrics!$B$6:$H$70,ROW($A66)-ROW($A$5),MATCH(E$5,Metrics!$B$5:$H$5,0))),"")</f>
        <v/>
      </c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35" t="str">
        <f>IFERROR(IF(LEN(INDEX(Metrics!$B$6:$H$70,ROW($A67)-ROW($A$5),MATCH(B$5,Metrics!$B$5:$H$5,0)))=0,"",INDEX(Metrics!$B$6:$H$70,ROW($A67)-ROW($A$5),MATCH(B$5,Metrics!$B$5:$H$5,0))),"")</f>
        <v/>
      </c>
      <c r="C67" s="236" t="str">
        <f>IFERROR(IF(LEN(INDEX(Metrics!$B$6:$H$70,ROW($A67)-ROW($A$5),MATCH(C$5,Metrics!$B$5:$H$5,0)))=0,"",INDEX(Metrics!$B$6:$H$70,ROW($A67)-ROW($A$5),MATCH(C$5,Metrics!$B$5:$H$5,0))),"")</f>
        <v/>
      </c>
      <c r="D67" s="236" t="str">
        <f>IFERROR(IF(LEN(INDEX(Metrics!$B$6:$H$70,ROW($A67)-ROW($A$5),MATCH(D$5,Metrics!$B$5:$H$5,0)))=0,"",INDEX(Metrics!$B$6:$H$70,ROW($A67)-ROW($A$5),MATCH(D$5,Metrics!$B$5:$H$5,0))),"")</f>
        <v/>
      </c>
      <c r="E67" s="237" t="str">
        <f>IFERROR(IF(LEN(INDEX(Metrics!$B$6:$H$70,ROW($A67)-ROW($A$5),MATCH(E$5,Metrics!$B$5:$H$5,0)))=0,"",INDEX(Metrics!$B$6:$H$70,ROW($A67)-ROW($A$5),MATCH(E$5,Metrics!$B$5:$H$5,0))),"")</f>
        <v/>
      </c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35" t="str">
        <f>IFERROR(IF(LEN(INDEX(Metrics!$B$6:$H$70,ROW($A68)-ROW($A$5),MATCH(B$5,Metrics!$B$5:$H$5,0)))=0,"",INDEX(Metrics!$B$6:$H$70,ROW($A68)-ROW($A$5),MATCH(B$5,Metrics!$B$5:$H$5,0))),"")</f>
        <v/>
      </c>
      <c r="C68" s="236" t="str">
        <f>IFERROR(IF(LEN(INDEX(Metrics!$B$6:$H$70,ROW($A68)-ROW($A$5),MATCH(C$5,Metrics!$B$5:$H$5,0)))=0,"",INDEX(Metrics!$B$6:$H$70,ROW($A68)-ROW($A$5),MATCH(C$5,Metrics!$B$5:$H$5,0))),"")</f>
        <v/>
      </c>
      <c r="D68" s="236" t="str">
        <f>IFERROR(IF(LEN(INDEX(Metrics!$B$6:$H$70,ROW($A68)-ROW($A$5),MATCH(D$5,Metrics!$B$5:$H$5,0)))=0,"",INDEX(Metrics!$B$6:$H$70,ROW($A68)-ROW($A$5),MATCH(D$5,Metrics!$B$5:$H$5,0))),"")</f>
        <v/>
      </c>
      <c r="E68" s="237" t="str">
        <f>IFERROR(IF(LEN(INDEX(Metrics!$B$6:$H$70,ROW($A68)-ROW($A$5),MATCH(E$5,Metrics!$B$5:$H$5,0)))=0,"",INDEX(Metrics!$B$6:$H$70,ROW($A68)-ROW($A$5),MATCH(E$5,Metrics!$B$5:$H$5,0))),"")</f>
        <v/>
      </c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35" t="str">
        <f>IFERROR(IF(LEN(INDEX(Metrics!$B$6:$H$70,ROW($A69)-ROW($A$5),MATCH(B$5,Metrics!$B$5:$H$5,0)))=0,"",INDEX(Metrics!$B$6:$H$70,ROW($A69)-ROW($A$5),MATCH(B$5,Metrics!$B$5:$H$5,0))),"")</f>
        <v/>
      </c>
      <c r="C69" s="236" t="str">
        <f>IFERROR(IF(LEN(INDEX(Metrics!$B$6:$H$70,ROW($A69)-ROW($A$5),MATCH(C$5,Metrics!$B$5:$H$5,0)))=0,"",INDEX(Metrics!$B$6:$H$70,ROW($A69)-ROW($A$5),MATCH(C$5,Metrics!$B$5:$H$5,0))),"")</f>
        <v/>
      </c>
      <c r="D69" s="236" t="str">
        <f>IFERROR(IF(LEN(INDEX(Metrics!$B$6:$H$70,ROW($A69)-ROW($A$5),MATCH(D$5,Metrics!$B$5:$H$5,0)))=0,"",INDEX(Metrics!$B$6:$H$70,ROW($A69)-ROW($A$5),MATCH(D$5,Metrics!$B$5:$H$5,0))),"")</f>
        <v/>
      </c>
      <c r="E69" s="237" t="str">
        <f>IFERROR(IF(LEN(INDEX(Metrics!$B$6:$H$70,ROW($A69)-ROW($A$5),MATCH(E$5,Metrics!$B$5:$H$5,0)))=0,"",INDEX(Metrics!$B$6:$H$70,ROW($A69)-ROW($A$5),MATCH(E$5,Metrics!$B$5:$H$5,0))),"")</f>
        <v/>
      </c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49" t="str">
        <f>IFERROR(IF(LEN(INDEX(Metrics!$B$6:$H$70,ROW($A70)-ROW($A$5),MATCH(B$5,Metrics!$B$5:$H$5,0)))=0,"",INDEX(Metrics!$B$6:$H$70,ROW($A70)-ROW($A$5),MATCH(B$5,Metrics!$B$5:$H$5,0))),"")</f>
        <v/>
      </c>
      <c r="C70" s="250" t="str">
        <f>IFERROR(IF(LEN(INDEX(Metrics!$B$6:$H$70,ROW($A70)-ROW($A$5),MATCH(C$5,Metrics!$B$5:$H$5,0)))=0,"",INDEX(Metrics!$B$6:$H$70,ROW($A70)-ROW($A$5),MATCH(C$5,Metrics!$B$5:$H$5,0))),"")</f>
        <v/>
      </c>
      <c r="D70" s="250" t="str">
        <f>IFERROR(IF(LEN(INDEX(Metrics!$B$6:$H$70,ROW($A70)-ROW($A$5),MATCH(D$5,Metrics!$B$5:$H$5,0)))=0,"",INDEX(Metrics!$B$6:$H$70,ROW($A70)-ROW($A$5),MATCH(D$5,Metrics!$B$5:$H$5,0))),"")</f>
        <v/>
      </c>
      <c r="E70" s="251" t="str">
        <f>IFERROR(IF(LEN(INDEX(Metrics!$B$6:$H$70,ROW($A70)-ROW($A$5),MATCH(E$5,Metrics!$B$5:$H$5,0)))=0,"",INDEX(Metrics!$B$6:$H$70,ROW($A70)-ROW($A$5),MATCH(E$5,Metrics!$B$5:$H$5,0))),"")</f>
        <v/>
      </c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6"/>
    </row>
  </sheetData>
  <sheetProtection algorithmName="SHA-512" hashValue="WNIqjBDDE7joNgd59o8vl+vLtqL9Z6Ojhq+r7o8IhlZrVQt1WAmG4Z8Yob3oZSEp/0WaK5+4MGMcXJRJcuyjWQ==" saltValue="JXDAYAM5nSBrV2i/Ev1f4w==" spinCount="100000" sheet="1" objects="1" scenarios="1" formatCells="0" formatColumns="0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81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67" t="s">
        <v>0</v>
      </c>
      <c r="C5" s="168" t="s">
        <v>11</v>
      </c>
      <c r="D5" s="168" t="s">
        <v>7</v>
      </c>
      <c r="E5" s="168" t="s">
        <v>1</v>
      </c>
      <c r="F5" s="76" t="str">
        <f>IFERROR(INDEX(Calc!$I$7:$I$18,COLUMN(PY_Actual!F4)-COLUMN(PY_Actual!$E$4)),"")</f>
        <v>Jan 2023</v>
      </c>
      <c r="G5" s="76" t="str">
        <f>IFERROR(INDEX(Calc!$I$7:$I$18,COLUMN(PY_Actual!G4)-COLUMN(PY_Actual!$E$4)),"")</f>
        <v>Feb 2023</v>
      </c>
      <c r="H5" s="76" t="str">
        <f>IFERROR(INDEX(Calc!$I$7:$I$18,COLUMN(PY_Actual!H4)-COLUMN(PY_Actual!$E$4)),"")</f>
        <v>Mar 2023</v>
      </c>
      <c r="I5" s="76" t="str">
        <f>IFERROR(INDEX(Calc!$I$7:$I$18,COLUMN(PY_Actual!I4)-COLUMN(PY_Actual!$E$4)),"")</f>
        <v>Apr 2023</v>
      </c>
      <c r="J5" s="76" t="str">
        <f>IFERROR(INDEX(Calc!$I$7:$I$18,COLUMN(PY_Actual!J4)-COLUMN(PY_Actual!$E$4)),"")</f>
        <v>May 2023</v>
      </c>
      <c r="K5" s="76" t="str">
        <f>IFERROR(INDEX(Calc!$I$7:$I$18,COLUMN(PY_Actual!K4)-COLUMN(PY_Actual!$E$4)),"")</f>
        <v>Jun 2023</v>
      </c>
      <c r="L5" s="76" t="str">
        <f>IFERROR(INDEX(Calc!$I$7:$I$18,COLUMN(PY_Actual!L4)-COLUMN(PY_Actual!$E$4)),"")</f>
        <v>Jul 2023</v>
      </c>
      <c r="M5" s="76" t="str">
        <f>IFERROR(INDEX(Calc!$I$7:$I$18,COLUMN(PY_Actual!M4)-COLUMN(PY_Actual!$E$4)),"")</f>
        <v>Aug 2023</v>
      </c>
      <c r="N5" s="76" t="str">
        <f>IFERROR(INDEX(Calc!$I$7:$I$18,COLUMN(PY_Actual!N4)-COLUMN(PY_Actual!$E$4)),"")</f>
        <v>Sep 2023</v>
      </c>
      <c r="O5" s="76" t="str">
        <f>IFERROR(INDEX(Calc!$I$7:$I$18,COLUMN(PY_Actual!O4)-COLUMN(PY_Actual!$E$4)),"")</f>
        <v>Oct 2023</v>
      </c>
      <c r="P5" s="76" t="str">
        <f>IFERROR(INDEX(Calc!$I$7:$I$18,COLUMN(PY_Actual!P4)-COLUMN(PY_Actual!$E$4)),"")</f>
        <v>Nov 2023</v>
      </c>
      <c r="Q5" s="77" t="str">
        <f>IFERROR(INDEX(Calc!$I$7:$I$18,COLUMN(PY_Actual!Q4)-COLUMN(PY_Actual!$E$4)),"")</f>
        <v>Dec 2023</v>
      </c>
    </row>
    <row r="6" spans="1:17" x14ac:dyDescent="0.25">
      <c r="A6" s="3"/>
      <c r="B6" s="75">
        <f>IFERROR(IF(LEN(INDEX(Metrics!$B$6:$H$70,ROW($A6)-ROW($A$5),MATCH(B$5,Metrics!$B$5:$H$5,0)))=0,"",INDEX(Metrics!$B$6:$H$70,ROW($A6)-ROW($A$5),MATCH(B$5,Metrics!$B$5:$H$5,0))),"")</f>
        <v>101</v>
      </c>
      <c r="C6" s="177" t="str">
        <f>IFERROR(IF(LEN(INDEX(Metrics!$B$6:$H$70,ROW($A6)-ROW($A$5),MATCH(C$5,Metrics!$B$5:$H$5,0)))=0,"",INDEX(Metrics!$B$6:$H$70,ROW($A6)-ROW($A$5),MATCH(C$5,Metrics!$B$5:$H$5,0))),"")</f>
        <v>Efficiency and Speed</v>
      </c>
      <c r="D6" s="177" t="str">
        <f>IFERROR(IF(LEN(INDEX(Metrics!$B$6:$H$70,ROW($A6)-ROW($A$5),MATCH(D$5,Metrics!$B$5:$H$5,0)))=0,"",INDEX(Metrics!$B$6:$H$70,ROW($A6)-ROW($A$5),MATCH(D$5,Metrics!$B$5:$H$5,0))),"")</f>
        <v>Time to Fill</v>
      </c>
      <c r="E6" s="41" t="str">
        <f>IFERROR(IF(LEN(INDEX(Metrics!$B$6:$H$70,ROW($A6)-ROW($A$5),MATCH(E$5,Metrics!$B$5:$H$5,0)))=0,"",INDEX(Metrics!$B$6:$H$70,ROW($A6)-ROW($A$5),MATCH(E$5,Metrics!$B$5:$H$5,0))),"")</f>
        <v>Days</v>
      </c>
      <c r="F6" s="198">
        <v>50</v>
      </c>
      <c r="G6" s="198">
        <v>50</v>
      </c>
      <c r="H6" s="198">
        <v>60</v>
      </c>
      <c r="I6" s="198">
        <v>25</v>
      </c>
      <c r="J6" s="198">
        <v>60</v>
      </c>
      <c r="K6" s="198">
        <v>40</v>
      </c>
      <c r="L6" s="198"/>
      <c r="M6" s="198"/>
      <c r="N6" s="198"/>
      <c r="O6" s="198"/>
      <c r="P6" s="198"/>
      <c r="Q6" s="199"/>
    </row>
    <row r="7" spans="1:17" x14ac:dyDescent="0.25">
      <c r="A7" s="3"/>
      <c r="B7" s="69">
        <f>IFERROR(IF(LEN(INDEX(Metrics!$B$6:$H$70,ROW($A7)-ROW($A$5),MATCH(B$5,Metrics!$B$5:$H$5,0)))=0,"",INDEX(Metrics!$B$6:$H$70,ROW($A7)-ROW($A$5),MATCH(B$5,Metrics!$B$5:$H$5,0))),"")</f>
        <v>102</v>
      </c>
      <c r="C7" s="178" t="str">
        <f>IFERROR(IF(LEN(INDEX(Metrics!$B$6:$H$70,ROW($A7)-ROW($A$5),MATCH(C$5,Metrics!$B$5:$H$5,0)))=0,"",INDEX(Metrics!$B$6:$H$70,ROW($A7)-ROW($A$5),MATCH(C$5,Metrics!$B$5:$H$5,0))),"")</f>
        <v>Efficiency and Speed</v>
      </c>
      <c r="D7" s="178" t="str">
        <f>IFERROR(IF(LEN(INDEX(Metrics!$B$6:$H$70,ROW($A7)-ROW($A$5),MATCH(D$5,Metrics!$B$5:$H$5,0)))=0,"",INDEX(Metrics!$B$6:$H$70,ROW($A7)-ROW($A$5),MATCH(D$5,Metrics!$B$5:$H$5,0))),"")</f>
        <v>Time to Hire</v>
      </c>
      <c r="E7" s="42" t="str">
        <f>IFERROR(IF(LEN(INDEX(Metrics!$B$6:$H$70,ROW($A7)-ROW($A$5),MATCH(E$5,Metrics!$B$5:$H$5,0)))=0,"",INDEX(Metrics!$B$6:$H$70,ROW($A7)-ROW($A$5),MATCH(E$5,Metrics!$B$5:$H$5,0))),"")</f>
        <v>Days</v>
      </c>
      <c r="F7" s="46">
        <v>25</v>
      </c>
      <c r="G7" s="46">
        <v>20</v>
      </c>
      <c r="H7" s="46">
        <v>15</v>
      </c>
      <c r="I7" s="46">
        <v>15</v>
      </c>
      <c r="J7" s="46">
        <v>20</v>
      </c>
      <c r="K7" s="46">
        <v>25</v>
      </c>
      <c r="L7" s="46"/>
      <c r="M7" s="46"/>
      <c r="N7" s="46"/>
      <c r="O7" s="46"/>
      <c r="P7" s="46"/>
      <c r="Q7" s="72"/>
    </row>
    <row r="8" spans="1:17" x14ac:dyDescent="0.25">
      <c r="A8" s="3"/>
      <c r="B8" s="69">
        <f>IFERROR(IF(LEN(INDEX(Metrics!$B$6:$H$70,ROW($A8)-ROW($A$5),MATCH(B$5,Metrics!$B$5:$H$5,0)))=0,"",INDEX(Metrics!$B$6:$H$70,ROW($A8)-ROW($A$5),MATCH(B$5,Metrics!$B$5:$H$5,0))),"")</f>
        <v>103</v>
      </c>
      <c r="C8" s="178" t="str">
        <f>IFERROR(IF(LEN(INDEX(Metrics!$B$6:$H$70,ROW($A8)-ROW($A$5),MATCH(C$5,Metrics!$B$5:$H$5,0)))=0,"",INDEX(Metrics!$B$6:$H$70,ROW($A8)-ROW($A$5),MATCH(C$5,Metrics!$B$5:$H$5,0))),"")</f>
        <v>Efficiency and Speed</v>
      </c>
      <c r="D8" s="178" t="str">
        <f>IFERROR(IF(LEN(INDEX(Metrics!$B$6:$H$70,ROW($A8)-ROW($A$5),MATCH(D$5,Metrics!$B$5:$H$5,0)))=0,"",INDEX(Metrics!$B$6:$H$70,ROW($A8)-ROW($A$5),MATCH(D$5,Metrics!$B$5:$H$5,0))),"")</f>
        <v>Hiring Velocity</v>
      </c>
      <c r="E8" s="42" t="str">
        <f>IFERROR(IF(LEN(INDEX(Metrics!$B$6:$H$70,ROW($A8)-ROW($A$5),MATCH(E$5,Metrics!$B$5:$H$5,0)))=0,"",INDEX(Metrics!$B$6:$H$70,ROW($A8)-ROW($A$5),MATCH(E$5,Metrics!$B$5:$H$5,0))),"")</f>
        <v>%</v>
      </c>
      <c r="F8" s="45">
        <v>1.4999999999999999E-2</v>
      </c>
      <c r="G8" s="45">
        <v>0.02</v>
      </c>
      <c r="H8" s="45">
        <v>1.4999999999999999E-2</v>
      </c>
      <c r="I8" s="45">
        <v>0.02</v>
      </c>
      <c r="J8" s="45">
        <v>0.03</v>
      </c>
      <c r="K8" s="45">
        <v>0.02</v>
      </c>
      <c r="L8" s="45"/>
      <c r="M8" s="45"/>
      <c r="N8" s="45"/>
      <c r="O8" s="45"/>
      <c r="P8" s="45"/>
      <c r="Q8" s="71"/>
    </row>
    <row r="9" spans="1:17" x14ac:dyDescent="0.25">
      <c r="A9" s="3"/>
      <c r="B9" s="69">
        <f>IFERROR(IF(LEN(INDEX(Metrics!$B$6:$H$70,ROW($A9)-ROW($A$5),MATCH(B$5,Metrics!$B$5:$H$5,0)))=0,"",INDEX(Metrics!$B$6:$H$70,ROW($A9)-ROW($A$5),MATCH(B$5,Metrics!$B$5:$H$5,0))),"")</f>
        <v>104</v>
      </c>
      <c r="C9" s="178" t="str">
        <f>IFERROR(IF(LEN(INDEX(Metrics!$B$6:$H$70,ROW($A9)-ROW($A$5),MATCH(C$5,Metrics!$B$5:$H$5,0)))=0,"",INDEX(Metrics!$B$6:$H$70,ROW($A9)-ROW($A$5),MATCH(C$5,Metrics!$B$5:$H$5,0))),"")</f>
        <v>Efficiency and Speed</v>
      </c>
      <c r="D9" s="178" t="str">
        <f>IFERROR(IF(LEN(INDEX(Metrics!$B$6:$H$70,ROW($A9)-ROW($A$5),MATCH(D$5,Metrics!$B$5:$H$5,0)))=0,"",INDEX(Metrics!$B$6:$H$70,ROW($A9)-ROW($A$5),MATCH(D$5,Metrics!$B$5:$H$5,0))),"")</f>
        <v>Average Interview Duration</v>
      </c>
      <c r="E9" s="42" t="str">
        <f>IFERROR(IF(LEN(INDEX(Metrics!$B$6:$H$70,ROW($A9)-ROW($A$5),MATCH(E$5,Metrics!$B$5:$H$5,0)))=0,"",INDEX(Metrics!$B$6:$H$70,ROW($A9)-ROW($A$5),MATCH(E$5,Metrics!$B$5:$H$5,0))),"")</f>
        <v>Minutes</v>
      </c>
      <c r="F9" s="46">
        <v>50</v>
      </c>
      <c r="G9" s="46">
        <v>60</v>
      </c>
      <c r="H9" s="46">
        <v>55</v>
      </c>
      <c r="I9" s="46">
        <v>75</v>
      </c>
      <c r="J9" s="46">
        <v>45</v>
      </c>
      <c r="K9" s="46">
        <v>50</v>
      </c>
      <c r="L9" s="46"/>
      <c r="M9" s="46"/>
      <c r="N9" s="46"/>
      <c r="O9" s="46"/>
      <c r="P9" s="46"/>
      <c r="Q9" s="72"/>
    </row>
    <row r="10" spans="1:17" x14ac:dyDescent="0.25">
      <c r="A10" s="3"/>
      <c r="B10" s="69">
        <f>IFERROR(IF(LEN(INDEX(Metrics!$B$6:$H$70,ROW($A10)-ROW($A$5),MATCH(B$5,Metrics!$B$5:$H$5,0)))=0,"",INDEX(Metrics!$B$6:$H$70,ROW($A10)-ROW($A$5),MATCH(B$5,Metrics!$B$5:$H$5,0))),"")</f>
        <v>105</v>
      </c>
      <c r="C10" s="178" t="str">
        <f>IFERROR(IF(LEN(INDEX(Metrics!$B$6:$H$70,ROW($A10)-ROW($A$5),MATCH(C$5,Metrics!$B$5:$H$5,0)))=0,"",INDEX(Metrics!$B$6:$H$70,ROW($A10)-ROW($A$5),MATCH(C$5,Metrics!$B$5:$H$5,0))),"")</f>
        <v>Efficiency and Speed</v>
      </c>
      <c r="D10" s="178" t="str">
        <f>IFERROR(IF(LEN(INDEX(Metrics!$B$6:$H$70,ROW($A10)-ROW($A$5),MATCH(D$5,Metrics!$B$5:$H$5,0)))=0,"",INDEX(Metrics!$B$6:$H$70,ROW($A10)-ROW($A$5),MATCH(D$5,Metrics!$B$5:$H$5,0))),"")</f>
        <v>Screening Efficiency</v>
      </c>
      <c r="E10" s="42" t="str">
        <f>IFERROR(IF(LEN(INDEX(Metrics!$B$6:$H$70,ROW($A10)-ROW($A$5),MATCH(E$5,Metrics!$B$5:$H$5,0)))=0,"",INDEX(Metrics!$B$6:$H$70,ROW($A10)-ROW($A$5),MATCH(E$5,Metrics!$B$5:$H$5,0))),"")</f>
        <v>%</v>
      </c>
      <c r="F10" s="45">
        <v>0.2</v>
      </c>
      <c r="G10" s="45">
        <v>0.25</v>
      </c>
      <c r="H10" s="45">
        <v>0.4</v>
      </c>
      <c r="I10" s="45">
        <v>0.52</v>
      </c>
      <c r="J10" s="45">
        <v>0.3</v>
      </c>
      <c r="K10" s="45">
        <v>0.3</v>
      </c>
      <c r="L10" s="45"/>
      <c r="M10" s="45"/>
      <c r="N10" s="45"/>
      <c r="O10" s="45"/>
      <c r="P10" s="45"/>
      <c r="Q10" s="71"/>
    </row>
    <row r="11" spans="1:17" x14ac:dyDescent="0.25">
      <c r="A11" s="3"/>
      <c r="B11" s="69">
        <f>IFERROR(IF(LEN(INDEX(Metrics!$B$6:$H$70,ROW($A11)-ROW($A$5),MATCH(B$5,Metrics!$B$5:$H$5,0)))=0,"",INDEX(Metrics!$B$6:$H$70,ROW($A11)-ROW($A$5),MATCH(B$5,Metrics!$B$5:$H$5,0))),"")</f>
        <v>106</v>
      </c>
      <c r="C11" s="178" t="str">
        <f>IFERROR(IF(LEN(INDEX(Metrics!$B$6:$H$70,ROW($A11)-ROW($A$5),MATCH(C$5,Metrics!$B$5:$H$5,0)))=0,"",INDEX(Metrics!$B$6:$H$70,ROW($A11)-ROW($A$5),MATCH(C$5,Metrics!$B$5:$H$5,0))),"")</f>
        <v>Efficiency and Speed</v>
      </c>
      <c r="D11" s="178" t="str">
        <f>IFERROR(IF(LEN(INDEX(Metrics!$B$6:$H$70,ROW($A11)-ROW($A$5),MATCH(D$5,Metrics!$B$5:$H$5,0)))=0,"",INDEX(Metrics!$B$6:$H$70,ROW($A11)-ROW($A$5),MATCH(D$5,Metrics!$B$5:$H$5,0))),"")</f>
        <v/>
      </c>
      <c r="E11" s="42" t="str">
        <f>IFERROR(IF(LEN(INDEX(Metrics!$B$6:$H$70,ROW($A11)-ROW($A$5),MATCH(E$5,Metrics!$B$5:$H$5,0)))=0,"",INDEX(Metrics!$B$6:$H$70,ROW($A11)-ROW($A$5),MATCH(E$5,Metrics!$B$5:$H$5,0))),"")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0"/>
    </row>
    <row r="12" spans="1:17" x14ac:dyDescent="0.25">
      <c r="A12" s="3"/>
      <c r="B12" s="69">
        <f>IFERROR(IF(LEN(INDEX(Metrics!$B$6:$H$70,ROW($A12)-ROW($A$5),MATCH(B$5,Metrics!$B$5:$H$5,0)))=0,"",INDEX(Metrics!$B$6:$H$70,ROW($A12)-ROW($A$5),MATCH(B$5,Metrics!$B$5:$H$5,0))),"")</f>
        <v>107</v>
      </c>
      <c r="C12" s="178" t="str">
        <f>IFERROR(IF(LEN(INDEX(Metrics!$B$6:$H$70,ROW($A12)-ROW($A$5),MATCH(C$5,Metrics!$B$5:$H$5,0)))=0,"",INDEX(Metrics!$B$6:$H$70,ROW($A12)-ROW($A$5),MATCH(C$5,Metrics!$B$5:$H$5,0))),"")</f>
        <v>Efficiency and Speed</v>
      </c>
      <c r="D12" s="178" t="str">
        <f>IFERROR(IF(LEN(INDEX(Metrics!$B$6:$H$70,ROW($A12)-ROW($A$5),MATCH(D$5,Metrics!$B$5:$H$5,0)))=0,"",INDEX(Metrics!$B$6:$H$70,ROW($A12)-ROW($A$5),MATCH(D$5,Metrics!$B$5:$H$5,0))),"")</f>
        <v/>
      </c>
      <c r="E12" s="42" t="str">
        <f>IFERROR(IF(LEN(INDEX(Metrics!$B$6:$H$70,ROW($A12)-ROW($A$5),MATCH(E$5,Metrics!$B$5:$H$5,0)))=0,"",INDEX(Metrics!$B$6:$H$70,ROW($A12)-ROW($A$5),MATCH(E$5,Metrics!$B$5:$H$5,0))),"")</f>
        <v/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194"/>
    </row>
    <row r="13" spans="1:17" x14ac:dyDescent="0.25">
      <c r="A13" s="3"/>
      <c r="B13" s="69">
        <f>IFERROR(IF(LEN(INDEX(Metrics!$B$6:$H$70,ROW($A13)-ROW($A$5),MATCH(B$5,Metrics!$B$5:$H$5,0)))=0,"",INDEX(Metrics!$B$6:$H$70,ROW($A13)-ROW($A$5),MATCH(B$5,Metrics!$B$5:$H$5,0))),"")</f>
        <v>201</v>
      </c>
      <c r="C13" s="178" t="str">
        <f>IFERROR(IF(LEN(INDEX(Metrics!$B$6:$H$70,ROW($A13)-ROW($A$5),MATCH(C$5,Metrics!$B$5:$H$5,0)))=0,"",INDEX(Metrics!$B$6:$H$70,ROW($A13)-ROW($A$5),MATCH(C$5,Metrics!$B$5:$H$5,0))),"")</f>
        <v>Cost and Investment</v>
      </c>
      <c r="D13" s="178" t="str">
        <f>IFERROR(IF(LEN(INDEX(Metrics!$B$6:$H$70,ROW($A13)-ROW($A$5),MATCH(D$5,Metrics!$B$5:$H$5,0)))=0,"",INDEX(Metrics!$B$6:$H$70,ROW($A13)-ROW($A$5),MATCH(D$5,Metrics!$B$5:$H$5,0))),"")</f>
        <v>Cost per Hire</v>
      </c>
      <c r="E13" s="42" t="str">
        <f>IFERROR(IF(LEN(INDEX(Metrics!$B$6:$H$70,ROW($A13)-ROW($A$5),MATCH(E$5,Metrics!$B$5:$H$5,0)))=0,"",INDEX(Metrics!$B$6:$H$70,ROW($A13)-ROW($A$5),MATCH(E$5,Metrics!$B$5:$H$5,0))),"")</f>
        <v>USD</v>
      </c>
      <c r="F13" s="47">
        <v>800</v>
      </c>
      <c r="G13" s="47">
        <v>1200</v>
      </c>
      <c r="H13" s="47">
        <v>500</v>
      </c>
      <c r="I13" s="47">
        <v>750</v>
      </c>
      <c r="J13" s="47">
        <v>1800</v>
      </c>
      <c r="K13" s="47">
        <v>1200</v>
      </c>
      <c r="L13" s="47"/>
      <c r="M13" s="47"/>
      <c r="N13" s="47"/>
      <c r="O13" s="47"/>
      <c r="P13" s="47"/>
      <c r="Q13" s="73"/>
    </row>
    <row r="14" spans="1:17" x14ac:dyDescent="0.25">
      <c r="A14" s="3"/>
      <c r="B14" s="69">
        <f>IFERROR(IF(LEN(INDEX(Metrics!$B$6:$H$70,ROW($A14)-ROW($A$5),MATCH(B$5,Metrics!$B$5:$H$5,0)))=0,"",INDEX(Metrics!$B$6:$H$70,ROW($A14)-ROW($A$5),MATCH(B$5,Metrics!$B$5:$H$5,0))),"")</f>
        <v>202</v>
      </c>
      <c r="C14" s="178" t="str">
        <f>IFERROR(IF(LEN(INDEX(Metrics!$B$6:$H$70,ROW($A14)-ROW($A$5),MATCH(C$5,Metrics!$B$5:$H$5,0)))=0,"",INDEX(Metrics!$B$6:$H$70,ROW($A14)-ROW($A$5),MATCH(C$5,Metrics!$B$5:$H$5,0))),"")</f>
        <v>Cost and Investment</v>
      </c>
      <c r="D14" s="178" t="str">
        <f>IFERROR(IF(LEN(INDEX(Metrics!$B$6:$H$70,ROW($A14)-ROW($A$5),MATCH(D$5,Metrics!$B$5:$H$5,0)))=0,"",INDEX(Metrics!$B$6:$H$70,ROW($A14)-ROW($A$5),MATCH(D$5,Metrics!$B$5:$H$5,0))),"")</f>
        <v>Recruitment Marketing ROI</v>
      </c>
      <c r="E14" s="42" t="str">
        <f>IFERROR(IF(LEN(INDEX(Metrics!$B$6:$H$70,ROW($A14)-ROW($A$5),MATCH(E$5,Metrics!$B$5:$H$5,0)))=0,"",INDEX(Metrics!$B$6:$H$70,ROW($A14)-ROW($A$5),MATCH(E$5,Metrics!$B$5:$H$5,0))),"")</f>
        <v>%</v>
      </c>
      <c r="F14" s="48">
        <v>0.12</v>
      </c>
      <c r="G14" s="48">
        <v>0.12</v>
      </c>
      <c r="H14" s="48">
        <v>0.15</v>
      </c>
      <c r="I14" s="48">
        <v>0.15</v>
      </c>
      <c r="J14" s="48">
        <v>0.2</v>
      </c>
      <c r="K14" s="48">
        <v>0.18</v>
      </c>
      <c r="L14" s="48"/>
      <c r="M14" s="48"/>
      <c r="N14" s="48"/>
      <c r="O14" s="48"/>
      <c r="P14" s="48"/>
      <c r="Q14" s="74"/>
    </row>
    <row r="15" spans="1:17" x14ac:dyDescent="0.25">
      <c r="A15" s="3"/>
      <c r="B15" s="69">
        <f>IFERROR(IF(LEN(INDEX(Metrics!$B$6:$H$70,ROW($A15)-ROW($A$5),MATCH(B$5,Metrics!$B$5:$H$5,0)))=0,"",INDEX(Metrics!$B$6:$H$70,ROW($A15)-ROW($A$5),MATCH(B$5,Metrics!$B$5:$H$5,0))),"")</f>
        <v>203</v>
      </c>
      <c r="C15" s="178" t="str">
        <f>IFERROR(IF(LEN(INDEX(Metrics!$B$6:$H$70,ROW($A15)-ROW($A$5),MATCH(C$5,Metrics!$B$5:$H$5,0)))=0,"",INDEX(Metrics!$B$6:$H$70,ROW($A15)-ROW($A$5),MATCH(C$5,Metrics!$B$5:$H$5,0))),"")</f>
        <v>Cost and Investment</v>
      </c>
      <c r="D15" s="178" t="str">
        <f>IFERROR(IF(LEN(INDEX(Metrics!$B$6:$H$70,ROW($A15)-ROW($A$5),MATCH(D$5,Metrics!$B$5:$H$5,0)))=0,"",INDEX(Metrics!$B$6:$H$70,ROW($A15)-ROW($A$5),MATCH(D$5,Metrics!$B$5:$H$5,0))),"")</f>
        <v>Recruitment Cost Ratio</v>
      </c>
      <c r="E15" s="42" t="str">
        <f>IFERROR(IF(LEN(INDEX(Metrics!$B$6:$H$70,ROW($A15)-ROW($A$5),MATCH(E$5,Metrics!$B$5:$H$5,0)))=0,"",INDEX(Metrics!$B$6:$H$70,ROW($A15)-ROW($A$5),MATCH(E$5,Metrics!$B$5:$H$5,0))),"")</f>
        <v>%</v>
      </c>
      <c r="F15" s="45">
        <v>0.03</v>
      </c>
      <c r="G15" s="45">
        <v>0.03</v>
      </c>
      <c r="H15" s="45">
        <v>0.02</v>
      </c>
      <c r="I15" s="45">
        <v>2.1999999999999999E-2</v>
      </c>
      <c r="J15" s="45">
        <v>0.04</v>
      </c>
      <c r="K15" s="45">
        <v>1.2E-2</v>
      </c>
      <c r="L15" s="45"/>
      <c r="M15" s="45"/>
      <c r="N15" s="45"/>
      <c r="O15" s="45"/>
      <c r="P15" s="45"/>
      <c r="Q15" s="71"/>
    </row>
    <row r="16" spans="1:17" x14ac:dyDescent="0.25">
      <c r="A16" s="3"/>
      <c r="B16" s="69">
        <f>IFERROR(IF(LEN(INDEX(Metrics!$B$6:$H$70,ROW($A16)-ROW($A$5),MATCH(B$5,Metrics!$B$5:$H$5,0)))=0,"",INDEX(Metrics!$B$6:$H$70,ROW($A16)-ROW($A$5),MATCH(B$5,Metrics!$B$5:$H$5,0))),"")</f>
        <v>204</v>
      </c>
      <c r="C16" s="178" t="str">
        <f>IFERROR(IF(LEN(INDEX(Metrics!$B$6:$H$70,ROW($A16)-ROW($A$5),MATCH(C$5,Metrics!$B$5:$H$5,0)))=0,"",INDEX(Metrics!$B$6:$H$70,ROW($A16)-ROW($A$5),MATCH(C$5,Metrics!$B$5:$H$5,0))),"")</f>
        <v>Cost and Investment</v>
      </c>
      <c r="D16" s="178" t="str">
        <f>IFERROR(IF(LEN(INDEX(Metrics!$B$6:$H$70,ROW($A16)-ROW($A$5),MATCH(D$5,Metrics!$B$5:$H$5,0)))=0,"",INDEX(Metrics!$B$6:$H$70,ROW($A16)-ROW($A$5),MATCH(D$5,Metrics!$B$5:$H$5,0))),"")</f>
        <v/>
      </c>
      <c r="E16" s="42" t="str">
        <f>IFERROR(IF(LEN(INDEX(Metrics!$B$6:$H$70,ROW($A16)-ROW($A$5),MATCH(E$5,Metrics!$B$5:$H$5,0)))=0,"",INDEX(Metrics!$B$6:$H$70,ROW($A16)-ROW($A$5),MATCH(E$5,Metrics!$B$5:$H$5,0))),"")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94"/>
    </row>
    <row r="17" spans="1:17" x14ac:dyDescent="0.25">
      <c r="A17" s="3"/>
      <c r="B17" s="69">
        <f>IFERROR(IF(LEN(INDEX(Metrics!$B$6:$H$70,ROW($A17)-ROW($A$5),MATCH(B$5,Metrics!$B$5:$H$5,0)))=0,"",INDEX(Metrics!$B$6:$H$70,ROW($A17)-ROW($A$5),MATCH(B$5,Metrics!$B$5:$H$5,0))),"")</f>
        <v>205</v>
      </c>
      <c r="C17" s="178" t="str">
        <f>IFERROR(IF(LEN(INDEX(Metrics!$B$6:$H$70,ROW($A17)-ROW($A$5),MATCH(C$5,Metrics!$B$5:$H$5,0)))=0,"",INDEX(Metrics!$B$6:$H$70,ROW($A17)-ROW($A$5),MATCH(C$5,Metrics!$B$5:$H$5,0))),"")</f>
        <v>Cost and Investment</v>
      </c>
      <c r="D17" s="178" t="str">
        <f>IFERROR(IF(LEN(INDEX(Metrics!$B$6:$H$70,ROW($A17)-ROW($A$5),MATCH(D$5,Metrics!$B$5:$H$5,0)))=0,"",INDEX(Metrics!$B$6:$H$70,ROW($A17)-ROW($A$5),MATCH(D$5,Metrics!$B$5:$H$5,0))),"")</f>
        <v/>
      </c>
      <c r="E17" s="42" t="str">
        <f>IFERROR(IF(LEN(INDEX(Metrics!$B$6:$H$70,ROW($A17)-ROW($A$5),MATCH(E$5,Metrics!$B$5:$H$5,0)))=0,"",INDEX(Metrics!$B$6:$H$70,ROW($A17)-ROW($A$5),MATCH(E$5,Metrics!$B$5:$H$5,0))),"")</f>
        <v/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194"/>
    </row>
    <row r="18" spans="1:17" x14ac:dyDescent="0.25">
      <c r="A18" s="3"/>
      <c r="B18" s="69">
        <f>IFERROR(IF(LEN(INDEX(Metrics!$B$6:$H$70,ROW($A18)-ROW($A$5),MATCH(B$5,Metrics!$B$5:$H$5,0)))=0,"",INDEX(Metrics!$B$6:$H$70,ROW($A18)-ROW($A$5),MATCH(B$5,Metrics!$B$5:$H$5,0))),"")</f>
        <v>301</v>
      </c>
      <c r="C18" s="178" t="str">
        <f>IFERROR(IF(LEN(INDEX(Metrics!$B$6:$H$70,ROW($A18)-ROW($A$5),MATCH(C$5,Metrics!$B$5:$H$5,0)))=0,"",INDEX(Metrics!$B$6:$H$70,ROW($A18)-ROW($A$5),MATCH(C$5,Metrics!$B$5:$H$5,0))),"")</f>
        <v>Quality &amp; Performance</v>
      </c>
      <c r="D18" s="178" t="str">
        <f>IFERROR(IF(LEN(INDEX(Metrics!$B$6:$H$70,ROW($A18)-ROW($A$5),MATCH(D$5,Metrics!$B$5:$H$5,0)))=0,"",INDEX(Metrics!$B$6:$H$70,ROW($A18)-ROW($A$5),MATCH(D$5,Metrics!$B$5:$H$5,0))),"")</f>
        <v>Performance of Hire</v>
      </c>
      <c r="E18" s="42" t="str">
        <f>IFERROR(IF(LEN(INDEX(Metrics!$B$6:$H$70,ROW($A18)-ROW($A$5),MATCH(E$5,Metrics!$B$5:$H$5,0)))=0,"",INDEX(Metrics!$B$6:$H$70,ROW($A18)-ROW($A$5),MATCH(E$5,Metrics!$B$5:$H$5,0))),"")</f>
        <v>Points</v>
      </c>
      <c r="F18" s="46">
        <v>85</v>
      </c>
      <c r="G18" s="46">
        <v>80</v>
      </c>
      <c r="H18" s="46">
        <v>85</v>
      </c>
      <c r="I18" s="46">
        <v>85</v>
      </c>
      <c r="J18" s="46">
        <v>80</v>
      </c>
      <c r="K18" s="46">
        <v>90</v>
      </c>
      <c r="L18" s="46"/>
      <c r="M18" s="46"/>
      <c r="N18" s="46"/>
      <c r="O18" s="46"/>
      <c r="P18" s="46"/>
      <c r="Q18" s="72"/>
    </row>
    <row r="19" spans="1:17" x14ac:dyDescent="0.25">
      <c r="A19" s="3"/>
      <c r="B19" s="69">
        <f>IFERROR(IF(LEN(INDEX(Metrics!$B$6:$H$70,ROW($A19)-ROW($A$5),MATCH(B$5,Metrics!$B$5:$H$5,0)))=0,"",INDEX(Metrics!$B$6:$H$70,ROW($A19)-ROW($A$5),MATCH(B$5,Metrics!$B$5:$H$5,0))),"")</f>
        <v>302</v>
      </c>
      <c r="C19" s="178" t="str">
        <f>IFERROR(IF(LEN(INDEX(Metrics!$B$6:$H$70,ROW($A19)-ROW($A$5),MATCH(C$5,Metrics!$B$5:$H$5,0)))=0,"",INDEX(Metrics!$B$6:$H$70,ROW($A19)-ROW($A$5),MATCH(C$5,Metrics!$B$5:$H$5,0))),"")</f>
        <v>Quality &amp; Performance</v>
      </c>
      <c r="D19" s="178" t="str">
        <f>IFERROR(IF(LEN(INDEX(Metrics!$B$6:$H$70,ROW($A19)-ROW($A$5),MATCH(D$5,Metrics!$B$5:$H$5,0)))=0,"",INDEX(Metrics!$B$6:$H$70,ROW($A19)-ROW($A$5),MATCH(D$5,Metrics!$B$5:$H$5,0))),"")</f>
        <v>First-Year Attrition</v>
      </c>
      <c r="E19" s="42" t="str">
        <f>IFERROR(IF(LEN(INDEX(Metrics!$B$6:$H$70,ROW($A19)-ROW($A$5),MATCH(E$5,Metrics!$B$5:$H$5,0)))=0,"",INDEX(Metrics!$B$6:$H$70,ROW($A19)-ROW($A$5),MATCH(E$5,Metrics!$B$5:$H$5,0))),"")</f>
        <v>%</v>
      </c>
      <c r="F19" s="45">
        <v>0.05</v>
      </c>
      <c r="G19" s="45">
        <v>0.06</v>
      </c>
      <c r="H19" s="45">
        <v>0.1</v>
      </c>
      <c r="I19" s="45">
        <v>0.15</v>
      </c>
      <c r="J19" s="45">
        <v>0.15</v>
      </c>
      <c r="K19" s="45">
        <v>0.2</v>
      </c>
      <c r="L19" s="45"/>
      <c r="M19" s="45"/>
      <c r="N19" s="45"/>
      <c r="O19" s="45"/>
      <c r="P19" s="45"/>
      <c r="Q19" s="71"/>
    </row>
    <row r="20" spans="1:17" x14ac:dyDescent="0.25">
      <c r="A20" s="3"/>
      <c r="B20" s="69">
        <f>IFERROR(IF(LEN(INDEX(Metrics!$B$6:$H$70,ROW($A20)-ROW($A$5),MATCH(B$5,Metrics!$B$5:$H$5,0)))=0,"",INDEX(Metrics!$B$6:$H$70,ROW($A20)-ROW($A$5),MATCH(B$5,Metrics!$B$5:$H$5,0))),"")</f>
        <v>303</v>
      </c>
      <c r="C20" s="178" t="str">
        <f>IFERROR(IF(LEN(INDEX(Metrics!$B$6:$H$70,ROW($A20)-ROW($A$5),MATCH(C$5,Metrics!$B$5:$H$5,0)))=0,"",INDEX(Metrics!$B$6:$H$70,ROW($A20)-ROW($A$5),MATCH(C$5,Metrics!$B$5:$H$5,0))),"")</f>
        <v>Quality &amp; Performance</v>
      </c>
      <c r="D20" s="178" t="str">
        <f>IFERROR(IF(LEN(INDEX(Metrics!$B$6:$H$70,ROW($A20)-ROW($A$5),MATCH(D$5,Metrics!$B$5:$H$5,0)))=0,"",INDEX(Metrics!$B$6:$H$70,ROW($A20)-ROW($A$5),MATCH(D$5,Metrics!$B$5:$H$5,0))),"")</f>
        <v>Internal Mobility Rate</v>
      </c>
      <c r="E20" s="42" t="str">
        <f>IFERROR(IF(LEN(INDEX(Metrics!$B$6:$H$70,ROW($A20)-ROW($A$5),MATCH(E$5,Metrics!$B$5:$H$5,0)))=0,"",INDEX(Metrics!$B$6:$H$70,ROW($A20)-ROW($A$5),MATCH(E$5,Metrics!$B$5:$H$5,0))),"")</f>
        <v>%</v>
      </c>
      <c r="F20" s="48">
        <v>0.3</v>
      </c>
      <c r="G20" s="48">
        <v>0.35</v>
      </c>
      <c r="H20" s="48">
        <v>0.4</v>
      </c>
      <c r="I20" s="48">
        <v>0.65</v>
      </c>
      <c r="J20" s="48">
        <v>0.42</v>
      </c>
      <c r="K20" s="48">
        <v>0.3</v>
      </c>
      <c r="L20" s="48"/>
      <c r="M20" s="48"/>
      <c r="N20" s="48"/>
      <c r="O20" s="48"/>
      <c r="P20" s="48"/>
      <c r="Q20" s="74"/>
    </row>
    <row r="21" spans="1:17" x14ac:dyDescent="0.25">
      <c r="A21" s="3"/>
      <c r="B21" s="69">
        <f>IFERROR(IF(LEN(INDEX(Metrics!$B$6:$H$70,ROW($A21)-ROW($A$5),MATCH(B$5,Metrics!$B$5:$H$5,0)))=0,"",INDEX(Metrics!$B$6:$H$70,ROW($A21)-ROW($A$5),MATCH(B$5,Metrics!$B$5:$H$5,0))),"")</f>
        <v>304</v>
      </c>
      <c r="C21" s="178" t="str">
        <f>IFERROR(IF(LEN(INDEX(Metrics!$B$6:$H$70,ROW($A21)-ROW($A$5),MATCH(C$5,Metrics!$B$5:$H$5,0)))=0,"",INDEX(Metrics!$B$6:$H$70,ROW($A21)-ROW($A$5),MATCH(C$5,Metrics!$B$5:$H$5,0))),"")</f>
        <v>Quality &amp; Performance</v>
      </c>
      <c r="D21" s="178" t="str">
        <f>IFERROR(IF(LEN(INDEX(Metrics!$B$6:$H$70,ROW($A21)-ROW($A$5),MATCH(D$5,Metrics!$B$5:$H$5,0)))=0,"",INDEX(Metrics!$B$6:$H$70,ROW($A21)-ROW($A$5),MATCH(D$5,Metrics!$B$5:$H$5,0))),"")</f>
        <v>Hiring Manager Satisfaction</v>
      </c>
      <c r="E21" s="42" t="str">
        <f>IFERROR(IF(LEN(INDEX(Metrics!$B$6:$H$70,ROW($A21)-ROW($A$5),MATCH(E$5,Metrics!$B$5:$H$5,0)))=0,"",INDEX(Metrics!$B$6:$H$70,ROW($A21)-ROW($A$5),MATCH(E$5,Metrics!$B$5:$H$5,0))),"")</f>
        <v>Points</v>
      </c>
      <c r="F21" s="47">
        <v>70</v>
      </c>
      <c r="G21" s="47">
        <v>70</v>
      </c>
      <c r="H21" s="47">
        <v>80</v>
      </c>
      <c r="I21" s="47">
        <v>75</v>
      </c>
      <c r="J21" s="47">
        <v>75</v>
      </c>
      <c r="K21" s="47">
        <v>50</v>
      </c>
      <c r="L21" s="47"/>
      <c r="M21" s="47"/>
      <c r="N21" s="47"/>
      <c r="O21" s="47"/>
      <c r="P21" s="47"/>
      <c r="Q21" s="73"/>
    </row>
    <row r="22" spans="1:17" x14ac:dyDescent="0.25">
      <c r="A22" s="3"/>
      <c r="B22" s="69">
        <f>IFERROR(IF(LEN(INDEX(Metrics!$B$6:$H$70,ROW($A22)-ROW($A$5),MATCH(B$5,Metrics!$B$5:$H$5,0)))=0,"",INDEX(Metrics!$B$6:$H$70,ROW($A22)-ROW($A$5),MATCH(B$5,Metrics!$B$5:$H$5,0))),"")</f>
        <v>305</v>
      </c>
      <c r="C22" s="178" t="str">
        <f>IFERROR(IF(LEN(INDEX(Metrics!$B$6:$H$70,ROW($A22)-ROW($A$5),MATCH(C$5,Metrics!$B$5:$H$5,0)))=0,"",INDEX(Metrics!$B$6:$H$70,ROW($A22)-ROW($A$5),MATCH(C$5,Metrics!$B$5:$H$5,0))),"")</f>
        <v>Quality &amp; Performance</v>
      </c>
      <c r="D22" s="178" t="str">
        <f>IFERROR(IF(LEN(INDEX(Metrics!$B$6:$H$70,ROW($A22)-ROW($A$5),MATCH(D$5,Metrics!$B$5:$H$5,0)))=0,"",INDEX(Metrics!$B$6:$H$70,ROW($A22)-ROW($A$5),MATCH(D$5,Metrics!$B$5:$H$5,0))),"")</f>
        <v/>
      </c>
      <c r="E22" s="42" t="str">
        <f>IFERROR(IF(LEN(INDEX(Metrics!$B$6:$H$70,ROW($A22)-ROW($A$5),MATCH(E$5,Metrics!$B$5:$H$5,0)))=0,"",INDEX(Metrics!$B$6:$H$70,ROW($A22)-ROW($A$5),MATCH(E$5,Metrics!$B$5:$H$5,0))),"")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70"/>
    </row>
    <row r="23" spans="1:17" x14ac:dyDescent="0.25">
      <c r="A23" s="3"/>
      <c r="B23" s="69">
        <f>IFERROR(IF(LEN(INDEX(Metrics!$B$6:$H$70,ROW($A23)-ROW($A$5),MATCH(B$5,Metrics!$B$5:$H$5,0)))=0,"",INDEX(Metrics!$B$6:$H$70,ROW($A23)-ROW($A$5),MATCH(B$5,Metrics!$B$5:$H$5,0))),"")</f>
        <v>306</v>
      </c>
      <c r="C23" s="178" t="str">
        <f>IFERROR(IF(LEN(INDEX(Metrics!$B$6:$H$70,ROW($A23)-ROW($A$5),MATCH(C$5,Metrics!$B$5:$H$5,0)))=0,"",INDEX(Metrics!$B$6:$H$70,ROW($A23)-ROW($A$5),MATCH(C$5,Metrics!$B$5:$H$5,0))),"")</f>
        <v>Quality &amp; Performance</v>
      </c>
      <c r="D23" s="178" t="str">
        <f>IFERROR(IF(LEN(INDEX(Metrics!$B$6:$H$70,ROW($A23)-ROW($A$5),MATCH(D$5,Metrics!$B$5:$H$5,0)))=0,"",INDEX(Metrics!$B$6:$H$70,ROW($A23)-ROW($A$5),MATCH(D$5,Metrics!$B$5:$H$5,0))),"")</f>
        <v/>
      </c>
      <c r="E23" s="42" t="str">
        <f>IFERROR(IF(LEN(INDEX(Metrics!$B$6:$H$70,ROW($A23)-ROW($A$5),MATCH(E$5,Metrics!$B$5:$H$5,0)))=0,"",INDEX(Metrics!$B$6:$H$70,ROW($A23)-ROW($A$5),MATCH(E$5,Metrics!$B$5:$H$5,0))),"")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70"/>
    </row>
    <row r="24" spans="1:17" x14ac:dyDescent="0.25">
      <c r="A24" s="3"/>
      <c r="B24" s="219">
        <f>IFERROR(IF(LEN(INDEX(Metrics!$B$6:$H$70,ROW($A24)-ROW($A$5),MATCH(B$5,Metrics!$B$5:$H$5,0)))=0,"",INDEX(Metrics!$B$6:$H$70,ROW($A24)-ROW($A$5),MATCH(B$5,Metrics!$B$5:$H$5,0))),"")</f>
        <v>307</v>
      </c>
      <c r="C24" s="220" t="str">
        <f>IFERROR(IF(LEN(INDEX(Metrics!$B$6:$H$70,ROW($A24)-ROW($A$5),MATCH(C$5,Metrics!$B$5:$H$5,0)))=0,"",INDEX(Metrics!$B$6:$H$70,ROW($A24)-ROW($A$5),MATCH(C$5,Metrics!$B$5:$H$5,0))),"")</f>
        <v>Quality &amp; Performance</v>
      </c>
      <c r="D24" s="220" t="str">
        <f>IFERROR(IF(LEN(INDEX(Metrics!$B$6:$H$70,ROW($A24)-ROW($A$5),MATCH(D$5,Metrics!$B$5:$H$5,0)))=0,"",INDEX(Metrics!$B$6:$H$70,ROW($A24)-ROW($A$5),MATCH(D$5,Metrics!$B$5:$H$5,0))),"")</f>
        <v/>
      </c>
      <c r="E24" s="221" t="str">
        <f>IFERROR(IF(LEN(INDEX(Metrics!$B$6:$H$70,ROW($A24)-ROW($A$5),MATCH(E$5,Metrics!$B$5:$H$5,0)))=0,"",INDEX(Metrics!$B$6:$H$70,ROW($A24)-ROW($A$5),MATCH(E$5,Metrics!$B$5:$H$5,0))),"")</f>
        <v/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8"/>
    </row>
    <row r="25" spans="1:17" x14ac:dyDescent="0.25">
      <c r="A25" s="3"/>
      <c r="B25" s="230">
        <f>IFERROR(IF(LEN(INDEX(Metrics!$B$6:$H$70,ROW($A25)-ROW($A$5),MATCH(B$5,Metrics!$B$5:$H$5,0)))=0,"",INDEX(Metrics!$B$6:$H$70,ROW($A25)-ROW($A$5),MATCH(B$5,Metrics!$B$5:$H$5,0))),"")</f>
        <v>401</v>
      </c>
      <c r="C25" s="231" t="str">
        <f>IFERROR(IF(LEN(INDEX(Metrics!$B$6:$H$70,ROW($A25)-ROW($A$5),MATCH(C$5,Metrics!$B$5:$H$5,0)))=0,"",INDEX(Metrics!$B$6:$H$70,ROW($A25)-ROW($A$5),MATCH(C$5,Metrics!$B$5:$H$5,0))),"")</f>
        <v>Process and Workflow</v>
      </c>
      <c r="D25" s="231" t="str">
        <f>IFERROR(IF(LEN(INDEX(Metrics!$B$6:$H$70,ROW($A25)-ROW($A$5),MATCH(D$5,Metrics!$B$5:$H$5,0)))=0,"",INDEX(Metrics!$B$6:$H$70,ROW($A25)-ROW($A$5),MATCH(D$5,Metrics!$B$5:$H$5,0))),"")</f>
        <v>Interview-to-Offer Ratio</v>
      </c>
      <c r="E25" s="232" t="str">
        <f>IFERROR(IF(LEN(INDEX(Metrics!$B$6:$H$70,ROW($A25)-ROW($A$5),MATCH(E$5,Metrics!$B$5:$H$5,0)))=0,"",INDEX(Metrics!$B$6:$H$70,ROW($A25)-ROW($A$5),MATCH(E$5,Metrics!$B$5:$H$5,0))),"")</f>
        <v>%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35">
        <f>IFERROR(IF(LEN(INDEX(Metrics!$B$6:$H$70,ROW($A26)-ROW($A$5),MATCH(B$5,Metrics!$B$5:$H$5,0)))=0,"",INDEX(Metrics!$B$6:$H$70,ROW($A26)-ROW($A$5),MATCH(B$5,Metrics!$B$5:$H$5,0))),"")</f>
        <v>402</v>
      </c>
      <c r="C26" s="236" t="str">
        <f>IFERROR(IF(LEN(INDEX(Metrics!$B$6:$H$70,ROW($A26)-ROW($A$5),MATCH(C$5,Metrics!$B$5:$H$5,0)))=0,"",INDEX(Metrics!$B$6:$H$70,ROW($A26)-ROW($A$5),MATCH(C$5,Metrics!$B$5:$H$5,0))),"")</f>
        <v>Process and Workflow</v>
      </c>
      <c r="D26" s="236" t="str">
        <f>IFERROR(IF(LEN(INDEX(Metrics!$B$6:$H$70,ROW($A26)-ROW($A$5),MATCH(D$5,Metrics!$B$5:$H$5,0)))=0,"",INDEX(Metrics!$B$6:$H$70,ROW($A26)-ROW($A$5),MATCH(D$5,Metrics!$B$5:$H$5,0))),"")</f>
        <v>Offer-to-Acceptance Ratio</v>
      </c>
      <c r="E26" s="237" t="str">
        <f>IFERROR(IF(LEN(INDEX(Metrics!$B$6:$H$70,ROW($A26)-ROW($A$5),MATCH(E$5,Metrics!$B$5:$H$5,0)))=0,"",INDEX(Metrics!$B$6:$H$70,ROW($A26)-ROW($A$5),MATCH(E$5,Metrics!$B$5:$H$5,0))),"")</f>
        <v>%</v>
      </c>
      <c r="F26" s="238"/>
      <c r="G26" s="239"/>
      <c r="H26" s="239"/>
      <c r="I26" s="239"/>
      <c r="J26" s="239"/>
      <c r="K26" s="239"/>
      <c r="L26" s="238"/>
      <c r="M26" s="239"/>
      <c r="N26" s="239"/>
      <c r="O26" s="239"/>
      <c r="P26" s="239"/>
      <c r="Q26" s="240"/>
    </row>
    <row r="27" spans="1:17" x14ac:dyDescent="0.25">
      <c r="A27" s="3"/>
      <c r="B27" s="235">
        <f>IFERROR(IF(LEN(INDEX(Metrics!$B$6:$H$70,ROW($A27)-ROW($A$5),MATCH(B$5,Metrics!$B$5:$H$5,0)))=0,"",INDEX(Metrics!$B$6:$H$70,ROW($A27)-ROW($A$5),MATCH(B$5,Metrics!$B$5:$H$5,0))),"")</f>
        <v>403</v>
      </c>
      <c r="C27" s="236" t="str">
        <f>IFERROR(IF(LEN(INDEX(Metrics!$B$6:$H$70,ROW($A27)-ROW($A$5),MATCH(C$5,Metrics!$B$5:$H$5,0)))=0,"",INDEX(Metrics!$B$6:$H$70,ROW($A27)-ROW($A$5),MATCH(C$5,Metrics!$B$5:$H$5,0))),"")</f>
        <v>Process and Workflow</v>
      </c>
      <c r="D27" s="236" t="str">
        <f>IFERROR(IF(LEN(INDEX(Metrics!$B$6:$H$70,ROW($A27)-ROW($A$5),MATCH(D$5,Metrics!$B$5:$H$5,0)))=0,"",INDEX(Metrics!$B$6:$H$70,ROW($A27)-ROW($A$5),MATCH(D$5,Metrics!$B$5:$H$5,0))),"")</f>
        <v>Selection Rate</v>
      </c>
      <c r="E27" s="237" t="str">
        <f>IFERROR(IF(LEN(INDEX(Metrics!$B$6:$H$70,ROW($A27)-ROW($A$5),MATCH(E$5,Metrics!$B$5:$H$5,0)))=0,"",INDEX(Metrics!$B$6:$H$70,ROW($A27)-ROW($A$5),MATCH(E$5,Metrics!$B$5:$H$5,0))),"")</f>
        <v>%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</row>
    <row r="28" spans="1:17" x14ac:dyDescent="0.25">
      <c r="A28" s="3"/>
      <c r="B28" s="235">
        <f>IFERROR(IF(LEN(INDEX(Metrics!$B$6:$H$70,ROW($A28)-ROW($A$5),MATCH(B$5,Metrics!$B$5:$H$5,0)))=0,"",INDEX(Metrics!$B$6:$H$70,ROW($A28)-ROW($A$5),MATCH(B$5,Metrics!$B$5:$H$5,0))),"")</f>
        <v>404</v>
      </c>
      <c r="C28" s="236" t="str">
        <f>IFERROR(IF(LEN(INDEX(Metrics!$B$6:$H$70,ROW($A28)-ROW($A$5),MATCH(C$5,Metrics!$B$5:$H$5,0)))=0,"",INDEX(Metrics!$B$6:$H$70,ROW($A28)-ROW($A$5),MATCH(C$5,Metrics!$B$5:$H$5,0))),"")</f>
        <v>Process and Workflow</v>
      </c>
      <c r="D28" s="236" t="str">
        <f>IFERROR(IF(LEN(INDEX(Metrics!$B$6:$H$70,ROW($A28)-ROW($A$5),MATCH(D$5,Metrics!$B$5:$H$5,0)))=0,"",INDEX(Metrics!$B$6:$H$70,ROW($A28)-ROW($A$5),MATCH(D$5,Metrics!$B$5:$H$5,0))),"")</f>
        <v>Interview Drop-off Rate</v>
      </c>
      <c r="E28" s="237" t="str">
        <f>IFERROR(IF(LEN(INDEX(Metrics!$B$6:$H$70,ROW($A28)-ROW($A$5),MATCH(E$5,Metrics!$B$5:$H$5,0)))=0,"",INDEX(Metrics!$B$6:$H$70,ROW($A28)-ROW($A$5),MATCH(E$5,Metrics!$B$5:$H$5,0))),"")</f>
        <v>%</v>
      </c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40"/>
    </row>
    <row r="29" spans="1:17" x14ac:dyDescent="0.2">
      <c r="A29" s="3"/>
      <c r="B29" s="235">
        <f>IFERROR(IF(LEN(INDEX(Metrics!$B$6:$H$70,ROW($A29)-ROW($A$5),MATCH(B$5,Metrics!$B$5:$H$5,0)))=0,"",INDEX(Metrics!$B$6:$H$70,ROW($A29)-ROW($A$5),MATCH(B$5,Metrics!$B$5:$H$5,0))),"")</f>
        <v>405</v>
      </c>
      <c r="C29" s="236" t="str">
        <f>IFERROR(IF(LEN(INDEX(Metrics!$B$6:$H$70,ROW($A29)-ROW($A$5),MATCH(C$5,Metrics!$B$5:$H$5,0)))=0,"",INDEX(Metrics!$B$6:$H$70,ROW($A29)-ROW($A$5),MATCH(C$5,Metrics!$B$5:$H$5,0))),"")</f>
        <v>Process and Workflow</v>
      </c>
      <c r="D29" s="241" t="str">
        <f>IFERROR(IF(LEN(INDEX(Metrics!$B$6:$H$70,ROW($A29)-ROW($A$5),MATCH(D$5,Metrics!$B$5:$H$5,0)))=0,"",INDEX(Metrics!$B$6:$H$70,ROW($A29)-ROW($A$5),MATCH(D$5,Metrics!$B$5:$H$5,0))),"")</f>
        <v>Diversity Hire Rate</v>
      </c>
      <c r="E29" s="242" t="str">
        <f>IFERROR(IF(LEN(INDEX(Metrics!$B$6:$H$70,ROW($A29)-ROW($A$5),MATCH(E$5,Metrics!$B$5:$H$5,0)))=0,"",INDEX(Metrics!$B$6:$H$70,ROW($A29)-ROW($A$5),MATCH(E$5,Metrics!$B$5:$H$5,0))),"")</f>
        <v>%</v>
      </c>
      <c r="F29" s="238"/>
      <c r="G29" s="239"/>
      <c r="H29" s="239"/>
      <c r="I29" s="239"/>
      <c r="J29" s="239"/>
      <c r="K29" s="239"/>
      <c r="L29" s="238"/>
      <c r="M29" s="239"/>
      <c r="N29" s="239"/>
      <c r="O29" s="239"/>
      <c r="P29" s="239"/>
      <c r="Q29" s="240"/>
    </row>
    <row r="30" spans="1:17" x14ac:dyDescent="0.25">
      <c r="A30" s="3"/>
      <c r="B30" s="235">
        <f>IFERROR(IF(LEN(INDEX(Metrics!$B$6:$H$70,ROW($A30)-ROW($A$5),MATCH(B$5,Metrics!$B$5:$H$5,0)))=0,"",INDEX(Metrics!$B$6:$H$70,ROW($A30)-ROW($A$5),MATCH(B$5,Metrics!$B$5:$H$5,0))),"")</f>
        <v>406</v>
      </c>
      <c r="C30" s="236" t="str">
        <f>IFERROR(IF(LEN(INDEX(Metrics!$B$6:$H$70,ROW($A30)-ROW($A$5),MATCH(C$5,Metrics!$B$5:$H$5,0)))=0,"",INDEX(Metrics!$B$6:$H$70,ROW($A30)-ROW($A$5),MATCH(C$5,Metrics!$B$5:$H$5,0))),"")</f>
        <v>Process and Workflow</v>
      </c>
      <c r="D30" s="236" t="str">
        <f>IFERROR(IF(LEN(INDEX(Metrics!$B$6:$H$70,ROW($A30)-ROW($A$5),MATCH(D$5,Metrics!$B$5:$H$5,0)))=0,"",INDEX(Metrics!$B$6:$H$70,ROW($A30)-ROW($A$5),MATCH(D$5,Metrics!$B$5:$H$5,0))),"")</f>
        <v/>
      </c>
      <c r="E30" s="237" t="str">
        <f>IFERROR(IF(LEN(INDEX(Metrics!$B$6:$H$70,ROW($A30)-ROW($A$5),MATCH(E$5,Metrics!$B$5:$H$5,0)))=0,"",INDEX(Metrics!$B$6:$H$70,ROW($A30)-ROW($A$5),MATCH(E$5,Metrics!$B$5:$H$5,0))),"")</f>
        <v/>
      </c>
      <c r="F30" s="237"/>
      <c r="G30" s="237"/>
      <c r="H30" s="237"/>
      <c r="I30" s="237"/>
      <c r="J30" s="237"/>
      <c r="K30" s="237"/>
      <c r="L30" s="243"/>
      <c r="M30" s="243"/>
      <c r="N30" s="243"/>
      <c r="O30" s="243"/>
      <c r="P30" s="243"/>
      <c r="Q30" s="244"/>
    </row>
    <row r="31" spans="1:17" x14ac:dyDescent="0.25">
      <c r="A31" s="3"/>
      <c r="B31" s="235">
        <f>IFERROR(IF(LEN(INDEX(Metrics!$B$6:$H$70,ROW($A31)-ROW($A$5),MATCH(B$5,Metrics!$B$5:$H$5,0)))=0,"",INDEX(Metrics!$B$6:$H$70,ROW($A31)-ROW($A$5),MATCH(B$5,Metrics!$B$5:$H$5,0))),"")</f>
        <v>407</v>
      </c>
      <c r="C31" s="236" t="str">
        <f>IFERROR(IF(LEN(INDEX(Metrics!$B$6:$H$70,ROW($A31)-ROW($A$5),MATCH(C$5,Metrics!$B$5:$H$5,0)))=0,"",INDEX(Metrics!$B$6:$H$70,ROW($A31)-ROW($A$5),MATCH(C$5,Metrics!$B$5:$H$5,0))),"")</f>
        <v>Process and Workflow</v>
      </c>
      <c r="D31" s="236" t="str">
        <f>IFERROR(IF(LEN(INDEX(Metrics!$B$6:$H$70,ROW($A31)-ROW($A$5),MATCH(D$5,Metrics!$B$5:$H$5,0)))=0,"",INDEX(Metrics!$B$6:$H$70,ROW($A31)-ROW($A$5),MATCH(D$5,Metrics!$B$5:$H$5,0))),"")</f>
        <v/>
      </c>
      <c r="E31" s="237" t="str">
        <f>IFERROR(IF(LEN(INDEX(Metrics!$B$6:$H$70,ROW($A31)-ROW($A$5),MATCH(E$5,Metrics!$B$5:$H$5,0)))=0,"",INDEX(Metrics!$B$6:$H$70,ROW($A31)-ROW($A$5),MATCH(E$5,Metrics!$B$5:$H$5,0))),"")</f>
        <v/>
      </c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x14ac:dyDescent="0.25">
      <c r="A32" s="3"/>
      <c r="B32" s="235">
        <f>IFERROR(IF(LEN(INDEX(Metrics!$B$6:$H$70,ROW($A32)-ROW($A$5),MATCH(B$5,Metrics!$B$5:$H$5,0)))=0,"",INDEX(Metrics!$B$6:$H$70,ROW($A32)-ROW($A$5),MATCH(B$5,Metrics!$B$5:$H$5,0))),"")</f>
        <v>501</v>
      </c>
      <c r="C32" s="236" t="str">
        <f>IFERROR(IF(LEN(INDEX(Metrics!$B$6:$H$70,ROW($A32)-ROW($A$5),MATCH(C$5,Metrics!$B$5:$H$5,0)))=0,"",INDEX(Metrics!$B$6:$H$70,ROW($A32)-ROW($A$5),MATCH(C$5,Metrics!$B$5:$H$5,0))),"")</f>
        <v>Candidate Experience</v>
      </c>
      <c r="D32" s="236" t="str">
        <f>IFERROR(IF(LEN(INDEX(Metrics!$B$6:$H$70,ROW($A32)-ROW($A$5),MATCH(D$5,Metrics!$B$5:$H$5,0)))=0,"",INDEX(Metrics!$B$6:$H$70,ROW($A32)-ROW($A$5),MATCH(D$5,Metrics!$B$5:$H$5,0))),"")</f>
        <v>Candidate Job Satisfaction</v>
      </c>
      <c r="E32" s="237" t="str">
        <f>IFERROR(IF(LEN(INDEX(Metrics!$B$6:$H$70,ROW($A32)-ROW($A$5),MATCH(E$5,Metrics!$B$5:$H$5,0)))=0,"",INDEX(Metrics!$B$6:$H$70,ROW($A32)-ROW($A$5),MATCH(E$5,Metrics!$B$5:$H$5,0))),"")</f>
        <v>Points</v>
      </c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6"/>
    </row>
    <row r="33" spans="1:17" x14ac:dyDescent="0.25">
      <c r="A33" s="3"/>
      <c r="B33" s="235">
        <f>IFERROR(IF(LEN(INDEX(Metrics!$B$6:$H$70,ROW($A33)-ROW($A$5),MATCH(B$5,Metrics!$B$5:$H$5,0)))=0,"",INDEX(Metrics!$B$6:$H$70,ROW($A33)-ROW($A$5),MATCH(B$5,Metrics!$B$5:$H$5,0))),"")</f>
        <v>502</v>
      </c>
      <c r="C33" s="236" t="str">
        <f>IFERROR(IF(LEN(INDEX(Metrics!$B$6:$H$70,ROW($A33)-ROW($A$5),MATCH(C$5,Metrics!$B$5:$H$5,0)))=0,"",INDEX(Metrics!$B$6:$H$70,ROW($A33)-ROW($A$5),MATCH(C$5,Metrics!$B$5:$H$5,0))),"")</f>
        <v>Candidate Experience</v>
      </c>
      <c r="D33" s="236" t="str">
        <f>IFERROR(IF(LEN(INDEX(Metrics!$B$6:$H$70,ROW($A33)-ROW($A$5),MATCH(D$5,Metrics!$B$5:$H$5,0)))=0,"",INDEX(Metrics!$B$6:$H$70,ROW($A33)-ROW($A$5),MATCH(D$5,Metrics!$B$5:$H$5,0))),"")</f>
        <v>Applicant Drop-off Rate</v>
      </c>
      <c r="E33" s="237" t="str">
        <f>IFERROR(IF(LEN(INDEX(Metrics!$B$6:$H$70,ROW($A33)-ROW($A$5),MATCH(E$5,Metrics!$B$5:$H$5,0)))=0,"",INDEX(Metrics!$B$6:$H$70,ROW($A33)-ROW($A$5),MATCH(E$5,Metrics!$B$5:$H$5,0))),"")</f>
        <v>%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40"/>
    </row>
    <row r="34" spans="1:17" x14ac:dyDescent="0.25">
      <c r="A34" s="3"/>
      <c r="B34" s="235">
        <f>IFERROR(IF(LEN(INDEX(Metrics!$B$6:$H$70,ROW($A34)-ROW($A$5),MATCH(B$5,Metrics!$B$5:$H$5,0)))=0,"",INDEX(Metrics!$B$6:$H$70,ROW($A34)-ROW($A$5),MATCH(B$5,Metrics!$B$5:$H$5,0))),"")</f>
        <v>503</v>
      </c>
      <c r="C34" s="236" t="str">
        <f>IFERROR(IF(LEN(INDEX(Metrics!$B$6:$H$70,ROW($A34)-ROW($A$5),MATCH(C$5,Metrics!$B$5:$H$5,0)))=0,"",INDEX(Metrics!$B$6:$H$70,ROW($A34)-ROW($A$5),MATCH(C$5,Metrics!$B$5:$H$5,0))),"")</f>
        <v>Candidate Experience</v>
      </c>
      <c r="D34" s="236" t="str">
        <f>IFERROR(IF(LEN(INDEX(Metrics!$B$6:$H$70,ROW($A34)-ROW($A$5),MATCH(D$5,Metrics!$B$5:$H$5,0)))=0,"",INDEX(Metrics!$B$6:$H$70,ROW($A34)-ROW($A$5),MATCH(D$5,Metrics!$B$5:$H$5,0))),"")</f>
        <v>Candidate Net Promoter Score (NPS)</v>
      </c>
      <c r="E34" s="237" t="str">
        <f>IFERROR(IF(LEN(INDEX(Metrics!$B$6:$H$70,ROW($A34)-ROW($A$5),MATCH(E$5,Metrics!$B$5:$H$5,0)))=0,"",INDEX(Metrics!$B$6:$H$70,ROW($A34)-ROW($A$5),MATCH(E$5,Metrics!$B$5:$H$5,0))),"")</f>
        <v>Points</v>
      </c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6"/>
    </row>
    <row r="35" spans="1:17" x14ac:dyDescent="0.25">
      <c r="A35" s="3"/>
      <c r="B35" s="235">
        <f>IFERROR(IF(LEN(INDEX(Metrics!$B$6:$H$70,ROW($A35)-ROW($A$5),MATCH(B$5,Metrics!$B$5:$H$5,0)))=0,"",INDEX(Metrics!$B$6:$H$70,ROW($A35)-ROW($A$5),MATCH(B$5,Metrics!$B$5:$H$5,0))),"")</f>
        <v>504</v>
      </c>
      <c r="C35" s="236" t="str">
        <f>IFERROR(IF(LEN(INDEX(Metrics!$B$6:$H$70,ROW($A35)-ROW($A$5),MATCH(C$5,Metrics!$B$5:$H$5,0)))=0,"",INDEX(Metrics!$B$6:$H$70,ROW($A35)-ROW($A$5),MATCH(C$5,Metrics!$B$5:$H$5,0))),"")</f>
        <v>Candidate Experience</v>
      </c>
      <c r="D35" s="236" t="str">
        <f>IFERROR(IF(LEN(INDEX(Metrics!$B$6:$H$70,ROW($A35)-ROW($A$5),MATCH(D$5,Metrics!$B$5:$H$5,0)))=0,"",INDEX(Metrics!$B$6:$H$70,ROW($A35)-ROW($A$5),MATCH(D$5,Metrics!$B$5:$H$5,0))),"")</f>
        <v/>
      </c>
      <c r="E35" s="237" t="str">
        <f>IFERROR(IF(LEN(INDEX(Metrics!$B$6:$H$70,ROW($A35)-ROW($A$5),MATCH(E$5,Metrics!$B$5:$H$5,0)))=0,"",INDEX(Metrics!$B$6:$H$70,ROW($A35)-ROW($A$5),MATCH(E$5,Metrics!$B$5:$H$5,0))),"")</f>
        <v/>
      </c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4"/>
    </row>
    <row r="36" spans="1:17" x14ac:dyDescent="0.25">
      <c r="A36" s="3"/>
      <c r="B36" s="235">
        <f>IFERROR(IF(LEN(INDEX(Metrics!$B$6:$H$70,ROW($A36)-ROW($A$5),MATCH(B$5,Metrics!$B$5:$H$5,0)))=0,"",INDEX(Metrics!$B$6:$H$70,ROW($A36)-ROW($A$5),MATCH(B$5,Metrics!$B$5:$H$5,0))),"")</f>
        <v>505</v>
      </c>
      <c r="C36" s="236" t="str">
        <f>IFERROR(IF(LEN(INDEX(Metrics!$B$6:$H$70,ROW($A36)-ROW($A$5),MATCH(C$5,Metrics!$B$5:$H$5,0)))=0,"",INDEX(Metrics!$B$6:$H$70,ROW($A36)-ROW($A$5),MATCH(C$5,Metrics!$B$5:$H$5,0))),"")</f>
        <v>Candidate Experience</v>
      </c>
      <c r="D36" s="236" t="str">
        <f>IFERROR(IF(LEN(INDEX(Metrics!$B$6:$H$70,ROW($A36)-ROW($A$5),MATCH(D$5,Metrics!$B$5:$H$5,0)))=0,"",INDEX(Metrics!$B$6:$H$70,ROW($A36)-ROW($A$5),MATCH(D$5,Metrics!$B$5:$H$5,0))),"")</f>
        <v/>
      </c>
      <c r="E36" s="237" t="str">
        <f>IFERROR(IF(LEN(INDEX(Metrics!$B$6:$H$70,ROW($A36)-ROW($A$5),MATCH(E$5,Metrics!$B$5:$H$5,0)))=0,"",INDEX(Metrics!$B$6:$H$70,ROW($A36)-ROW($A$5),MATCH(E$5,Metrics!$B$5:$H$5,0))),"")</f>
        <v/>
      </c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4"/>
    </row>
    <row r="37" spans="1:17" x14ac:dyDescent="0.25">
      <c r="A37" s="3"/>
      <c r="B37" s="235" t="str">
        <f>IFERROR(IF(LEN(INDEX(Metrics!$B$6:$H$70,ROW($A37)-ROW($A$5),MATCH(B$5,Metrics!$B$5:$H$5,0)))=0,"",INDEX(Metrics!$B$6:$H$70,ROW($A37)-ROW($A$5),MATCH(B$5,Metrics!$B$5:$H$5,0))),"")</f>
        <v/>
      </c>
      <c r="C37" s="236" t="str">
        <f>IFERROR(IF(LEN(INDEX(Metrics!$B$6:$H$70,ROW($A37)-ROW($A$5),MATCH(C$5,Metrics!$B$5:$H$5,0)))=0,"",INDEX(Metrics!$B$6:$H$70,ROW($A37)-ROW($A$5),MATCH(C$5,Metrics!$B$5:$H$5,0))),"")</f>
        <v/>
      </c>
      <c r="D37" s="236" t="str">
        <f>IFERROR(IF(LEN(INDEX(Metrics!$B$6:$H$70,ROW($A37)-ROW($A$5),MATCH(D$5,Metrics!$B$5:$H$5,0)))=0,"",INDEX(Metrics!$B$6:$H$70,ROW($A37)-ROW($A$5),MATCH(D$5,Metrics!$B$5:$H$5,0))),"")</f>
        <v/>
      </c>
      <c r="E37" s="237" t="str">
        <f>IFERROR(IF(LEN(INDEX(Metrics!$B$6:$H$70,ROW($A37)-ROW($A$5),MATCH(E$5,Metrics!$B$5:$H$5,0)))=0,"",INDEX(Metrics!$B$6:$H$70,ROW($A37)-ROW($A$5),MATCH(E$5,Metrics!$B$5:$H$5,0))),"")</f>
        <v/>
      </c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4"/>
    </row>
    <row r="38" spans="1:17" x14ac:dyDescent="0.25">
      <c r="A38" s="3"/>
      <c r="B38" s="235" t="str">
        <f>IFERROR(IF(LEN(INDEX(Metrics!$B$6:$H$70,ROW($A38)-ROW($A$5),MATCH(B$5,Metrics!$B$5:$H$5,0)))=0,"",INDEX(Metrics!$B$6:$H$70,ROW($A38)-ROW($A$5),MATCH(B$5,Metrics!$B$5:$H$5,0))),"")</f>
        <v/>
      </c>
      <c r="C38" s="236" t="str">
        <f>IFERROR(IF(LEN(INDEX(Metrics!$B$6:$H$70,ROW($A38)-ROW($A$5),MATCH(C$5,Metrics!$B$5:$H$5,0)))=0,"",INDEX(Metrics!$B$6:$H$70,ROW($A38)-ROW($A$5),MATCH(C$5,Metrics!$B$5:$H$5,0))),"")</f>
        <v/>
      </c>
      <c r="D38" s="236" t="str">
        <f>IFERROR(IF(LEN(INDEX(Metrics!$B$6:$H$70,ROW($A38)-ROW($A$5),MATCH(D$5,Metrics!$B$5:$H$5,0)))=0,"",INDEX(Metrics!$B$6:$H$70,ROW($A38)-ROW($A$5),MATCH(D$5,Metrics!$B$5:$H$5,0))),"")</f>
        <v/>
      </c>
      <c r="E38" s="237" t="str">
        <f>IFERROR(IF(LEN(INDEX(Metrics!$B$6:$H$70,ROW($A38)-ROW($A$5),MATCH(E$5,Metrics!$B$5:$H$5,0)))=0,"",INDEX(Metrics!$B$6:$H$70,ROW($A38)-ROW($A$5),MATCH(E$5,Metrics!$B$5:$H$5,0))),"")</f>
        <v/>
      </c>
      <c r="F38" s="237"/>
      <c r="G38" s="243"/>
      <c r="H38" s="243"/>
      <c r="I38" s="243"/>
      <c r="J38" s="243"/>
      <c r="K38" s="243"/>
      <c r="L38" s="237"/>
      <c r="M38" s="243"/>
      <c r="N38" s="243"/>
      <c r="O38" s="243"/>
      <c r="P38" s="243"/>
      <c r="Q38" s="244"/>
    </row>
    <row r="39" spans="1:17" x14ac:dyDescent="0.25">
      <c r="A39" s="3"/>
      <c r="B39" s="235" t="str">
        <f>IFERROR(IF(LEN(INDEX(Metrics!$B$6:$H$70,ROW($A39)-ROW($A$5),MATCH(B$5,Metrics!$B$5:$H$5,0)))=0,"",INDEX(Metrics!$B$6:$H$70,ROW($A39)-ROW($A$5),MATCH(B$5,Metrics!$B$5:$H$5,0))),"")</f>
        <v/>
      </c>
      <c r="C39" s="236" t="str">
        <f>IFERROR(IF(LEN(INDEX(Metrics!$B$6:$H$70,ROW($A39)-ROW($A$5),MATCH(C$5,Metrics!$B$5:$H$5,0)))=0,"",INDEX(Metrics!$B$6:$H$70,ROW($A39)-ROW($A$5),MATCH(C$5,Metrics!$B$5:$H$5,0))),"")</f>
        <v/>
      </c>
      <c r="D39" s="236" t="str">
        <f>IFERROR(IF(LEN(INDEX(Metrics!$B$6:$H$70,ROW($A39)-ROW($A$5),MATCH(D$5,Metrics!$B$5:$H$5,0)))=0,"",INDEX(Metrics!$B$6:$H$70,ROW($A39)-ROW($A$5),MATCH(D$5,Metrics!$B$5:$H$5,0))),"")</f>
        <v/>
      </c>
      <c r="E39" s="237" t="str">
        <f>IFERROR(IF(LEN(INDEX(Metrics!$B$6:$H$70,ROW($A39)-ROW($A$5),MATCH(E$5,Metrics!$B$5:$H$5,0)))=0,"",INDEX(Metrics!$B$6:$H$70,ROW($A39)-ROW($A$5),MATCH(E$5,Metrics!$B$5:$H$5,0))),"")</f>
        <v/>
      </c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48"/>
    </row>
    <row r="40" spans="1:17" x14ac:dyDescent="0.25">
      <c r="A40" s="3"/>
      <c r="B40" s="235" t="str">
        <f>IFERROR(IF(LEN(INDEX(Metrics!$B$6:$H$70,ROW($A40)-ROW($A$5),MATCH(B$5,Metrics!$B$5:$H$5,0)))=0,"",INDEX(Metrics!$B$6:$H$70,ROW($A40)-ROW($A$5),MATCH(B$5,Metrics!$B$5:$H$5,0))),"")</f>
        <v/>
      </c>
      <c r="C40" s="236" t="str">
        <f>IFERROR(IF(LEN(INDEX(Metrics!$B$6:$H$70,ROW($A40)-ROW($A$5),MATCH(C$5,Metrics!$B$5:$H$5,0)))=0,"",INDEX(Metrics!$B$6:$H$70,ROW($A40)-ROW($A$5),MATCH(C$5,Metrics!$B$5:$H$5,0))),"")</f>
        <v/>
      </c>
      <c r="D40" s="236" t="str">
        <f>IFERROR(IF(LEN(INDEX(Metrics!$B$6:$H$70,ROW($A40)-ROW($A$5),MATCH(D$5,Metrics!$B$5:$H$5,0)))=0,"",INDEX(Metrics!$B$6:$H$70,ROW($A40)-ROW($A$5),MATCH(D$5,Metrics!$B$5:$H$5,0))),"")</f>
        <v/>
      </c>
      <c r="E40" s="237" t="str">
        <f>IFERROR(IF(LEN(INDEX(Metrics!$B$6:$H$70,ROW($A40)-ROW($A$5),MATCH(E$5,Metrics!$B$5:$H$5,0)))=0,"",INDEX(Metrics!$B$6:$H$70,ROW($A40)-ROW($A$5),MATCH(E$5,Metrics!$B$5:$H$5,0))),"")</f>
        <v/>
      </c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4"/>
    </row>
    <row r="41" spans="1:17" x14ac:dyDescent="0.25">
      <c r="A41" s="3"/>
      <c r="B41" s="235" t="str">
        <f>IFERROR(IF(LEN(INDEX(Metrics!$B$6:$H$70,ROW($A41)-ROW($A$5),MATCH(B$5,Metrics!$B$5:$H$5,0)))=0,"",INDEX(Metrics!$B$6:$H$70,ROW($A41)-ROW($A$5),MATCH(B$5,Metrics!$B$5:$H$5,0))),"")</f>
        <v/>
      </c>
      <c r="C41" s="236" t="str">
        <f>IFERROR(IF(LEN(INDEX(Metrics!$B$6:$H$70,ROW($A41)-ROW($A$5),MATCH(C$5,Metrics!$B$5:$H$5,0)))=0,"",INDEX(Metrics!$B$6:$H$70,ROW($A41)-ROW($A$5),MATCH(C$5,Metrics!$B$5:$H$5,0))),"")</f>
        <v/>
      </c>
      <c r="D41" s="236" t="str">
        <f>IFERROR(IF(LEN(INDEX(Metrics!$B$6:$H$70,ROW($A41)-ROW($A$5),MATCH(D$5,Metrics!$B$5:$H$5,0)))=0,"",INDEX(Metrics!$B$6:$H$70,ROW($A41)-ROW($A$5),MATCH(D$5,Metrics!$B$5:$H$5,0))),"")</f>
        <v/>
      </c>
      <c r="E41" s="237" t="str">
        <f>IFERROR(IF(LEN(INDEX(Metrics!$B$6:$H$70,ROW($A41)-ROW($A$5),MATCH(E$5,Metrics!$B$5:$H$5,0)))=0,"",INDEX(Metrics!$B$6:$H$70,ROW($A41)-ROW($A$5),MATCH(E$5,Metrics!$B$5:$H$5,0))),"")</f>
        <v/>
      </c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4"/>
    </row>
    <row r="42" spans="1:17" x14ac:dyDescent="0.25">
      <c r="A42" s="3"/>
      <c r="B42" s="235" t="str">
        <f>IFERROR(IF(LEN(INDEX(Metrics!$B$6:$H$70,ROW($A42)-ROW($A$5),MATCH(B$5,Metrics!$B$5:$H$5,0)))=0,"",INDEX(Metrics!$B$6:$H$70,ROW($A42)-ROW($A$5),MATCH(B$5,Metrics!$B$5:$H$5,0))),"")</f>
        <v/>
      </c>
      <c r="C42" s="236" t="str">
        <f>IFERROR(IF(LEN(INDEX(Metrics!$B$6:$H$70,ROW($A42)-ROW($A$5),MATCH(C$5,Metrics!$B$5:$H$5,0)))=0,"",INDEX(Metrics!$B$6:$H$70,ROW($A42)-ROW($A$5),MATCH(C$5,Metrics!$B$5:$H$5,0))),"")</f>
        <v/>
      </c>
      <c r="D42" s="236" t="str">
        <f>IFERROR(IF(LEN(INDEX(Metrics!$B$6:$H$70,ROW($A42)-ROW($A$5),MATCH(D$5,Metrics!$B$5:$H$5,0)))=0,"",INDEX(Metrics!$B$6:$H$70,ROW($A42)-ROW($A$5),MATCH(D$5,Metrics!$B$5:$H$5,0))),"")</f>
        <v/>
      </c>
      <c r="E42" s="237" t="str">
        <f>IFERROR(IF(LEN(INDEX(Metrics!$B$6:$H$70,ROW($A42)-ROW($A$5),MATCH(E$5,Metrics!$B$5:$H$5,0)))=0,"",INDEX(Metrics!$B$6:$H$70,ROW($A42)-ROW($A$5),MATCH(E$5,Metrics!$B$5:$H$5,0))),"")</f>
        <v/>
      </c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4"/>
    </row>
    <row r="43" spans="1:17" x14ac:dyDescent="0.25">
      <c r="A43" s="3"/>
      <c r="B43" s="235" t="str">
        <f>IFERROR(IF(LEN(INDEX(Metrics!$B$6:$H$70,ROW($A43)-ROW($A$5),MATCH(B$5,Metrics!$B$5:$H$5,0)))=0,"",INDEX(Metrics!$B$6:$H$70,ROW($A43)-ROW($A$5),MATCH(B$5,Metrics!$B$5:$H$5,0))),"")</f>
        <v/>
      </c>
      <c r="C43" s="236" t="str">
        <f>IFERROR(IF(LEN(INDEX(Metrics!$B$6:$H$70,ROW($A43)-ROW($A$5),MATCH(C$5,Metrics!$B$5:$H$5,0)))=0,"",INDEX(Metrics!$B$6:$H$70,ROW($A43)-ROW($A$5),MATCH(C$5,Metrics!$B$5:$H$5,0))),"")</f>
        <v/>
      </c>
      <c r="D43" s="236" t="str">
        <f>IFERROR(IF(LEN(INDEX(Metrics!$B$6:$H$70,ROW($A43)-ROW($A$5),MATCH(D$5,Metrics!$B$5:$H$5,0)))=0,"",INDEX(Metrics!$B$6:$H$70,ROW($A43)-ROW($A$5),MATCH(D$5,Metrics!$B$5:$H$5,0))),"")</f>
        <v/>
      </c>
      <c r="E43" s="237" t="str">
        <f>IFERROR(IF(LEN(INDEX(Metrics!$B$6:$H$70,ROW($A43)-ROW($A$5),MATCH(E$5,Metrics!$B$5:$H$5,0)))=0,"",INDEX(Metrics!$B$6:$H$70,ROW($A43)-ROW($A$5),MATCH(E$5,Metrics!$B$5:$H$5,0))),"")</f>
        <v/>
      </c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4"/>
    </row>
    <row r="44" spans="1:17" x14ac:dyDescent="0.25">
      <c r="A44" s="3"/>
      <c r="B44" s="235" t="str">
        <f>IFERROR(IF(LEN(INDEX(Metrics!$B$6:$H$70,ROW($A44)-ROW($A$5),MATCH(B$5,Metrics!$B$5:$H$5,0)))=0,"",INDEX(Metrics!$B$6:$H$70,ROW($A44)-ROW($A$5),MATCH(B$5,Metrics!$B$5:$H$5,0))),"")</f>
        <v/>
      </c>
      <c r="C44" s="236" t="str">
        <f>IFERROR(IF(LEN(INDEX(Metrics!$B$6:$H$70,ROW($A44)-ROW($A$5),MATCH(C$5,Metrics!$B$5:$H$5,0)))=0,"",INDEX(Metrics!$B$6:$H$70,ROW($A44)-ROW($A$5),MATCH(C$5,Metrics!$B$5:$H$5,0))),"")</f>
        <v/>
      </c>
      <c r="D44" s="236" t="str">
        <f>IFERROR(IF(LEN(INDEX(Metrics!$B$6:$H$70,ROW($A44)-ROW($A$5),MATCH(D$5,Metrics!$B$5:$H$5,0)))=0,"",INDEX(Metrics!$B$6:$H$70,ROW($A44)-ROW($A$5),MATCH(D$5,Metrics!$B$5:$H$5,0))),"")</f>
        <v/>
      </c>
      <c r="E44" s="237" t="str">
        <f>IFERROR(IF(LEN(INDEX(Metrics!$B$6:$H$70,ROW($A44)-ROW($A$5),MATCH(E$5,Metrics!$B$5:$H$5,0)))=0,"",INDEX(Metrics!$B$6:$H$70,ROW($A44)-ROW($A$5),MATCH(E$5,Metrics!$B$5:$H$5,0))),"")</f>
        <v/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35" t="str">
        <f>IFERROR(IF(LEN(INDEX(Metrics!$B$6:$H$70,ROW($A45)-ROW($A$5),MATCH(B$5,Metrics!$B$5:$H$5,0)))=0,"",INDEX(Metrics!$B$6:$H$70,ROW($A45)-ROW($A$5),MATCH(B$5,Metrics!$B$5:$H$5,0))),"")</f>
        <v/>
      </c>
      <c r="C45" s="236" t="str">
        <f>IFERROR(IF(LEN(INDEX(Metrics!$B$6:$H$70,ROW($A45)-ROW($A$5),MATCH(C$5,Metrics!$B$5:$H$5,0)))=0,"",INDEX(Metrics!$B$6:$H$70,ROW($A45)-ROW($A$5),MATCH(C$5,Metrics!$B$5:$H$5,0))),"")</f>
        <v/>
      </c>
      <c r="D45" s="236" t="str">
        <f>IFERROR(IF(LEN(INDEX(Metrics!$B$6:$H$70,ROW($A45)-ROW($A$5),MATCH(D$5,Metrics!$B$5:$H$5,0)))=0,"",INDEX(Metrics!$B$6:$H$70,ROW($A45)-ROW($A$5),MATCH(D$5,Metrics!$B$5:$H$5,0))),"")</f>
        <v/>
      </c>
      <c r="E45" s="237" t="str">
        <f>IFERROR(IF(LEN(INDEX(Metrics!$B$6:$H$70,ROW($A45)-ROW($A$5),MATCH(E$5,Metrics!$B$5:$H$5,0)))=0,"",INDEX(Metrics!$B$6:$H$70,ROW($A45)-ROW($A$5),MATCH(E$5,Metrics!$B$5:$H$5,0))),"")</f>
        <v/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35" t="str">
        <f>IFERROR(IF(LEN(INDEX(Metrics!$B$6:$H$70,ROW($A46)-ROW($A$5),MATCH(B$5,Metrics!$B$5:$H$5,0)))=0,"",INDEX(Metrics!$B$6:$H$70,ROW($A46)-ROW($A$5),MATCH(B$5,Metrics!$B$5:$H$5,0))),"")</f>
        <v/>
      </c>
      <c r="C46" s="236" t="str">
        <f>IFERROR(IF(LEN(INDEX(Metrics!$B$6:$H$70,ROW($A46)-ROW($A$5),MATCH(C$5,Metrics!$B$5:$H$5,0)))=0,"",INDEX(Metrics!$B$6:$H$70,ROW($A46)-ROW($A$5),MATCH(C$5,Metrics!$B$5:$H$5,0))),"")</f>
        <v/>
      </c>
      <c r="D46" s="241" t="str">
        <f>IFERROR(IF(LEN(INDEX(Metrics!$B$6:$H$70,ROW($A46)-ROW($A$5),MATCH(D$5,Metrics!$B$5:$H$5,0)))=0,"",INDEX(Metrics!$B$6:$H$70,ROW($A46)-ROW($A$5),MATCH(D$5,Metrics!$B$5:$H$5,0))),"")</f>
        <v/>
      </c>
      <c r="E46" s="242" t="str">
        <f>IFERROR(IF(LEN(INDEX(Metrics!$B$6:$H$70,ROW($A46)-ROW($A$5),MATCH(E$5,Metrics!$B$5:$H$5,0)))=0,"",INDEX(Metrics!$B$6:$H$70,ROW($A46)-ROW($A$5),MATCH(E$5,Metrics!$B$5:$H$5,0))),"")</f>
        <v/>
      </c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35" t="str">
        <f>IFERROR(IF(LEN(INDEX(Metrics!$B$6:$H$70,ROW($A47)-ROW($A$5),MATCH(B$5,Metrics!$B$5:$H$5,0)))=0,"",INDEX(Metrics!$B$6:$H$70,ROW($A47)-ROW($A$5),MATCH(B$5,Metrics!$B$5:$H$5,0))),"")</f>
        <v/>
      </c>
      <c r="C47" s="236" t="str">
        <f>IFERROR(IF(LEN(INDEX(Metrics!$B$6:$H$70,ROW($A47)-ROW($A$5),MATCH(C$5,Metrics!$B$5:$H$5,0)))=0,"",INDEX(Metrics!$B$6:$H$70,ROW($A47)-ROW($A$5),MATCH(C$5,Metrics!$B$5:$H$5,0))),"")</f>
        <v/>
      </c>
      <c r="D47" s="241" t="str">
        <f>IFERROR(IF(LEN(INDEX(Metrics!$B$6:$H$70,ROW($A47)-ROW($A$5),MATCH(D$5,Metrics!$B$5:$H$5,0)))=0,"",INDEX(Metrics!$B$6:$H$70,ROW($A47)-ROW($A$5),MATCH(D$5,Metrics!$B$5:$H$5,0))),"")</f>
        <v/>
      </c>
      <c r="E47" s="242" t="str">
        <f>IFERROR(IF(LEN(INDEX(Metrics!$B$6:$H$70,ROW($A47)-ROW($A$5),MATCH(E$5,Metrics!$B$5:$H$5,0)))=0,"",INDEX(Metrics!$B$6:$H$70,ROW($A47)-ROW($A$5),MATCH(E$5,Metrics!$B$5:$H$5,0))),"")</f>
        <v/>
      </c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35" t="str">
        <f>IFERROR(IF(LEN(INDEX(Metrics!$B$6:$H$70,ROW($A48)-ROW($A$5),MATCH(B$5,Metrics!$B$5:$H$5,0)))=0,"",INDEX(Metrics!$B$6:$H$70,ROW($A48)-ROW($A$5),MATCH(B$5,Metrics!$B$5:$H$5,0))),"")</f>
        <v/>
      </c>
      <c r="C48" s="236" t="str">
        <f>IFERROR(IF(LEN(INDEX(Metrics!$B$6:$H$70,ROW($A48)-ROW($A$5),MATCH(C$5,Metrics!$B$5:$H$5,0)))=0,"",INDEX(Metrics!$B$6:$H$70,ROW($A48)-ROW($A$5),MATCH(C$5,Metrics!$B$5:$H$5,0))),"")</f>
        <v/>
      </c>
      <c r="D48" s="241" t="str">
        <f>IFERROR(IF(LEN(INDEX(Metrics!$B$6:$H$70,ROW($A48)-ROW($A$5),MATCH(D$5,Metrics!$B$5:$H$5,0)))=0,"",INDEX(Metrics!$B$6:$H$70,ROW($A48)-ROW($A$5),MATCH(D$5,Metrics!$B$5:$H$5,0))),"")</f>
        <v/>
      </c>
      <c r="E48" s="242" t="str">
        <f>IFERROR(IF(LEN(INDEX(Metrics!$B$6:$H$70,ROW($A48)-ROW($A$5),MATCH(E$5,Metrics!$B$5:$H$5,0)))=0,"",INDEX(Metrics!$B$6:$H$70,ROW($A48)-ROW($A$5),MATCH(E$5,Metrics!$B$5:$H$5,0))),"")</f>
        <v/>
      </c>
      <c r="F48" s="237"/>
      <c r="G48" s="243"/>
      <c r="H48" s="243"/>
      <c r="I48" s="243"/>
      <c r="J48" s="243"/>
      <c r="K48" s="243"/>
      <c r="L48" s="237"/>
      <c r="M48" s="243"/>
      <c r="N48" s="243"/>
      <c r="O48" s="243"/>
      <c r="P48" s="243"/>
      <c r="Q48" s="244"/>
    </row>
    <row r="49" spans="1:17" x14ac:dyDescent="0.25">
      <c r="A49" s="3"/>
      <c r="B49" s="235" t="str">
        <f>IFERROR(IF(LEN(INDEX(Metrics!$B$6:$H$70,ROW($A49)-ROW($A$5),MATCH(B$5,Metrics!$B$5:$H$5,0)))=0,"",INDEX(Metrics!$B$6:$H$70,ROW($A49)-ROW($A$5),MATCH(B$5,Metrics!$B$5:$H$5,0))),"")</f>
        <v/>
      </c>
      <c r="C49" s="236" t="str">
        <f>IFERROR(IF(LEN(INDEX(Metrics!$B$6:$H$70,ROW($A49)-ROW($A$5),MATCH(C$5,Metrics!$B$5:$H$5,0)))=0,"",INDEX(Metrics!$B$6:$H$70,ROW($A49)-ROW($A$5),MATCH(C$5,Metrics!$B$5:$H$5,0))),"")</f>
        <v/>
      </c>
      <c r="D49" s="236" t="str">
        <f>IFERROR(IF(LEN(INDEX(Metrics!$B$6:$H$70,ROW($A49)-ROW($A$5),MATCH(D$5,Metrics!$B$5:$H$5,0)))=0,"",INDEX(Metrics!$B$6:$H$70,ROW($A49)-ROW($A$5),MATCH(D$5,Metrics!$B$5:$H$5,0))),"")</f>
        <v/>
      </c>
      <c r="E49" s="237" t="str">
        <f>IFERROR(IF(LEN(INDEX(Metrics!$B$6:$H$70,ROW($A49)-ROW($A$5),MATCH(E$5,Metrics!$B$5:$H$5,0)))=0,"",INDEX(Metrics!$B$6:$H$70,ROW($A49)-ROW($A$5),MATCH(E$5,Metrics!$B$5:$H$5,0))),"")</f>
        <v/>
      </c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35" t="str">
        <f>IFERROR(IF(LEN(INDEX(Metrics!$B$6:$H$70,ROW($A50)-ROW($A$5),MATCH(B$5,Metrics!$B$5:$H$5,0)))=0,"",INDEX(Metrics!$B$6:$H$70,ROW($A50)-ROW($A$5),MATCH(B$5,Metrics!$B$5:$H$5,0))),"")</f>
        <v/>
      </c>
      <c r="C50" s="236" t="str">
        <f>IFERROR(IF(LEN(INDEX(Metrics!$B$6:$H$70,ROW($A50)-ROW($A$5),MATCH(C$5,Metrics!$B$5:$H$5,0)))=0,"",INDEX(Metrics!$B$6:$H$70,ROW($A50)-ROW($A$5),MATCH(C$5,Metrics!$B$5:$H$5,0))),"")</f>
        <v/>
      </c>
      <c r="D50" s="241" t="str">
        <f>IFERROR(IF(LEN(INDEX(Metrics!$B$6:$H$70,ROW($A50)-ROW($A$5),MATCH(D$5,Metrics!$B$5:$H$5,0)))=0,"",INDEX(Metrics!$B$6:$H$70,ROW($A50)-ROW($A$5),MATCH(D$5,Metrics!$B$5:$H$5,0))),"")</f>
        <v/>
      </c>
      <c r="E50" s="242" t="str">
        <f>IFERROR(IF(LEN(INDEX(Metrics!$B$6:$H$70,ROW($A50)-ROW($A$5),MATCH(E$5,Metrics!$B$5:$H$5,0)))=0,"",INDEX(Metrics!$B$6:$H$70,ROW($A50)-ROW($A$5),MATCH(E$5,Metrics!$B$5:$H$5,0))),"")</f>
        <v/>
      </c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35" t="str">
        <f>IFERROR(IF(LEN(INDEX(Metrics!$B$6:$H$70,ROW($A51)-ROW($A$5),MATCH(B$5,Metrics!$B$5:$H$5,0)))=0,"",INDEX(Metrics!$B$6:$H$70,ROW($A51)-ROW($A$5),MATCH(B$5,Metrics!$B$5:$H$5,0))),"")</f>
        <v/>
      </c>
      <c r="C51" s="236" t="str">
        <f>IFERROR(IF(LEN(INDEX(Metrics!$B$6:$H$70,ROW($A51)-ROW($A$5),MATCH(C$5,Metrics!$B$5:$H$5,0)))=0,"",INDEX(Metrics!$B$6:$H$70,ROW($A51)-ROW($A$5),MATCH(C$5,Metrics!$B$5:$H$5,0))),"")</f>
        <v/>
      </c>
      <c r="D51" s="236" t="str">
        <f>IFERROR(IF(LEN(INDEX(Metrics!$B$6:$H$70,ROW($A51)-ROW($A$5),MATCH(D$5,Metrics!$B$5:$H$5,0)))=0,"",INDEX(Metrics!$B$6:$H$70,ROW($A51)-ROW($A$5),MATCH(D$5,Metrics!$B$5:$H$5,0))),"")</f>
        <v/>
      </c>
      <c r="E51" s="237" t="str">
        <f>IFERROR(IF(LEN(INDEX(Metrics!$B$6:$H$70,ROW($A51)-ROW($A$5),MATCH(E$5,Metrics!$B$5:$H$5,0)))=0,"",INDEX(Metrics!$B$6:$H$70,ROW($A51)-ROW($A$5),MATCH(E$5,Metrics!$B$5:$H$5,0))),"")</f>
        <v/>
      </c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35" t="str">
        <f>IFERROR(IF(LEN(INDEX(Metrics!$B$6:$H$70,ROW($A52)-ROW($A$5),MATCH(B$5,Metrics!$B$5:$H$5,0)))=0,"",INDEX(Metrics!$B$6:$H$70,ROW($A52)-ROW($A$5),MATCH(B$5,Metrics!$B$5:$H$5,0))),"")</f>
        <v/>
      </c>
      <c r="C52" s="236" t="str">
        <f>IFERROR(IF(LEN(INDEX(Metrics!$B$6:$H$70,ROW($A52)-ROW($A$5),MATCH(C$5,Metrics!$B$5:$H$5,0)))=0,"",INDEX(Metrics!$B$6:$H$70,ROW($A52)-ROW($A$5),MATCH(C$5,Metrics!$B$5:$H$5,0))),"")</f>
        <v/>
      </c>
      <c r="D52" s="236" t="str">
        <f>IFERROR(IF(LEN(INDEX(Metrics!$B$6:$H$70,ROW($A52)-ROW($A$5),MATCH(D$5,Metrics!$B$5:$H$5,0)))=0,"",INDEX(Metrics!$B$6:$H$70,ROW($A52)-ROW($A$5),MATCH(D$5,Metrics!$B$5:$H$5,0))),"")</f>
        <v/>
      </c>
      <c r="E52" s="237" t="str">
        <f>IFERROR(IF(LEN(INDEX(Metrics!$B$6:$H$70,ROW($A52)-ROW($A$5),MATCH(E$5,Metrics!$B$5:$H$5,0)))=0,"",INDEX(Metrics!$B$6:$H$70,ROW($A52)-ROW($A$5),MATCH(E$5,Metrics!$B$5:$H$5,0))),"")</f>
        <v/>
      </c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35" t="str">
        <f>IFERROR(IF(LEN(INDEX(Metrics!$B$6:$H$70,ROW($A53)-ROW($A$5),MATCH(B$5,Metrics!$B$5:$H$5,0)))=0,"",INDEX(Metrics!$B$6:$H$70,ROW($A53)-ROW($A$5),MATCH(B$5,Metrics!$B$5:$H$5,0))),"")</f>
        <v/>
      </c>
      <c r="C53" s="236" t="str">
        <f>IFERROR(IF(LEN(INDEX(Metrics!$B$6:$H$70,ROW($A53)-ROW($A$5),MATCH(C$5,Metrics!$B$5:$H$5,0)))=0,"",INDEX(Metrics!$B$6:$H$70,ROW($A53)-ROW($A$5),MATCH(C$5,Metrics!$B$5:$H$5,0))),"")</f>
        <v/>
      </c>
      <c r="D53" s="236" t="str">
        <f>IFERROR(IF(LEN(INDEX(Metrics!$B$6:$H$70,ROW($A53)-ROW($A$5),MATCH(D$5,Metrics!$B$5:$H$5,0)))=0,"",INDEX(Metrics!$B$6:$H$70,ROW($A53)-ROW($A$5),MATCH(D$5,Metrics!$B$5:$H$5,0))),"")</f>
        <v/>
      </c>
      <c r="E53" s="237" t="str">
        <f>IFERROR(IF(LEN(INDEX(Metrics!$B$6:$H$70,ROW($A53)-ROW($A$5),MATCH(E$5,Metrics!$B$5:$H$5,0)))=0,"",INDEX(Metrics!$B$6:$H$70,ROW($A53)-ROW($A$5),MATCH(E$5,Metrics!$B$5:$H$5,0))),"")</f>
        <v/>
      </c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35" t="str">
        <f>IFERROR(IF(LEN(INDEX(Metrics!$B$6:$H$70,ROW($A54)-ROW($A$5),MATCH(B$5,Metrics!$B$5:$H$5,0)))=0,"",INDEX(Metrics!$B$6:$H$70,ROW($A54)-ROW($A$5),MATCH(B$5,Metrics!$B$5:$H$5,0))),"")</f>
        <v/>
      </c>
      <c r="C54" s="236" t="str">
        <f>IFERROR(IF(LEN(INDEX(Metrics!$B$6:$H$70,ROW($A54)-ROW($A$5),MATCH(C$5,Metrics!$B$5:$H$5,0)))=0,"",INDEX(Metrics!$B$6:$H$70,ROW($A54)-ROW($A$5),MATCH(C$5,Metrics!$B$5:$H$5,0))),"")</f>
        <v/>
      </c>
      <c r="D54" s="236" t="str">
        <f>IFERROR(IF(LEN(INDEX(Metrics!$B$6:$H$70,ROW($A54)-ROW($A$5),MATCH(D$5,Metrics!$B$5:$H$5,0)))=0,"",INDEX(Metrics!$B$6:$H$70,ROW($A54)-ROW($A$5),MATCH(D$5,Metrics!$B$5:$H$5,0))),"")</f>
        <v/>
      </c>
      <c r="E54" s="237" t="str">
        <f>IFERROR(IF(LEN(INDEX(Metrics!$B$6:$H$70,ROW($A54)-ROW($A$5),MATCH(E$5,Metrics!$B$5:$H$5,0)))=0,"",INDEX(Metrics!$B$6:$H$70,ROW($A54)-ROW($A$5),MATCH(E$5,Metrics!$B$5:$H$5,0))),"")</f>
        <v/>
      </c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35" t="str">
        <f>IFERROR(IF(LEN(INDEX(Metrics!$B$6:$H$70,ROW($A55)-ROW($A$5),MATCH(B$5,Metrics!$B$5:$H$5,0)))=0,"",INDEX(Metrics!$B$6:$H$70,ROW($A55)-ROW($A$5),MATCH(B$5,Metrics!$B$5:$H$5,0))),"")</f>
        <v/>
      </c>
      <c r="C55" s="236" t="str">
        <f>IFERROR(IF(LEN(INDEX(Metrics!$B$6:$H$70,ROW($A55)-ROW($A$5),MATCH(C$5,Metrics!$B$5:$H$5,0)))=0,"",INDEX(Metrics!$B$6:$H$70,ROW($A55)-ROW($A$5),MATCH(C$5,Metrics!$B$5:$H$5,0))),"")</f>
        <v/>
      </c>
      <c r="D55" s="236" t="str">
        <f>IFERROR(IF(LEN(INDEX(Metrics!$B$6:$H$70,ROW($A55)-ROW($A$5),MATCH(D$5,Metrics!$B$5:$H$5,0)))=0,"",INDEX(Metrics!$B$6:$H$70,ROW($A55)-ROW($A$5),MATCH(D$5,Metrics!$B$5:$H$5,0))),"")</f>
        <v/>
      </c>
      <c r="E55" s="237" t="str">
        <f>IFERROR(IF(LEN(INDEX(Metrics!$B$6:$H$70,ROW($A55)-ROW($A$5),MATCH(E$5,Metrics!$B$5:$H$5,0)))=0,"",INDEX(Metrics!$B$6:$H$70,ROW($A55)-ROW($A$5),MATCH(E$5,Metrics!$B$5:$H$5,0))),"")</f>
        <v/>
      </c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35" t="str">
        <f>IFERROR(IF(LEN(INDEX(Metrics!$B$6:$H$70,ROW($A56)-ROW($A$5),MATCH(B$5,Metrics!$B$5:$H$5,0)))=0,"",INDEX(Metrics!$B$6:$H$70,ROW($A56)-ROW($A$5),MATCH(B$5,Metrics!$B$5:$H$5,0))),"")</f>
        <v/>
      </c>
      <c r="C56" s="236" t="str">
        <f>IFERROR(IF(LEN(INDEX(Metrics!$B$6:$H$70,ROW($A56)-ROW($A$5),MATCH(C$5,Metrics!$B$5:$H$5,0)))=0,"",INDEX(Metrics!$B$6:$H$70,ROW($A56)-ROW($A$5),MATCH(C$5,Metrics!$B$5:$H$5,0))),"")</f>
        <v/>
      </c>
      <c r="D56" s="236" t="str">
        <f>IFERROR(IF(LEN(INDEX(Metrics!$B$6:$H$70,ROW($A56)-ROW($A$5),MATCH(D$5,Metrics!$B$5:$H$5,0)))=0,"",INDEX(Metrics!$B$6:$H$70,ROW($A56)-ROW($A$5),MATCH(D$5,Metrics!$B$5:$H$5,0))),"")</f>
        <v/>
      </c>
      <c r="E56" s="237" t="str">
        <f>IFERROR(IF(LEN(INDEX(Metrics!$B$6:$H$70,ROW($A56)-ROW($A$5),MATCH(E$5,Metrics!$B$5:$H$5,0)))=0,"",INDEX(Metrics!$B$6:$H$70,ROW($A56)-ROW($A$5),MATCH(E$5,Metrics!$B$5:$H$5,0))),"")</f>
        <v/>
      </c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35" t="str">
        <f>IFERROR(IF(LEN(INDEX(Metrics!$B$6:$H$70,ROW($A57)-ROW($A$5),MATCH(B$5,Metrics!$B$5:$H$5,0)))=0,"",INDEX(Metrics!$B$6:$H$70,ROW($A57)-ROW($A$5),MATCH(B$5,Metrics!$B$5:$H$5,0))),"")</f>
        <v/>
      </c>
      <c r="C57" s="236" t="str">
        <f>IFERROR(IF(LEN(INDEX(Metrics!$B$6:$H$70,ROW($A57)-ROW($A$5),MATCH(C$5,Metrics!$B$5:$H$5,0)))=0,"",INDEX(Metrics!$B$6:$H$70,ROW($A57)-ROW($A$5),MATCH(C$5,Metrics!$B$5:$H$5,0))),"")</f>
        <v/>
      </c>
      <c r="D57" s="236" t="str">
        <f>IFERROR(IF(LEN(INDEX(Metrics!$B$6:$H$70,ROW($A57)-ROW($A$5),MATCH(D$5,Metrics!$B$5:$H$5,0)))=0,"",INDEX(Metrics!$B$6:$H$70,ROW($A57)-ROW($A$5),MATCH(D$5,Metrics!$B$5:$H$5,0))),"")</f>
        <v/>
      </c>
      <c r="E57" s="237" t="str">
        <f>IFERROR(IF(LEN(INDEX(Metrics!$B$6:$H$70,ROW($A57)-ROW($A$5),MATCH(E$5,Metrics!$B$5:$H$5,0)))=0,"",INDEX(Metrics!$B$6:$H$70,ROW($A57)-ROW($A$5),MATCH(E$5,Metrics!$B$5:$H$5,0))),"")</f>
        <v/>
      </c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35" t="str">
        <f>IFERROR(IF(LEN(INDEX(Metrics!$B$6:$H$70,ROW($A58)-ROW($A$5),MATCH(B$5,Metrics!$B$5:$H$5,0)))=0,"",INDEX(Metrics!$B$6:$H$70,ROW($A58)-ROW($A$5),MATCH(B$5,Metrics!$B$5:$H$5,0))),"")</f>
        <v/>
      </c>
      <c r="C58" s="236" t="str">
        <f>IFERROR(IF(LEN(INDEX(Metrics!$B$6:$H$70,ROW($A58)-ROW($A$5),MATCH(C$5,Metrics!$B$5:$H$5,0)))=0,"",INDEX(Metrics!$B$6:$H$70,ROW($A58)-ROW($A$5),MATCH(C$5,Metrics!$B$5:$H$5,0))),"")</f>
        <v/>
      </c>
      <c r="D58" s="236" t="str">
        <f>IFERROR(IF(LEN(INDEX(Metrics!$B$6:$H$70,ROW($A58)-ROW($A$5),MATCH(D$5,Metrics!$B$5:$H$5,0)))=0,"",INDEX(Metrics!$B$6:$H$70,ROW($A58)-ROW($A$5),MATCH(D$5,Metrics!$B$5:$H$5,0))),"")</f>
        <v/>
      </c>
      <c r="E58" s="237" t="str">
        <f>IFERROR(IF(LEN(INDEX(Metrics!$B$6:$H$70,ROW($A58)-ROW($A$5),MATCH(E$5,Metrics!$B$5:$H$5,0)))=0,"",INDEX(Metrics!$B$6:$H$70,ROW($A58)-ROW($A$5),MATCH(E$5,Metrics!$B$5:$H$5,0))),"")</f>
        <v/>
      </c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35" t="str">
        <f>IFERROR(IF(LEN(INDEX(Metrics!$B$6:$H$70,ROW($A59)-ROW($A$5),MATCH(B$5,Metrics!$B$5:$H$5,0)))=0,"",INDEX(Metrics!$B$6:$H$70,ROW($A59)-ROW($A$5),MATCH(B$5,Metrics!$B$5:$H$5,0))),"")</f>
        <v/>
      </c>
      <c r="C59" s="236" t="str">
        <f>IFERROR(IF(LEN(INDEX(Metrics!$B$6:$H$70,ROW($A59)-ROW($A$5),MATCH(C$5,Metrics!$B$5:$H$5,0)))=0,"",INDEX(Metrics!$B$6:$H$70,ROW($A59)-ROW($A$5),MATCH(C$5,Metrics!$B$5:$H$5,0))),"")</f>
        <v/>
      </c>
      <c r="D59" s="236" t="str">
        <f>IFERROR(IF(LEN(INDEX(Metrics!$B$6:$H$70,ROW($A59)-ROW($A$5),MATCH(D$5,Metrics!$B$5:$H$5,0)))=0,"",INDEX(Metrics!$B$6:$H$70,ROW($A59)-ROW($A$5),MATCH(D$5,Metrics!$B$5:$H$5,0))),"")</f>
        <v/>
      </c>
      <c r="E59" s="237" t="str">
        <f>IFERROR(IF(LEN(INDEX(Metrics!$B$6:$H$70,ROW($A59)-ROW($A$5),MATCH(E$5,Metrics!$B$5:$H$5,0)))=0,"",INDEX(Metrics!$B$6:$H$70,ROW($A59)-ROW($A$5),MATCH(E$5,Metrics!$B$5:$H$5,0))),"")</f>
        <v/>
      </c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35" t="str">
        <f>IFERROR(IF(LEN(INDEX(Metrics!$B$6:$H$70,ROW($A60)-ROW($A$5),MATCH(B$5,Metrics!$B$5:$H$5,0)))=0,"",INDEX(Metrics!$B$6:$H$70,ROW($A60)-ROW($A$5),MATCH(B$5,Metrics!$B$5:$H$5,0))),"")</f>
        <v/>
      </c>
      <c r="C60" s="236" t="str">
        <f>IFERROR(IF(LEN(INDEX(Metrics!$B$6:$H$70,ROW($A60)-ROW($A$5),MATCH(C$5,Metrics!$B$5:$H$5,0)))=0,"",INDEX(Metrics!$B$6:$H$70,ROW($A60)-ROW($A$5),MATCH(C$5,Metrics!$B$5:$H$5,0))),"")</f>
        <v/>
      </c>
      <c r="D60" s="236" t="str">
        <f>IFERROR(IF(LEN(INDEX(Metrics!$B$6:$H$70,ROW($A60)-ROW($A$5),MATCH(D$5,Metrics!$B$5:$H$5,0)))=0,"",INDEX(Metrics!$B$6:$H$70,ROW($A60)-ROW($A$5),MATCH(D$5,Metrics!$B$5:$H$5,0))),"")</f>
        <v/>
      </c>
      <c r="E60" s="237" t="str">
        <f>IFERROR(IF(LEN(INDEX(Metrics!$B$6:$H$70,ROW($A60)-ROW($A$5),MATCH(E$5,Metrics!$B$5:$H$5,0)))=0,"",INDEX(Metrics!$B$6:$H$70,ROW($A60)-ROW($A$5),MATCH(E$5,Metrics!$B$5:$H$5,0))),"")</f>
        <v/>
      </c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35" t="str">
        <f>IFERROR(IF(LEN(INDEX(Metrics!$B$6:$H$70,ROW($A61)-ROW($A$5),MATCH(B$5,Metrics!$B$5:$H$5,0)))=0,"",INDEX(Metrics!$B$6:$H$70,ROW($A61)-ROW($A$5),MATCH(B$5,Metrics!$B$5:$H$5,0))),"")</f>
        <v/>
      </c>
      <c r="C61" s="236" t="str">
        <f>IFERROR(IF(LEN(INDEX(Metrics!$B$6:$H$70,ROW($A61)-ROW($A$5),MATCH(C$5,Metrics!$B$5:$H$5,0)))=0,"",INDEX(Metrics!$B$6:$H$70,ROW($A61)-ROW($A$5),MATCH(C$5,Metrics!$B$5:$H$5,0))),"")</f>
        <v/>
      </c>
      <c r="D61" s="236" t="str">
        <f>IFERROR(IF(LEN(INDEX(Metrics!$B$6:$H$70,ROW($A61)-ROW($A$5),MATCH(D$5,Metrics!$B$5:$H$5,0)))=0,"",INDEX(Metrics!$B$6:$H$70,ROW($A61)-ROW($A$5),MATCH(D$5,Metrics!$B$5:$H$5,0))),"")</f>
        <v/>
      </c>
      <c r="E61" s="237" t="str">
        <f>IFERROR(IF(LEN(INDEX(Metrics!$B$6:$H$70,ROW($A61)-ROW($A$5),MATCH(E$5,Metrics!$B$5:$H$5,0)))=0,"",INDEX(Metrics!$B$6:$H$70,ROW($A61)-ROW($A$5),MATCH(E$5,Metrics!$B$5:$H$5,0))),"")</f>
        <v/>
      </c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35" t="str">
        <f>IFERROR(IF(LEN(INDEX(Metrics!$B$6:$H$70,ROW($A62)-ROW($A$5),MATCH(B$5,Metrics!$B$5:$H$5,0)))=0,"",INDEX(Metrics!$B$6:$H$70,ROW($A62)-ROW($A$5),MATCH(B$5,Metrics!$B$5:$H$5,0))),"")</f>
        <v/>
      </c>
      <c r="C62" s="236" t="str">
        <f>IFERROR(IF(LEN(INDEX(Metrics!$B$6:$H$70,ROW($A62)-ROW($A$5),MATCH(C$5,Metrics!$B$5:$H$5,0)))=0,"",INDEX(Metrics!$B$6:$H$70,ROW($A62)-ROW($A$5),MATCH(C$5,Metrics!$B$5:$H$5,0))),"")</f>
        <v/>
      </c>
      <c r="D62" s="236" t="str">
        <f>IFERROR(IF(LEN(INDEX(Metrics!$B$6:$H$70,ROW($A62)-ROW($A$5),MATCH(D$5,Metrics!$B$5:$H$5,0)))=0,"",INDEX(Metrics!$B$6:$H$70,ROW($A62)-ROW($A$5),MATCH(D$5,Metrics!$B$5:$H$5,0))),"")</f>
        <v/>
      </c>
      <c r="E62" s="237" t="str">
        <f>IFERROR(IF(LEN(INDEX(Metrics!$B$6:$H$70,ROW($A62)-ROW($A$5),MATCH(E$5,Metrics!$B$5:$H$5,0)))=0,"",INDEX(Metrics!$B$6:$H$70,ROW($A62)-ROW($A$5),MATCH(E$5,Metrics!$B$5:$H$5,0))),"")</f>
        <v/>
      </c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35" t="str">
        <f>IFERROR(IF(LEN(INDEX(Metrics!$B$6:$H$70,ROW($A63)-ROW($A$5),MATCH(B$5,Metrics!$B$5:$H$5,0)))=0,"",INDEX(Metrics!$B$6:$H$70,ROW($A63)-ROW($A$5),MATCH(B$5,Metrics!$B$5:$H$5,0))),"")</f>
        <v/>
      </c>
      <c r="C63" s="236" t="str">
        <f>IFERROR(IF(LEN(INDEX(Metrics!$B$6:$H$70,ROW($A63)-ROW($A$5),MATCH(C$5,Metrics!$B$5:$H$5,0)))=0,"",INDEX(Metrics!$B$6:$H$70,ROW($A63)-ROW($A$5),MATCH(C$5,Metrics!$B$5:$H$5,0))),"")</f>
        <v/>
      </c>
      <c r="D63" s="236" t="str">
        <f>IFERROR(IF(LEN(INDEX(Metrics!$B$6:$H$70,ROW($A63)-ROW($A$5),MATCH(D$5,Metrics!$B$5:$H$5,0)))=0,"",INDEX(Metrics!$B$6:$H$70,ROW($A63)-ROW($A$5),MATCH(D$5,Metrics!$B$5:$H$5,0))),"")</f>
        <v/>
      </c>
      <c r="E63" s="237" t="str">
        <f>IFERROR(IF(LEN(INDEX(Metrics!$B$6:$H$70,ROW($A63)-ROW($A$5),MATCH(E$5,Metrics!$B$5:$H$5,0)))=0,"",INDEX(Metrics!$B$6:$H$70,ROW($A63)-ROW($A$5),MATCH(E$5,Metrics!$B$5:$H$5,0))),"")</f>
        <v/>
      </c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35" t="str">
        <f>IFERROR(IF(LEN(INDEX(Metrics!$B$6:$H$70,ROW($A64)-ROW($A$5),MATCH(B$5,Metrics!$B$5:$H$5,0)))=0,"",INDEX(Metrics!$B$6:$H$70,ROW($A64)-ROW($A$5),MATCH(B$5,Metrics!$B$5:$H$5,0))),"")</f>
        <v/>
      </c>
      <c r="C64" s="236" t="str">
        <f>IFERROR(IF(LEN(INDEX(Metrics!$B$6:$H$70,ROW($A64)-ROW($A$5),MATCH(C$5,Metrics!$B$5:$H$5,0)))=0,"",INDEX(Metrics!$B$6:$H$70,ROW($A64)-ROW($A$5),MATCH(C$5,Metrics!$B$5:$H$5,0))),"")</f>
        <v/>
      </c>
      <c r="D64" s="236" t="str">
        <f>IFERROR(IF(LEN(INDEX(Metrics!$B$6:$H$70,ROW($A64)-ROW($A$5),MATCH(D$5,Metrics!$B$5:$H$5,0)))=0,"",INDEX(Metrics!$B$6:$H$70,ROW($A64)-ROW($A$5),MATCH(D$5,Metrics!$B$5:$H$5,0))),"")</f>
        <v/>
      </c>
      <c r="E64" s="237" t="str">
        <f>IFERROR(IF(LEN(INDEX(Metrics!$B$6:$H$70,ROW($A64)-ROW($A$5),MATCH(E$5,Metrics!$B$5:$H$5,0)))=0,"",INDEX(Metrics!$B$6:$H$70,ROW($A64)-ROW($A$5),MATCH(E$5,Metrics!$B$5:$H$5,0))),"")</f>
        <v/>
      </c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35" t="str">
        <f>IFERROR(IF(LEN(INDEX(Metrics!$B$6:$H$70,ROW($A65)-ROW($A$5),MATCH(B$5,Metrics!$B$5:$H$5,0)))=0,"",INDEX(Metrics!$B$6:$H$70,ROW($A65)-ROW($A$5),MATCH(B$5,Metrics!$B$5:$H$5,0))),"")</f>
        <v/>
      </c>
      <c r="C65" s="236" t="str">
        <f>IFERROR(IF(LEN(INDEX(Metrics!$B$6:$H$70,ROW($A65)-ROW($A$5),MATCH(C$5,Metrics!$B$5:$H$5,0)))=0,"",INDEX(Metrics!$B$6:$H$70,ROW($A65)-ROW($A$5),MATCH(C$5,Metrics!$B$5:$H$5,0))),"")</f>
        <v/>
      </c>
      <c r="D65" s="236" t="str">
        <f>IFERROR(IF(LEN(INDEX(Metrics!$B$6:$H$70,ROW($A65)-ROW($A$5),MATCH(D$5,Metrics!$B$5:$H$5,0)))=0,"",INDEX(Metrics!$B$6:$H$70,ROW($A65)-ROW($A$5),MATCH(D$5,Metrics!$B$5:$H$5,0))),"")</f>
        <v/>
      </c>
      <c r="E65" s="237" t="str">
        <f>IFERROR(IF(LEN(INDEX(Metrics!$B$6:$H$70,ROW($A65)-ROW($A$5),MATCH(E$5,Metrics!$B$5:$H$5,0)))=0,"",INDEX(Metrics!$B$6:$H$70,ROW($A65)-ROW($A$5),MATCH(E$5,Metrics!$B$5:$H$5,0))),"")</f>
        <v/>
      </c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35" t="str">
        <f>IFERROR(IF(LEN(INDEX(Metrics!$B$6:$H$70,ROW($A66)-ROW($A$5),MATCH(B$5,Metrics!$B$5:$H$5,0)))=0,"",INDEX(Metrics!$B$6:$H$70,ROW($A66)-ROW($A$5),MATCH(B$5,Metrics!$B$5:$H$5,0))),"")</f>
        <v/>
      </c>
      <c r="C66" s="236" t="str">
        <f>IFERROR(IF(LEN(INDEX(Metrics!$B$6:$H$70,ROW($A66)-ROW($A$5),MATCH(C$5,Metrics!$B$5:$H$5,0)))=0,"",INDEX(Metrics!$B$6:$H$70,ROW($A66)-ROW($A$5),MATCH(C$5,Metrics!$B$5:$H$5,0))),"")</f>
        <v/>
      </c>
      <c r="D66" s="236" t="str">
        <f>IFERROR(IF(LEN(INDEX(Metrics!$B$6:$H$70,ROW($A66)-ROW($A$5),MATCH(D$5,Metrics!$B$5:$H$5,0)))=0,"",INDEX(Metrics!$B$6:$H$70,ROW($A66)-ROW($A$5),MATCH(D$5,Metrics!$B$5:$H$5,0))),"")</f>
        <v/>
      </c>
      <c r="E66" s="237" t="str">
        <f>IFERROR(IF(LEN(INDEX(Metrics!$B$6:$H$70,ROW($A66)-ROW($A$5),MATCH(E$5,Metrics!$B$5:$H$5,0)))=0,"",INDEX(Metrics!$B$6:$H$70,ROW($A66)-ROW($A$5),MATCH(E$5,Metrics!$B$5:$H$5,0))),"")</f>
        <v/>
      </c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35" t="str">
        <f>IFERROR(IF(LEN(INDEX(Metrics!$B$6:$H$70,ROW($A67)-ROW($A$5),MATCH(B$5,Metrics!$B$5:$H$5,0)))=0,"",INDEX(Metrics!$B$6:$H$70,ROW($A67)-ROW($A$5),MATCH(B$5,Metrics!$B$5:$H$5,0))),"")</f>
        <v/>
      </c>
      <c r="C67" s="236" t="str">
        <f>IFERROR(IF(LEN(INDEX(Metrics!$B$6:$H$70,ROW($A67)-ROW($A$5),MATCH(C$5,Metrics!$B$5:$H$5,0)))=0,"",INDEX(Metrics!$B$6:$H$70,ROW($A67)-ROW($A$5),MATCH(C$5,Metrics!$B$5:$H$5,0))),"")</f>
        <v/>
      </c>
      <c r="D67" s="236" t="str">
        <f>IFERROR(IF(LEN(INDEX(Metrics!$B$6:$H$70,ROW($A67)-ROW($A$5),MATCH(D$5,Metrics!$B$5:$H$5,0)))=0,"",INDEX(Metrics!$B$6:$H$70,ROW($A67)-ROW($A$5),MATCH(D$5,Metrics!$B$5:$H$5,0))),"")</f>
        <v/>
      </c>
      <c r="E67" s="237" t="str">
        <f>IFERROR(IF(LEN(INDEX(Metrics!$B$6:$H$70,ROW($A67)-ROW($A$5),MATCH(E$5,Metrics!$B$5:$H$5,0)))=0,"",INDEX(Metrics!$B$6:$H$70,ROW($A67)-ROW($A$5),MATCH(E$5,Metrics!$B$5:$H$5,0))),"")</f>
        <v/>
      </c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35" t="str">
        <f>IFERROR(IF(LEN(INDEX(Metrics!$B$6:$H$70,ROW($A68)-ROW($A$5),MATCH(B$5,Metrics!$B$5:$H$5,0)))=0,"",INDEX(Metrics!$B$6:$H$70,ROW($A68)-ROW($A$5),MATCH(B$5,Metrics!$B$5:$H$5,0))),"")</f>
        <v/>
      </c>
      <c r="C68" s="236" t="str">
        <f>IFERROR(IF(LEN(INDEX(Metrics!$B$6:$H$70,ROW($A68)-ROW($A$5),MATCH(C$5,Metrics!$B$5:$H$5,0)))=0,"",INDEX(Metrics!$B$6:$H$70,ROW($A68)-ROW($A$5),MATCH(C$5,Metrics!$B$5:$H$5,0))),"")</f>
        <v/>
      </c>
      <c r="D68" s="236" t="str">
        <f>IFERROR(IF(LEN(INDEX(Metrics!$B$6:$H$70,ROW($A68)-ROW($A$5),MATCH(D$5,Metrics!$B$5:$H$5,0)))=0,"",INDEX(Metrics!$B$6:$H$70,ROW($A68)-ROW($A$5),MATCH(D$5,Metrics!$B$5:$H$5,0))),"")</f>
        <v/>
      </c>
      <c r="E68" s="237" t="str">
        <f>IFERROR(IF(LEN(INDEX(Metrics!$B$6:$H$70,ROW($A68)-ROW($A$5),MATCH(E$5,Metrics!$B$5:$H$5,0)))=0,"",INDEX(Metrics!$B$6:$H$70,ROW($A68)-ROW($A$5),MATCH(E$5,Metrics!$B$5:$H$5,0))),"")</f>
        <v/>
      </c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35" t="str">
        <f>IFERROR(IF(LEN(INDEX(Metrics!$B$6:$H$70,ROW($A69)-ROW($A$5),MATCH(B$5,Metrics!$B$5:$H$5,0)))=0,"",INDEX(Metrics!$B$6:$H$70,ROW($A69)-ROW($A$5),MATCH(B$5,Metrics!$B$5:$H$5,0))),"")</f>
        <v/>
      </c>
      <c r="C69" s="236" t="str">
        <f>IFERROR(IF(LEN(INDEX(Metrics!$B$6:$H$70,ROW($A69)-ROW($A$5),MATCH(C$5,Metrics!$B$5:$H$5,0)))=0,"",INDEX(Metrics!$B$6:$H$70,ROW($A69)-ROW($A$5),MATCH(C$5,Metrics!$B$5:$H$5,0))),"")</f>
        <v/>
      </c>
      <c r="D69" s="236" t="str">
        <f>IFERROR(IF(LEN(INDEX(Metrics!$B$6:$H$70,ROW($A69)-ROW($A$5),MATCH(D$5,Metrics!$B$5:$H$5,0)))=0,"",INDEX(Metrics!$B$6:$H$70,ROW($A69)-ROW($A$5),MATCH(D$5,Metrics!$B$5:$H$5,0))),"")</f>
        <v/>
      </c>
      <c r="E69" s="237" t="str">
        <f>IFERROR(IF(LEN(INDEX(Metrics!$B$6:$H$70,ROW($A69)-ROW($A$5),MATCH(E$5,Metrics!$B$5:$H$5,0)))=0,"",INDEX(Metrics!$B$6:$H$70,ROW($A69)-ROW($A$5),MATCH(E$5,Metrics!$B$5:$H$5,0))),"")</f>
        <v/>
      </c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49" t="str">
        <f>IFERROR(IF(LEN(INDEX(Metrics!$B$6:$H$70,ROW($A70)-ROW($A$5),MATCH(B$5,Metrics!$B$5:$H$5,0)))=0,"",INDEX(Metrics!$B$6:$H$70,ROW($A70)-ROW($A$5),MATCH(B$5,Metrics!$B$5:$H$5,0))),"")</f>
        <v/>
      </c>
      <c r="C70" s="250" t="str">
        <f>IFERROR(IF(LEN(INDEX(Metrics!$B$6:$H$70,ROW($A70)-ROW($A$5),MATCH(C$5,Metrics!$B$5:$H$5,0)))=0,"",INDEX(Metrics!$B$6:$H$70,ROW($A70)-ROW($A$5),MATCH(C$5,Metrics!$B$5:$H$5,0))),"")</f>
        <v/>
      </c>
      <c r="D70" s="250" t="str">
        <f>IFERROR(IF(LEN(INDEX(Metrics!$B$6:$H$70,ROW($A70)-ROW($A$5),MATCH(D$5,Metrics!$B$5:$H$5,0)))=0,"",INDEX(Metrics!$B$6:$H$70,ROW($A70)-ROW($A$5),MATCH(D$5,Metrics!$B$5:$H$5,0))),"")</f>
        <v/>
      </c>
      <c r="E70" s="251" t="str">
        <f>IFERROR(IF(LEN(INDEX(Metrics!$B$6:$H$70,ROW($A70)-ROW($A$5),MATCH(E$5,Metrics!$B$5:$H$5,0)))=0,"",INDEX(Metrics!$B$6:$H$70,ROW($A70)-ROW($A$5),MATCH(E$5,Metrics!$B$5:$H$5,0))),"")</f>
        <v/>
      </c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6"/>
    </row>
  </sheetData>
  <sheetProtection algorithmName="SHA-512" hashValue="mQC5RBJOJV5J3FgybR5Id3Q5nW3C1WKockG2YrakB0Crss8SGvd4JfuYTgUsmdgKORySFGxxQGAnWQw7CxtezA==" saltValue="j2rLUnLCXqVL1RWuPorD/Q==" spinCount="100000" sheet="1" objects="1" scenarios="1" formatCells="0" formatColumns="0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82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2024</v>
      </c>
      <c r="G5" s="39" t="str">
        <f>IFERROR(INDEX(Calc!$H$7:$H$18,COLUMN(CY_Actual_Cumulative!G4)-COLUMN(CY_Actual_Cumulative!$E$4)),"")</f>
        <v>Feb 2024</v>
      </c>
      <c r="H5" s="39" t="str">
        <f>IFERROR(INDEX(Calc!$H$7:$H$18,COLUMN(CY_Actual_Cumulative!H4)-COLUMN(CY_Actual_Cumulative!$E$4)),"")</f>
        <v>Mar 2024</v>
      </c>
      <c r="I5" s="39" t="str">
        <f>IFERROR(INDEX(Calc!$H$7:$H$18,COLUMN(CY_Actual_Cumulative!I4)-COLUMN(CY_Actual_Cumulative!$E$4)),"")</f>
        <v>Apr 2024</v>
      </c>
      <c r="J5" s="39" t="str">
        <f>IFERROR(INDEX(Calc!$H$7:$H$18,COLUMN(CY_Actual_Cumulative!J4)-COLUMN(CY_Actual_Cumulative!$E$4)),"")</f>
        <v>May 2024</v>
      </c>
      <c r="K5" s="39" t="str">
        <f>IFERROR(INDEX(Calc!$H$7:$H$18,COLUMN(CY_Actual_Cumulative!K4)-COLUMN(CY_Actual_Cumulative!$E$4)),"")</f>
        <v>Jun 2024</v>
      </c>
      <c r="L5" s="39" t="str">
        <f>IFERROR(INDEX(Calc!$H$7:$H$18,COLUMN(CY_Actual_Cumulative!L4)-COLUMN(CY_Actual_Cumulative!$E$4)),"")</f>
        <v>Jul 2024</v>
      </c>
      <c r="M5" s="39" t="str">
        <f>IFERROR(INDEX(Calc!$H$7:$H$18,COLUMN(CY_Actual_Cumulative!M4)-COLUMN(CY_Actual_Cumulative!$E$4)),"")</f>
        <v>Aug 2024</v>
      </c>
      <c r="N5" s="39" t="str">
        <f>IFERROR(INDEX(Calc!$H$7:$H$18,COLUMN(CY_Actual_Cumulative!N4)-COLUMN(CY_Actual_Cumulative!$E$4)),"")</f>
        <v>Sep 2024</v>
      </c>
      <c r="O5" s="39" t="str">
        <f>IFERROR(INDEX(Calc!$H$7:$H$18,COLUMN(CY_Actual_Cumulative!O4)-COLUMN(CY_Actual_Cumulative!$E$4)),"")</f>
        <v>Oct 2024</v>
      </c>
      <c r="P5" s="39" t="str">
        <f>IFERROR(INDEX(Calc!$H$7:$H$18,COLUMN(CY_Actual_Cumulative!P4)-COLUMN(CY_Actual_Cumulative!$E$4)),"")</f>
        <v>Nov 2024</v>
      </c>
      <c r="Q5" s="40" t="str">
        <f>IFERROR(INDEX(Calc!$H$7:$H$18,COLUMN(CY_Actual_Cumulative!Q4)-COLUMN(CY_Actual_Cumulative!$E$4)),"")</f>
        <v>Dec 2024</v>
      </c>
    </row>
    <row r="6" spans="1:17" x14ac:dyDescent="0.25">
      <c r="A6" s="3"/>
      <c r="B6" s="78">
        <f>IFERROR(IF(LEN(INDEX(Metrics!$B$6:$E$70,ROW($A6)-ROW($A$5),MATCH(B$5,Metrics!$B$5:$E$5,0)))=0,"",INDEX(Metrics!$B$6:$E$70,ROW($A6)-ROW($A$5),MATCH(B$5,Metrics!$B$5:$E$5,0))),"")</f>
        <v>101</v>
      </c>
      <c r="C6" s="179" t="str">
        <f>IFERROR(IF(LEN(INDEX(Metrics!$B$6:$E$70,ROW($A6)-ROW($A$5),MATCH(C$5,Metrics!$B$5:$E$5,0)))=0,"",INDEX(Metrics!$B$6:$E$70,ROW($A6)-ROW($A$5),MATCH(C$5,Metrics!$B$5:$E$5,0))),"")</f>
        <v>Efficiency and Speed</v>
      </c>
      <c r="D6" s="179" t="str">
        <f>IFERROR(IF(LEN(INDEX(Metrics!$B$6:$E$70,ROW($A6)-ROW($A$5),MATCH(D$5,Metrics!$B$5:$E$5,0)))=0,"",INDEX(Metrics!$B$6:$E$70,ROW($A6)-ROW($A$5),MATCH(D$5,Metrics!$B$5:$E$5,0))),"")</f>
        <v>Time to Fill</v>
      </c>
      <c r="E6" s="79" t="str">
        <f>IFERROR(IF(LEN(INDEX(Metrics!$B$6:$E$70,ROW($A6)-ROW($A$5),MATCH(E$5,Metrics!$B$5:$E$5,0)))=0,"",INDEX(Metrics!$B$6:$E$70,ROW($A6)-ROW($A$5),MATCH(E$5,Metrics!$B$5:$E$5,0))),"")</f>
        <v>Days</v>
      </c>
      <c r="F6" s="200">
        <f>IFERROR(IF(INDEX(Metrics!$G$6:$G$70,MATCH(CY_Actual_Cumulative!$D6,Metrics!$D$6:$D$70,0))=Calc!$K$8,SUM(CY_Actual!$F6:F6),AVERAGE(CY_Actual!$F6:F6)),"")</f>
        <v>30</v>
      </c>
      <c r="G6" s="200">
        <f>IFERROR(IF(INDEX(Metrics!$G$6:$G$70,MATCH(CY_Actual_Cumulative!$D6,Metrics!$D$6:$D$70,0))=Calc!$K$8,SUM(CY_Actual!$F6:G6),AVERAGE(CY_Actual!$F6:G6)),"")</f>
        <v>45</v>
      </c>
      <c r="H6" s="200">
        <f>IFERROR(IF(INDEX(Metrics!$G$6:$G$70,MATCH(CY_Actual_Cumulative!$D6,Metrics!$D$6:$D$70,0))=Calc!$K$8,SUM(CY_Actual!$F6:H6),AVERAGE(CY_Actual!$F6:H6)),"")</f>
        <v>48.666666666666664</v>
      </c>
      <c r="I6" s="200">
        <f>IFERROR(IF(INDEX(Metrics!$G$6:$G$70,MATCH(CY_Actual_Cumulative!$D6,Metrics!$D$6:$D$70,0))=Calc!$K$8,SUM(CY_Actual!$F6:I6),AVERAGE(CY_Actual!$F6:I6)),"")</f>
        <v>49</v>
      </c>
      <c r="J6" s="200">
        <f>IFERROR(IF(INDEX(Metrics!$G$6:$G$70,MATCH(CY_Actual_Cumulative!$D6,Metrics!$D$6:$D$70,0))=Calc!$K$8,SUM(CY_Actual!$F6:J6),AVERAGE(CY_Actual!$F6:J6)),"")</f>
        <v>49.2</v>
      </c>
      <c r="K6" s="200">
        <f>IFERROR(IF(INDEX(Metrics!$G$6:$G$70,MATCH(CY_Actual_Cumulative!$D6,Metrics!$D$6:$D$70,0))=Calc!$K$8,SUM(CY_Actual!$F6:K6),AVERAGE(CY_Actual!$F6:K6)),"")</f>
        <v>47.666666666666664</v>
      </c>
      <c r="L6" s="201">
        <f>IFERROR(IF(INDEX(Metrics!$G$6:$G$70,MATCH(CY_Actual_Cumulative!$D6,Metrics!$D$6:$D$70,0))=Calc!$K$8,SUM(CY_Actual!$F6:L6),AVERAGE(CY_Actual!$F6:L6)),"")</f>
        <v>47.666666666666664</v>
      </c>
      <c r="M6" s="201">
        <f>IFERROR(IF(INDEX(Metrics!$G$6:$G$70,MATCH(CY_Actual_Cumulative!$D6,Metrics!$D$6:$D$70,0))=Calc!$K$8,SUM(CY_Actual!$F6:M6),AVERAGE(CY_Actual!$F6:M6)),"")</f>
        <v>47.666666666666664</v>
      </c>
      <c r="N6" s="201">
        <f>IFERROR(IF(INDEX(Metrics!$G$6:$G$70,MATCH(CY_Actual_Cumulative!$D6,Metrics!$D$6:$D$70,0))=Calc!$K$8,SUM(CY_Actual!$F6:N6),AVERAGE(CY_Actual!$F6:N6)),"")</f>
        <v>47.666666666666664</v>
      </c>
      <c r="O6" s="201">
        <f>IFERROR(IF(INDEX(Metrics!$G$6:$G$70,MATCH(CY_Actual_Cumulative!$D6,Metrics!$D$6:$D$70,0))=Calc!$K$8,SUM(CY_Actual!$F6:O6),AVERAGE(CY_Actual!$F6:O6)),"")</f>
        <v>47.666666666666664</v>
      </c>
      <c r="P6" s="201">
        <f>IFERROR(IF(INDEX(Metrics!$G$6:$G$70,MATCH(CY_Actual_Cumulative!$D6,Metrics!$D$6:$D$70,0))=Calc!$K$8,SUM(CY_Actual!$F6:P6),AVERAGE(CY_Actual!$F6:P6)),"")</f>
        <v>47.666666666666664</v>
      </c>
      <c r="Q6" s="202">
        <f>IFERROR(IF(INDEX(Metrics!$G$6:$G$70,MATCH(CY_Actual_Cumulative!$D6,Metrics!$D$6:$D$70,0))=Calc!$K$8,SUM(CY_Actual!$F6:Q6),AVERAGE(CY_Actual!$F6:Q6)),"")</f>
        <v>47.666666666666664</v>
      </c>
    </row>
    <row r="7" spans="1:17" x14ac:dyDescent="0.25">
      <c r="A7" s="3"/>
      <c r="B7" s="69">
        <f>IFERROR(IF(LEN(INDEX(Metrics!$B$6:$E$70,ROW($A7)-ROW($A$5),MATCH(B$5,Metrics!$B$5:$E$5,0)))=0,"",INDEX(Metrics!$B$6:$E$70,ROW($A7)-ROW($A$5),MATCH(B$5,Metrics!$B$5:$E$5,0))),"")</f>
        <v>102</v>
      </c>
      <c r="C7" s="178" t="str">
        <f>IFERROR(IF(LEN(INDEX(Metrics!$B$6:$E$70,ROW($A7)-ROW($A$5),MATCH(C$5,Metrics!$B$5:$E$5,0)))=0,"",INDEX(Metrics!$B$6:$E$70,ROW($A7)-ROW($A$5),MATCH(C$5,Metrics!$B$5:$E$5,0))),"")</f>
        <v>Efficiency and Speed</v>
      </c>
      <c r="D7" s="178" t="str">
        <f>IFERROR(IF(LEN(INDEX(Metrics!$B$6:$E$70,ROW($A7)-ROW($A$5),MATCH(D$5,Metrics!$B$5:$E$5,0)))=0,"",INDEX(Metrics!$B$6:$E$70,ROW($A7)-ROW($A$5),MATCH(D$5,Metrics!$B$5:$E$5,0))),"")</f>
        <v>Time to Hire</v>
      </c>
      <c r="E7" s="42" t="str">
        <f>IFERROR(IF(LEN(INDEX(Metrics!$B$6:$E$70,ROW($A7)-ROW($A$5),MATCH(E$5,Metrics!$B$5:$E$5,0)))=0,"",INDEX(Metrics!$B$6:$E$70,ROW($A7)-ROW($A$5),MATCH(E$5,Metrics!$B$5:$E$5,0))),"")</f>
        <v>Days</v>
      </c>
      <c r="F7" s="51">
        <f>IFERROR(IF(INDEX(Metrics!$G$6:$G$70,MATCH(CY_Actual_Cumulative!$D7,Metrics!$D$6:$D$70,0))=Calc!$K$8,SUM(CY_Actual!$F7:F7),AVERAGE(CY_Actual!$F7:F7)),"")</f>
        <v>20</v>
      </c>
      <c r="G7" s="51">
        <f>IFERROR(IF(INDEX(Metrics!$G$6:$G$70,MATCH(CY_Actual_Cumulative!$D7,Metrics!$D$6:$D$70,0))=Calc!$K$8,SUM(CY_Actual!$F7:G7),AVERAGE(CY_Actual!$F7:G7)),"")</f>
        <v>22.5</v>
      </c>
      <c r="H7" s="51">
        <f>IFERROR(IF(INDEX(Metrics!$G$6:$G$70,MATCH(CY_Actual_Cumulative!$D7,Metrics!$D$6:$D$70,0))=Calc!$K$8,SUM(CY_Actual!$F7:H7),AVERAGE(CY_Actual!$F7:H7)),"")</f>
        <v>18.333333333333332</v>
      </c>
      <c r="I7" s="51">
        <f>IFERROR(IF(INDEX(Metrics!$G$6:$G$70,MATCH(CY_Actual_Cumulative!$D7,Metrics!$D$6:$D$70,0))=Calc!$K$8,SUM(CY_Actual!$F7:I7),AVERAGE(CY_Actual!$F7:I7)),"")</f>
        <v>16.75</v>
      </c>
      <c r="J7" s="51">
        <f>IFERROR(IF(INDEX(Metrics!$G$6:$G$70,MATCH(CY_Actual_Cumulative!$D7,Metrics!$D$6:$D$70,0))=Calc!$K$8,SUM(CY_Actual!$F7:J7),AVERAGE(CY_Actual!$F7:J7)),"")</f>
        <v>17.399999999999999</v>
      </c>
      <c r="K7" s="51">
        <f>IFERROR(IF(INDEX(Metrics!$G$6:$G$70,MATCH(CY_Actual_Cumulative!$D7,Metrics!$D$6:$D$70,0))=Calc!$K$8,SUM(CY_Actual!$F7:K7),AVERAGE(CY_Actual!$F7:K7)),"")</f>
        <v>17</v>
      </c>
      <c r="L7" s="52">
        <f>IFERROR(IF(INDEX(Metrics!$G$6:$G$70,MATCH(CY_Actual_Cumulative!$D7,Metrics!$D$6:$D$70,0))=Calc!$K$8,SUM(CY_Actual!$F7:L7),AVERAGE(CY_Actual!$F7:L7)),"")</f>
        <v>17</v>
      </c>
      <c r="M7" s="52">
        <f>IFERROR(IF(INDEX(Metrics!$G$6:$G$70,MATCH(CY_Actual_Cumulative!$D7,Metrics!$D$6:$D$70,0))=Calc!$K$8,SUM(CY_Actual!$F7:M7),AVERAGE(CY_Actual!$F7:M7)),"")</f>
        <v>17</v>
      </c>
      <c r="N7" s="52">
        <f>IFERROR(IF(INDEX(Metrics!$G$6:$G$70,MATCH(CY_Actual_Cumulative!$D7,Metrics!$D$6:$D$70,0))=Calc!$K$8,SUM(CY_Actual!$F7:N7),AVERAGE(CY_Actual!$F7:N7)),"")</f>
        <v>17</v>
      </c>
      <c r="O7" s="52">
        <f>IFERROR(IF(INDEX(Metrics!$G$6:$G$70,MATCH(CY_Actual_Cumulative!$D7,Metrics!$D$6:$D$70,0))=Calc!$K$8,SUM(CY_Actual!$F7:O7),AVERAGE(CY_Actual!$F7:O7)),"")</f>
        <v>17</v>
      </c>
      <c r="P7" s="52">
        <f>IFERROR(IF(INDEX(Metrics!$G$6:$G$70,MATCH(CY_Actual_Cumulative!$D7,Metrics!$D$6:$D$70,0))=Calc!$K$8,SUM(CY_Actual!$F7:P7),AVERAGE(CY_Actual!$F7:P7)),"")</f>
        <v>17</v>
      </c>
      <c r="Q7" s="82">
        <f>IFERROR(IF(INDEX(Metrics!$G$6:$G$70,MATCH(CY_Actual_Cumulative!$D7,Metrics!$D$6:$D$70,0))=Calc!$K$8,SUM(CY_Actual!$F7:Q7),AVERAGE(CY_Actual!$F7:Q7)),"")</f>
        <v>17</v>
      </c>
    </row>
    <row r="8" spans="1:17" x14ac:dyDescent="0.25">
      <c r="A8" s="3"/>
      <c r="B8" s="69">
        <f>IFERROR(IF(LEN(INDEX(Metrics!$B$6:$E$70,ROW($A8)-ROW($A$5),MATCH(B$5,Metrics!$B$5:$E$5,0)))=0,"",INDEX(Metrics!$B$6:$E$70,ROW($A8)-ROW($A$5),MATCH(B$5,Metrics!$B$5:$E$5,0))),"")</f>
        <v>103</v>
      </c>
      <c r="C8" s="178" t="str">
        <f>IFERROR(IF(LEN(INDEX(Metrics!$B$6:$E$70,ROW($A8)-ROW($A$5),MATCH(C$5,Metrics!$B$5:$E$5,0)))=0,"",INDEX(Metrics!$B$6:$E$70,ROW($A8)-ROW($A$5),MATCH(C$5,Metrics!$B$5:$E$5,0))),"")</f>
        <v>Efficiency and Speed</v>
      </c>
      <c r="D8" s="178" t="str">
        <f>IFERROR(IF(LEN(INDEX(Metrics!$B$6:$E$70,ROW($A8)-ROW($A$5),MATCH(D$5,Metrics!$B$5:$E$5,0)))=0,"",INDEX(Metrics!$B$6:$E$70,ROW($A8)-ROW($A$5),MATCH(D$5,Metrics!$B$5:$E$5,0))),"")</f>
        <v>Hiring Velocity</v>
      </c>
      <c r="E8" s="42" t="str">
        <f>IFERROR(IF(LEN(INDEX(Metrics!$B$6:$E$70,ROW($A8)-ROW($A$5),MATCH(E$5,Metrics!$B$5:$E$5,0)))=0,"",INDEX(Metrics!$B$6:$E$70,ROW($A8)-ROW($A$5),MATCH(E$5,Metrics!$B$5:$E$5,0))),"")</f>
        <v>%</v>
      </c>
      <c r="F8" s="49">
        <f>IFERROR(IF(INDEX(Metrics!$G$6:$G$70,MATCH(CY_Actual_Cumulative!$D8,Metrics!$D$6:$D$70,0))=Calc!$K$8,SUM(CY_Actual!$F8:F8),AVERAGE(CY_Actual!$F8:F8)),"")</f>
        <v>0.02</v>
      </c>
      <c r="G8" s="49">
        <f>IFERROR(IF(INDEX(Metrics!$G$6:$G$70,MATCH(CY_Actual_Cumulative!$D8,Metrics!$D$6:$D$70,0))=Calc!$K$8,SUM(CY_Actual!$F8:G8),AVERAGE(CY_Actual!$F8:G8)),"")</f>
        <v>2.0999999999999998E-2</v>
      </c>
      <c r="H8" s="49">
        <f>IFERROR(IF(INDEX(Metrics!$G$6:$G$70,MATCH(CY_Actual_Cumulative!$D8,Metrics!$D$6:$D$70,0))=Calc!$K$8,SUM(CY_Actual!$F8:H8),AVERAGE(CY_Actual!$F8:H8)),"")</f>
        <v>2.3999999999999997E-2</v>
      </c>
      <c r="I8" s="49">
        <f>IFERROR(IF(INDEX(Metrics!$G$6:$G$70,MATCH(CY_Actual_Cumulative!$D8,Metrics!$D$6:$D$70,0))=Calc!$K$8,SUM(CY_Actual!$F8:I8),AVERAGE(CY_Actual!$F8:I8)),"")</f>
        <v>3.0499999999999999E-2</v>
      </c>
      <c r="J8" s="49">
        <f>IFERROR(IF(INDEX(Metrics!$G$6:$G$70,MATCH(CY_Actual_Cumulative!$D8,Metrics!$D$6:$D$70,0))=Calc!$K$8,SUM(CY_Actual!$F8:J8),AVERAGE(CY_Actual!$F8:J8)),"")</f>
        <v>3.04E-2</v>
      </c>
      <c r="K8" s="49">
        <f>IFERROR(IF(INDEX(Metrics!$G$6:$G$70,MATCH(CY_Actual_Cumulative!$D8,Metrics!$D$6:$D$70,0))=Calc!$K$8,SUM(CY_Actual!$F8:K8),AVERAGE(CY_Actual!$F8:K8)),"")</f>
        <v>2.8666666666666663E-2</v>
      </c>
      <c r="L8" s="50">
        <f>IFERROR(IF(INDEX(Metrics!$G$6:$G$70,MATCH(CY_Actual_Cumulative!$D8,Metrics!$D$6:$D$70,0))=Calc!$K$8,SUM(CY_Actual!$F8:L8),AVERAGE(CY_Actual!$F8:L8)),"")</f>
        <v>2.8666666666666663E-2</v>
      </c>
      <c r="M8" s="50">
        <f>IFERROR(IF(INDEX(Metrics!$G$6:$G$70,MATCH(CY_Actual_Cumulative!$D8,Metrics!$D$6:$D$70,0))=Calc!$K$8,SUM(CY_Actual!$F8:M8),AVERAGE(CY_Actual!$F8:M8)),"")</f>
        <v>2.8666666666666663E-2</v>
      </c>
      <c r="N8" s="50">
        <f>IFERROR(IF(INDEX(Metrics!$G$6:$G$70,MATCH(CY_Actual_Cumulative!$D8,Metrics!$D$6:$D$70,0))=Calc!$K$8,SUM(CY_Actual!$F8:N8),AVERAGE(CY_Actual!$F8:N8)),"")</f>
        <v>2.8666666666666663E-2</v>
      </c>
      <c r="O8" s="50">
        <f>IFERROR(IF(INDEX(Metrics!$G$6:$G$70,MATCH(CY_Actual_Cumulative!$D8,Metrics!$D$6:$D$70,0))=Calc!$K$8,SUM(CY_Actual!$F8:O8),AVERAGE(CY_Actual!$F8:O8)),"")</f>
        <v>2.8666666666666663E-2</v>
      </c>
      <c r="P8" s="50">
        <f>IFERROR(IF(INDEX(Metrics!$G$6:$G$70,MATCH(CY_Actual_Cumulative!$D8,Metrics!$D$6:$D$70,0))=Calc!$K$8,SUM(CY_Actual!$F8:P8),AVERAGE(CY_Actual!$F8:P8)),"")</f>
        <v>2.8666666666666663E-2</v>
      </c>
      <c r="Q8" s="80">
        <f>IFERROR(IF(INDEX(Metrics!$G$6:$G$70,MATCH(CY_Actual_Cumulative!$D8,Metrics!$D$6:$D$70,0))=Calc!$K$8,SUM(CY_Actual!$F8:Q8),AVERAGE(CY_Actual!$F8:Q8)),"")</f>
        <v>2.8666666666666663E-2</v>
      </c>
    </row>
    <row r="9" spans="1:17" x14ac:dyDescent="0.25">
      <c r="A9" s="3"/>
      <c r="B9" s="69">
        <f>IFERROR(IF(LEN(INDEX(Metrics!$B$6:$E$70,ROW($A9)-ROW($A$5),MATCH(B$5,Metrics!$B$5:$E$5,0)))=0,"",INDEX(Metrics!$B$6:$E$70,ROW($A9)-ROW($A$5),MATCH(B$5,Metrics!$B$5:$E$5,0))),"")</f>
        <v>104</v>
      </c>
      <c r="C9" s="178" t="str">
        <f>IFERROR(IF(LEN(INDEX(Metrics!$B$6:$E$70,ROW($A9)-ROW($A$5),MATCH(C$5,Metrics!$B$5:$E$5,0)))=0,"",INDEX(Metrics!$B$6:$E$70,ROW($A9)-ROW($A$5),MATCH(C$5,Metrics!$B$5:$E$5,0))),"")</f>
        <v>Efficiency and Speed</v>
      </c>
      <c r="D9" s="178" t="str">
        <f>IFERROR(IF(LEN(INDEX(Metrics!$B$6:$E$70,ROW($A9)-ROW($A$5),MATCH(D$5,Metrics!$B$5:$E$5,0)))=0,"",INDEX(Metrics!$B$6:$E$70,ROW($A9)-ROW($A$5),MATCH(D$5,Metrics!$B$5:$E$5,0))),"")</f>
        <v>Average Interview Duration</v>
      </c>
      <c r="E9" s="42" t="str">
        <f>IFERROR(IF(LEN(INDEX(Metrics!$B$6:$E$70,ROW($A9)-ROW($A$5),MATCH(E$5,Metrics!$B$5:$E$5,0)))=0,"",INDEX(Metrics!$B$6:$E$70,ROW($A9)-ROW($A$5),MATCH(E$5,Metrics!$B$5:$E$5,0))),"")</f>
        <v>Minutes</v>
      </c>
      <c r="F9" s="51">
        <f>IFERROR(IF(INDEX(Metrics!$G$6:$G$70,MATCH(CY_Actual_Cumulative!$D9,Metrics!$D$6:$D$70,0))=Calc!$K$8,SUM(CY_Actual!$F9:F9),AVERAGE(CY_Actual!$F9:F9)),"")</f>
        <v>45</v>
      </c>
      <c r="G9" s="51">
        <f>IFERROR(IF(INDEX(Metrics!$G$6:$G$70,MATCH(CY_Actual_Cumulative!$D9,Metrics!$D$6:$D$70,0))=Calc!$K$8,SUM(CY_Actual!$F9:G9),AVERAGE(CY_Actual!$F9:G9)),"")</f>
        <v>47.5</v>
      </c>
      <c r="H9" s="51">
        <f>IFERROR(IF(INDEX(Metrics!$G$6:$G$70,MATCH(CY_Actual_Cumulative!$D9,Metrics!$D$6:$D$70,0))=Calc!$K$8,SUM(CY_Actual!$F9:H9),AVERAGE(CY_Actual!$F9:H9)),"")</f>
        <v>50.333333333333336</v>
      </c>
      <c r="I9" s="51">
        <f>IFERROR(IF(INDEX(Metrics!$G$6:$G$70,MATCH(CY_Actual_Cumulative!$D9,Metrics!$D$6:$D$70,0))=Calc!$K$8,SUM(CY_Actual!$F9:I9),AVERAGE(CY_Actual!$F9:I9)),"")</f>
        <v>55.25</v>
      </c>
      <c r="J9" s="51">
        <f>IFERROR(IF(INDEX(Metrics!$G$6:$G$70,MATCH(CY_Actual_Cumulative!$D9,Metrics!$D$6:$D$70,0))=Calc!$K$8,SUM(CY_Actual!$F9:J9),AVERAGE(CY_Actual!$F9:J9)),"")</f>
        <v>60.2</v>
      </c>
      <c r="K9" s="51">
        <f>IFERROR(IF(INDEX(Metrics!$G$6:$G$70,MATCH(CY_Actual_Cumulative!$D9,Metrics!$D$6:$D$70,0))=Calc!$K$8,SUM(CY_Actual!$F9:K9),AVERAGE(CY_Actual!$F9:K9)),"")</f>
        <v>57.666666666666664</v>
      </c>
      <c r="L9" s="51">
        <f>IFERROR(IF(INDEX(Metrics!$G$6:$G$70,MATCH(CY_Actual_Cumulative!$D9,Metrics!$D$6:$D$70,0))=Calc!$K$8,SUM(CY_Actual!$F9:L9),AVERAGE(CY_Actual!$F9:L9)),"")</f>
        <v>57.666666666666664</v>
      </c>
      <c r="M9" s="51">
        <f>IFERROR(IF(INDEX(Metrics!$G$6:$G$70,MATCH(CY_Actual_Cumulative!$D9,Metrics!$D$6:$D$70,0))=Calc!$K$8,SUM(CY_Actual!$F9:M9),AVERAGE(CY_Actual!$F9:M9)),"")</f>
        <v>57.666666666666664</v>
      </c>
      <c r="N9" s="51">
        <f>IFERROR(IF(INDEX(Metrics!$G$6:$G$70,MATCH(CY_Actual_Cumulative!$D9,Metrics!$D$6:$D$70,0))=Calc!$K$8,SUM(CY_Actual!$F9:N9),AVERAGE(CY_Actual!$F9:N9)),"")</f>
        <v>57.666666666666664</v>
      </c>
      <c r="O9" s="51">
        <f>IFERROR(IF(INDEX(Metrics!$G$6:$G$70,MATCH(CY_Actual_Cumulative!$D9,Metrics!$D$6:$D$70,0))=Calc!$K$8,SUM(CY_Actual!$F9:O9),AVERAGE(CY_Actual!$F9:O9)),"")</f>
        <v>57.666666666666664</v>
      </c>
      <c r="P9" s="51">
        <f>IFERROR(IF(INDEX(Metrics!$G$6:$G$70,MATCH(CY_Actual_Cumulative!$D9,Metrics!$D$6:$D$70,0))=Calc!$K$8,SUM(CY_Actual!$F9:P9),AVERAGE(CY_Actual!$F9:P9)),"")</f>
        <v>57.666666666666664</v>
      </c>
      <c r="Q9" s="81">
        <f>IFERROR(IF(INDEX(Metrics!$G$6:$G$70,MATCH(CY_Actual_Cumulative!$D9,Metrics!$D$6:$D$70,0))=Calc!$K$8,SUM(CY_Actual!$F9:Q9),AVERAGE(CY_Actual!$F9:Q9)),"")</f>
        <v>57.666666666666664</v>
      </c>
    </row>
    <row r="10" spans="1:17" x14ac:dyDescent="0.25">
      <c r="A10" s="3"/>
      <c r="B10" s="69">
        <f>IFERROR(IF(LEN(INDEX(Metrics!$B$6:$E$70,ROW($A10)-ROW($A$5),MATCH(B$5,Metrics!$B$5:$E$5,0)))=0,"",INDEX(Metrics!$B$6:$E$70,ROW($A10)-ROW($A$5),MATCH(B$5,Metrics!$B$5:$E$5,0))),"")</f>
        <v>105</v>
      </c>
      <c r="C10" s="178" t="str">
        <f>IFERROR(IF(LEN(INDEX(Metrics!$B$6:$E$70,ROW($A10)-ROW($A$5),MATCH(C$5,Metrics!$B$5:$E$5,0)))=0,"",INDEX(Metrics!$B$6:$E$70,ROW($A10)-ROW($A$5),MATCH(C$5,Metrics!$B$5:$E$5,0))),"")</f>
        <v>Efficiency and Speed</v>
      </c>
      <c r="D10" s="178" t="str">
        <f>IFERROR(IF(LEN(INDEX(Metrics!$B$6:$E$70,ROW($A10)-ROW($A$5),MATCH(D$5,Metrics!$B$5:$E$5,0)))=0,"",INDEX(Metrics!$B$6:$E$70,ROW($A10)-ROW($A$5),MATCH(D$5,Metrics!$B$5:$E$5,0))),"")</f>
        <v>Screening Efficiency</v>
      </c>
      <c r="E10" s="42" t="str">
        <f>IFERROR(IF(LEN(INDEX(Metrics!$B$6:$E$70,ROW($A10)-ROW($A$5),MATCH(E$5,Metrics!$B$5:$E$5,0)))=0,"",INDEX(Metrics!$B$6:$E$70,ROW($A10)-ROW($A$5),MATCH(E$5,Metrics!$B$5:$E$5,0))),"")</f>
        <v>%</v>
      </c>
      <c r="F10" s="49">
        <f>IFERROR(IF(INDEX(Metrics!$G$6:$G$70,MATCH(CY_Actual_Cumulative!$D10,Metrics!$D$6:$D$70,0))=Calc!$K$8,SUM(CY_Actual!$F10:F10),AVERAGE(CY_Actual!$F10:F10)),"")</f>
        <v>0.3</v>
      </c>
      <c r="G10" s="49">
        <f>IFERROR(IF(INDEX(Metrics!$G$6:$G$70,MATCH(CY_Actual_Cumulative!$D10,Metrics!$D$6:$D$70,0))=Calc!$K$8,SUM(CY_Actual!$F10:G10),AVERAGE(CY_Actual!$F10:G10)),"")</f>
        <v>0.25</v>
      </c>
      <c r="H10" s="49">
        <f>IFERROR(IF(INDEX(Metrics!$G$6:$G$70,MATCH(CY_Actual_Cumulative!$D10,Metrics!$D$6:$D$70,0))=Calc!$K$8,SUM(CY_Actual!$F10:H10),AVERAGE(CY_Actual!$F10:H10)),"")</f>
        <v>0.3</v>
      </c>
      <c r="I10" s="49">
        <f>IFERROR(IF(INDEX(Metrics!$G$6:$G$70,MATCH(CY_Actual_Cumulative!$D10,Metrics!$D$6:$D$70,0))=Calc!$K$8,SUM(CY_Actual!$F10:I10),AVERAGE(CY_Actual!$F10:I10)),"")</f>
        <v>0.35</v>
      </c>
      <c r="J10" s="49">
        <f>IFERROR(IF(INDEX(Metrics!$G$6:$G$70,MATCH(CY_Actual_Cumulative!$D10,Metrics!$D$6:$D$70,0))=Calc!$K$8,SUM(CY_Actual!$F10:J10),AVERAGE(CY_Actual!$F10:J10)),"")</f>
        <v>0.38</v>
      </c>
      <c r="K10" s="49">
        <f>IFERROR(IF(INDEX(Metrics!$G$6:$G$70,MATCH(CY_Actual_Cumulative!$D10,Metrics!$D$6:$D$70,0))=Calc!$K$8,SUM(CY_Actual!$F10:K10),AVERAGE(CY_Actual!$F10:K10)),"")</f>
        <v>0.35833333333333334</v>
      </c>
      <c r="L10" s="50">
        <f>IFERROR(IF(INDEX(Metrics!$G$6:$G$70,MATCH(CY_Actual_Cumulative!$D10,Metrics!$D$6:$D$70,0))=Calc!$K$8,SUM(CY_Actual!$F10:L10),AVERAGE(CY_Actual!$F10:L10)),"")</f>
        <v>0.35833333333333334</v>
      </c>
      <c r="M10" s="50">
        <f>IFERROR(IF(INDEX(Metrics!$G$6:$G$70,MATCH(CY_Actual_Cumulative!$D10,Metrics!$D$6:$D$70,0))=Calc!$K$8,SUM(CY_Actual!$F10:M10),AVERAGE(CY_Actual!$F10:M10)),"")</f>
        <v>0.35833333333333334</v>
      </c>
      <c r="N10" s="50">
        <f>IFERROR(IF(INDEX(Metrics!$G$6:$G$70,MATCH(CY_Actual_Cumulative!$D10,Metrics!$D$6:$D$70,0))=Calc!$K$8,SUM(CY_Actual!$F10:N10),AVERAGE(CY_Actual!$F10:N10)),"")</f>
        <v>0.35833333333333334</v>
      </c>
      <c r="O10" s="50">
        <f>IFERROR(IF(INDEX(Metrics!$G$6:$G$70,MATCH(CY_Actual_Cumulative!$D10,Metrics!$D$6:$D$70,0))=Calc!$K$8,SUM(CY_Actual!$F10:O10),AVERAGE(CY_Actual!$F10:O10)),"")</f>
        <v>0.35833333333333334</v>
      </c>
      <c r="P10" s="50">
        <f>IFERROR(IF(INDEX(Metrics!$G$6:$G$70,MATCH(CY_Actual_Cumulative!$D10,Metrics!$D$6:$D$70,0))=Calc!$K$8,SUM(CY_Actual!$F10:P10),AVERAGE(CY_Actual!$F10:P10)),"")</f>
        <v>0.35833333333333334</v>
      </c>
      <c r="Q10" s="80">
        <f>IFERROR(IF(INDEX(Metrics!$G$6:$G$70,MATCH(CY_Actual_Cumulative!$D10,Metrics!$D$6:$D$70,0))=Calc!$K$8,SUM(CY_Actual!$F10:Q10),AVERAGE(CY_Actual!$F10:Q10)),"")</f>
        <v>0.35833333333333334</v>
      </c>
    </row>
    <row r="11" spans="1:17" x14ac:dyDescent="0.25">
      <c r="A11" s="3"/>
      <c r="B11" s="69">
        <f>IFERROR(IF(LEN(INDEX(Metrics!$B$6:$E$70,ROW($A11)-ROW($A$5),MATCH(B$5,Metrics!$B$5:$E$5,0)))=0,"",INDEX(Metrics!$B$6:$E$70,ROW($A11)-ROW($A$5),MATCH(B$5,Metrics!$B$5:$E$5,0))),"")</f>
        <v>106</v>
      </c>
      <c r="C11" s="178" t="str">
        <f>IFERROR(IF(LEN(INDEX(Metrics!$B$6:$E$70,ROW($A11)-ROW($A$5),MATCH(C$5,Metrics!$B$5:$E$5,0)))=0,"",INDEX(Metrics!$B$6:$E$70,ROW($A11)-ROW($A$5),MATCH(C$5,Metrics!$B$5:$E$5,0))),"")</f>
        <v>Efficiency and Speed</v>
      </c>
      <c r="D11" s="178" t="str">
        <f>IFERROR(IF(LEN(INDEX(Metrics!$B$6:$E$70,ROW($A11)-ROW($A$5),MATCH(D$5,Metrics!$B$5:$E$5,0)))=0,"",INDEX(Metrics!$B$6:$E$70,ROW($A11)-ROW($A$5),MATCH(D$5,Metrics!$B$5:$E$5,0))),"")</f>
        <v/>
      </c>
      <c r="E11" s="42" t="str">
        <f>IFERROR(IF(LEN(INDEX(Metrics!$B$6:$E$70,ROW($A11)-ROW($A$5),MATCH(E$5,Metrics!$B$5:$E$5,0)))=0,"",INDEX(Metrics!$B$6:$E$70,ROW($A11)-ROW($A$5),MATCH(E$5,Metrics!$B$5:$E$5,0))),"")</f>
        <v/>
      </c>
      <c r="F11" s="42" t="str">
        <f>IFERROR(IF(INDEX(Metrics!$G$6:$G$70,MATCH(CY_Actual_Cumulative!$D11,Metrics!$D$6:$D$70,0))=Calc!$K$8,SUM(CY_Actual!$F11:F11),AVERAGE(CY_Actual!$F11:F11)),"")</f>
        <v/>
      </c>
      <c r="G11" s="42" t="str">
        <f>IFERROR(IF(INDEX(Metrics!$G$6:$G$70,MATCH(CY_Actual_Cumulative!$D11,Metrics!$D$6:$D$70,0))=Calc!$K$8,SUM(CY_Actual!$F11:G11),AVERAGE(CY_Actual!$F11:G11)),"")</f>
        <v/>
      </c>
      <c r="H11" s="42" t="str">
        <f>IFERROR(IF(INDEX(Metrics!$G$6:$G$70,MATCH(CY_Actual_Cumulative!$D11,Metrics!$D$6:$D$70,0))=Calc!$K$8,SUM(CY_Actual!$F11:H11),AVERAGE(CY_Actual!$F11:H11)),"")</f>
        <v/>
      </c>
      <c r="I11" s="42" t="str">
        <f>IFERROR(IF(INDEX(Metrics!$G$6:$G$70,MATCH(CY_Actual_Cumulative!$D11,Metrics!$D$6:$D$70,0))=Calc!$K$8,SUM(CY_Actual!$F11:I11),AVERAGE(CY_Actual!$F11:I11)),"")</f>
        <v/>
      </c>
      <c r="J11" s="42" t="str">
        <f>IFERROR(IF(INDEX(Metrics!$G$6:$G$70,MATCH(CY_Actual_Cumulative!$D11,Metrics!$D$6:$D$70,0))=Calc!$K$8,SUM(CY_Actual!$F11:J11),AVERAGE(CY_Actual!$F11:J11)),"")</f>
        <v/>
      </c>
      <c r="K11" s="42" t="str">
        <f>IFERROR(IF(INDEX(Metrics!$G$6:$G$70,MATCH(CY_Actual_Cumulative!$D11,Metrics!$D$6:$D$70,0))=Calc!$K$8,SUM(CY_Actual!$F11:K11),AVERAGE(CY_Actual!$F11:K11)),"")</f>
        <v/>
      </c>
      <c r="L11" s="195" t="str">
        <f>IFERROR(IF(INDEX(Metrics!$G$6:$G$70,MATCH(CY_Actual_Cumulative!$D11,Metrics!$D$6:$D$70,0))=Calc!$K$8,SUM(CY_Actual!$F11:L11),AVERAGE(CY_Actual!$F11:L11)),"")</f>
        <v/>
      </c>
      <c r="M11" s="195" t="str">
        <f>IFERROR(IF(INDEX(Metrics!$G$6:$G$70,MATCH(CY_Actual_Cumulative!$D11,Metrics!$D$6:$D$70,0))=Calc!$K$8,SUM(CY_Actual!$F11:M11),AVERAGE(CY_Actual!$F11:M11)),"")</f>
        <v/>
      </c>
      <c r="N11" s="195" t="str">
        <f>IFERROR(IF(INDEX(Metrics!$G$6:$G$70,MATCH(CY_Actual_Cumulative!$D11,Metrics!$D$6:$D$70,0))=Calc!$K$8,SUM(CY_Actual!$F11:N11),AVERAGE(CY_Actual!$F11:N11)),"")</f>
        <v/>
      </c>
      <c r="O11" s="195" t="str">
        <f>IFERROR(IF(INDEX(Metrics!$G$6:$G$70,MATCH(CY_Actual_Cumulative!$D11,Metrics!$D$6:$D$70,0))=Calc!$K$8,SUM(CY_Actual!$F11:O11),AVERAGE(CY_Actual!$F11:O11)),"")</f>
        <v/>
      </c>
      <c r="P11" s="195" t="str">
        <f>IFERROR(IF(INDEX(Metrics!$G$6:$G$70,MATCH(CY_Actual_Cumulative!$D11,Metrics!$D$6:$D$70,0))=Calc!$K$8,SUM(CY_Actual!$F11:P11),AVERAGE(CY_Actual!$F11:P11)),"")</f>
        <v/>
      </c>
      <c r="Q11" s="196" t="str">
        <f>IFERROR(IF(INDEX(Metrics!$G$6:$G$70,MATCH(CY_Actual_Cumulative!$D11,Metrics!$D$6:$D$70,0))=Calc!$K$8,SUM(CY_Actual!$F11:Q11),AVERAGE(CY_Actual!$F11:Q11)),"")</f>
        <v/>
      </c>
    </row>
    <row r="12" spans="1:17" x14ac:dyDescent="0.25">
      <c r="A12" s="3"/>
      <c r="B12" s="69">
        <f>IFERROR(IF(LEN(INDEX(Metrics!$B$6:$E$70,ROW($A12)-ROW($A$5),MATCH(B$5,Metrics!$B$5:$E$5,0)))=0,"",INDEX(Metrics!$B$6:$E$70,ROW($A12)-ROW($A$5),MATCH(B$5,Metrics!$B$5:$E$5,0))),"")</f>
        <v>107</v>
      </c>
      <c r="C12" s="178" t="str">
        <f>IFERROR(IF(LEN(INDEX(Metrics!$B$6:$E$70,ROW($A12)-ROW($A$5),MATCH(C$5,Metrics!$B$5:$E$5,0)))=0,"",INDEX(Metrics!$B$6:$E$70,ROW($A12)-ROW($A$5),MATCH(C$5,Metrics!$B$5:$E$5,0))),"")</f>
        <v>Efficiency and Speed</v>
      </c>
      <c r="D12" s="178" t="str">
        <f>IFERROR(IF(LEN(INDEX(Metrics!$B$6:$E$70,ROW($A12)-ROW($A$5),MATCH(D$5,Metrics!$B$5:$E$5,0)))=0,"",INDEX(Metrics!$B$6:$E$70,ROW($A12)-ROW($A$5),MATCH(D$5,Metrics!$B$5:$E$5,0))),"")</f>
        <v/>
      </c>
      <c r="E12" s="42" t="str">
        <f>IFERROR(IF(LEN(INDEX(Metrics!$B$6:$E$70,ROW($A12)-ROW($A$5),MATCH(E$5,Metrics!$B$5:$E$5,0)))=0,"",INDEX(Metrics!$B$6:$E$70,ROW($A12)-ROW($A$5),MATCH(E$5,Metrics!$B$5:$E$5,0))),"")</f>
        <v/>
      </c>
      <c r="F12" s="42" t="str">
        <f>IFERROR(IF(INDEX(Metrics!$G$6:$G$70,MATCH(CY_Actual_Cumulative!$D12,Metrics!$D$6:$D$70,0))=Calc!$K$8,SUM(CY_Actual!$F12:F12),AVERAGE(CY_Actual!$F12:F12)),"")</f>
        <v/>
      </c>
      <c r="G12" s="42" t="str">
        <f>IFERROR(IF(INDEX(Metrics!$G$6:$G$70,MATCH(CY_Actual_Cumulative!$D12,Metrics!$D$6:$D$70,0))=Calc!$K$8,SUM(CY_Actual!$F12:G12),AVERAGE(CY_Actual!$F12:G12)),"")</f>
        <v/>
      </c>
      <c r="H12" s="42" t="str">
        <f>IFERROR(IF(INDEX(Metrics!$G$6:$G$70,MATCH(CY_Actual_Cumulative!$D12,Metrics!$D$6:$D$70,0))=Calc!$K$8,SUM(CY_Actual!$F12:H12),AVERAGE(CY_Actual!$F12:H12)),"")</f>
        <v/>
      </c>
      <c r="I12" s="42" t="str">
        <f>IFERROR(IF(INDEX(Metrics!$G$6:$G$70,MATCH(CY_Actual_Cumulative!$D12,Metrics!$D$6:$D$70,0))=Calc!$K$8,SUM(CY_Actual!$F12:I12),AVERAGE(CY_Actual!$F12:I12)),"")</f>
        <v/>
      </c>
      <c r="J12" s="42" t="str">
        <f>IFERROR(IF(INDEX(Metrics!$G$6:$G$70,MATCH(CY_Actual_Cumulative!$D12,Metrics!$D$6:$D$70,0))=Calc!$K$8,SUM(CY_Actual!$F12:J12),AVERAGE(CY_Actual!$F12:J12)),"")</f>
        <v/>
      </c>
      <c r="K12" s="42" t="str">
        <f>IFERROR(IF(INDEX(Metrics!$G$6:$G$70,MATCH(CY_Actual_Cumulative!$D12,Metrics!$D$6:$D$70,0))=Calc!$K$8,SUM(CY_Actual!$F12:K12),AVERAGE(CY_Actual!$F12:K12)),"")</f>
        <v/>
      </c>
      <c r="L12" s="42" t="str">
        <f>IFERROR(IF(INDEX(Metrics!$G$6:$G$70,MATCH(CY_Actual_Cumulative!$D12,Metrics!$D$6:$D$70,0))=Calc!$K$8,SUM(CY_Actual!$F12:L12),AVERAGE(CY_Actual!$F12:L12)),"")</f>
        <v/>
      </c>
      <c r="M12" s="42" t="str">
        <f>IFERROR(IF(INDEX(Metrics!$G$6:$G$70,MATCH(CY_Actual_Cumulative!$D12,Metrics!$D$6:$D$70,0))=Calc!$K$8,SUM(CY_Actual!$F12:M12),AVERAGE(CY_Actual!$F12:M12)),"")</f>
        <v/>
      </c>
      <c r="N12" s="42" t="str">
        <f>IFERROR(IF(INDEX(Metrics!$G$6:$G$70,MATCH(CY_Actual_Cumulative!$D12,Metrics!$D$6:$D$70,0))=Calc!$K$8,SUM(CY_Actual!$F12:N12),AVERAGE(CY_Actual!$F12:N12)),"")</f>
        <v/>
      </c>
      <c r="O12" s="42" t="str">
        <f>IFERROR(IF(INDEX(Metrics!$G$6:$G$70,MATCH(CY_Actual_Cumulative!$D12,Metrics!$D$6:$D$70,0))=Calc!$K$8,SUM(CY_Actual!$F12:O12),AVERAGE(CY_Actual!$F12:O12)),"")</f>
        <v/>
      </c>
      <c r="P12" s="42" t="str">
        <f>IFERROR(IF(INDEX(Metrics!$G$6:$G$70,MATCH(CY_Actual_Cumulative!$D12,Metrics!$D$6:$D$70,0))=Calc!$K$8,SUM(CY_Actual!$F12:P12),AVERAGE(CY_Actual!$F12:P12)),"")</f>
        <v/>
      </c>
      <c r="Q12" s="197" t="str">
        <f>IFERROR(IF(INDEX(Metrics!$G$6:$G$70,MATCH(CY_Actual_Cumulative!$D12,Metrics!$D$6:$D$70,0))=Calc!$K$8,SUM(CY_Actual!$F12:Q12),AVERAGE(CY_Actual!$F12:Q12)),"")</f>
        <v/>
      </c>
    </row>
    <row r="13" spans="1:17" x14ac:dyDescent="0.25">
      <c r="A13" s="3"/>
      <c r="B13" s="69">
        <f>IFERROR(IF(LEN(INDEX(Metrics!$B$6:$E$70,ROW($A13)-ROW($A$5),MATCH(B$5,Metrics!$B$5:$E$5,0)))=0,"",INDEX(Metrics!$B$6:$E$70,ROW($A13)-ROW($A$5),MATCH(B$5,Metrics!$B$5:$E$5,0))),"")</f>
        <v>201</v>
      </c>
      <c r="C13" s="178" t="str">
        <f>IFERROR(IF(LEN(INDEX(Metrics!$B$6:$E$70,ROW($A13)-ROW($A$5),MATCH(C$5,Metrics!$B$5:$E$5,0)))=0,"",INDEX(Metrics!$B$6:$E$70,ROW($A13)-ROW($A$5),MATCH(C$5,Metrics!$B$5:$E$5,0))),"")</f>
        <v>Cost and Investment</v>
      </c>
      <c r="D13" s="178" t="str">
        <f>IFERROR(IF(LEN(INDEX(Metrics!$B$6:$E$70,ROW($A13)-ROW($A$5),MATCH(D$5,Metrics!$B$5:$E$5,0)))=0,"",INDEX(Metrics!$B$6:$E$70,ROW($A13)-ROW($A$5),MATCH(D$5,Metrics!$B$5:$E$5,0))),"")</f>
        <v>Cost per Hire</v>
      </c>
      <c r="E13" s="42" t="str">
        <f>IFERROR(IF(LEN(INDEX(Metrics!$B$6:$E$70,ROW($A13)-ROW($A$5),MATCH(E$5,Metrics!$B$5:$E$5,0)))=0,"",INDEX(Metrics!$B$6:$E$70,ROW($A13)-ROW($A$5),MATCH(E$5,Metrics!$B$5:$E$5,0))),"")</f>
        <v>USD</v>
      </c>
      <c r="F13" s="52">
        <f>IFERROR(IF(INDEX(Metrics!$G$6:$G$70,MATCH(CY_Actual_Cumulative!$D13,Metrics!$D$6:$D$70,0))=Calc!$K$8,SUM(CY_Actual!$F13:F13),AVERAGE(CY_Actual!$F13:F13)),"")</f>
        <v>1200</v>
      </c>
      <c r="G13" s="52">
        <f>IFERROR(IF(INDEX(Metrics!$G$6:$G$70,MATCH(CY_Actual_Cumulative!$D13,Metrics!$D$6:$D$70,0))=Calc!$K$8,SUM(CY_Actual!$F13:G13),AVERAGE(CY_Actual!$F13:G13)),"")</f>
        <v>1000</v>
      </c>
      <c r="H13" s="52">
        <f>IFERROR(IF(INDEX(Metrics!$G$6:$G$70,MATCH(CY_Actual_Cumulative!$D13,Metrics!$D$6:$D$70,0))=Calc!$K$8,SUM(CY_Actual!$F13:H13),AVERAGE(CY_Actual!$F13:H13)),"")</f>
        <v>1066.6666666666667</v>
      </c>
      <c r="I13" s="52">
        <f>IFERROR(IF(INDEX(Metrics!$G$6:$G$70,MATCH(CY_Actual_Cumulative!$D13,Metrics!$D$6:$D$70,0))=Calc!$K$8,SUM(CY_Actual!$F13:I13),AVERAGE(CY_Actual!$F13:I13)),"")</f>
        <v>950</v>
      </c>
      <c r="J13" s="52">
        <f>IFERROR(IF(INDEX(Metrics!$G$6:$G$70,MATCH(CY_Actual_Cumulative!$D13,Metrics!$D$6:$D$70,0))=Calc!$K$8,SUM(CY_Actual!$F13:J13),AVERAGE(CY_Actual!$F13:J13)),"")</f>
        <v>1160</v>
      </c>
      <c r="K13" s="52">
        <f>IFERROR(IF(INDEX(Metrics!$G$6:$G$70,MATCH(CY_Actual_Cumulative!$D13,Metrics!$D$6:$D$70,0))=Calc!$K$8,SUM(CY_Actual!$F13:K13),AVERAGE(CY_Actual!$F13:K13)),"")</f>
        <v>1158.3333333333333</v>
      </c>
      <c r="L13" s="52">
        <f>IFERROR(IF(INDEX(Metrics!$G$6:$G$70,MATCH(CY_Actual_Cumulative!$D13,Metrics!$D$6:$D$70,0))=Calc!$K$8,SUM(CY_Actual!$F13:L13),AVERAGE(CY_Actual!$F13:L13)),"")</f>
        <v>1158.3333333333333</v>
      </c>
      <c r="M13" s="52">
        <f>IFERROR(IF(INDEX(Metrics!$G$6:$G$70,MATCH(CY_Actual_Cumulative!$D13,Metrics!$D$6:$D$70,0))=Calc!$K$8,SUM(CY_Actual!$F13:M13),AVERAGE(CY_Actual!$F13:M13)),"")</f>
        <v>1158.3333333333333</v>
      </c>
      <c r="N13" s="52">
        <f>IFERROR(IF(INDEX(Metrics!$G$6:$G$70,MATCH(CY_Actual_Cumulative!$D13,Metrics!$D$6:$D$70,0))=Calc!$K$8,SUM(CY_Actual!$F13:N13),AVERAGE(CY_Actual!$F13:N13)),"")</f>
        <v>1158.3333333333333</v>
      </c>
      <c r="O13" s="52">
        <f>IFERROR(IF(INDEX(Metrics!$G$6:$G$70,MATCH(CY_Actual_Cumulative!$D13,Metrics!$D$6:$D$70,0))=Calc!$K$8,SUM(CY_Actual!$F13:O13),AVERAGE(CY_Actual!$F13:O13)),"")</f>
        <v>1158.3333333333333</v>
      </c>
      <c r="P13" s="52">
        <f>IFERROR(IF(INDEX(Metrics!$G$6:$G$70,MATCH(CY_Actual_Cumulative!$D13,Metrics!$D$6:$D$70,0))=Calc!$K$8,SUM(CY_Actual!$F13:P13),AVERAGE(CY_Actual!$F13:P13)),"")</f>
        <v>1158.3333333333333</v>
      </c>
      <c r="Q13" s="82">
        <f>IFERROR(IF(INDEX(Metrics!$G$6:$G$70,MATCH(CY_Actual_Cumulative!$D13,Metrics!$D$6:$D$70,0))=Calc!$K$8,SUM(CY_Actual!$F13:Q13),AVERAGE(CY_Actual!$F13:Q13)),"")</f>
        <v>1158.3333333333333</v>
      </c>
    </row>
    <row r="14" spans="1:17" x14ac:dyDescent="0.25">
      <c r="A14" s="3"/>
      <c r="B14" s="69">
        <f>IFERROR(IF(LEN(INDEX(Metrics!$B$6:$E$70,ROW($A14)-ROW($A$5),MATCH(B$5,Metrics!$B$5:$E$5,0)))=0,"",INDEX(Metrics!$B$6:$E$70,ROW($A14)-ROW($A$5),MATCH(B$5,Metrics!$B$5:$E$5,0))),"")</f>
        <v>202</v>
      </c>
      <c r="C14" s="178" t="str">
        <f>IFERROR(IF(LEN(INDEX(Metrics!$B$6:$E$70,ROW($A14)-ROW($A$5),MATCH(C$5,Metrics!$B$5:$E$5,0)))=0,"",INDEX(Metrics!$B$6:$E$70,ROW($A14)-ROW($A$5),MATCH(C$5,Metrics!$B$5:$E$5,0))),"")</f>
        <v>Cost and Investment</v>
      </c>
      <c r="D14" s="178" t="str">
        <f>IFERROR(IF(LEN(INDEX(Metrics!$B$6:$E$70,ROW($A14)-ROW($A$5),MATCH(D$5,Metrics!$B$5:$E$5,0)))=0,"",INDEX(Metrics!$B$6:$E$70,ROW($A14)-ROW($A$5),MATCH(D$5,Metrics!$B$5:$E$5,0))),"")</f>
        <v>Recruitment Marketing ROI</v>
      </c>
      <c r="E14" s="42" t="str">
        <f>IFERROR(IF(LEN(INDEX(Metrics!$B$6:$E$70,ROW($A14)-ROW($A$5),MATCH(E$5,Metrics!$B$5:$E$5,0)))=0,"",INDEX(Metrics!$B$6:$E$70,ROW($A14)-ROW($A$5),MATCH(E$5,Metrics!$B$5:$E$5,0))),"")</f>
        <v>%</v>
      </c>
      <c r="F14" s="50">
        <f>IFERROR(IF(INDEX(Metrics!$G$6:$G$70,MATCH(CY_Actual_Cumulative!$D14,Metrics!$D$6:$D$70,0))=Calc!$K$8,SUM(CY_Actual!$F14:F14),AVERAGE(CY_Actual!$F14:F14)),"")</f>
        <v>0.1</v>
      </c>
      <c r="G14" s="50">
        <f>IFERROR(IF(INDEX(Metrics!$G$6:$G$70,MATCH(CY_Actual_Cumulative!$D14,Metrics!$D$6:$D$70,0))=Calc!$K$8,SUM(CY_Actual!$F14:G14),AVERAGE(CY_Actual!$F14:G14)),"")</f>
        <v>0.11</v>
      </c>
      <c r="H14" s="50">
        <f>IFERROR(IF(INDEX(Metrics!$G$6:$G$70,MATCH(CY_Actual_Cumulative!$D14,Metrics!$D$6:$D$70,0))=Calc!$K$8,SUM(CY_Actual!$F14:H14),AVERAGE(CY_Actual!$F14:H14)),"")</f>
        <v>0.15666666666666665</v>
      </c>
      <c r="I14" s="50">
        <f>IFERROR(IF(INDEX(Metrics!$G$6:$G$70,MATCH(CY_Actual_Cumulative!$D14,Metrics!$D$6:$D$70,0))=Calc!$K$8,SUM(CY_Actual!$F14:I14),AVERAGE(CY_Actual!$F14:I14)),"")</f>
        <v>0.14249999999999999</v>
      </c>
      <c r="J14" s="50">
        <f>IFERROR(IF(INDEX(Metrics!$G$6:$G$70,MATCH(CY_Actual_Cumulative!$D14,Metrics!$D$6:$D$70,0))=Calc!$K$8,SUM(CY_Actual!$F14:J14),AVERAGE(CY_Actual!$F14:J14)),"")</f>
        <v>0.154</v>
      </c>
      <c r="K14" s="50">
        <f>IFERROR(IF(INDEX(Metrics!$G$6:$G$70,MATCH(CY_Actual_Cumulative!$D14,Metrics!$D$6:$D$70,0))=Calc!$K$8,SUM(CY_Actual!$F14:K14),AVERAGE(CY_Actual!$F14:K14)),"")</f>
        <v>0.14833333333333334</v>
      </c>
      <c r="L14" s="50">
        <f>IFERROR(IF(INDEX(Metrics!$G$6:$G$70,MATCH(CY_Actual_Cumulative!$D14,Metrics!$D$6:$D$70,0))=Calc!$K$8,SUM(CY_Actual!$F14:L14),AVERAGE(CY_Actual!$F14:L14)),"")</f>
        <v>0.14833333333333334</v>
      </c>
      <c r="M14" s="50">
        <f>IFERROR(IF(INDEX(Metrics!$G$6:$G$70,MATCH(CY_Actual_Cumulative!$D14,Metrics!$D$6:$D$70,0))=Calc!$K$8,SUM(CY_Actual!$F14:M14),AVERAGE(CY_Actual!$F14:M14)),"")</f>
        <v>0.14833333333333334</v>
      </c>
      <c r="N14" s="50">
        <f>IFERROR(IF(INDEX(Metrics!$G$6:$G$70,MATCH(CY_Actual_Cumulative!$D14,Metrics!$D$6:$D$70,0))=Calc!$K$8,SUM(CY_Actual!$F14:N14),AVERAGE(CY_Actual!$F14:N14)),"")</f>
        <v>0.14833333333333334</v>
      </c>
      <c r="O14" s="50">
        <f>IFERROR(IF(INDEX(Metrics!$G$6:$G$70,MATCH(CY_Actual_Cumulative!$D14,Metrics!$D$6:$D$70,0))=Calc!$K$8,SUM(CY_Actual!$F14:O14),AVERAGE(CY_Actual!$F14:O14)),"")</f>
        <v>0.14833333333333334</v>
      </c>
      <c r="P14" s="50">
        <f>IFERROR(IF(INDEX(Metrics!$G$6:$G$70,MATCH(CY_Actual_Cumulative!$D14,Metrics!$D$6:$D$70,0))=Calc!$K$8,SUM(CY_Actual!$F14:P14),AVERAGE(CY_Actual!$F14:P14)),"")</f>
        <v>0.14833333333333334</v>
      </c>
      <c r="Q14" s="80">
        <f>IFERROR(IF(INDEX(Metrics!$G$6:$G$70,MATCH(CY_Actual_Cumulative!$D14,Metrics!$D$6:$D$70,0))=Calc!$K$8,SUM(CY_Actual!$F14:Q14),AVERAGE(CY_Actual!$F14:Q14)),"")</f>
        <v>0.14833333333333334</v>
      </c>
    </row>
    <row r="15" spans="1:17" x14ac:dyDescent="0.25">
      <c r="A15" s="3"/>
      <c r="B15" s="69">
        <f>IFERROR(IF(LEN(INDEX(Metrics!$B$6:$E$70,ROW($A15)-ROW($A$5),MATCH(B$5,Metrics!$B$5:$E$5,0)))=0,"",INDEX(Metrics!$B$6:$E$70,ROW($A15)-ROW($A$5),MATCH(B$5,Metrics!$B$5:$E$5,0))),"")</f>
        <v>203</v>
      </c>
      <c r="C15" s="178" t="str">
        <f>IFERROR(IF(LEN(INDEX(Metrics!$B$6:$E$70,ROW($A15)-ROW($A$5),MATCH(C$5,Metrics!$B$5:$E$5,0)))=0,"",INDEX(Metrics!$B$6:$E$70,ROW($A15)-ROW($A$5),MATCH(C$5,Metrics!$B$5:$E$5,0))),"")</f>
        <v>Cost and Investment</v>
      </c>
      <c r="D15" s="178" t="str">
        <f>IFERROR(IF(LEN(INDEX(Metrics!$B$6:$E$70,ROW($A15)-ROW($A$5),MATCH(D$5,Metrics!$B$5:$E$5,0)))=0,"",INDEX(Metrics!$B$6:$E$70,ROW($A15)-ROW($A$5),MATCH(D$5,Metrics!$B$5:$E$5,0))),"")</f>
        <v>Recruitment Cost Ratio</v>
      </c>
      <c r="E15" s="42" t="str">
        <f>IFERROR(IF(LEN(INDEX(Metrics!$B$6:$E$70,ROW($A15)-ROW($A$5),MATCH(E$5,Metrics!$B$5:$E$5,0)))=0,"",INDEX(Metrics!$B$6:$E$70,ROW($A15)-ROW($A$5),MATCH(E$5,Metrics!$B$5:$E$5,0))),"")</f>
        <v>%</v>
      </c>
      <c r="F15" s="49">
        <f>IFERROR(IF(INDEX(Metrics!$G$6:$G$70,MATCH(CY_Actual_Cumulative!$D15,Metrics!$D$6:$D$70,0))=Calc!$K$8,SUM(CY_Actual!$F15:F15),AVERAGE(CY_Actual!$F15:F15)),"")</f>
        <v>0.03</v>
      </c>
      <c r="G15" s="49">
        <f>IFERROR(IF(INDEX(Metrics!$G$6:$G$70,MATCH(CY_Actual_Cumulative!$D15,Metrics!$D$6:$D$70,0))=Calc!$K$8,SUM(CY_Actual!$F15:G15),AVERAGE(CY_Actual!$F15:G15)),"")</f>
        <v>2.5000000000000001E-2</v>
      </c>
      <c r="H15" s="49">
        <f>IFERROR(IF(INDEX(Metrics!$G$6:$G$70,MATCH(CY_Actual_Cumulative!$D15,Metrics!$D$6:$D$70,0))=Calc!$K$8,SUM(CY_Actual!$F15:H15),AVERAGE(CY_Actual!$F15:H15)),"")</f>
        <v>2.5000000000000005E-2</v>
      </c>
      <c r="I15" s="49">
        <f>IFERROR(IF(INDEX(Metrics!$G$6:$G$70,MATCH(CY_Actual_Cumulative!$D15,Metrics!$D$6:$D$70,0))=Calc!$K$8,SUM(CY_Actual!$F15:I15),AVERAGE(CY_Actual!$F15:I15)),"")</f>
        <v>3.125E-2</v>
      </c>
      <c r="J15" s="49">
        <f>IFERROR(IF(INDEX(Metrics!$G$6:$G$70,MATCH(CY_Actual_Cumulative!$D15,Metrics!$D$6:$D$70,0))=Calc!$K$8,SUM(CY_Actual!$F15:J15),AVERAGE(CY_Actual!$F15:J15)),"")</f>
        <v>2.8999999999999998E-2</v>
      </c>
      <c r="K15" s="49">
        <f>IFERROR(IF(INDEX(Metrics!$G$6:$G$70,MATCH(CY_Actual_Cumulative!$D15,Metrics!$D$6:$D$70,0))=Calc!$K$8,SUM(CY_Actual!$F15:K15),AVERAGE(CY_Actual!$F15:K15)),"")</f>
        <v>2.9166666666666664E-2</v>
      </c>
      <c r="L15" s="49">
        <f>IFERROR(IF(INDEX(Metrics!$G$6:$G$70,MATCH(CY_Actual_Cumulative!$D15,Metrics!$D$6:$D$70,0))=Calc!$K$8,SUM(CY_Actual!$F15:L15),AVERAGE(CY_Actual!$F15:L15)),"")</f>
        <v>2.9166666666666664E-2</v>
      </c>
      <c r="M15" s="49">
        <f>IFERROR(IF(INDEX(Metrics!$G$6:$G$70,MATCH(CY_Actual_Cumulative!$D15,Metrics!$D$6:$D$70,0))=Calc!$K$8,SUM(CY_Actual!$F15:M15),AVERAGE(CY_Actual!$F15:M15)),"")</f>
        <v>2.9166666666666664E-2</v>
      </c>
      <c r="N15" s="49">
        <f>IFERROR(IF(INDEX(Metrics!$G$6:$G$70,MATCH(CY_Actual_Cumulative!$D15,Metrics!$D$6:$D$70,0))=Calc!$K$8,SUM(CY_Actual!$F15:N15),AVERAGE(CY_Actual!$F15:N15)),"")</f>
        <v>2.9166666666666664E-2</v>
      </c>
      <c r="O15" s="49">
        <f>IFERROR(IF(INDEX(Metrics!$G$6:$G$70,MATCH(CY_Actual_Cumulative!$D15,Metrics!$D$6:$D$70,0))=Calc!$K$8,SUM(CY_Actual!$F15:O15),AVERAGE(CY_Actual!$F15:O15)),"")</f>
        <v>2.9166666666666664E-2</v>
      </c>
      <c r="P15" s="49">
        <f>IFERROR(IF(INDEX(Metrics!$G$6:$G$70,MATCH(CY_Actual_Cumulative!$D15,Metrics!$D$6:$D$70,0))=Calc!$K$8,SUM(CY_Actual!$F15:P15),AVERAGE(CY_Actual!$F15:P15)),"")</f>
        <v>2.9166666666666664E-2</v>
      </c>
      <c r="Q15" s="83">
        <f>IFERROR(IF(INDEX(Metrics!$G$6:$G$70,MATCH(CY_Actual_Cumulative!$D15,Metrics!$D$6:$D$70,0))=Calc!$K$8,SUM(CY_Actual!$F15:Q15),AVERAGE(CY_Actual!$F15:Q15)),"")</f>
        <v>2.9166666666666664E-2</v>
      </c>
    </row>
    <row r="16" spans="1:17" x14ac:dyDescent="0.25">
      <c r="A16" s="3"/>
      <c r="B16" s="69">
        <f>IFERROR(IF(LEN(INDEX(Metrics!$B$6:$E$70,ROW($A16)-ROW($A$5),MATCH(B$5,Metrics!$B$5:$E$5,0)))=0,"",INDEX(Metrics!$B$6:$E$70,ROW($A16)-ROW($A$5),MATCH(B$5,Metrics!$B$5:$E$5,0))),"")</f>
        <v>204</v>
      </c>
      <c r="C16" s="178" t="str">
        <f>IFERROR(IF(LEN(INDEX(Metrics!$B$6:$E$70,ROW($A16)-ROW($A$5),MATCH(C$5,Metrics!$B$5:$E$5,0)))=0,"",INDEX(Metrics!$B$6:$E$70,ROW($A16)-ROW($A$5),MATCH(C$5,Metrics!$B$5:$E$5,0))),"")</f>
        <v>Cost and Investment</v>
      </c>
      <c r="D16" s="178" t="str">
        <f>IFERROR(IF(LEN(INDEX(Metrics!$B$6:$E$70,ROW($A16)-ROW($A$5),MATCH(D$5,Metrics!$B$5:$E$5,0)))=0,"",INDEX(Metrics!$B$6:$E$70,ROW($A16)-ROW($A$5),MATCH(D$5,Metrics!$B$5:$E$5,0))),"")</f>
        <v/>
      </c>
      <c r="E16" s="42" t="str">
        <f>IFERROR(IF(LEN(INDEX(Metrics!$B$6:$E$70,ROW($A16)-ROW($A$5),MATCH(E$5,Metrics!$B$5:$E$5,0)))=0,"",INDEX(Metrics!$B$6:$E$70,ROW($A16)-ROW($A$5),MATCH(E$5,Metrics!$B$5:$E$5,0))),"")</f>
        <v/>
      </c>
      <c r="F16" s="42" t="str">
        <f>IFERROR(IF(INDEX(Metrics!$G$6:$G$70,MATCH(CY_Actual_Cumulative!$D16,Metrics!$D$6:$D$70,0))=Calc!$K$8,SUM(CY_Actual!$F16:F16),AVERAGE(CY_Actual!$F16:F16)),"")</f>
        <v/>
      </c>
      <c r="G16" s="42" t="str">
        <f>IFERROR(IF(INDEX(Metrics!$G$6:$G$70,MATCH(CY_Actual_Cumulative!$D16,Metrics!$D$6:$D$70,0))=Calc!$K$8,SUM(CY_Actual!$F16:G16),AVERAGE(CY_Actual!$F16:G16)),"")</f>
        <v/>
      </c>
      <c r="H16" s="42" t="str">
        <f>IFERROR(IF(INDEX(Metrics!$G$6:$G$70,MATCH(CY_Actual_Cumulative!$D16,Metrics!$D$6:$D$70,0))=Calc!$K$8,SUM(CY_Actual!$F16:H16),AVERAGE(CY_Actual!$F16:H16)),"")</f>
        <v/>
      </c>
      <c r="I16" s="42" t="str">
        <f>IFERROR(IF(INDEX(Metrics!$G$6:$G$70,MATCH(CY_Actual_Cumulative!$D16,Metrics!$D$6:$D$70,0))=Calc!$K$8,SUM(CY_Actual!$F16:I16),AVERAGE(CY_Actual!$F16:I16)),"")</f>
        <v/>
      </c>
      <c r="J16" s="42" t="str">
        <f>IFERROR(IF(INDEX(Metrics!$G$6:$G$70,MATCH(CY_Actual_Cumulative!$D16,Metrics!$D$6:$D$70,0))=Calc!$K$8,SUM(CY_Actual!$F16:J16),AVERAGE(CY_Actual!$F16:J16)),"")</f>
        <v/>
      </c>
      <c r="K16" s="42" t="str">
        <f>IFERROR(IF(INDEX(Metrics!$G$6:$G$70,MATCH(CY_Actual_Cumulative!$D16,Metrics!$D$6:$D$70,0))=Calc!$K$8,SUM(CY_Actual!$F16:K16),AVERAGE(CY_Actual!$F16:K16)),"")</f>
        <v/>
      </c>
      <c r="L16" s="195" t="str">
        <f>IFERROR(IF(INDEX(Metrics!$G$6:$G$70,MATCH(CY_Actual_Cumulative!$D16,Metrics!$D$6:$D$70,0))=Calc!$K$8,SUM(CY_Actual!$F16:L16),AVERAGE(CY_Actual!$F16:L16)),"")</f>
        <v/>
      </c>
      <c r="M16" s="195" t="str">
        <f>IFERROR(IF(INDEX(Metrics!$G$6:$G$70,MATCH(CY_Actual_Cumulative!$D16,Metrics!$D$6:$D$70,0))=Calc!$K$8,SUM(CY_Actual!$F16:M16),AVERAGE(CY_Actual!$F16:M16)),"")</f>
        <v/>
      </c>
      <c r="N16" s="195" t="str">
        <f>IFERROR(IF(INDEX(Metrics!$G$6:$G$70,MATCH(CY_Actual_Cumulative!$D16,Metrics!$D$6:$D$70,0))=Calc!$K$8,SUM(CY_Actual!$F16:N16),AVERAGE(CY_Actual!$F16:N16)),"")</f>
        <v/>
      </c>
      <c r="O16" s="195" t="str">
        <f>IFERROR(IF(INDEX(Metrics!$G$6:$G$70,MATCH(CY_Actual_Cumulative!$D16,Metrics!$D$6:$D$70,0))=Calc!$K$8,SUM(CY_Actual!$F16:O16),AVERAGE(CY_Actual!$F16:O16)),"")</f>
        <v/>
      </c>
      <c r="P16" s="195" t="str">
        <f>IFERROR(IF(INDEX(Metrics!$G$6:$G$70,MATCH(CY_Actual_Cumulative!$D16,Metrics!$D$6:$D$70,0))=Calc!$K$8,SUM(CY_Actual!$F16:P16),AVERAGE(CY_Actual!$F16:P16)),"")</f>
        <v/>
      </c>
      <c r="Q16" s="196" t="str">
        <f>IFERROR(IF(INDEX(Metrics!$G$6:$G$70,MATCH(CY_Actual_Cumulative!$D16,Metrics!$D$6:$D$70,0))=Calc!$K$8,SUM(CY_Actual!$F16:Q16),AVERAGE(CY_Actual!$F16:Q16)),"")</f>
        <v/>
      </c>
    </row>
    <row r="17" spans="1:17" x14ac:dyDescent="0.25">
      <c r="A17" s="3"/>
      <c r="B17" s="69">
        <f>IFERROR(IF(LEN(INDEX(Metrics!$B$6:$E$70,ROW($A17)-ROW($A$5),MATCH(B$5,Metrics!$B$5:$E$5,0)))=0,"",INDEX(Metrics!$B$6:$E$70,ROW($A17)-ROW($A$5),MATCH(B$5,Metrics!$B$5:$E$5,0))),"")</f>
        <v>205</v>
      </c>
      <c r="C17" s="178" t="str">
        <f>IFERROR(IF(LEN(INDEX(Metrics!$B$6:$E$70,ROW($A17)-ROW($A$5),MATCH(C$5,Metrics!$B$5:$E$5,0)))=0,"",INDEX(Metrics!$B$6:$E$70,ROW($A17)-ROW($A$5),MATCH(C$5,Metrics!$B$5:$E$5,0))),"")</f>
        <v>Cost and Investment</v>
      </c>
      <c r="D17" s="178" t="str">
        <f>IFERROR(IF(LEN(INDEX(Metrics!$B$6:$E$70,ROW($A17)-ROW($A$5),MATCH(D$5,Metrics!$B$5:$E$5,0)))=0,"",INDEX(Metrics!$B$6:$E$70,ROW($A17)-ROW($A$5),MATCH(D$5,Metrics!$B$5:$E$5,0))),"")</f>
        <v/>
      </c>
      <c r="E17" s="42" t="str">
        <f>IFERROR(IF(LEN(INDEX(Metrics!$B$6:$E$70,ROW($A17)-ROW($A$5),MATCH(E$5,Metrics!$B$5:$E$5,0)))=0,"",INDEX(Metrics!$B$6:$E$70,ROW($A17)-ROW($A$5),MATCH(E$5,Metrics!$B$5:$E$5,0))),"")</f>
        <v/>
      </c>
      <c r="F17" s="42" t="str">
        <f>IFERROR(IF(INDEX(Metrics!$G$6:$G$70,MATCH(CY_Actual_Cumulative!$D17,Metrics!$D$6:$D$70,0))=Calc!$K$8,SUM(CY_Actual!$F17:F17),AVERAGE(CY_Actual!$F17:F17)),"")</f>
        <v/>
      </c>
      <c r="G17" s="42" t="str">
        <f>IFERROR(IF(INDEX(Metrics!$G$6:$G$70,MATCH(CY_Actual_Cumulative!$D17,Metrics!$D$6:$D$70,0))=Calc!$K$8,SUM(CY_Actual!$F17:G17),AVERAGE(CY_Actual!$F17:G17)),"")</f>
        <v/>
      </c>
      <c r="H17" s="42" t="str">
        <f>IFERROR(IF(INDEX(Metrics!$G$6:$G$70,MATCH(CY_Actual_Cumulative!$D17,Metrics!$D$6:$D$70,0))=Calc!$K$8,SUM(CY_Actual!$F17:H17),AVERAGE(CY_Actual!$F17:H17)),"")</f>
        <v/>
      </c>
      <c r="I17" s="42" t="str">
        <f>IFERROR(IF(INDEX(Metrics!$G$6:$G$70,MATCH(CY_Actual_Cumulative!$D17,Metrics!$D$6:$D$70,0))=Calc!$K$8,SUM(CY_Actual!$F17:I17),AVERAGE(CY_Actual!$F17:I17)),"")</f>
        <v/>
      </c>
      <c r="J17" s="42" t="str">
        <f>IFERROR(IF(INDEX(Metrics!$G$6:$G$70,MATCH(CY_Actual_Cumulative!$D17,Metrics!$D$6:$D$70,0))=Calc!$K$8,SUM(CY_Actual!$F17:J17),AVERAGE(CY_Actual!$F17:J17)),"")</f>
        <v/>
      </c>
      <c r="K17" s="42" t="str">
        <f>IFERROR(IF(INDEX(Metrics!$G$6:$G$70,MATCH(CY_Actual_Cumulative!$D17,Metrics!$D$6:$D$70,0))=Calc!$K$8,SUM(CY_Actual!$F17:K17),AVERAGE(CY_Actual!$F17:K17)),"")</f>
        <v/>
      </c>
      <c r="L17" s="195" t="str">
        <f>IFERROR(IF(INDEX(Metrics!$G$6:$G$70,MATCH(CY_Actual_Cumulative!$D17,Metrics!$D$6:$D$70,0))=Calc!$K$8,SUM(CY_Actual!$F17:L17),AVERAGE(CY_Actual!$F17:L17)),"")</f>
        <v/>
      </c>
      <c r="M17" s="195" t="str">
        <f>IFERROR(IF(INDEX(Metrics!$G$6:$G$70,MATCH(CY_Actual_Cumulative!$D17,Metrics!$D$6:$D$70,0))=Calc!$K$8,SUM(CY_Actual!$F17:M17),AVERAGE(CY_Actual!$F17:M17)),"")</f>
        <v/>
      </c>
      <c r="N17" s="195" t="str">
        <f>IFERROR(IF(INDEX(Metrics!$G$6:$G$70,MATCH(CY_Actual_Cumulative!$D17,Metrics!$D$6:$D$70,0))=Calc!$K$8,SUM(CY_Actual!$F17:N17),AVERAGE(CY_Actual!$F17:N17)),"")</f>
        <v/>
      </c>
      <c r="O17" s="195" t="str">
        <f>IFERROR(IF(INDEX(Metrics!$G$6:$G$70,MATCH(CY_Actual_Cumulative!$D17,Metrics!$D$6:$D$70,0))=Calc!$K$8,SUM(CY_Actual!$F17:O17),AVERAGE(CY_Actual!$F17:O17)),"")</f>
        <v/>
      </c>
      <c r="P17" s="195" t="str">
        <f>IFERROR(IF(INDEX(Metrics!$G$6:$G$70,MATCH(CY_Actual_Cumulative!$D17,Metrics!$D$6:$D$70,0))=Calc!$K$8,SUM(CY_Actual!$F17:P17),AVERAGE(CY_Actual!$F17:P17)),"")</f>
        <v/>
      </c>
      <c r="Q17" s="196" t="str">
        <f>IFERROR(IF(INDEX(Metrics!$G$6:$G$70,MATCH(CY_Actual_Cumulative!$D17,Metrics!$D$6:$D$70,0))=Calc!$K$8,SUM(CY_Actual!$F17:Q17),AVERAGE(CY_Actual!$F17:Q17)),"")</f>
        <v/>
      </c>
    </row>
    <row r="18" spans="1:17" x14ac:dyDescent="0.25">
      <c r="A18" s="3"/>
      <c r="B18" s="69">
        <f>IFERROR(IF(LEN(INDEX(Metrics!$B$6:$E$70,ROW($A18)-ROW($A$5),MATCH(B$5,Metrics!$B$5:$E$5,0)))=0,"",INDEX(Metrics!$B$6:$E$70,ROW($A18)-ROW($A$5),MATCH(B$5,Metrics!$B$5:$E$5,0))),"")</f>
        <v>301</v>
      </c>
      <c r="C18" s="178" t="str">
        <f>IFERROR(IF(LEN(INDEX(Metrics!$B$6:$E$70,ROW($A18)-ROW($A$5),MATCH(C$5,Metrics!$B$5:$E$5,0)))=0,"",INDEX(Metrics!$B$6:$E$70,ROW($A18)-ROW($A$5),MATCH(C$5,Metrics!$B$5:$E$5,0))),"")</f>
        <v>Quality &amp; Performance</v>
      </c>
      <c r="D18" s="178" t="str">
        <f>IFERROR(IF(LEN(INDEX(Metrics!$B$6:$E$70,ROW($A18)-ROW($A$5),MATCH(D$5,Metrics!$B$5:$E$5,0)))=0,"",INDEX(Metrics!$B$6:$E$70,ROW($A18)-ROW($A$5),MATCH(D$5,Metrics!$B$5:$E$5,0))),"")</f>
        <v>Performance of Hire</v>
      </c>
      <c r="E18" s="42" t="str">
        <f>IFERROR(IF(LEN(INDEX(Metrics!$B$6:$E$70,ROW($A18)-ROW($A$5),MATCH(E$5,Metrics!$B$5:$E$5,0)))=0,"",INDEX(Metrics!$B$6:$E$70,ROW($A18)-ROW($A$5),MATCH(E$5,Metrics!$B$5:$E$5,0))),"")</f>
        <v>Points</v>
      </c>
      <c r="F18" s="51">
        <f>IFERROR(IF(INDEX(Metrics!$G$6:$G$70,MATCH(CY_Actual_Cumulative!$D18,Metrics!$D$6:$D$70,0))=Calc!$K$8,SUM(CY_Actual!$F18:F18),AVERAGE(CY_Actual!$F18:F18)),"")</f>
        <v>75</v>
      </c>
      <c r="G18" s="51">
        <f>IFERROR(IF(INDEX(Metrics!$G$6:$G$70,MATCH(CY_Actual_Cumulative!$D18,Metrics!$D$6:$D$70,0))=Calc!$K$8,SUM(CY_Actual!$F18:G18),AVERAGE(CY_Actual!$F18:G18)),"")</f>
        <v>72.5</v>
      </c>
      <c r="H18" s="51">
        <f>IFERROR(IF(INDEX(Metrics!$G$6:$G$70,MATCH(CY_Actual_Cumulative!$D18,Metrics!$D$6:$D$70,0))=Calc!$K$8,SUM(CY_Actual!$F18:H18),AVERAGE(CY_Actual!$F18:H18)),"")</f>
        <v>75</v>
      </c>
      <c r="I18" s="51">
        <f>IFERROR(IF(INDEX(Metrics!$G$6:$G$70,MATCH(CY_Actual_Cumulative!$D18,Metrics!$D$6:$D$70,0))=Calc!$K$8,SUM(CY_Actual!$F18:I18),AVERAGE(CY_Actual!$F18:I18)),"")</f>
        <v>68.75</v>
      </c>
      <c r="J18" s="51">
        <f>IFERROR(IF(INDEX(Metrics!$G$6:$G$70,MATCH(CY_Actual_Cumulative!$D18,Metrics!$D$6:$D$70,0))=Calc!$K$8,SUM(CY_Actual!$F18:J18),AVERAGE(CY_Actual!$F18:J18)),"")</f>
        <v>72</v>
      </c>
      <c r="K18" s="51">
        <f>IFERROR(IF(INDEX(Metrics!$G$6:$G$70,MATCH(CY_Actual_Cumulative!$D18,Metrics!$D$6:$D$70,0))=Calc!$K$8,SUM(CY_Actual!$F18:K18),AVERAGE(CY_Actual!$F18:K18)),"")</f>
        <v>71.666666666666671</v>
      </c>
      <c r="L18" s="52">
        <f>IFERROR(IF(INDEX(Metrics!$G$6:$G$70,MATCH(CY_Actual_Cumulative!$D18,Metrics!$D$6:$D$70,0))=Calc!$K$8,SUM(CY_Actual!$F18:L18),AVERAGE(CY_Actual!$F18:L18)),"")</f>
        <v>71.666666666666671</v>
      </c>
      <c r="M18" s="52">
        <f>IFERROR(IF(INDEX(Metrics!$G$6:$G$70,MATCH(CY_Actual_Cumulative!$D18,Metrics!$D$6:$D$70,0))=Calc!$K$8,SUM(CY_Actual!$F18:M18),AVERAGE(CY_Actual!$F18:M18)),"")</f>
        <v>71.666666666666671</v>
      </c>
      <c r="N18" s="52">
        <f>IFERROR(IF(INDEX(Metrics!$G$6:$G$70,MATCH(CY_Actual_Cumulative!$D18,Metrics!$D$6:$D$70,0))=Calc!$K$8,SUM(CY_Actual!$F18:N18),AVERAGE(CY_Actual!$F18:N18)),"")</f>
        <v>71.666666666666671</v>
      </c>
      <c r="O18" s="52">
        <f>IFERROR(IF(INDEX(Metrics!$G$6:$G$70,MATCH(CY_Actual_Cumulative!$D18,Metrics!$D$6:$D$70,0))=Calc!$K$8,SUM(CY_Actual!$F18:O18),AVERAGE(CY_Actual!$F18:O18)),"")</f>
        <v>71.666666666666671</v>
      </c>
      <c r="P18" s="52">
        <f>IFERROR(IF(INDEX(Metrics!$G$6:$G$70,MATCH(CY_Actual_Cumulative!$D18,Metrics!$D$6:$D$70,0))=Calc!$K$8,SUM(CY_Actual!$F18:P18),AVERAGE(CY_Actual!$F18:P18)),"")</f>
        <v>71.666666666666671</v>
      </c>
      <c r="Q18" s="82">
        <f>IFERROR(IF(INDEX(Metrics!$G$6:$G$70,MATCH(CY_Actual_Cumulative!$D18,Metrics!$D$6:$D$70,0))=Calc!$K$8,SUM(CY_Actual!$F18:Q18),AVERAGE(CY_Actual!$F18:Q18)),"")</f>
        <v>71.666666666666671</v>
      </c>
    </row>
    <row r="19" spans="1:17" x14ac:dyDescent="0.25">
      <c r="A19" s="3"/>
      <c r="B19" s="69">
        <f>IFERROR(IF(LEN(INDEX(Metrics!$B$6:$E$70,ROW($A19)-ROW($A$5),MATCH(B$5,Metrics!$B$5:$E$5,0)))=0,"",INDEX(Metrics!$B$6:$E$70,ROW($A19)-ROW($A$5),MATCH(B$5,Metrics!$B$5:$E$5,0))),"")</f>
        <v>302</v>
      </c>
      <c r="C19" s="178" t="str">
        <f>IFERROR(IF(LEN(INDEX(Metrics!$B$6:$E$70,ROW($A19)-ROW($A$5),MATCH(C$5,Metrics!$B$5:$E$5,0)))=0,"",INDEX(Metrics!$B$6:$E$70,ROW($A19)-ROW($A$5),MATCH(C$5,Metrics!$B$5:$E$5,0))),"")</f>
        <v>Quality &amp; Performance</v>
      </c>
      <c r="D19" s="178" t="str">
        <f>IFERROR(IF(LEN(INDEX(Metrics!$B$6:$E$70,ROW($A19)-ROW($A$5),MATCH(D$5,Metrics!$B$5:$E$5,0)))=0,"",INDEX(Metrics!$B$6:$E$70,ROW($A19)-ROW($A$5),MATCH(D$5,Metrics!$B$5:$E$5,0))),"")</f>
        <v>First-Year Attrition</v>
      </c>
      <c r="E19" s="42" t="str">
        <f>IFERROR(IF(LEN(INDEX(Metrics!$B$6:$E$70,ROW($A19)-ROW($A$5),MATCH(E$5,Metrics!$B$5:$E$5,0)))=0,"",INDEX(Metrics!$B$6:$E$70,ROW($A19)-ROW($A$5),MATCH(E$5,Metrics!$B$5:$E$5,0))),"")</f>
        <v>%</v>
      </c>
      <c r="F19" s="49">
        <f>IFERROR(IF(INDEX(Metrics!$G$6:$G$70,MATCH(CY_Actual_Cumulative!$D19,Metrics!$D$6:$D$70,0))=Calc!$K$8,SUM(CY_Actual!$F19:F19),AVERAGE(CY_Actual!$F19:F19)),"")</f>
        <v>0.08</v>
      </c>
      <c r="G19" s="49">
        <f>IFERROR(IF(INDEX(Metrics!$G$6:$G$70,MATCH(CY_Actual_Cumulative!$D19,Metrics!$D$6:$D$70,0))=Calc!$K$8,SUM(CY_Actual!$F19:G19),AVERAGE(CY_Actual!$F19:G19)),"")</f>
        <v>0.1</v>
      </c>
      <c r="H19" s="49">
        <f>IFERROR(IF(INDEX(Metrics!$G$6:$G$70,MATCH(CY_Actual_Cumulative!$D19,Metrics!$D$6:$D$70,0))=Calc!$K$8,SUM(CY_Actual!$F19:H19),AVERAGE(CY_Actual!$F19:H19)),"")</f>
        <v>0.11666666666666665</v>
      </c>
      <c r="I19" s="49">
        <f>IFERROR(IF(INDEX(Metrics!$G$6:$G$70,MATCH(CY_Actual_Cumulative!$D19,Metrics!$D$6:$D$70,0))=Calc!$K$8,SUM(CY_Actual!$F19:I19),AVERAGE(CY_Actual!$F19:I19)),"")</f>
        <v>0.11749999999999999</v>
      </c>
      <c r="J19" s="49">
        <f>IFERROR(IF(INDEX(Metrics!$G$6:$G$70,MATCH(CY_Actual_Cumulative!$D19,Metrics!$D$6:$D$70,0))=Calc!$K$8,SUM(CY_Actual!$F19:J19),AVERAGE(CY_Actual!$F19:J19)),"")</f>
        <v>0.124</v>
      </c>
      <c r="K19" s="49">
        <f>IFERROR(IF(INDEX(Metrics!$G$6:$G$70,MATCH(CY_Actual_Cumulative!$D19,Metrics!$D$6:$D$70,0))=Calc!$K$8,SUM(CY_Actual!$F19:K19),AVERAGE(CY_Actual!$F19:K19)),"")</f>
        <v>0.12333333333333334</v>
      </c>
      <c r="L19" s="49">
        <f>IFERROR(IF(INDEX(Metrics!$G$6:$G$70,MATCH(CY_Actual_Cumulative!$D19,Metrics!$D$6:$D$70,0))=Calc!$K$8,SUM(CY_Actual!$F19:L19),AVERAGE(CY_Actual!$F19:L19)),"")</f>
        <v>0.12333333333333334</v>
      </c>
      <c r="M19" s="49">
        <f>IFERROR(IF(INDEX(Metrics!$G$6:$G$70,MATCH(CY_Actual_Cumulative!$D19,Metrics!$D$6:$D$70,0))=Calc!$K$8,SUM(CY_Actual!$F19:M19),AVERAGE(CY_Actual!$F19:M19)),"")</f>
        <v>0.12333333333333334</v>
      </c>
      <c r="N19" s="49">
        <f>IFERROR(IF(INDEX(Metrics!$G$6:$G$70,MATCH(CY_Actual_Cumulative!$D19,Metrics!$D$6:$D$70,0))=Calc!$K$8,SUM(CY_Actual!$F19:N19),AVERAGE(CY_Actual!$F19:N19)),"")</f>
        <v>0.12333333333333334</v>
      </c>
      <c r="O19" s="49">
        <f>IFERROR(IF(INDEX(Metrics!$G$6:$G$70,MATCH(CY_Actual_Cumulative!$D19,Metrics!$D$6:$D$70,0))=Calc!$K$8,SUM(CY_Actual!$F19:O19),AVERAGE(CY_Actual!$F19:O19)),"")</f>
        <v>0.12333333333333334</v>
      </c>
      <c r="P19" s="49">
        <f>IFERROR(IF(INDEX(Metrics!$G$6:$G$70,MATCH(CY_Actual_Cumulative!$D19,Metrics!$D$6:$D$70,0))=Calc!$K$8,SUM(CY_Actual!$F19:P19),AVERAGE(CY_Actual!$F19:P19)),"")</f>
        <v>0.12333333333333334</v>
      </c>
      <c r="Q19" s="83">
        <f>IFERROR(IF(INDEX(Metrics!$G$6:$G$70,MATCH(CY_Actual_Cumulative!$D19,Metrics!$D$6:$D$70,0))=Calc!$K$8,SUM(CY_Actual!$F19:Q19),AVERAGE(CY_Actual!$F19:Q19)),"")</f>
        <v>0.12333333333333334</v>
      </c>
    </row>
    <row r="20" spans="1:17" x14ac:dyDescent="0.25">
      <c r="A20" s="3"/>
      <c r="B20" s="69">
        <f>IFERROR(IF(LEN(INDEX(Metrics!$B$6:$E$70,ROW($A20)-ROW($A$5),MATCH(B$5,Metrics!$B$5:$E$5,0)))=0,"",INDEX(Metrics!$B$6:$E$70,ROW($A20)-ROW($A$5),MATCH(B$5,Metrics!$B$5:$E$5,0))),"")</f>
        <v>303</v>
      </c>
      <c r="C20" s="178" t="str">
        <f>IFERROR(IF(LEN(INDEX(Metrics!$B$6:$E$70,ROW($A20)-ROW($A$5),MATCH(C$5,Metrics!$B$5:$E$5,0)))=0,"",INDEX(Metrics!$B$6:$E$70,ROW($A20)-ROW($A$5),MATCH(C$5,Metrics!$B$5:$E$5,0))),"")</f>
        <v>Quality &amp; Performance</v>
      </c>
      <c r="D20" s="178" t="str">
        <f>IFERROR(IF(LEN(INDEX(Metrics!$B$6:$E$70,ROW($A20)-ROW($A$5),MATCH(D$5,Metrics!$B$5:$E$5,0)))=0,"",INDEX(Metrics!$B$6:$E$70,ROW($A20)-ROW($A$5),MATCH(D$5,Metrics!$B$5:$E$5,0))),"")</f>
        <v>Internal Mobility Rate</v>
      </c>
      <c r="E20" s="42" t="str">
        <f>IFERROR(IF(LEN(INDEX(Metrics!$B$6:$E$70,ROW($A20)-ROW($A$5),MATCH(E$5,Metrics!$B$5:$E$5,0)))=0,"",INDEX(Metrics!$B$6:$E$70,ROW($A20)-ROW($A$5),MATCH(E$5,Metrics!$B$5:$E$5,0))),"")</f>
        <v>%</v>
      </c>
      <c r="F20" s="50">
        <f>IFERROR(IF(INDEX(Metrics!$G$6:$G$70,MATCH(CY_Actual_Cumulative!$D20,Metrics!$D$6:$D$70,0))=Calc!$K$8,SUM(CY_Actual!$F20:F20),AVERAGE(CY_Actual!$F20:F20)),"")</f>
        <v>0.2</v>
      </c>
      <c r="G20" s="50">
        <f>IFERROR(IF(INDEX(Metrics!$G$6:$G$70,MATCH(CY_Actual_Cumulative!$D20,Metrics!$D$6:$D$70,0))=Calc!$K$8,SUM(CY_Actual!$F20:G20),AVERAGE(CY_Actual!$F20:G20)),"")</f>
        <v>0.22500000000000001</v>
      </c>
      <c r="H20" s="50">
        <f>IFERROR(IF(INDEX(Metrics!$G$6:$G$70,MATCH(CY_Actual_Cumulative!$D20,Metrics!$D$6:$D$70,0))=Calc!$K$8,SUM(CY_Actual!$F20:H20),AVERAGE(CY_Actual!$F20:H20)),"")</f>
        <v>0.23333333333333331</v>
      </c>
      <c r="I20" s="50">
        <f>IFERROR(IF(INDEX(Metrics!$G$6:$G$70,MATCH(CY_Actual_Cumulative!$D20,Metrics!$D$6:$D$70,0))=Calc!$K$8,SUM(CY_Actual!$F20:I20),AVERAGE(CY_Actual!$F20:I20)),"")</f>
        <v>0.25</v>
      </c>
      <c r="J20" s="50">
        <f>IFERROR(IF(INDEX(Metrics!$G$6:$G$70,MATCH(CY_Actual_Cumulative!$D20,Metrics!$D$6:$D$70,0))=Calc!$K$8,SUM(CY_Actual!$F20:J20),AVERAGE(CY_Actual!$F20:J20)),"")</f>
        <v>0.248</v>
      </c>
      <c r="K20" s="50">
        <f>IFERROR(IF(INDEX(Metrics!$G$6:$G$70,MATCH(CY_Actual_Cumulative!$D20,Metrics!$D$6:$D$70,0))=Calc!$K$8,SUM(CY_Actual!$F20:K20),AVERAGE(CY_Actual!$F20:K20)),"")</f>
        <v>0.24333333333333332</v>
      </c>
      <c r="L20" s="50">
        <f>IFERROR(IF(INDEX(Metrics!$G$6:$G$70,MATCH(CY_Actual_Cumulative!$D20,Metrics!$D$6:$D$70,0))=Calc!$K$8,SUM(CY_Actual!$F20:L20),AVERAGE(CY_Actual!$F20:L20)),"")</f>
        <v>0.24333333333333332</v>
      </c>
      <c r="M20" s="50">
        <f>IFERROR(IF(INDEX(Metrics!$G$6:$G$70,MATCH(CY_Actual_Cumulative!$D20,Metrics!$D$6:$D$70,0))=Calc!$K$8,SUM(CY_Actual!$F20:M20),AVERAGE(CY_Actual!$F20:M20)),"")</f>
        <v>0.24333333333333332</v>
      </c>
      <c r="N20" s="50">
        <f>IFERROR(IF(INDEX(Metrics!$G$6:$G$70,MATCH(CY_Actual_Cumulative!$D20,Metrics!$D$6:$D$70,0))=Calc!$K$8,SUM(CY_Actual!$F20:N20),AVERAGE(CY_Actual!$F20:N20)),"")</f>
        <v>0.24333333333333332</v>
      </c>
      <c r="O20" s="50">
        <f>IFERROR(IF(INDEX(Metrics!$G$6:$G$70,MATCH(CY_Actual_Cumulative!$D20,Metrics!$D$6:$D$70,0))=Calc!$K$8,SUM(CY_Actual!$F20:O20),AVERAGE(CY_Actual!$F20:O20)),"")</f>
        <v>0.24333333333333332</v>
      </c>
      <c r="P20" s="50">
        <f>IFERROR(IF(INDEX(Metrics!$G$6:$G$70,MATCH(CY_Actual_Cumulative!$D20,Metrics!$D$6:$D$70,0))=Calc!$K$8,SUM(CY_Actual!$F20:P20),AVERAGE(CY_Actual!$F20:P20)),"")</f>
        <v>0.24333333333333332</v>
      </c>
      <c r="Q20" s="80">
        <f>IFERROR(IF(INDEX(Metrics!$G$6:$G$70,MATCH(CY_Actual_Cumulative!$D20,Metrics!$D$6:$D$70,0))=Calc!$K$8,SUM(CY_Actual!$F20:Q20),AVERAGE(CY_Actual!$F20:Q20)),"")</f>
        <v>0.24333333333333332</v>
      </c>
    </row>
    <row r="21" spans="1:17" x14ac:dyDescent="0.25">
      <c r="A21" s="3"/>
      <c r="B21" s="69">
        <f>IFERROR(IF(LEN(INDEX(Metrics!$B$6:$E$70,ROW($A21)-ROW($A$5),MATCH(B$5,Metrics!$B$5:$E$5,0)))=0,"",INDEX(Metrics!$B$6:$E$70,ROW($A21)-ROW($A$5),MATCH(B$5,Metrics!$B$5:$E$5,0))),"")</f>
        <v>304</v>
      </c>
      <c r="C21" s="178" t="str">
        <f>IFERROR(IF(LEN(INDEX(Metrics!$B$6:$E$70,ROW($A21)-ROW($A$5),MATCH(C$5,Metrics!$B$5:$E$5,0)))=0,"",INDEX(Metrics!$B$6:$E$70,ROW($A21)-ROW($A$5),MATCH(C$5,Metrics!$B$5:$E$5,0))),"")</f>
        <v>Quality &amp; Performance</v>
      </c>
      <c r="D21" s="178" t="str">
        <f>IFERROR(IF(LEN(INDEX(Metrics!$B$6:$E$70,ROW($A21)-ROW($A$5),MATCH(D$5,Metrics!$B$5:$E$5,0)))=0,"",INDEX(Metrics!$B$6:$E$70,ROW($A21)-ROW($A$5),MATCH(D$5,Metrics!$B$5:$E$5,0))),"")</f>
        <v>Hiring Manager Satisfaction</v>
      </c>
      <c r="E21" s="42" t="str">
        <f>IFERROR(IF(LEN(INDEX(Metrics!$B$6:$E$70,ROW($A21)-ROW($A$5),MATCH(E$5,Metrics!$B$5:$E$5,0)))=0,"",INDEX(Metrics!$B$6:$E$70,ROW($A21)-ROW($A$5),MATCH(E$5,Metrics!$B$5:$E$5,0))),"")</f>
        <v>Points</v>
      </c>
      <c r="F21" s="52">
        <f>IFERROR(IF(INDEX(Metrics!$G$6:$G$70,MATCH(CY_Actual_Cumulative!$D21,Metrics!$D$6:$D$70,0))=Calc!$K$8,SUM(CY_Actual!$F21:F21),AVERAGE(CY_Actual!$F21:F21)),"")</f>
        <v>80</v>
      </c>
      <c r="G21" s="52">
        <f>IFERROR(IF(INDEX(Metrics!$G$6:$G$70,MATCH(CY_Actual_Cumulative!$D21,Metrics!$D$6:$D$70,0))=Calc!$K$8,SUM(CY_Actual!$F21:G21),AVERAGE(CY_Actual!$F21:G21)),"")</f>
        <v>77.5</v>
      </c>
      <c r="H21" s="52">
        <f>IFERROR(IF(INDEX(Metrics!$G$6:$G$70,MATCH(CY_Actual_Cumulative!$D21,Metrics!$D$6:$D$70,0))=Calc!$K$8,SUM(CY_Actual!$F21:H21),AVERAGE(CY_Actual!$F21:H21)),"")</f>
        <v>78.333333333333329</v>
      </c>
      <c r="I21" s="52">
        <f>IFERROR(IF(INDEX(Metrics!$G$6:$G$70,MATCH(CY_Actual_Cumulative!$D21,Metrics!$D$6:$D$70,0))=Calc!$K$8,SUM(CY_Actual!$F21:I21),AVERAGE(CY_Actual!$F21:I21)),"")</f>
        <v>73.75</v>
      </c>
      <c r="J21" s="52">
        <f>IFERROR(IF(INDEX(Metrics!$G$6:$G$70,MATCH(CY_Actual_Cumulative!$D21,Metrics!$D$6:$D$70,0))=Calc!$K$8,SUM(CY_Actual!$F21:J21),AVERAGE(CY_Actual!$F21:J21)),"")</f>
        <v>73</v>
      </c>
      <c r="K21" s="52">
        <f>IFERROR(IF(INDEX(Metrics!$G$6:$G$70,MATCH(CY_Actual_Cumulative!$D21,Metrics!$D$6:$D$70,0))=Calc!$K$8,SUM(CY_Actual!$F21:K21),AVERAGE(CY_Actual!$F21:K21)),"")</f>
        <v>73.333333333333329</v>
      </c>
      <c r="L21" s="52">
        <f>IFERROR(IF(INDEX(Metrics!$G$6:$G$70,MATCH(CY_Actual_Cumulative!$D21,Metrics!$D$6:$D$70,0))=Calc!$K$8,SUM(CY_Actual!$F21:L21),AVERAGE(CY_Actual!$F21:L21)),"")</f>
        <v>73.333333333333329</v>
      </c>
      <c r="M21" s="52">
        <f>IFERROR(IF(INDEX(Metrics!$G$6:$G$70,MATCH(CY_Actual_Cumulative!$D21,Metrics!$D$6:$D$70,0))=Calc!$K$8,SUM(CY_Actual!$F21:M21),AVERAGE(CY_Actual!$F21:M21)),"")</f>
        <v>73.333333333333329</v>
      </c>
      <c r="N21" s="52">
        <f>IFERROR(IF(INDEX(Metrics!$G$6:$G$70,MATCH(CY_Actual_Cumulative!$D21,Metrics!$D$6:$D$70,0))=Calc!$K$8,SUM(CY_Actual!$F21:N21),AVERAGE(CY_Actual!$F21:N21)),"")</f>
        <v>73.333333333333329</v>
      </c>
      <c r="O21" s="52">
        <f>IFERROR(IF(INDEX(Metrics!$G$6:$G$70,MATCH(CY_Actual_Cumulative!$D21,Metrics!$D$6:$D$70,0))=Calc!$K$8,SUM(CY_Actual!$F21:O21),AVERAGE(CY_Actual!$F21:O21)),"")</f>
        <v>73.333333333333329</v>
      </c>
      <c r="P21" s="52">
        <f>IFERROR(IF(INDEX(Metrics!$G$6:$G$70,MATCH(CY_Actual_Cumulative!$D21,Metrics!$D$6:$D$70,0))=Calc!$K$8,SUM(CY_Actual!$F21:P21),AVERAGE(CY_Actual!$F21:P21)),"")</f>
        <v>73.333333333333329</v>
      </c>
      <c r="Q21" s="82">
        <f>IFERROR(IF(INDEX(Metrics!$G$6:$G$70,MATCH(CY_Actual_Cumulative!$D21,Metrics!$D$6:$D$70,0))=Calc!$K$8,SUM(CY_Actual!$F21:Q21),AVERAGE(CY_Actual!$F21:Q21)),"")</f>
        <v>73.333333333333329</v>
      </c>
    </row>
    <row r="22" spans="1:17" x14ac:dyDescent="0.25">
      <c r="A22" s="3"/>
      <c r="B22" s="69">
        <f>IFERROR(IF(LEN(INDEX(Metrics!$B$6:$E$70,ROW($A22)-ROW($A$5),MATCH(B$5,Metrics!$B$5:$E$5,0)))=0,"",INDEX(Metrics!$B$6:$E$70,ROW($A22)-ROW($A$5),MATCH(B$5,Metrics!$B$5:$E$5,0))),"")</f>
        <v>305</v>
      </c>
      <c r="C22" s="178" t="str">
        <f>IFERROR(IF(LEN(INDEX(Metrics!$B$6:$E$70,ROW($A22)-ROW($A$5),MATCH(C$5,Metrics!$B$5:$E$5,0)))=0,"",INDEX(Metrics!$B$6:$E$70,ROW($A22)-ROW($A$5),MATCH(C$5,Metrics!$B$5:$E$5,0))),"")</f>
        <v>Quality &amp; Performance</v>
      </c>
      <c r="D22" s="178" t="str">
        <f>IFERROR(IF(LEN(INDEX(Metrics!$B$6:$E$70,ROW($A22)-ROW($A$5),MATCH(D$5,Metrics!$B$5:$E$5,0)))=0,"",INDEX(Metrics!$B$6:$E$70,ROW($A22)-ROW($A$5),MATCH(D$5,Metrics!$B$5:$E$5,0))),"")</f>
        <v/>
      </c>
      <c r="E22" s="42" t="str">
        <f>IFERROR(IF(LEN(INDEX(Metrics!$B$6:$E$70,ROW($A22)-ROW($A$5),MATCH(E$5,Metrics!$B$5:$E$5,0)))=0,"",INDEX(Metrics!$B$6:$E$70,ROW($A22)-ROW($A$5),MATCH(E$5,Metrics!$B$5:$E$5,0))),"")</f>
        <v/>
      </c>
      <c r="F22" s="195" t="str">
        <f>IFERROR(IF(INDEX(Metrics!$G$6:$G$70,MATCH(CY_Actual_Cumulative!$D22,Metrics!$D$6:$D$70,0))=Calc!$K$8,SUM(CY_Actual!$F22:F22),AVERAGE(CY_Actual!$F22:F22)),"")</f>
        <v/>
      </c>
      <c r="G22" s="195" t="str">
        <f>IFERROR(IF(INDEX(Metrics!$G$6:$G$70,MATCH(CY_Actual_Cumulative!$D22,Metrics!$D$6:$D$70,0))=Calc!$K$8,SUM(CY_Actual!$F22:G22),AVERAGE(CY_Actual!$F22:G22)),"")</f>
        <v/>
      </c>
      <c r="H22" s="195" t="str">
        <f>IFERROR(IF(INDEX(Metrics!$G$6:$G$70,MATCH(CY_Actual_Cumulative!$D22,Metrics!$D$6:$D$70,0))=Calc!$K$8,SUM(CY_Actual!$F22:H22),AVERAGE(CY_Actual!$F22:H22)),"")</f>
        <v/>
      </c>
      <c r="I22" s="195" t="str">
        <f>IFERROR(IF(INDEX(Metrics!$G$6:$G$70,MATCH(CY_Actual_Cumulative!$D22,Metrics!$D$6:$D$70,0))=Calc!$K$8,SUM(CY_Actual!$F22:I22),AVERAGE(CY_Actual!$F22:I22)),"")</f>
        <v/>
      </c>
      <c r="J22" s="195" t="str">
        <f>IFERROR(IF(INDEX(Metrics!$G$6:$G$70,MATCH(CY_Actual_Cumulative!$D22,Metrics!$D$6:$D$70,0))=Calc!$K$8,SUM(CY_Actual!$F22:J22),AVERAGE(CY_Actual!$F22:J22)),"")</f>
        <v/>
      </c>
      <c r="K22" s="195" t="str">
        <f>IFERROR(IF(INDEX(Metrics!$G$6:$G$70,MATCH(CY_Actual_Cumulative!$D22,Metrics!$D$6:$D$70,0))=Calc!$K$8,SUM(CY_Actual!$F22:K22),AVERAGE(CY_Actual!$F22:K22)),"")</f>
        <v/>
      </c>
      <c r="L22" s="195" t="str">
        <f>IFERROR(IF(INDEX(Metrics!$G$6:$G$70,MATCH(CY_Actual_Cumulative!$D22,Metrics!$D$6:$D$70,0))=Calc!$K$8,SUM(CY_Actual!$F22:L22),AVERAGE(CY_Actual!$F22:L22)),"")</f>
        <v/>
      </c>
      <c r="M22" s="195" t="str">
        <f>IFERROR(IF(INDEX(Metrics!$G$6:$G$70,MATCH(CY_Actual_Cumulative!$D22,Metrics!$D$6:$D$70,0))=Calc!$K$8,SUM(CY_Actual!$F22:M22),AVERAGE(CY_Actual!$F22:M22)),"")</f>
        <v/>
      </c>
      <c r="N22" s="195" t="str">
        <f>IFERROR(IF(INDEX(Metrics!$G$6:$G$70,MATCH(CY_Actual_Cumulative!$D22,Metrics!$D$6:$D$70,0))=Calc!$K$8,SUM(CY_Actual!$F22:N22),AVERAGE(CY_Actual!$F22:N22)),"")</f>
        <v/>
      </c>
      <c r="O22" s="195" t="str">
        <f>IFERROR(IF(INDEX(Metrics!$G$6:$G$70,MATCH(CY_Actual_Cumulative!$D22,Metrics!$D$6:$D$70,0))=Calc!$K$8,SUM(CY_Actual!$F22:O22),AVERAGE(CY_Actual!$F22:O22)),"")</f>
        <v/>
      </c>
      <c r="P22" s="195" t="str">
        <f>IFERROR(IF(INDEX(Metrics!$G$6:$G$70,MATCH(CY_Actual_Cumulative!$D22,Metrics!$D$6:$D$70,0))=Calc!$K$8,SUM(CY_Actual!$F22:P22),AVERAGE(CY_Actual!$F22:P22)),"")</f>
        <v/>
      </c>
      <c r="Q22" s="196" t="str">
        <f>IFERROR(IF(INDEX(Metrics!$G$6:$G$70,MATCH(CY_Actual_Cumulative!$D22,Metrics!$D$6:$D$70,0))=Calc!$K$8,SUM(CY_Actual!$F22:Q22),AVERAGE(CY_Actual!$F22:Q22)),"")</f>
        <v/>
      </c>
    </row>
    <row r="23" spans="1:17" x14ac:dyDescent="0.25">
      <c r="A23" s="3"/>
      <c r="B23" s="69">
        <f>IFERROR(IF(LEN(INDEX(Metrics!$B$6:$E$70,ROW($A23)-ROW($A$5),MATCH(B$5,Metrics!$B$5:$E$5,0)))=0,"",INDEX(Metrics!$B$6:$E$70,ROW($A23)-ROW($A$5),MATCH(B$5,Metrics!$B$5:$E$5,0))),"")</f>
        <v>306</v>
      </c>
      <c r="C23" s="178" t="str">
        <f>IFERROR(IF(LEN(INDEX(Metrics!$B$6:$E$70,ROW($A23)-ROW($A$5),MATCH(C$5,Metrics!$B$5:$E$5,0)))=0,"",INDEX(Metrics!$B$6:$E$70,ROW($A23)-ROW($A$5),MATCH(C$5,Metrics!$B$5:$E$5,0))),"")</f>
        <v>Quality &amp; Performance</v>
      </c>
      <c r="D23" s="178" t="str">
        <f>IFERROR(IF(LEN(INDEX(Metrics!$B$6:$E$70,ROW($A23)-ROW($A$5),MATCH(D$5,Metrics!$B$5:$E$5,0)))=0,"",INDEX(Metrics!$B$6:$E$70,ROW($A23)-ROW($A$5),MATCH(D$5,Metrics!$B$5:$E$5,0))),"")</f>
        <v/>
      </c>
      <c r="E23" s="42" t="str">
        <f>IFERROR(IF(LEN(INDEX(Metrics!$B$6:$E$70,ROW($A23)-ROW($A$5),MATCH(E$5,Metrics!$B$5:$E$5,0)))=0,"",INDEX(Metrics!$B$6:$E$70,ROW($A23)-ROW($A$5),MATCH(E$5,Metrics!$B$5:$E$5,0))),"")</f>
        <v/>
      </c>
      <c r="F23" s="195" t="str">
        <f>IFERROR(IF(INDEX(Metrics!$G$6:$G$70,MATCH(CY_Actual_Cumulative!$D23,Metrics!$D$6:$D$70,0))=Calc!$K$8,SUM(CY_Actual!$F23:F23),AVERAGE(CY_Actual!$F23:F23)),"")</f>
        <v/>
      </c>
      <c r="G23" s="195" t="str">
        <f>IFERROR(IF(INDEX(Metrics!$G$6:$G$70,MATCH(CY_Actual_Cumulative!$D23,Metrics!$D$6:$D$70,0))=Calc!$K$8,SUM(CY_Actual!$F23:G23),AVERAGE(CY_Actual!$F23:G23)),"")</f>
        <v/>
      </c>
      <c r="H23" s="195" t="str">
        <f>IFERROR(IF(INDEX(Metrics!$G$6:$G$70,MATCH(CY_Actual_Cumulative!$D23,Metrics!$D$6:$D$70,0))=Calc!$K$8,SUM(CY_Actual!$F23:H23),AVERAGE(CY_Actual!$F23:H23)),"")</f>
        <v/>
      </c>
      <c r="I23" s="195" t="str">
        <f>IFERROR(IF(INDEX(Metrics!$G$6:$G$70,MATCH(CY_Actual_Cumulative!$D23,Metrics!$D$6:$D$70,0))=Calc!$K$8,SUM(CY_Actual!$F23:I23),AVERAGE(CY_Actual!$F23:I23)),"")</f>
        <v/>
      </c>
      <c r="J23" s="195" t="str">
        <f>IFERROR(IF(INDEX(Metrics!$G$6:$G$70,MATCH(CY_Actual_Cumulative!$D23,Metrics!$D$6:$D$70,0))=Calc!$K$8,SUM(CY_Actual!$F23:J23),AVERAGE(CY_Actual!$F23:J23)),"")</f>
        <v/>
      </c>
      <c r="K23" s="195" t="str">
        <f>IFERROR(IF(INDEX(Metrics!$G$6:$G$70,MATCH(CY_Actual_Cumulative!$D23,Metrics!$D$6:$D$70,0))=Calc!$K$8,SUM(CY_Actual!$F23:K23),AVERAGE(CY_Actual!$F23:K23)),"")</f>
        <v/>
      </c>
      <c r="L23" s="195" t="str">
        <f>IFERROR(IF(INDEX(Metrics!$G$6:$G$70,MATCH(CY_Actual_Cumulative!$D23,Metrics!$D$6:$D$70,0))=Calc!$K$8,SUM(CY_Actual!$F23:L23),AVERAGE(CY_Actual!$F23:L23)),"")</f>
        <v/>
      </c>
      <c r="M23" s="195" t="str">
        <f>IFERROR(IF(INDEX(Metrics!$G$6:$G$70,MATCH(CY_Actual_Cumulative!$D23,Metrics!$D$6:$D$70,0))=Calc!$K$8,SUM(CY_Actual!$F23:M23),AVERAGE(CY_Actual!$F23:M23)),"")</f>
        <v/>
      </c>
      <c r="N23" s="195" t="str">
        <f>IFERROR(IF(INDEX(Metrics!$G$6:$G$70,MATCH(CY_Actual_Cumulative!$D23,Metrics!$D$6:$D$70,0))=Calc!$K$8,SUM(CY_Actual!$F23:N23),AVERAGE(CY_Actual!$F23:N23)),"")</f>
        <v/>
      </c>
      <c r="O23" s="195" t="str">
        <f>IFERROR(IF(INDEX(Metrics!$G$6:$G$70,MATCH(CY_Actual_Cumulative!$D23,Metrics!$D$6:$D$70,0))=Calc!$K$8,SUM(CY_Actual!$F23:O23),AVERAGE(CY_Actual!$F23:O23)),"")</f>
        <v/>
      </c>
      <c r="P23" s="195" t="str">
        <f>IFERROR(IF(INDEX(Metrics!$G$6:$G$70,MATCH(CY_Actual_Cumulative!$D23,Metrics!$D$6:$D$70,0))=Calc!$K$8,SUM(CY_Actual!$F23:P23),AVERAGE(CY_Actual!$F23:P23)),"")</f>
        <v/>
      </c>
      <c r="Q23" s="196" t="str">
        <f>IFERROR(IF(INDEX(Metrics!$G$6:$G$70,MATCH(CY_Actual_Cumulative!$D23,Metrics!$D$6:$D$70,0))=Calc!$K$8,SUM(CY_Actual!$F23:Q23),AVERAGE(CY_Actual!$F23:Q23)),"")</f>
        <v/>
      </c>
    </row>
    <row r="24" spans="1:17" x14ac:dyDescent="0.25">
      <c r="A24" s="3"/>
      <c r="B24" s="219">
        <f>IFERROR(IF(LEN(INDEX(Metrics!$B$6:$E$70,ROW($A24)-ROW($A$5),MATCH(B$5,Metrics!$B$5:$E$5,0)))=0,"",INDEX(Metrics!$B$6:$E$70,ROW($A24)-ROW($A$5),MATCH(B$5,Metrics!$B$5:$E$5,0))),"")</f>
        <v>307</v>
      </c>
      <c r="C24" s="220" t="str">
        <f>IFERROR(IF(LEN(INDEX(Metrics!$B$6:$E$70,ROW($A24)-ROW($A$5),MATCH(C$5,Metrics!$B$5:$E$5,0)))=0,"",INDEX(Metrics!$B$6:$E$70,ROW($A24)-ROW($A$5),MATCH(C$5,Metrics!$B$5:$E$5,0))),"")</f>
        <v>Quality &amp; Performance</v>
      </c>
      <c r="D24" s="220" t="str">
        <f>IFERROR(IF(LEN(INDEX(Metrics!$B$6:$E$70,ROW($A24)-ROW($A$5),MATCH(D$5,Metrics!$B$5:$E$5,0)))=0,"",INDEX(Metrics!$B$6:$E$70,ROW($A24)-ROW($A$5),MATCH(D$5,Metrics!$B$5:$E$5,0))),"")</f>
        <v/>
      </c>
      <c r="E24" s="221" t="str">
        <f>IFERROR(IF(LEN(INDEX(Metrics!$B$6:$E$70,ROW($A24)-ROW($A$5),MATCH(E$5,Metrics!$B$5:$E$5,0)))=0,"",INDEX(Metrics!$B$6:$E$70,ROW($A24)-ROW($A$5),MATCH(E$5,Metrics!$B$5:$E$5,0))),"")</f>
        <v/>
      </c>
      <c r="F24" s="222" t="str">
        <f>IFERROR(IF(INDEX(Metrics!$G$6:$G$70,MATCH(CY_Actual_Cumulative!$D24,Metrics!$D$6:$D$70,0))=Calc!$K$8,SUM(CY_Actual!$F24:F24),AVERAGE(CY_Actual!$F24:F24)),"")</f>
        <v/>
      </c>
      <c r="G24" s="222" t="str">
        <f>IFERROR(IF(INDEX(Metrics!$G$6:$G$70,MATCH(CY_Actual_Cumulative!$D24,Metrics!$D$6:$D$70,0))=Calc!$K$8,SUM(CY_Actual!$F24:G24),AVERAGE(CY_Actual!$F24:G24)),"")</f>
        <v/>
      </c>
      <c r="H24" s="222" t="str">
        <f>IFERROR(IF(INDEX(Metrics!$G$6:$G$70,MATCH(CY_Actual_Cumulative!$D24,Metrics!$D$6:$D$70,0))=Calc!$K$8,SUM(CY_Actual!$F24:H24),AVERAGE(CY_Actual!$F24:H24)),"")</f>
        <v/>
      </c>
      <c r="I24" s="222" t="str">
        <f>IFERROR(IF(INDEX(Metrics!$G$6:$G$70,MATCH(CY_Actual_Cumulative!$D24,Metrics!$D$6:$D$70,0))=Calc!$K$8,SUM(CY_Actual!$F24:I24),AVERAGE(CY_Actual!$F24:I24)),"")</f>
        <v/>
      </c>
      <c r="J24" s="222" t="str">
        <f>IFERROR(IF(INDEX(Metrics!$G$6:$G$70,MATCH(CY_Actual_Cumulative!$D24,Metrics!$D$6:$D$70,0))=Calc!$K$8,SUM(CY_Actual!$F24:J24),AVERAGE(CY_Actual!$F24:J24)),"")</f>
        <v/>
      </c>
      <c r="K24" s="222" t="str">
        <f>IFERROR(IF(INDEX(Metrics!$G$6:$G$70,MATCH(CY_Actual_Cumulative!$D24,Metrics!$D$6:$D$70,0))=Calc!$K$8,SUM(CY_Actual!$F24:K24),AVERAGE(CY_Actual!$F24:K24)),"")</f>
        <v/>
      </c>
      <c r="L24" s="222" t="str">
        <f>IFERROR(IF(INDEX(Metrics!$G$6:$G$70,MATCH(CY_Actual_Cumulative!$D24,Metrics!$D$6:$D$70,0))=Calc!$K$8,SUM(CY_Actual!$F24:L24),AVERAGE(CY_Actual!$F24:L24)),"")</f>
        <v/>
      </c>
      <c r="M24" s="222" t="str">
        <f>IFERROR(IF(INDEX(Metrics!$G$6:$G$70,MATCH(CY_Actual_Cumulative!$D24,Metrics!$D$6:$D$70,0))=Calc!$K$8,SUM(CY_Actual!$F24:M24),AVERAGE(CY_Actual!$F24:M24)),"")</f>
        <v/>
      </c>
      <c r="N24" s="222" t="str">
        <f>IFERROR(IF(INDEX(Metrics!$G$6:$G$70,MATCH(CY_Actual_Cumulative!$D24,Metrics!$D$6:$D$70,0))=Calc!$K$8,SUM(CY_Actual!$F24:N24),AVERAGE(CY_Actual!$F24:N24)),"")</f>
        <v/>
      </c>
      <c r="O24" s="222" t="str">
        <f>IFERROR(IF(INDEX(Metrics!$G$6:$G$70,MATCH(CY_Actual_Cumulative!$D24,Metrics!$D$6:$D$70,0))=Calc!$K$8,SUM(CY_Actual!$F24:O24),AVERAGE(CY_Actual!$F24:O24)),"")</f>
        <v/>
      </c>
      <c r="P24" s="222" t="str">
        <f>IFERROR(IF(INDEX(Metrics!$G$6:$G$70,MATCH(CY_Actual_Cumulative!$D24,Metrics!$D$6:$D$70,0))=Calc!$K$8,SUM(CY_Actual!$F24:P24),AVERAGE(CY_Actual!$F24:P24)),"")</f>
        <v/>
      </c>
      <c r="Q24" s="229" t="str">
        <f>IFERROR(IF(INDEX(Metrics!$G$6:$G$70,MATCH(CY_Actual_Cumulative!$D24,Metrics!$D$6:$D$70,0))=Calc!$K$8,SUM(CY_Actual!$F24:Q24),AVERAGE(CY_Actual!$F24:Q24)),"")</f>
        <v/>
      </c>
    </row>
    <row r="25" spans="1:17" x14ac:dyDescent="0.25">
      <c r="A25" s="3"/>
      <c r="B25" s="230">
        <f>IFERROR(IF(LEN(INDEX(Metrics!$B$6:$E$70,ROW($A25)-ROW($A$5),MATCH(B$5,Metrics!$B$5:$E$5,0)))=0,"",INDEX(Metrics!$B$6:$E$70,ROW($A25)-ROW($A$5),MATCH(B$5,Metrics!$B$5:$E$5,0))),"")</f>
        <v>401</v>
      </c>
      <c r="C25" s="231" t="str">
        <f>IFERROR(IF(LEN(INDEX(Metrics!$B$6:$E$70,ROW($A25)-ROW($A$5),MATCH(C$5,Metrics!$B$5:$E$5,0)))=0,"",INDEX(Metrics!$B$6:$E$70,ROW($A25)-ROW($A$5),MATCH(C$5,Metrics!$B$5:$E$5,0))),"")</f>
        <v>Process and Workflow</v>
      </c>
      <c r="D25" s="231" t="str">
        <f>IFERROR(IF(LEN(INDEX(Metrics!$B$6:$E$70,ROW($A25)-ROW($A$5),MATCH(D$5,Metrics!$B$5:$E$5,0)))=0,"",INDEX(Metrics!$B$6:$E$70,ROW($A25)-ROW($A$5),MATCH(D$5,Metrics!$B$5:$E$5,0))),"")</f>
        <v>Interview-to-Offer Ratio</v>
      </c>
      <c r="E25" s="232" t="str">
        <f>IFERROR(IF(LEN(INDEX(Metrics!$B$6:$E$70,ROW($A25)-ROW($A$5),MATCH(E$5,Metrics!$B$5:$E$5,0)))=0,"",INDEX(Metrics!$B$6:$E$70,ROW($A25)-ROW($A$5),MATCH(E$5,Metrics!$B$5:$E$5,0))),"")</f>
        <v>%</v>
      </c>
      <c r="F25" s="233" t="str">
        <f>IFERROR(IF(INDEX(Metrics!$G$6:$G$70,MATCH(CY_Actual_Cumulative!$D25,Metrics!$D$6:$D$70,0))=Calc!$K$8,SUM(CY_Actual!$F25:F25),AVERAGE(CY_Actual!$F25:F25)),"")</f>
        <v/>
      </c>
      <c r="G25" s="233" t="str">
        <f>IFERROR(IF(INDEX(Metrics!$G$6:$G$70,MATCH(CY_Actual_Cumulative!$D25,Metrics!$D$6:$D$70,0))=Calc!$K$8,SUM(CY_Actual!$F25:G25),AVERAGE(CY_Actual!$F25:G25)),"")</f>
        <v/>
      </c>
      <c r="H25" s="233" t="str">
        <f>IFERROR(IF(INDEX(Metrics!$G$6:$G$70,MATCH(CY_Actual_Cumulative!$D25,Metrics!$D$6:$D$70,0))=Calc!$K$8,SUM(CY_Actual!$F25:H25),AVERAGE(CY_Actual!$F25:H25)),"")</f>
        <v/>
      </c>
      <c r="I25" s="233" t="str">
        <f>IFERROR(IF(INDEX(Metrics!$G$6:$G$70,MATCH(CY_Actual_Cumulative!$D25,Metrics!$D$6:$D$70,0))=Calc!$K$8,SUM(CY_Actual!$F25:I25),AVERAGE(CY_Actual!$F25:I25)),"")</f>
        <v/>
      </c>
      <c r="J25" s="233" t="str">
        <f>IFERROR(IF(INDEX(Metrics!$G$6:$G$70,MATCH(CY_Actual_Cumulative!$D25,Metrics!$D$6:$D$70,0))=Calc!$K$8,SUM(CY_Actual!$F25:J25),AVERAGE(CY_Actual!$F25:J25)),"")</f>
        <v/>
      </c>
      <c r="K25" s="233" t="str">
        <f>IFERROR(IF(INDEX(Metrics!$G$6:$G$70,MATCH(CY_Actual_Cumulative!$D25,Metrics!$D$6:$D$70,0))=Calc!$K$8,SUM(CY_Actual!$F25:K25),AVERAGE(CY_Actual!$F25:K25)),"")</f>
        <v/>
      </c>
      <c r="L25" s="233" t="str">
        <f>IFERROR(IF(INDEX(Metrics!$G$6:$G$70,MATCH(CY_Actual_Cumulative!$D25,Metrics!$D$6:$D$70,0))=Calc!$K$8,SUM(CY_Actual!$F25:L25),AVERAGE(CY_Actual!$F25:L25)),"")</f>
        <v/>
      </c>
      <c r="M25" s="233" t="str">
        <f>IFERROR(IF(INDEX(Metrics!$G$6:$G$70,MATCH(CY_Actual_Cumulative!$D25,Metrics!$D$6:$D$70,0))=Calc!$K$8,SUM(CY_Actual!$F25:M25),AVERAGE(CY_Actual!$F25:M25)),"")</f>
        <v/>
      </c>
      <c r="N25" s="233" t="str">
        <f>IFERROR(IF(INDEX(Metrics!$G$6:$G$70,MATCH(CY_Actual_Cumulative!$D25,Metrics!$D$6:$D$70,0))=Calc!$K$8,SUM(CY_Actual!$F25:N25),AVERAGE(CY_Actual!$F25:N25)),"")</f>
        <v/>
      </c>
      <c r="O25" s="233" t="str">
        <f>IFERROR(IF(INDEX(Metrics!$G$6:$G$70,MATCH(CY_Actual_Cumulative!$D25,Metrics!$D$6:$D$70,0))=Calc!$K$8,SUM(CY_Actual!$F25:O25),AVERAGE(CY_Actual!$F25:O25)),"")</f>
        <v/>
      </c>
      <c r="P25" s="233" t="str">
        <f>IFERROR(IF(INDEX(Metrics!$G$6:$G$70,MATCH(CY_Actual_Cumulative!$D25,Metrics!$D$6:$D$70,0))=Calc!$K$8,SUM(CY_Actual!$F25:P25),AVERAGE(CY_Actual!$F25:P25)),"")</f>
        <v/>
      </c>
      <c r="Q25" s="234" t="str">
        <f>IFERROR(IF(INDEX(Metrics!$G$6:$G$70,MATCH(CY_Actual_Cumulative!$D25,Metrics!$D$6:$D$70,0))=Calc!$K$8,SUM(CY_Actual!$F25:Q25),AVERAGE(CY_Actual!$F25:Q25)),"")</f>
        <v/>
      </c>
    </row>
    <row r="26" spans="1:17" x14ac:dyDescent="0.25">
      <c r="A26" s="3"/>
      <c r="B26" s="235">
        <f>IFERROR(IF(LEN(INDEX(Metrics!$B$6:$E$70,ROW($A26)-ROW($A$5),MATCH(B$5,Metrics!$B$5:$E$5,0)))=0,"",INDEX(Metrics!$B$6:$E$70,ROW($A26)-ROW($A$5),MATCH(B$5,Metrics!$B$5:$E$5,0))),"")</f>
        <v>402</v>
      </c>
      <c r="C26" s="236" t="str">
        <f>IFERROR(IF(LEN(INDEX(Metrics!$B$6:$E$70,ROW($A26)-ROW($A$5),MATCH(C$5,Metrics!$B$5:$E$5,0)))=0,"",INDEX(Metrics!$B$6:$E$70,ROW($A26)-ROW($A$5),MATCH(C$5,Metrics!$B$5:$E$5,0))),"")</f>
        <v>Process and Workflow</v>
      </c>
      <c r="D26" s="236" t="str">
        <f>IFERROR(IF(LEN(INDEX(Metrics!$B$6:$E$70,ROW($A26)-ROW($A$5),MATCH(D$5,Metrics!$B$5:$E$5,0)))=0,"",INDEX(Metrics!$B$6:$E$70,ROW($A26)-ROW($A$5),MATCH(D$5,Metrics!$B$5:$E$5,0))),"")</f>
        <v>Offer-to-Acceptance Ratio</v>
      </c>
      <c r="E26" s="237" t="str">
        <f>IFERROR(IF(LEN(INDEX(Metrics!$B$6:$E$70,ROW($A26)-ROW($A$5),MATCH(E$5,Metrics!$B$5:$E$5,0)))=0,"",INDEX(Metrics!$B$6:$E$70,ROW($A26)-ROW($A$5),MATCH(E$5,Metrics!$B$5:$E$5,0))),"")</f>
        <v>%</v>
      </c>
      <c r="F26" s="253" t="str">
        <f>IFERROR(IF(INDEX(Metrics!$G$6:$G$70,MATCH(CY_Actual_Cumulative!$D26,Metrics!$D$6:$D$70,0))=Calc!$K$8,SUM(CY_Actual!$F26:F26),AVERAGE(CY_Actual!$F26:F26)),"")</f>
        <v/>
      </c>
      <c r="G26" s="239" t="str">
        <f>IFERROR(IF(INDEX(Metrics!$G$6:$G$70,MATCH(CY_Actual_Cumulative!$D26,Metrics!$D$6:$D$70,0))=Calc!$K$8,SUM(CY_Actual!$F26:G26),AVERAGE(CY_Actual!$F26:G26)),"")</f>
        <v/>
      </c>
      <c r="H26" s="239" t="str">
        <f>IFERROR(IF(INDEX(Metrics!$G$6:$G$70,MATCH(CY_Actual_Cumulative!$D26,Metrics!$D$6:$D$70,0))=Calc!$K$8,SUM(CY_Actual!$F26:H26),AVERAGE(CY_Actual!$F26:H26)),"")</f>
        <v/>
      </c>
      <c r="I26" s="239" t="str">
        <f>IFERROR(IF(INDEX(Metrics!$G$6:$G$70,MATCH(CY_Actual_Cumulative!$D26,Metrics!$D$6:$D$70,0))=Calc!$K$8,SUM(CY_Actual!$F26:I26),AVERAGE(CY_Actual!$F26:I26)),"")</f>
        <v/>
      </c>
      <c r="J26" s="239" t="str">
        <f>IFERROR(IF(INDEX(Metrics!$G$6:$G$70,MATCH(CY_Actual_Cumulative!$D26,Metrics!$D$6:$D$70,0))=Calc!$K$8,SUM(CY_Actual!$F26:J26),AVERAGE(CY_Actual!$F26:J26)),"")</f>
        <v/>
      </c>
      <c r="K26" s="239" t="str">
        <f>IFERROR(IF(INDEX(Metrics!$G$6:$G$70,MATCH(CY_Actual_Cumulative!$D26,Metrics!$D$6:$D$70,0))=Calc!$K$8,SUM(CY_Actual!$F26:K26),AVERAGE(CY_Actual!$F26:K26)),"")</f>
        <v/>
      </c>
      <c r="L26" s="239" t="str">
        <f>IFERROR(IF(INDEX(Metrics!$G$6:$G$70,MATCH(CY_Actual_Cumulative!$D26,Metrics!$D$6:$D$70,0))=Calc!$K$8,SUM(CY_Actual!$F26:L26),AVERAGE(CY_Actual!$F26:L26)),"")</f>
        <v/>
      </c>
      <c r="M26" s="239" t="str">
        <f>IFERROR(IF(INDEX(Metrics!$G$6:$G$70,MATCH(CY_Actual_Cumulative!$D26,Metrics!$D$6:$D$70,0))=Calc!$K$8,SUM(CY_Actual!$F26:M26),AVERAGE(CY_Actual!$F26:M26)),"")</f>
        <v/>
      </c>
      <c r="N26" s="239" t="str">
        <f>IFERROR(IF(INDEX(Metrics!$G$6:$G$70,MATCH(CY_Actual_Cumulative!$D26,Metrics!$D$6:$D$70,0))=Calc!$K$8,SUM(CY_Actual!$F26:N26),AVERAGE(CY_Actual!$F26:N26)),"")</f>
        <v/>
      </c>
      <c r="O26" s="239" t="str">
        <f>IFERROR(IF(INDEX(Metrics!$G$6:$G$70,MATCH(CY_Actual_Cumulative!$D26,Metrics!$D$6:$D$70,0))=Calc!$K$8,SUM(CY_Actual!$F26:O26),AVERAGE(CY_Actual!$F26:O26)),"")</f>
        <v/>
      </c>
      <c r="P26" s="239" t="str">
        <f>IFERROR(IF(INDEX(Metrics!$G$6:$G$70,MATCH(CY_Actual_Cumulative!$D26,Metrics!$D$6:$D$70,0))=Calc!$K$8,SUM(CY_Actual!$F26:P26),AVERAGE(CY_Actual!$F26:P26)),"")</f>
        <v/>
      </c>
      <c r="Q26" s="240" t="str">
        <f>IFERROR(IF(INDEX(Metrics!$G$6:$G$70,MATCH(CY_Actual_Cumulative!$D26,Metrics!$D$6:$D$70,0))=Calc!$K$8,SUM(CY_Actual!$F26:Q26),AVERAGE(CY_Actual!$F26:Q26)),"")</f>
        <v/>
      </c>
    </row>
    <row r="27" spans="1:17" x14ac:dyDescent="0.25">
      <c r="A27" s="3"/>
      <c r="B27" s="235">
        <f>IFERROR(IF(LEN(INDEX(Metrics!$B$6:$E$70,ROW($A27)-ROW($A$5),MATCH(B$5,Metrics!$B$5:$E$5,0)))=0,"",INDEX(Metrics!$B$6:$E$70,ROW($A27)-ROW($A$5),MATCH(B$5,Metrics!$B$5:$E$5,0))),"")</f>
        <v>403</v>
      </c>
      <c r="C27" s="236" t="str">
        <f>IFERROR(IF(LEN(INDEX(Metrics!$B$6:$E$70,ROW($A27)-ROW($A$5),MATCH(C$5,Metrics!$B$5:$E$5,0)))=0,"",INDEX(Metrics!$B$6:$E$70,ROW($A27)-ROW($A$5),MATCH(C$5,Metrics!$B$5:$E$5,0))),"")</f>
        <v>Process and Workflow</v>
      </c>
      <c r="D27" s="236" t="str">
        <f>IFERROR(IF(LEN(INDEX(Metrics!$B$6:$E$70,ROW($A27)-ROW($A$5),MATCH(D$5,Metrics!$B$5:$E$5,0)))=0,"",INDEX(Metrics!$B$6:$E$70,ROW($A27)-ROW($A$5),MATCH(D$5,Metrics!$B$5:$E$5,0))),"")</f>
        <v>Selection Rate</v>
      </c>
      <c r="E27" s="237" t="str">
        <f>IFERROR(IF(LEN(INDEX(Metrics!$B$6:$E$70,ROW($A27)-ROW($A$5),MATCH(E$5,Metrics!$B$5:$E$5,0)))=0,"",INDEX(Metrics!$B$6:$E$70,ROW($A27)-ROW($A$5),MATCH(E$5,Metrics!$B$5:$E$5,0))),"")</f>
        <v>%</v>
      </c>
      <c r="F27" s="239" t="str">
        <f>IFERROR(IF(INDEX(Metrics!$G$6:$G$70,MATCH(CY_Actual_Cumulative!$D27,Metrics!$D$6:$D$70,0))=Calc!$K$8,SUM(CY_Actual!$F27:F27),AVERAGE(CY_Actual!$F27:F27)),"")</f>
        <v/>
      </c>
      <c r="G27" s="239" t="str">
        <f>IFERROR(IF(INDEX(Metrics!$G$6:$G$70,MATCH(CY_Actual_Cumulative!$D27,Metrics!$D$6:$D$70,0))=Calc!$K$8,SUM(CY_Actual!$F27:G27),AVERAGE(CY_Actual!$F27:G27)),"")</f>
        <v/>
      </c>
      <c r="H27" s="239" t="str">
        <f>IFERROR(IF(INDEX(Metrics!$G$6:$G$70,MATCH(CY_Actual_Cumulative!$D27,Metrics!$D$6:$D$70,0))=Calc!$K$8,SUM(CY_Actual!$F27:H27),AVERAGE(CY_Actual!$F27:H27)),"")</f>
        <v/>
      </c>
      <c r="I27" s="239" t="str">
        <f>IFERROR(IF(INDEX(Metrics!$G$6:$G$70,MATCH(CY_Actual_Cumulative!$D27,Metrics!$D$6:$D$70,0))=Calc!$K$8,SUM(CY_Actual!$F27:I27),AVERAGE(CY_Actual!$F27:I27)),"")</f>
        <v/>
      </c>
      <c r="J27" s="239" t="str">
        <f>IFERROR(IF(INDEX(Metrics!$G$6:$G$70,MATCH(CY_Actual_Cumulative!$D27,Metrics!$D$6:$D$70,0))=Calc!$K$8,SUM(CY_Actual!$F27:J27),AVERAGE(CY_Actual!$F27:J27)),"")</f>
        <v/>
      </c>
      <c r="K27" s="239" t="str">
        <f>IFERROR(IF(INDEX(Metrics!$G$6:$G$70,MATCH(CY_Actual_Cumulative!$D27,Metrics!$D$6:$D$70,0))=Calc!$K$8,SUM(CY_Actual!$F27:K27),AVERAGE(CY_Actual!$F27:K27)),"")</f>
        <v/>
      </c>
      <c r="L27" s="253" t="str">
        <f>IFERROR(IF(INDEX(Metrics!$G$6:$G$70,MATCH(CY_Actual_Cumulative!$D27,Metrics!$D$6:$D$70,0))=Calc!$K$8,SUM(CY_Actual!$F27:L27),AVERAGE(CY_Actual!$F27:L27)),"")</f>
        <v/>
      </c>
      <c r="M27" s="253" t="str">
        <f>IFERROR(IF(INDEX(Metrics!$G$6:$G$70,MATCH(CY_Actual_Cumulative!$D27,Metrics!$D$6:$D$70,0))=Calc!$K$8,SUM(CY_Actual!$F27:M27),AVERAGE(CY_Actual!$F27:M27)),"")</f>
        <v/>
      </c>
      <c r="N27" s="253" t="str">
        <f>IFERROR(IF(INDEX(Metrics!$G$6:$G$70,MATCH(CY_Actual_Cumulative!$D27,Metrics!$D$6:$D$70,0))=Calc!$K$8,SUM(CY_Actual!$F27:N27),AVERAGE(CY_Actual!$F27:N27)),"")</f>
        <v/>
      </c>
      <c r="O27" s="253" t="str">
        <f>IFERROR(IF(INDEX(Metrics!$G$6:$G$70,MATCH(CY_Actual_Cumulative!$D27,Metrics!$D$6:$D$70,0))=Calc!$K$8,SUM(CY_Actual!$F27:O27),AVERAGE(CY_Actual!$F27:O27)),"")</f>
        <v/>
      </c>
      <c r="P27" s="253" t="str">
        <f>IFERROR(IF(INDEX(Metrics!$G$6:$G$70,MATCH(CY_Actual_Cumulative!$D27,Metrics!$D$6:$D$70,0))=Calc!$K$8,SUM(CY_Actual!$F27:P27),AVERAGE(CY_Actual!$F27:P27)),"")</f>
        <v/>
      </c>
      <c r="Q27" s="254" t="str">
        <f>IFERROR(IF(INDEX(Metrics!$G$6:$G$70,MATCH(CY_Actual_Cumulative!$D27,Metrics!$D$6:$D$70,0))=Calc!$K$8,SUM(CY_Actual!$F27:Q27),AVERAGE(CY_Actual!$F27:Q27)),"")</f>
        <v/>
      </c>
    </row>
    <row r="28" spans="1:17" x14ac:dyDescent="0.25">
      <c r="A28" s="3"/>
      <c r="B28" s="235">
        <f>IFERROR(IF(LEN(INDEX(Metrics!$B$6:$E$70,ROW($A28)-ROW($A$5),MATCH(B$5,Metrics!$B$5:$E$5,0)))=0,"",INDEX(Metrics!$B$6:$E$70,ROW($A28)-ROW($A$5),MATCH(B$5,Metrics!$B$5:$E$5,0))),"")</f>
        <v>404</v>
      </c>
      <c r="C28" s="236" t="str">
        <f>IFERROR(IF(LEN(INDEX(Metrics!$B$6:$E$70,ROW($A28)-ROW($A$5),MATCH(C$5,Metrics!$B$5:$E$5,0)))=0,"",INDEX(Metrics!$B$6:$E$70,ROW($A28)-ROW($A$5),MATCH(C$5,Metrics!$B$5:$E$5,0))),"")</f>
        <v>Process and Workflow</v>
      </c>
      <c r="D28" s="236" t="str">
        <f>IFERROR(IF(LEN(INDEX(Metrics!$B$6:$E$70,ROW($A28)-ROW($A$5),MATCH(D$5,Metrics!$B$5:$E$5,0)))=0,"",INDEX(Metrics!$B$6:$E$70,ROW($A28)-ROW($A$5),MATCH(D$5,Metrics!$B$5:$E$5,0))),"")</f>
        <v>Interview Drop-off Rate</v>
      </c>
      <c r="E28" s="237" t="str">
        <f>IFERROR(IF(LEN(INDEX(Metrics!$B$6:$E$70,ROW($A28)-ROW($A$5),MATCH(E$5,Metrics!$B$5:$E$5,0)))=0,"",INDEX(Metrics!$B$6:$E$70,ROW($A28)-ROW($A$5),MATCH(E$5,Metrics!$B$5:$E$5,0))),"")</f>
        <v>%</v>
      </c>
      <c r="F28" s="239" t="str">
        <f>IFERROR(IF(INDEX(Metrics!$G$6:$G$70,MATCH(CY_Actual_Cumulative!$D28,Metrics!$D$6:$D$70,0))=Calc!$K$8,SUM(CY_Actual!$F28:F28),AVERAGE(CY_Actual!$F28:F28)),"")</f>
        <v/>
      </c>
      <c r="G28" s="239" t="str">
        <f>IFERROR(IF(INDEX(Metrics!$G$6:$G$70,MATCH(CY_Actual_Cumulative!$D28,Metrics!$D$6:$D$70,0))=Calc!$K$8,SUM(CY_Actual!$F28:G28),AVERAGE(CY_Actual!$F28:G28)),"")</f>
        <v/>
      </c>
      <c r="H28" s="239" t="str">
        <f>IFERROR(IF(INDEX(Metrics!$G$6:$G$70,MATCH(CY_Actual_Cumulative!$D28,Metrics!$D$6:$D$70,0))=Calc!$K$8,SUM(CY_Actual!$F28:H28),AVERAGE(CY_Actual!$F28:H28)),"")</f>
        <v/>
      </c>
      <c r="I28" s="239" t="str">
        <f>IFERROR(IF(INDEX(Metrics!$G$6:$G$70,MATCH(CY_Actual_Cumulative!$D28,Metrics!$D$6:$D$70,0))=Calc!$K$8,SUM(CY_Actual!$F28:I28),AVERAGE(CY_Actual!$F28:I28)),"")</f>
        <v/>
      </c>
      <c r="J28" s="239" t="str">
        <f>IFERROR(IF(INDEX(Metrics!$G$6:$G$70,MATCH(CY_Actual_Cumulative!$D28,Metrics!$D$6:$D$70,0))=Calc!$K$8,SUM(CY_Actual!$F28:J28),AVERAGE(CY_Actual!$F28:J28)),"")</f>
        <v/>
      </c>
      <c r="K28" s="239" t="str">
        <f>IFERROR(IF(INDEX(Metrics!$G$6:$G$70,MATCH(CY_Actual_Cumulative!$D28,Metrics!$D$6:$D$70,0))=Calc!$K$8,SUM(CY_Actual!$F28:K28),AVERAGE(CY_Actual!$F28:K28)),"")</f>
        <v/>
      </c>
      <c r="L28" s="253" t="str">
        <f>IFERROR(IF(INDEX(Metrics!$G$6:$G$70,MATCH(CY_Actual_Cumulative!$D28,Metrics!$D$6:$D$70,0))=Calc!$K$8,SUM(CY_Actual!$F28:L28),AVERAGE(CY_Actual!$F28:L28)),"")</f>
        <v/>
      </c>
      <c r="M28" s="253" t="str">
        <f>IFERROR(IF(INDEX(Metrics!$G$6:$G$70,MATCH(CY_Actual_Cumulative!$D28,Metrics!$D$6:$D$70,0))=Calc!$K$8,SUM(CY_Actual!$F28:M28),AVERAGE(CY_Actual!$F28:M28)),"")</f>
        <v/>
      </c>
      <c r="N28" s="253" t="str">
        <f>IFERROR(IF(INDEX(Metrics!$G$6:$G$70,MATCH(CY_Actual_Cumulative!$D28,Metrics!$D$6:$D$70,0))=Calc!$K$8,SUM(CY_Actual!$F28:N28),AVERAGE(CY_Actual!$F28:N28)),"")</f>
        <v/>
      </c>
      <c r="O28" s="253" t="str">
        <f>IFERROR(IF(INDEX(Metrics!$G$6:$G$70,MATCH(CY_Actual_Cumulative!$D28,Metrics!$D$6:$D$70,0))=Calc!$K$8,SUM(CY_Actual!$F28:O28),AVERAGE(CY_Actual!$F28:O28)),"")</f>
        <v/>
      </c>
      <c r="P28" s="253" t="str">
        <f>IFERROR(IF(INDEX(Metrics!$G$6:$G$70,MATCH(CY_Actual_Cumulative!$D28,Metrics!$D$6:$D$70,0))=Calc!$K$8,SUM(CY_Actual!$F28:P28),AVERAGE(CY_Actual!$F28:P28)),"")</f>
        <v/>
      </c>
      <c r="Q28" s="254" t="str">
        <f>IFERROR(IF(INDEX(Metrics!$G$6:$G$70,MATCH(CY_Actual_Cumulative!$D28,Metrics!$D$6:$D$70,0))=Calc!$K$8,SUM(CY_Actual!$F28:Q28),AVERAGE(CY_Actual!$F28:Q28)),"")</f>
        <v/>
      </c>
    </row>
    <row r="29" spans="1:17" x14ac:dyDescent="0.25">
      <c r="A29" s="3"/>
      <c r="B29" s="235">
        <f>IFERROR(IF(LEN(INDEX(Metrics!$B$6:$E$70,ROW($A29)-ROW($A$5),MATCH(B$5,Metrics!$B$5:$E$5,0)))=0,"",INDEX(Metrics!$B$6:$E$70,ROW($A29)-ROW($A$5),MATCH(B$5,Metrics!$B$5:$E$5,0))),"")</f>
        <v>405</v>
      </c>
      <c r="C29" s="236" t="str">
        <f>IFERROR(IF(LEN(INDEX(Metrics!$B$6:$E$70,ROW($A29)-ROW($A$5),MATCH(C$5,Metrics!$B$5:$E$5,0)))=0,"",INDEX(Metrics!$B$6:$E$70,ROW($A29)-ROW($A$5),MATCH(C$5,Metrics!$B$5:$E$5,0))),"")</f>
        <v>Process and Workflow</v>
      </c>
      <c r="D29" s="241" t="str">
        <f>IFERROR(IF(LEN(INDEX(Metrics!$B$6:$E$70,ROW($A29)-ROW($A$5),MATCH(D$5,Metrics!$B$5:$E$5,0)))=0,"",INDEX(Metrics!$B$6:$E$70,ROW($A29)-ROW($A$5),MATCH(D$5,Metrics!$B$5:$E$5,0))),"")</f>
        <v>Diversity Hire Rate</v>
      </c>
      <c r="E29" s="242" t="str">
        <f>IFERROR(IF(LEN(INDEX(Metrics!$B$6:$E$70,ROW($A29)-ROW($A$5),MATCH(E$5,Metrics!$B$5:$E$5,0)))=0,"",INDEX(Metrics!$B$6:$E$70,ROW($A29)-ROW($A$5),MATCH(E$5,Metrics!$B$5:$E$5,0))),"")</f>
        <v>%</v>
      </c>
      <c r="F29" s="253" t="str">
        <f>IFERROR(IF(INDEX(Metrics!$G$6:$G$70,MATCH(CY_Actual_Cumulative!$D29,Metrics!$D$6:$D$70,0))=Calc!$K$8,SUM(CY_Actual!$F29:F29),AVERAGE(CY_Actual!$F29:F29)),"")</f>
        <v/>
      </c>
      <c r="G29" s="239" t="str">
        <f>IFERROR(IF(INDEX(Metrics!$G$6:$G$70,MATCH(CY_Actual_Cumulative!$D29,Metrics!$D$6:$D$70,0))=Calc!$K$8,SUM(CY_Actual!$F29:G29),AVERAGE(CY_Actual!$F29:G29)),"")</f>
        <v/>
      </c>
      <c r="H29" s="239" t="str">
        <f>IFERROR(IF(INDEX(Metrics!$G$6:$G$70,MATCH(CY_Actual_Cumulative!$D29,Metrics!$D$6:$D$70,0))=Calc!$K$8,SUM(CY_Actual!$F29:H29),AVERAGE(CY_Actual!$F29:H29)),"")</f>
        <v/>
      </c>
      <c r="I29" s="239" t="str">
        <f>IFERROR(IF(INDEX(Metrics!$G$6:$G$70,MATCH(CY_Actual_Cumulative!$D29,Metrics!$D$6:$D$70,0))=Calc!$K$8,SUM(CY_Actual!$F29:I29),AVERAGE(CY_Actual!$F29:I29)),"")</f>
        <v/>
      </c>
      <c r="J29" s="239" t="str">
        <f>IFERROR(IF(INDEX(Metrics!$G$6:$G$70,MATCH(CY_Actual_Cumulative!$D29,Metrics!$D$6:$D$70,0))=Calc!$K$8,SUM(CY_Actual!$F29:J29),AVERAGE(CY_Actual!$F29:J29)),"")</f>
        <v/>
      </c>
      <c r="K29" s="239" t="str">
        <f>IFERROR(IF(INDEX(Metrics!$G$6:$G$70,MATCH(CY_Actual_Cumulative!$D29,Metrics!$D$6:$D$70,0))=Calc!$K$8,SUM(CY_Actual!$F29:K29),AVERAGE(CY_Actual!$F29:K29)),"")</f>
        <v/>
      </c>
      <c r="L29" s="253" t="str">
        <f>IFERROR(IF(INDEX(Metrics!$G$6:$G$70,MATCH(CY_Actual_Cumulative!$D29,Metrics!$D$6:$D$70,0))=Calc!$K$8,SUM(CY_Actual!$F29:L29),AVERAGE(CY_Actual!$F29:L29)),"")</f>
        <v/>
      </c>
      <c r="M29" s="253" t="str">
        <f>IFERROR(IF(INDEX(Metrics!$G$6:$G$70,MATCH(CY_Actual_Cumulative!$D29,Metrics!$D$6:$D$70,0))=Calc!$K$8,SUM(CY_Actual!$F29:M29),AVERAGE(CY_Actual!$F29:M29)),"")</f>
        <v/>
      </c>
      <c r="N29" s="253" t="str">
        <f>IFERROR(IF(INDEX(Metrics!$G$6:$G$70,MATCH(CY_Actual_Cumulative!$D29,Metrics!$D$6:$D$70,0))=Calc!$K$8,SUM(CY_Actual!$F29:N29),AVERAGE(CY_Actual!$F29:N29)),"")</f>
        <v/>
      </c>
      <c r="O29" s="253" t="str">
        <f>IFERROR(IF(INDEX(Metrics!$G$6:$G$70,MATCH(CY_Actual_Cumulative!$D29,Metrics!$D$6:$D$70,0))=Calc!$K$8,SUM(CY_Actual!$F29:O29),AVERAGE(CY_Actual!$F29:O29)),"")</f>
        <v/>
      </c>
      <c r="P29" s="253" t="str">
        <f>IFERROR(IF(INDEX(Metrics!$G$6:$G$70,MATCH(CY_Actual_Cumulative!$D29,Metrics!$D$6:$D$70,0))=Calc!$K$8,SUM(CY_Actual!$F29:P29),AVERAGE(CY_Actual!$F29:P29)),"")</f>
        <v/>
      </c>
      <c r="Q29" s="254" t="str">
        <f>IFERROR(IF(INDEX(Metrics!$G$6:$G$70,MATCH(CY_Actual_Cumulative!$D29,Metrics!$D$6:$D$70,0))=Calc!$K$8,SUM(CY_Actual!$F29:Q29),AVERAGE(CY_Actual!$F29:Q29)),"")</f>
        <v/>
      </c>
    </row>
    <row r="30" spans="1:17" x14ac:dyDescent="0.25">
      <c r="A30" s="3"/>
      <c r="B30" s="235">
        <f>IFERROR(IF(LEN(INDEX(Metrics!$B$6:$E$70,ROW($A30)-ROW($A$5),MATCH(B$5,Metrics!$B$5:$E$5,0)))=0,"",INDEX(Metrics!$B$6:$E$70,ROW($A30)-ROW($A$5),MATCH(B$5,Metrics!$B$5:$E$5,0))),"")</f>
        <v>406</v>
      </c>
      <c r="C30" s="236" t="str">
        <f>IFERROR(IF(LEN(INDEX(Metrics!$B$6:$E$70,ROW($A30)-ROW($A$5),MATCH(C$5,Metrics!$B$5:$E$5,0)))=0,"",INDEX(Metrics!$B$6:$E$70,ROW($A30)-ROW($A$5),MATCH(C$5,Metrics!$B$5:$E$5,0))),"")</f>
        <v>Process and Workflow</v>
      </c>
      <c r="D30" s="236" t="str">
        <f>IFERROR(IF(LEN(INDEX(Metrics!$B$6:$E$70,ROW($A30)-ROW($A$5),MATCH(D$5,Metrics!$B$5:$E$5,0)))=0,"",INDEX(Metrics!$B$6:$E$70,ROW($A30)-ROW($A$5),MATCH(D$5,Metrics!$B$5:$E$5,0))),"")</f>
        <v/>
      </c>
      <c r="E30" s="237" t="str">
        <f>IFERROR(IF(LEN(INDEX(Metrics!$B$6:$E$70,ROW($A30)-ROW($A$5),MATCH(E$5,Metrics!$B$5:$E$5,0)))=0,"",INDEX(Metrics!$B$6:$E$70,ROW($A30)-ROW($A$5),MATCH(E$5,Metrics!$B$5:$E$5,0))),"")</f>
        <v/>
      </c>
      <c r="F30" s="237" t="str">
        <f>IFERROR(IF(INDEX(Metrics!$G$6:$G$70,MATCH(CY_Actual_Cumulative!$D30,Metrics!$D$6:$D$70,0))=Calc!$K$8,SUM(CY_Actual!$F30:F30),AVERAGE(CY_Actual!$F30:F30)),"")</f>
        <v/>
      </c>
      <c r="G30" s="237" t="str">
        <f>IFERROR(IF(INDEX(Metrics!$G$6:$G$70,MATCH(CY_Actual_Cumulative!$D30,Metrics!$D$6:$D$70,0))=Calc!$K$8,SUM(CY_Actual!$F30:G30),AVERAGE(CY_Actual!$F30:G30)),"")</f>
        <v/>
      </c>
      <c r="H30" s="237" t="str">
        <f>IFERROR(IF(INDEX(Metrics!$G$6:$G$70,MATCH(CY_Actual_Cumulative!$D30,Metrics!$D$6:$D$70,0))=Calc!$K$8,SUM(CY_Actual!$F30:H30),AVERAGE(CY_Actual!$F30:H30)),"")</f>
        <v/>
      </c>
      <c r="I30" s="237" t="str">
        <f>IFERROR(IF(INDEX(Metrics!$G$6:$G$70,MATCH(CY_Actual_Cumulative!$D30,Metrics!$D$6:$D$70,0))=Calc!$K$8,SUM(CY_Actual!$F30:I30),AVERAGE(CY_Actual!$F30:I30)),"")</f>
        <v/>
      </c>
      <c r="J30" s="237" t="str">
        <f>IFERROR(IF(INDEX(Metrics!$G$6:$G$70,MATCH(CY_Actual_Cumulative!$D30,Metrics!$D$6:$D$70,0))=Calc!$K$8,SUM(CY_Actual!$F30:J30),AVERAGE(CY_Actual!$F30:J30)),"")</f>
        <v/>
      </c>
      <c r="K30" s="237" t="str">
        <f>IFERROR(IF(INDEX(Metrics!$G$6:$G$70,MATCH(CY_Actual_Cumulative!$D30,Metrics!$D$6:$D$70,0))=Calc!$K$8,SUM(CY_Actual!$F30:K30),AVERAGE(CY_Actual!$F30:K30)),"")</f>
        <v/>
      </c>
      <c r="L30" s="243" t="str">
        <f>IFERROR(IF(INDEX(Metrics!$G$6:$G$70,MATCH(CY_Actual_Cumulative!$D30,Metrics!$D$6:$D$70,0))=Calc!$K$8,SUM(CY_Actual!$F30:L30),AVERAGE(CY_Actual!$F30:L30)),"")</f>
        <v/>
      </c>
      <c r="M30" s="243" t="str">
        <f>IFERROR(IF(INDEX(Metrics!$G$6:$G$70,MATCH(CY_Actual_Cumulative!$D30,Metrics!$D$6:$D$70,0))=Calc!$K$8,SUM(CY_Actual!$F30:M30),AVERAGE(CY_Actual!$F30:M30)),"")</f>
        <v/>
      </c>
      <c r="N30" s="243" t="str">
        <f>IFERROR(IF(INDEX(Metrics!$G$6:$G$70,MATCH(CY_Actual_Cumulative!$D30,Metrics!$D$6:$D$70,0))=Calc!$K$8,SUM(CY_Actual!$F30:N30),AVERAGE(CY_Actual!$F30:N30)),"")</f>
        <v/>
      </c>
      <c r="O30" s="243" t="str">
        <f>IFERROR(IF(INDEX(Metrics!$G$6:$G$70,MATCH(CY_Actual_Cumulative!$D30,Metrics!$D$6:$D$70,0))=Calc!$K$8,SUM(CY_Actual!$F30:O30),AVERAGE(CY_Actual!$F30:O30)),"")</f>
        <v/>
      </c>
      <c r="P30" s="243" t="str">
        <f>IFERROR(IF(INDEX(Metrics!$G$6:$G$70,MATCH(CY_Actual_Cumulative!$D30,Metrics!$D$6:$D$70,0))=Calc!$K$8,SUM(CY_Actual!$F30:P30),AVERAGE(CY_Actual!$F30:P30)),"")</f>
        <v/>
      </c>
      <c r="Q30" s="244" t="str">
        <f>IFERROR(IF(INDEX(Metrics!$G$6:$G$70,MATCH(CY_Actual_Cumulative!$D30,Metrics!$D$6:$D$70,0))=Calc!$K$8,SUM(CY_Actual!$F30:Q30),AVERAGE(CY_Actual!$F30:Q30)),"")</f>
        <v/>
      </c>
    </row>
    <row r="31" spans="1:17" x14ac:dyDescent="0.25">
      <c r="A31" s="3"/>
      <c r="B31" s="235">
        <f>IFERROR(IF(LEN(INDEX(Metrics!$B$6:$E$70,ROW($A31)-ROW($A$5),MATCH(B$5,Metrics!$B$5:$E$5,0)))=0,"",INDEX(Metrics!$B$6:$E$70,ROW($A31)-ROW($A$5),MATCH(B$5,Metrics!$B$5:$E$5,0))),"")</f>
        <v>407</v>
      </c>
      <c r="C31" s="236" t="str">
        <f>IFERROR(IF(LEN(INDEX(Metrics!$B$6:$E$70,ROW($A31)-ROW($A$5),MATCH(C$5,Metrics!$B$5:$E$5,0)))=0,"",INDEX(Metrics!$B$6:$E$70,ROW($A31)-ROW($A$5),MATCH(C$5,Metrics!$B$5:$E$5,0))),"")</f>
        <v>Process and Workflow</v>
      </c>
      <c r="D31" s="236" t="str">
        <f>IFERROR(IF(LEN(INDEX(Metrics!$B$6:$E$70,ROW($A31)-ROW($A$5),MATCH(D$5,Metrics!$B$5:$E$5,0)))=0,"",INDEX(Metrics!$B$6:$E$70,ROW($A31)-ROW($A$5),MATCH(D$5,Metrics!$B$5:$E$5,0))),"")</f>
        <v/>
      </c>
      <c r="E31" s="237" t="str">
        <f>IFERROR(IF(LEN(INDEX(Metrics!$B$6:$E$70,ROW($A31)-ROW($A$5),MATCH(E$5,Metrics!$B$5:$E$5,0)))=0,"",INDEX(Metrics!$B$6:$E$70,ROW($A31)-ROW($A$5),MATCH(E$5,Metrics!$B$5:$E$5,0))),"")</f>
        <v/>
      </c>
      <c r="F31" s="243" t="str">
        <f>IFERROR(IF(INDEX(Metrics!$G$6:$G$70,MATCH(CY_Actual_Cumulative!$D31,Metrics!$D$6:$D$70,0))=Calc!$K$8,SUM(CY_Actual!$F31:F31),AVERAGE(CY_Actual!$F31:F31)),"")</f>
        <v/>
      </c>
      <c r="G31" s="243" t="str">
        <f>IFERROR(IF(INDEX(Metrics!$G$6:$G$70,MATCH(CY_Actual_Cumulative!$D31,Metrics!$D$6:$D$70,0))=Calc!$K$8,SUM(CY_Actual!$F31:G31),AVERAGE(CY_Actual!$F31:G31)),"")</f>
        <v/>
      </c>
      <c r="H31" s="243" t="str">
        <f>IFERROR(IF(INDEX(Metrics!$G$6:$G$70,MATCH(CY_Actual_Cumulative!$D31,Metrics!$D$6:$D$70,0))=Calc!$K$8,SUM(CY_Actual!$F31:H31),AVERAGE(CY_Actual!$F31:H31)),"")</f>
        <v/>
      </c>
      <c r="I31" s="243" t="str">
        <f>IFERROR(IF(INDEX(Metrics!$G$6:$G$70,MATCH(CY_Actual_Cumulative!$D31,Metrics!$D$6:$D$70,0))=Calc!$K$8,SUM(CY_Actual!$F31:I31),AVERAGE(CY_Actual!$F31:I31)),"")</f>
        <v/>
      </c>
      <c r="J31" s="243" t="str">
        <f>IFERROR(IF(INDEX(Metrics!$G$6:$G$70,MATCH(CY_Actual_Cumulative!$D31,Metrics!$D$6:$D$70,0))=Calc!$K$8,SUM(CY_Actual!$F31:J31),AVERAGE(CY_Actual!$F31:J31)),"")</f>
        <v/>
      </c>
      <c r="K31" s="243" t="str">
        <f>IFERROR(IF(INDEX(Metrics!$G$6:$G$70,MATCH(CY_Actual_Cumulative!$D31,Metrics!$D$6:$D$70,0))=Calc!$K$8,SUM(CY_Actual!$F31:K31),AVERAGE(CY_Actual!$F31:K31)),"")</f>
        <v/>
      </c>
      <c r="L31" s="243" t="str">
        <f>IFERROR(IF(INDEX(Metrics!$G$6:$G$70,MATCH(CY_Actual_Cumulative!$D31,Metrics!$D$6:$D$70,0))=Calc!$K$8,SUM(CY_Actual!$F31:L31),AVERAGE(CY_Actual!$F31:L31)),"")</f>
        <v/>
      </c>
      <c r="M31" s="243" t="str">
        <f>IFERROR(IF(INDEX(Metrics!$G$6:$G$70,MATCH(CY_Actual_Cumulative!$D31,Metrics!$D$6:$D$70,0))=Calc!$K$8,SUM(CY_Actual!$F31:M31),AVERAGE(CY_Actual!$F31:M31)),"")</f>
        <v/>
      </c>
      <c r="N31" s="243" t="str">
        <f>IFERROR(IF(INDEX(Metrics!$G$6:$G$70,MATCH(CY_Actual_Cumulative!$D31,Metrics!$D$6:$D$70,0))=Calc!$K$8,SUM(CY_Actual!$F31:N31),AVERAGE(CY_Actual!$F31:N31)),"")</f>
        <v/>
      </c>
      <c r="O31" s="243" t="str">
        <f>IFERROR(IF(INDEX(Metrics!$G$6:$G$70,MATCH(CY_Actual_Cumulative!$D31,Metrics!$D$6:$D$70,0))=Calc!$K$8,SUM(CY_Actual!$F31:O31),AVERAGE(CY_Actual!$F31:O31)),"")</f>
        <v/>
      </c>
      <c r="P31" s="243" t="str">
        <f>IFERROR(IF(INDEX(Metrics!$G$6:$G$70,MATCH(CY_Actual_Cumulative!$D31,Metrics!$D$6:$D$70,0))=Calc!$K$8,SUM(CY_Actual!$F31:P31),AVERAGE(CY_Actual!$F31:P31)),"")</f>
        <v/>
      </c>
      <c r="Q31" s="244" t="str">
        <f>IFERROR(IF(INDEX(Metrics!$G$6:$G$70,MATCH(CY_Actual_Cumulative!$D31,Metrics!$D$6:$D$70,0))=Calc!$K$8,SUM(CY_Actual!$F31:Q31),AVERAGE(CY_Actual!$F31:Q31)),"")</f>
        <v/>
      </c>
    </row>
    <row r="32" spans="1:17" x14ac:dyDescent="0.25">
      <c r="A32" s="3"/>
      <c r="B32" s="235">
        <f>IFERROR(IF(LEN(INDEX(Metrics!$B$6:$E$70,ROW($A32)-ROW($A$5),MATCH(B$5,Metrics!$B$5:$E$5,0)))=0,"",INDEX(Metrics!$B$6:$E$70,ROW($A32)-ROW($A$5),MATCH(B$5,Metrics!$B$5:$E$5,0))),"")</f>
        <v>501</v>
      </c>
      <c r="C32" s="236" t="str">
        <f>IFERROR(IF(LEN(INDEX(Metrics!$B$6:$E$70,ROW($A32)-ROW($A$5),MATCH(C$5,Metrics!$B$5:$E$5,0)))=0,"",INDEX(Metrics!$B$6:$E$70,ROW($A32)-ROW($A$5),MATCH(C$5,Metrics!$B$5:$E$5,0))),"")</f>
        <v>Candidate Experience</v>
      </c>
      <c r="D32" s="236" t="str">
        <f>IFERROR(IF(LEN(INDEX(Metrics!$B$6:$E$70,ROW($A32)-ROW($A$5),MATCH(D$5,Metrics!$B$5:$E$5,0)))=0,"",INDEX(Metrics!$B$6:$E$70,ROW($A32)-ROW($A$5),MATCH(D$5,Metrics!$B$5:$E$5,0))),"")</f>
        <v>Candidate Job Satisfaction</v>
      </c>
      <c r="E32" s="237" t="str">
        <f>IFERROR(IF(LEN(INDEX(Metrics!$B$6:$E$70,ROW($A32)-ROW($A$5),MATCH(E$5,Metrics!$B$5:$E$5,0)))=0,"",INDEX(Metrics!$B$6:$E$70,ROW($A32)-ROW($A$5),MATCH(E$5,Metrics!$B$5:$E$5,0))),"")</f>
        <v>Points</v>
      </c>
      <c r="F32" s="245" t="str">
        <f>IFERROR(IF(INDEX(Metrics!$G$6:$G$70,MATCH(CY_Actual_Cumulative!$D32,Metrics!$D$6:$D$70,0))=Calc!$K$8,SUM(CY_Actual!$F32:F32),AVERAGE(CY_Actual!$F32:F32)),"")</f>
        <v/>
      </c>
      <c r="G32" s="245" t="str">
        <f>IFERROR(IF(INDEX(Metrics!$G$6:$G$70,MATCH(CY_Actual_Cumulative!$D32,Metrics!$D$6:$D$70,0))=Calc!$K$8,SUM(CY_Actual!$F32:G32),AVERAGE(CY_Actual!$F32:G32)),"")</f>
        <v/>
      </c>
      <c r="H32" s="245" t="str">
        <f>IFERROR(IF(INDEX(Metrics!$G$6:$G$70,MATCH(CY_Actual_Cumulative!$D32,Metrics!$D$6:$D$70,0))=Calc!$K$8,SUM(CY_Actual!$F32:H32),AVERAGE(CY_Actual!$F32:H32)),"")</f>
        <v/>
      </c>
      <c r="I32" s="245" t="str">
        <f>IFERROR(IF(INDEX(Metrics!$G$6:$G$70,MATCH(CY_Actual_Cumulative!$D32,Metrics!$D$6:$D$70,0))=Calc!$K$8,SUM(CY_Actual!$F32:I32),AVERAGE(CY_Actual!$F32:I32)),"")</f>
        <v/>
      </c>
      <c r="J32" s="245" t="str">
        <f>IFERROR(IF(INDEX(Metrics!$G$6:$G$70,MATCH(CY_Actual_Cumulative!$D32,Metrics!$D$6:$D$70,0))=Calc!$K$8,SUM(CY_Actual!$F32:J32),AVERAGE(CY_Actual!$F32:J32)),"")</f>
        <v/>
      </c>
      <c r="K32" s="245" t="str">
        <f>IFERROR(IF(INDEX(Metrics!$G$6:$G$70,MATCH(CY_Actual_Cumulative!$D32,Metrics!$D$6:$D$70,0))=Calc!$K$8,SUM(CY_Actual!$F32:K32),AVERAGE(CY_Actual!$F32:K32)),"")</f>
        <v/>
      </c>
      <c r="L32" s="245" t="str">
        <f>IFERROR(IF(INDEX(Metrics!$G$6:$G$70,MATCH(CY_Actual_Cumulative!$D32,Metrics!$D$6:$D$70,0))=Calc!$K$8,SUM(CY_Actual!$F32:L32),AVERAGE(CY_Actual!$F32:L32)),"")</f>
        <v/>
      </c>
      <c r="M32" s="245" t="str">
        <f>IFERROR(IF(INDEX(Metrics!$G$6:$G$70,MATCH(CY_Actual_Cumulative!$D32,Metrics!$D$6:$D$70,0))=Calc!$K$8,SUM(CY_Actual!$F32:M32),AVERAGE(CY_Actual!$F32:M32)),"")</f>
        <v/>
      </c>
      <c r="N32" s="245" t="str">
        <f>IFERROR(IF(INDEX(Metrics!$G$6:$G$70,MATCH(CY_Actual_Cumulative!$D32,Metrics!$D$6:$D$70,0))=Calc!$K$8,SUM(CY_Actual!$F32:N32),AVERAGE(CY_Actual!$F32:N32)),"")</f>
        <v/>
      </c>
      <c r="O32" s="245" t="str">
        <f>IFERROR(IF(INDEX(Metrics!$G$6:$G$70,MATCH(CY_Actual_Cumulative!$D32,Metrics!$D$6:$D$70,0))=Calc!$K$8,SUM(CY_Actual!$F32:O32),AVERAGE(CY_Actual!$F32:O32)),"")</f>
        <v/>
      </c>
      <c r="P32" s="245" t="str">
        <f>IFERROR(IF(INDEX(Metrics!$G$6:$G$70,MATCH(CY_Actual_Cumulative!$D32,Metrics!$D$6:$D$70,0))=Calc!$K$8,SUM(CY_Actual!$F32:P32),AVERAGE(CY_Actual!$F32:P32)),"")</f>
        <v/>
      </c>
      <c r="Q32" s="246" t="str">
        <f>IFERROR(IF(INDEX(Metrics!$G$6:$G$70,MATCH(CY_Actual_Cumulative!$D32,Metrics!$D$6:$D$70,0))=Calc!$K$8,SUM(CY_Actual!$F32:Q32),AVERAGE(CY_Actual!$F32:Q32)),"")</f>
        <v/>
      </c>
    </row>
    <row r="33" spans="1:17" x14ac:dyDescent="0.25">
      <c r="A33" s="3"/>
      <c r="B33" s="235">
        <f>IFERROR(IF(LEN(INDEX(Metrics!$B$6:$E$70,ROW($A33)-ROW($A$5),MATCH(B$5,Metrics!$B$5:$E$5,0)))=0,"",INDEX(Metrics!$B$6:$E$70,ROW($A33)-ROW($A$5),MATCH(B$5,Metrics!$B$5:$E$5,0))),"")</f>
        <v>502</v>
      </c>
      <c r="C33" s="236" t="str">
        <f>IFERROR(IF(LEN(INDEX(Metrics!$B$6:$E$70,ROW($A33)-ROW($A$5),MATCH(C$5,Metrics!$B$5:$E$5,0)))=0,"",INDEX(Metrics!$B$6:$E$70,ROW($A33)-ROW($A$5),MATCH(C$5,Metrics!$B$5:$E$5,0))),"")</f>
        <v>Candidate Experience</v>
      </c>
      <c r="D33" s="236" t="str">
        <f>IFERROR(IF(LEN(INDEX(Metrics!$B$6:$E$70,ROW($A33)-ROW($A$5),MATCH(D$5,Metrics!$B$5:$E$5,0)))=0,"",INDEX(Metrics!$B$6:$E$70,ROW($A33)-ROW($A$5),MATCH(D$5,Metrics!$B$5:$E$5,0))),"")</f>
        <v>Applicant Drop-off Rate</v>
      </c>
      <c r="E33" s="237" t="str">
        <f>IFERROR(IF(LEN(INDEX(Metrics!$B$6:$E$70,ROW($A33)-ROW($A$5),MATCH(E$5,Metrics!$B$5:$E$5,0)))=0,"",INDEX(Metrics!$B$6:$E$70,ROW($A33)-ROW($A$5),MATCH(E$5,Metrics!$B$5:$E$5,0))),"")</f>
        <v>%</v>
      </c>
      <c r="F33" s="239" t="str">
        <f>IFERROR(IF(INDEX(Metrics!$G$6:$G$70,MATCH(CY_Actual_Cumulative!$D33,Metrics!$D$6:$D$70,0))=Calc!$K$8,SUM(CY_Actual!$F33:F33),AVERAGE(CY_Actual!$F33:F33)),"")</f>
        <v/>
      </c>
      <c r="G33" s="239" t="str">
        <f>IFERROR(IF(INDEX(Metrics!$G$6:$G$70,MATCH(CY_Actual_Cumulative!$D33,Metrics!$D$6:$D$70,0))=Calc!$K$8,SUM(CY_Actual!$F33:G33),AVERAGE(CY_Actual!$F33:G33)),"")</f>
        <v/>
      </c>
      <c r="H33" s="239" t="str">
        <f>IFERROR(IF(INDEX(Metrics!$G$6:$G$70,MATCH(CY_Actual_Cumulative!$D33,Metrics!$D$6:$D$70,0))=Calc!$K$8,SUM(CY_Actual!$F33:H33),AVERAGE(CY_Actual!$F33:H33)),"")</f>
        <v/>
      </c>
      <c r="I33" s="239" t="str">
        <f>IFERROR(IF(INDEX(Metrics!$G$6:$G$70,MATCH(CY_Actual_Cumulative!$D33,Metrics!$D$6:$D$70,0))=Calc!$K$8,SUM(CY_Actual!$F33:I33),AVERAGE(CY_Actual!$F33:I33)),"")</f>
        <v/>
      </c>
      <c r="J33" s="239" t="str">
        <f>IFERROR(IF(INDEX(Metrics!$G$6:$G$70,MATCH(CY_Actual_Cumulative!$D33,Metrics!$D$6:$D$70,0))=Calc!$K$8,SUM(CY_Actual!$F33:J33),AVERAGE(CY_Actual!$F33:J33)),"")</f>
        <v/>
      </c>
      <c r="K33" s="239" t="str">
        <f>IFERROR(IF(INDEX(Metrics!$G$6:$G$70,MATCH(CY_Actual_Cumulative!$D33,Metrics!$D$6:$D$70,0))=Calc!$K$8,SUM(CY_Actual!$F33:K33),AVERAGE(CY_Actual!$F33:K33)),"")</f>
        <v/>
      </c>
      <c r="L33" s="239" t="str">
        <f>IFERROR(IF(INDEX(Metrics!$G$6:$G$70,MATCH(CY_Actual_Cumulative!$D33,Metrics!$D$6:$D$70,0))=Calc!$K$8,SUM(CY_Actual!$F33:L33),AVERAGE(CY_Actual!$F33:L33)),"")</f>
        <v/>
      </c>
      <c r="M33" s="239" t="str">
        <f>IFERROR(IF(INDEX(Metrics!$G$6:$G$70,MATCH(CY_Actual_Cumulative!$D33,Metrics!$D$6:$D$70,0))=Calc!$K$8,SUM(CY_Actual!$F33:M33),AVERAGE(CY_Actual!$F33:M33)),"")</f>
        <v/>
      </c>
      <c r="N33" s="239" t="str">
        <f>IFERROR(IF(INDEX(Metrics!$G$6:$G$70,MATCH(CY_Actual_Cumulative!$D33,Metrics!$D$6:$D$70,0))=Calc!$K$8,SUM(CY_Actual!$F33:N33),AVERAGE(CY_Actual!$F33:N33)),"")</f>
        <v/>
      </c>
      <c r="O33" s="239" t="str">
        <f>IFERROR(IF(INDEX(Metrics!$G$6:$G$70,MATCH(CY_Actual_Cumulative!$D33,Metrics!$D$6:$D$70,0))=Calc!$K$8,SUM(CY_Actual!$F33:O33),AVERAGE(CY_Actual!$F33:O33)),"")</f>
        <v/>
      </c>
      <c r="P33" s="239" t="str">
        <f>IFERROR(IF(INDEX(Metrics!$G$6:$G$70,MATCH(CY_Actual_Cumulative!$D33,Metrics!$D$6:$D$70,0))=Calc!$K$8,SUM(CY_Actual!$F33:P33),AVERAGE(CY_Actual!$F33:P33)),"")</f>
        <v/>
      </c>
      <c r="Q33" s="240" t="str">
        <f>IFERROR(IF(INDEX(Metrics!$G$6:$G$70,MATCH(CY_Actual_Cumulative!$D33,Metrics!$D$6:$D$70,0))=Calc!$K$8,SUM(CY_Actual!$F33:Q33),AVERAGE(CY_Actual!$F33:Q33)),"")</f>
        <v/>
      </c>
    </row>
    <row r="34" spans="1:17" x14ac:dyDescent="0.25">
      <c r="A34" s="3"/>
      <c r="B34" s="235">
        <f>IFERROR(IF(LEN(INDEX(Metrics!$B$6:$E$70,ROW($A34)-ROW($A$5),MATCH(B$5,Metrics!$B$5:$E$5,0)))=0,"",INDEX(Metrics!$B$6:$E$70,ROW($A34)-ROW($A$5),MATCH(B$5,Metrics!$B$5:$E$5,0))),"")</f>
        <v>503</v>
      </c>
      <c r="C34" s="236" t="str">
        <f>IFERROR(IF(LEN(INDEX(Metrics!$B$6:$E$70,ROW($A34)-ROW($A$5),MATCH(C$5,Metrics!$B$5:$E$5,0)))=0,"",INDEX(Metrics!$B$6:$E$70,ROW($A34)-ROW($A$5),MATCH(C$5,Metrics!$B$5:$E$5,0))),"")</f>
        <v>Candidate Experience</v>
      </c>
      <c r="D34" s="236" t="str">
        <f>IFERROR(IF(LEN(INDEX(Metrics!$B$6:$E$70,ROW($A34)-ROW($A$5),MATCH(D$5,Metrics!$B$5:$E$5,0)))=0,"",INDEX(Metrics!$B$6:$E$70,ROW($A34)-ROW($A$5),MATCH(D$5,Metrics!$B$5:$E$5,0))),"")</f>
        <v>Candidate Net Promoter Score (NPS)</v>
      </c>
      <c r="E34" s="237" t="str">
        <f>IFERROR(IF(LEN(INDEX(Metrics!$B$6:$E$70,ROW($A34)-ROW($A$5),MATCH(E$5,Metrics!$B$5:$E$5,0)))=0,"",INDEX(Metrics!$B$6:$E$70,ROW($A34)-ROW($A$5),MATCH(E$5,Metrics!$B$5:$E$5,0))),"")</f>
        <v>Points</v>
      </c>
      <c r="F34" s="245" t="str">
        <f>IFERROR(IF(INDEX(Metrics!$G$6:$G$70,MATCH(CY_Actual_Cumulative!$D34,Metrics!$D$6:$D$70,0))=Calc!$K$8,SUM(CY_Actual!$F34:F34),AVERAGE(CY_Actual!$F34:F34)),"")</f>
        <v/>
      </c>
      <c r="G34" s="245" t="str">
        <f>IFERROR(IF(INDEX(Metrics!$G$6:$G$70,MATCH(CY_Actual_Cumulative!$D34,Metrics!$D$6:$D$70,0))=Calc!$K$8,SUM(CY_Actual!$F34:G34),AVERAGE(CY_Actual!$F34:G34)),"")</f>
        <v/>
      </c>
      <c r="H34" s="245" t="str">
        <f>IFERROR(IF(INDEX(Metrics!$G$6:$G$70,MATCH(CY_Actual_Cumulative!$D34,Metrics!$D$6:$D$70,0))=Calc!$K$8,SUM(CY_Actual!$F34:H34),AVERAGE(CY_Actual!$F34:H34)),"")</f>
        <v/>
      </c>
      <c r="I34" s="245" t="str">
        <f>IFERROR(IF(INDEX(Metrics!$G$6:$G$70,MATCH(CY_Actual_Cumulative!$D34,Metrics!$D$6:$D$70,0))=Calc!$K$8,SUM(CY_Actual!$F34:I34),AVERAGE(CY_Actual!$F34:I34)),"")</f>
        <v/>
      </c>
      <c r="J34" s="245" t="str">
        <f>IFERROR(IF(INDEX(Metrics!$G$6:$G$70,MATCH(CY_Actual_Cumulative!$D34,Metrics!$D$6:$D$70,0))=Calc!$K$8,SUM(CY_Actual!$F34:J34),AVERAGE(CY_Actual!$F34:J34)),"")</f>
        <v/>
      </c>
      <c r="K34" s="245" t="str">
        <f>IFERROR(IF(INDEX(Metrics!$G$6:$G$70,MATCH(CY_Actual_Cumulative!$D34,Metrics!$D$6:$D$70,0))=Calc!$K$8,SUM(CY_Actual!$F34:K34),AVERAGE(CY_Actual!$F34:K34)),"")</f>
        <v/>
      </c>
      <c r="L34" s="245" t="str">
        <f>IFERROR(IF(INDEX(Metrics!$G$6:$G$70,MATCH(CY_Actual_Cumulative!$D34,Metrics!$D$6:$D$70,0))=Calc!$K$8,SUM(CY_Actual!$F34:L34),AVERAGE(CY_Actual!$F34:L34)),"")</f>
        <v/>
      </c>
      <c r="M34" s="245" t="str">
        <f>IFERROR(IF(INDEX(Metrics!$G$6:$G$70,MATCH(CY_Actual_Cumulative!$D34,Metrics!$D$6:$D$70,0))=Calc!$K$8,SUM(CY_Actual!$F34:M34),AVERAGE(CY_Actual!$F34:M34)),"")</f>
        <v/>
      </c>
      <c r="N34" s="245" t="str">
        <f>IFERROR(IF(INDEX(Metrics!$G$6:$G$70,MATCH(CY_Actual_Cumulative!$D34,Metrics!$D$6:$D$70,0))=Calc!$K$8,SUM(CY_Actual!$F34:N34),AVERAGE(CY_Actual!$F34:N34)),"")</f>
        <v/>
      </c>
      <c r="O34" s="245" t="str">
        <f>IFERROR(IF(INDEX(Metrics!$G$6:$G$70,MATCH(CY_Actual_Cumulative!$D34,Metrics!$D$6:$D$70,0))=Calc!$K$8,SUM(CY_Actual!$F34:O34),AVERAGE(CY_Actual!$F34:O34)),"")</f>
        <v/>
      </c>
      <c r="P34" s="245" t="str">
        <f>IFERROR(IF(INDEX(Metrics!$G$6:$G$70,MATCH(CY_Actual_Cumulative!$D34,Metrics!$D$6:$D$70,0))=Calc!$K$8,SUM(CY_Actual!$F34:P34),AVERAGE(CY_Actual!$F34:P34)),"")</f>
        <v/>
      </c>
      <c r="Q34" s="246" t="str">
        <f>IFERROR(IF(INDEX(Metrics!$G$6:$G$70,MATCH(CY_Actual_Cumulative!$D34,Metrics!$D$6:$D$70,0))=Calc!$K$8,SUM(CY_Actual!$F34:Q34),AVERAGE(CY_Actual!$F34:Q34)),"")</f>
        <v/>
      </c>
    </row>
    <row r="35" spans="1:17" x14ac:dyDescent="0.25">
      <c r="A35" s="3"/>
      <c r="B35" s="235">
        <f>IFERROR(IF(LEN(INDEX(Metrics!$B$6:$E$70,ROW($A35)-ROW($A$5),MATCH(B$5,Metrics!$B$5:$E$5,0)))=0,"",INDEX(Metrics!$B$6:$E$70,ROW($A35)-ROW($A$5),MATCH(B$5,Metrics!$B$5:$E$5,0))),"")</f>
        <v>504</v>
      </c>
      <c r="C35" s="236" t="str">
        <f>IFERROR(IF(LEN(INDEX(Metrics!$B$6:$E$70,ROW($A35)-ROW($A$5),MATCH(C$5,Metrics!$B$5:$E$5,0)))=0,"",INDEX(Metrics!$B$6:$E$70,ROW($A35)-ROW($A$5),MATCH(C$5,Metrics!$B$5:$E$5,0))),"")</f>
        <v>Candidate Experience</v>
      </c>
      <c r="D35" s="236" t="str">
        <f>IFERROR(IF(LEN(INDEX(Metrics!$B$6:$E$70,ROW($A35)-ROW($A$5),MATCH(D$5,Metrics!$B$5:$E$5,0)))=0,"",INDEX(Metrics!$B$6:$E$70,ROW($A35)-ROW($A$5),MATCH(D$5,Metrics!$B$5:$E$5,0))),"")</f>
        <v/>
      </c>
      <c r="E35" s="237" t="str">
        <f>IFERROR(IF(LEN(INDEX(Metrics!$B$6:$E$70,ROW($A35)-ROW($A$5),MATCH(E$5,Metrics!$B$5:$E$5,0)))=0,"",INDEX(Metrics!$B$6:$E$70,ROW($A35)-ROW($A$5),MATCH(E$5,Metrics!$B$5:$E$5,0))),"")</f>
        <v/>
      </c>
      <c r="F35" s="243" t="str">
        <f>IFERROR(IF(INDEX(Metrics!$G$6:$G$70,MATCH(CY_Actual_Cumulative!$D35,Metrics!$D$6:$D$70,0))=Calc!$K$8,SUM(CY_Actual!$F35:F35),AVERAGE(CY_Actual!$F35:F35)),"")</f>
        <v/>
      </c>
      <c r="G35" s="243" t="str">
        <f>IFERROR(IF(INDEX(Metrics!$G$6:$G$70,MATCH(CY_Actual_Cumulative!$D35,Metrics!$D$6:$D$70,0))=Calc!$K$8,SUM(CY_Actual!$F35:G35),AVERAGE(CY_Actual!$F35:G35)),"")</f>
        <v/>
      </c>
      <c r="H35" s="243" t="str">
        <f>IFERROR(IF(INDEX(Metrics!$G$6:$G$70,MATCH(CY_Actual_Cumulative!$D35,Metrics!$D$6:$D$70,0))=Calc!$K$8,SUM(CY_Actual!$F35:H35),AVERAGE(CY_Actual!$F35:H35)),"")</f>
        <v/>
      </c>
      <c r="I35" s="243" t="str">
        <f>IFERROR(IF(INDEX(Metrics!$G$6:$G$70,MATCH(CY_Actual_Cumulative!$D35,Metrics!$D$6:$D$70,0))=Calc!$K$8,SUM(CY_Actual!$F35:I35),AVERAGE(CY_Actual!$F35:I35)),"")</f>
        <v/>
      </c>
      <c r="J35" s="243" t="str">
        <f>IFERROR(IF(INDEX(Metrics!$G$6:$G$70,MATCH(CY_Actual_Cumulative!$D35,Metrics!$D$6:$D$70,0))=Calc!$K$8,SUM(CY_Actual!$F35:J35),AVERAGE(CY_Actual!$F35:J35)),"")</f>
        <v/>
      </c>
      <c r="K35" s="243" t="str">
        <f>IFERROR(IF(INDEX(Metrics!$G$6:$G$70,MATCH(CY_Actual_Cumulative!$D35,Metrics!$D$6:$D$70,0))=Calc!$K$8,SUM(CY_Actual!$F35:K35),AVERAGE(CY_Actual!$F35:K35)),"")</f>
        <v/>
      </c>
      <c r="L35" s="243" t="str">
        <f>IFERROR(IF(INDEX(Metrics!$G$6:$G$70,MATCH(CY_Actual_Cumulative!$D35,Metrics!$D$6:$D$70,0))=Calc!$K$8,SUM(CY_Actual!$F35:L35),AVERAGE(CY_Actual!$F35:L35)),"")</f>
        <v/>
      </c>
      <c r="M35" s="243" t="str">
        <f>IFERROR(IF(INDEX(Metrics!$G$6:$G$70,MATCH(CY_Actual_Cumulative!$D35,Metrics!$D$6:$D$70,0))=Calc!$K$8,SUM(CY_Actual!$F35:M35),AVERAGE(CY_Actual!$F35:M35)),"")</f>
        <v/>
      </c>
      <c r="N35" s="243" t="str">
        <f>IFERROR(IF(INDEX(Metrics!$G$6:$G$70,MATCH(CY_Actual_Cumulative!$D35,Metrics!$D$6:$D$70,0))=Calc!$K$8,SUM(CY_Actual!$F35:N35),AVERAGE(CY_Actual!$F35:N35)),"")</f>
        <v/>
      </c>
      <c r="O35" s="243" t="str">
        <f>IFERROR(IF(INDEX(Metrics!$G$6:$G$70,MATCH(CY_Actual_Cumulative!$D35,Metrics!$D$6:$D$70,0))=Calc!$K$8,SUM(CY_Actual!$F35:O35),AVERAGE(CY_Actual!$F35:O35)),"")</f>
        <v/>
      </c>
      <c r="P35" s="243" t="str">
        <f>IFERROR(IF(INDEX(Metrics!$G$6:$G$70,MATCH(CY_Actual_Cumulative!$D35,Metrics!$D$6:$D$70,0))=Calc!$K$8,SUM(CY_Actual!$F35:P35),AVERAGE(CY_Actual!$F35:P35)),"")</f>
        <v/>
      </c>
      <c r="Q35" s="244" t="str">
        <f>IFERROR(IF(INDEX(Metrics!$G$6:$G$70,MATCH(CY_Actual_Cumulative!$D35,Metrics!$D$6:$D$70,0))=Calc!$K$8,SUM(CY_Actual!$F35:Q35),AVERAGE(CY_Actual!$F35:Q35)),"")</f>
        <v/>
      </c>
    </row>
    <row r="36" spans="1:17" x14ac:dyDescent="0.25">
      <c r="A36" s="3"/>
      <c r="B36" s="235">
        <f>IFERROR(IF(LEN(INDEX(Metrics!$B$6:$E$70,ROW($A36)-ROW($A$5),MATCH(B$5,Metrics!$B$5:$E$5,0)))=0,"",INDEX(Metrics!$B$6:$E$70,ROW($A36)-ROW($A$5),MATCH(B$5,Metrics!$B$5:$E$5,0))),"")</f>
        <v>505</v>
      </c>
      <c r="C36" s="236" t="str">
        <f>IFERROR(IF(LEN(INDEX(Metrics!$B$6:$E$70,ROW($A36)-ROW($A$5),MATCH(C$5,Metrics!$B$5:$E$5,0)))=0,"",INDEX(Metrics!$B$6:$E$70,ROW($A36)-ROW($A$5),MATCH(C$5,Metrics!$B$5:$E$5,0))),"")</f>
        <v>Candidate Experience</v>
      </c>
      <c r="D36" s="236" t="str">
        <f>IFERROR(IF(LEN(INDEX(Metrics!$B$6:$E$70,ROW($A36)-ROW($A$5),MATCH(D$5,Metrics!$B$5:$E$5,0)))=0,"",INDEX(Metrics!$B$6:$E$70,ROW($A36)-ROW($A$5),MATCH(D$5,Metrics!$B$5:$E$5,0))),"")</f>
        <v/>
      </c>
      <c r="E36" s="237" t="str">
        <f>IFERROR(IF(LEN(INDEX(Metrics!$B$6:$E$70,ROW($A36)-ROW($A$5),MATCH(E$5,Metrics!$B$5:$E$5,0)))=0,"",INDEX(Metrics!$B$6:$E$70,ROW($A36)-ROW($A$5),MATCH(E$5,Metrics!$B$5:$E$5,0))),"")</f>
        <v/>
      </c>
      <c r="F36" s="243" t="str">
        <f>IFERROR(IF(INDEX(Metrics!$G$6:$G$70,MATCH(CY_Actual_Cumulative!$D36,Metrics!$D$6:$D$70,0))=Calc!$K$8,SUM(CY_Actual!$F36:F36),AVERAGE(CY_Actual!$F36:F36)),"")</f>
        <v/>
      </c>
      <c r="G36" s="243" t="str">
        <f>IFERROR(IF(INDEX(Metrics!$G$6:$G$70,MATCH(CY_Actual_Cumulative!$D36,Metrics!$D$6:$D$70,0))=Calc!$K$8,SUM(CY_Actual!$F36:G36),AVERAGE(CY_Actual!$F36:G36)),"")</f>
        <v/>
      </c>
      <c r="H36" s="243" t="str">
        <f>IFERROR(IF(INDEX(Metrics!$G$6:$G$70,MATCH(CY_Actual_Cumulative!$D36,Metrics!$D$6:$D$70,0))=Calc!$K$8,SUM(CY_Actual!$F36:H36),AVERAGE(CY_Actual!$F36:H36)),"")</f>
        <v/>
      </c>
      <c r="I36" s="243" t="str">
        <f>IFERROR(IF(INDEX(Metrics!$G$6:$G$70,MATCH(CY_Actual_Cumulative!$D36,Metrics!$D$6:$D$70,0))=Calc!$K$8,SUM(CY_Actual!$F36:I36),AVERAGE(CY_Actual!$F36:I36)),"")</f>
        <v/>
      </c>
      <c r="J36" s="243" t="str">
        <f>IFERROR(IF(INDEX(Metrics!$G$6:$G$70,MATCH(CY_Actual_Cumulative!$D36,Metrics!$D$6:$D$70,0))=Calc!$K$8,SUM(CY_Actual!$F36:J36),AVERAGE(CY_Actual!$F36:J36)),"")</f>
        <v/>
      </c>
      <c r="K36" s="243" t="str">
        <f>IFERROR(IF(INDEX(Metrics!$G$6:$G$70,MATCH(CY_Actual_Cumulative!$D36,Metrics!$D$6:$D$70,0))=Calc!$K$8,SUM(CY_Actual!$F36:K36),AVERAGE(CY_Actual!$F36:K36)),"")</f>
        <v/>
      </c>
      <c r="L36" s="237" t="str">
        <f>IFERROR(IF(INDEX(Metrics!$G$6:$G$70,MATCH(CY_Actual_Cumulative!$D36,Metrics!$D$6:$D$70,0))=Calc!$K$8,SUM(CY_Actual!$F36:L36),AVERAGE(CY_Actual!$F36:L36)),"")</f>
        <v/>
      </c>
      <c r="M36" s="237" t="str">
        <f>IFERROR(IF(INDEX(Metrics!$G$6:$G$70,MATCH(CY_Actual_Cumulative!$D36,Metrics!$D$6:$D$70,0))=Calc!$K$8,SUM(CY_Actual!$F36:M36),AVERAGE(CY_Actual!$F36:M36)),"")</f>
        <v/>
      </c>
      <c r="N36" s="237" t="str">
        <f>IFERROR(IF(INDEX(Metrics!$G$6:$G$70,MATCH(CY_Actual_Cumulative!$D36,Metrics!$D$6:$D$70,0))=Calc!$K$8,SUM(CY_Actual!$F36:N36),AVERAGE(CY_Actual!$F36:N36)),"")</f>
        <v/>
      </c>
      <c r="O36" s="237" t="str">
        <f>IFERROR(IF(INDEX(Metrics!$G$6:$G$70,MATCH(CY_Actual_Cumulative!$D36,Metrics!$D$6:$D$70,0))=Calc!$K$8,SUM(CY_Actual!$F36:O36),AVERAGE(CY_Actual!$F36:O36)),"")</f>
        <v/>
      </c>
      <c r="P36" s="237" t="str">
        <f>IFERROR(IF(INDEX(Metrics!$G$6:$G$70,MATCH(CY_Actual_Cumulative!$D36,Metrics!$D$6:$D$70,0))=Calc!$K$8,SUM(CY_Actual!$F36:P36),AVERAGE(CY_Actual!$F36:P36)),"")</f>
        <v/>
      </c>
      <c r="Q36" s="248" t="str">
        <f>IFERROR(IF(INDEX(Metrics!$G$6:$G$70,MATCH(CY_Actual_Cumulative!$D36,Metrics!$D$6:$D$70,0))=Calc!$K$8,SUM(CY_Actual!$F36:Q36),AVERAGE(CY_Actual!$F36:Q36)),"")</f>
        <v/>
      </c>
    </row>
    <row r="37" spans="1:17" x14ac:dyDescent="0.25">
      <c r="A37" s="3"/>
      <c r="B37" s="235" t="str">
        <f>IFERROR(IF(LEN(INDEX(Metrics!$B$6:$E$70,ROW($A37)-ROW($A$5),MATCH(B$5,Metrics!$B$5:$E$5,0)))=0,"",INDEX(Metrics!$B$6:$E$70,ROW($A37)-ROW($A$5),MATCH(B$5,Metrics!$B$5:$E$5,0))),"")</f>
        <v/>
      </c>
      <c r="C37" s="236" t="str">
        <f>IFERROR(IF(LEN(INDEX(Metrics!$B$6:$E$70,ROW($A37)-ROW($A$5),MATCH(C$5,Metrics!$B$5:$E$5,0)))=0,"",INDEX(Metrics!$B$6:$E$70,ROW($A37)-ROW($A$5),MATCH(C$5,Metrics!$B$5:$E$5,0))),"")</f>
        <v/>
      </c>
      <c r="D37" s="236" t="str">
        <f>IFERROR(IF(LEN(INDEX(Metrics!$B$6:$E$70,ROW($A37)-ROW($A$5),MATCH(D$5,Metrics!$B$5:$E$5,0)))=0,"",INDEX(Metrics!$B$6:$E$70,ROW($A37)-ROW($A$5),MATCH(D$5,Metrics!$B$5:$E$5,0))),"")</f>
        <v/>
      </c>
      <c r="E37" s="237" t="str">
        <f>IFERROR(IF(LEN(INDEX(Metrics!$B$6:$E$70,ROW($A37)-ROW($A$5),MATCH(E$5,Metrics!$B$5:$E$5,0)))=0,"",INDEX(Metrics!$B$6:$E$70,ROW($A37)-ROW($A$5),MATCH(E$5,Metrics!$B$5:$E$5,0))),"")</f>
        <v/>
      </c>
      <c r="F37" s="243" t="str">
        <f>IFERROR(IF(INDEX(Metrics!$G$6:$G$70,MATCH(CY_Actual_Cumulative!$D37,Metrics!$D$6:$D$70,0))=Calc!$K$8,SUM(CY_Actual!$F37:F37),AVERAGE(CY_Actual!$F37:F37)),"")</f>
        <v/>
      </c>
      <c r="G37" s="243" t="str">
        <f>IFERROR(IF(INDEX(Metrics!$G$6:$G$70,MATCH(CY_Actual_Cumulative!$D37,Metrics!$D$6:$D$70,0))=Calc!$K$8,SUM(CY_Actual!$F37:G37),AVERAGE(CY_Actual!$F37:G37)),"")</f>
        <v/>
      </c>
      <c r="H37" s="243" t="str">
        <f>IFERROR(IF(INDEX(Metrics!$G$6:$G$70,MATCH(CY_Actual_Cumulative!$D37,Metrics!$D$6:$D$70,0))=Calc!$K$8,SUM(CY_Actual!$F37:H37),AVERAGE(CY_Actual!$F37:H37)),"")</f>
        <v/>
      </c>
      <c r="I37" s="243" t="str">
        <f>IFERROR(IF(INDEX(Metrics!$G$6:$G$70,MATCH(CY_Actual_Cumulative!$D37,Metrics!$D$6:$D$70,0))=Calc!$K$8,SUM(CY_Actual!$F37:I37),AVERAGE(CY_Actual!$F37:I37)),"")</f>
        <v/>
      </c>
      <c r="J37" s="243" t="str">
        <f>IFERROR(IF(INDEX(Metrics!$G$6:$G$70,MATCH(CY_Actual_Cumulative!$D37,Metrics!$D$6:$D$70,0))=Calc!$K$8,SUM(CY_Actual!$F37:J37),AVERAGE(CY_Actual!$F37:J37)),"")</f>
        <v/>
      </c>
      <c r="K37" s="243" t="str">
        <f>IFERROR(IF(INDEX(Metrics!$G$6:$G$70,MATCH(CY_Actual_Cumulative!$D37,Metrics!$D$6:$D$70,0))=Calc!$K$8,SUM(CY_Actual!$F37:K37),AVERAGE(CY_Actual!$F37:K37)),"")</f>
        <v/>
      </c>
      <c r="L37" s="237" t="str">
        <f>IFERROR(IF(INDEX(Metrics!$G$6:$G$70,MATCH(CY_Actual_Cumulative!$D37,Metrics!$D$6:$D$70,0))=Calc!$K$8,SUM(CY_Actual!$F37:L37),AVERAGE(CY_Actual!$F37:L37)),"")</f>
        <v/>
      </c>
      <c r="M37" s="237" t="str">
        <f>IFERROR(IF(INDEX(Metrics!$G$6:$G$70,MATCH(CY_Actual_Cumulative!$D37,Metrics!$D$6:$D$70,0))=Calc!$K$8,SUM(CY_Actual!$F37:M37),AVERAGE(CY_Actual!$F37:M37)),"")</f>
        <v/>
      </c>
      <c r="N37" s="237" t="str">
        <f>IFERROR(IF(INDEX(Metrics!$G$6:$G$70,MATCH(CY_Actual_Cumulative!$D37,Metrics!$D$6:$D$70,0))=Calc!$K$8,SUM(CY_Actual!$F37:N37),AVERAGE(CY_Actual!$F37:N37)),"")</f>
        <v/>
      </c>
      <c r="O37" s="237" t="str">
        <f>IFERROR(IF(INDEX(Metrics!$G$6:$G$70,MATCH(CY_Actual_Cumulative!$D37,Metrics!$D$6:$D$70,0))=Calc!$K$8,SUM(CY_Actual!$F37:O37),AVERAGE(CY_Actual!$F37:O37)),"")</f>
        <v/>
      </c>
      <c r="P37" s="237" t="str">
        <f>IFERROR(IF(INDEX(Metrics!$G$6:$G$70,MATCH(CY_Actual_Cumulative!$D37,Metrics!$D$6:$D$70,0))=Calc!$K$8,SUM(CY_Actual!$F37:P37),AVERAGE(CY_Actual!$F37:P37)),"")</f>
        <v/>
      </c>
      <c r="Q37" s="248" t="str">
        <f>IFERROR(IF(INDEX(Metrics!$G$6:$G$70,MATCH(CY_Actual_Cumulative!$D37,Metrics!$D$6:$D$70,0))=Calc!$K$8,SUM(CY_Actual!$F37:Q37),AVERAGE(CY_Actual!$F37:Q37)),"")</f>
        <v/>
      </c>
    </row>
    <row r="38" spans="1:17" x14ac:dyDescent="0.25">
      <c r="A38" s="3"/>
      <c r="B38" s="235" t="str">
        <f>IFERROR(IF(LEN(INDEX(Metrics!$B$6:$E$70,ROW($A38)-ROW($A$5),MATCH(B$5,Metrics!$B$5:$E$5,0)))=0,"",INDEX(Metrics!$B$6:$E$70,ROW($A38)-ROW($A$5),MATCH(B$5,Metrics!$B$5:$E$5,0))),"")</f>
        <v/>
      </c>
      <c r="C38" s="236" t="str">
        <f>IFERROR(IF(LEN(INDEX(Metrics!$B$6:$E$70,ROW($A38)-ROW($A$5),MATCH(C$5,Metrics!$B$5:$E$5,0)))=0,"",INDEX(Metrics!$B$6:$E$70,ROW($A38)-ROW($A$5),MATCH(C$5,Metrics!$B$5:$E$5,0))),"")</f>
        <v/>
      </c>
      <c r="D38" s="236" t="str">
        <f>IFERROR(IF(LEN(INDEX(Metrics!$B$6:$E$70,ROW($A38)-ROW($A$5),MATCH(D$5,Metrics!$B$5:$E$5,0)))=0,"",INDEX(Metrics!$B$6:$E$70,ROW($A38)-ROW($A$5),MATCH(D$5,Metrics!$B$5:$E$5,0))),"")</f>
        <v/>
      </c>
      <c r="E38" s="237" t="str">
        <f>IFERROR(IF(LEN(INDEX(Metrics!$B$6:$E$70,ROW($A38)-ROW($A$5),MATCH(E$5,Metrics!$B$5:$E$5,0)))=0,"",INDEX(Metrics!$B$6:$E$70,ROW($A38)-ROW($A$5),MATCH(E$5,Metrics!$B$5:$E$5,0))),"")</f>
        <v/>
      </c>
      <c r="F38" s="237" t="str">
        <f>IFERROR(IF(INDEX(Metrics!$G$6:$G$70,MATCH(CY_Actual_Cumulative!$D38,Metrics!$D$6:$D$70,0))=Calc!$K$8,SUM(CY_Actual!$F38:F38),AVERAGE(CY_Actual!$F38:F38)),"")</f>
        <v/>
      </c>
      <c r="G38" s="243" t="str">
        <f>IFERROR(IF(INDEX(Metrics!$G$6:$G$70,MATCH(CY_Actual_Cumulative!$D38,Metrics!$D$6:$D$70,0))=Calc!$K$8,SUM(CY_Actual!$F38:G38),AVERAGE(CY_Actual!$F38:G38)),"")</f>
        <v/>
      </c>
      <c r="H38" s="243" t="str">
        <f>IFERROR(IF(INDEX(Metrics!$G$6:$G$70,MATCH(CY_Actual_Cumulative!$D38,Metrics!$D$6:$D$70,0))=Calc!$K$8,SUM(CY_Actual!$F38:H38),AVERAGE(CY_Actual!$F38:H38)),"")</f>
        <v/>
      </c>
      <c r="I38" s="243" t="str">
        <f>IFERROR(IF(INDEX(Metrics!$G$6:$G$70,MATCH(CY_Actual_Cumulative!$D38,Metrics!$D$6:$D$70,0))=Calc!$K$8,SUM(CY_Actual!$F38:I38),AVERAGE(CY_Actual!$F38:I38)),"")</f>
        <v/>
      </c>
      <c r="J38" s="243" t="str">
        <f>IFERROR(IF(INDEX(Metrics!$G$6:$G$70,MATCH(CY_Actual_Cumulative!$D38,Metrics!$D$6:$D$70,0))=Calc!$K$8,SUM(CY_Actual!$F38:J38),AVERAGE(CY_Actual!$F38:J38)),"")</f>
        <v/>
      </c>
      <c r="K38" s="243" t="str">
        <f>IFERROR(IF(INDEX(Metrics!$G$6:$G$70,MATCH(CY_Actual_Cumulative!$D38,Metrics!$D$6:$D$70,0))=Calc!$K$8,SUM(CY_Actual!$F38:K38),AVERAGE(CY_Actual!$F38:K38)),"")</f>
        <v/>
      </c>
      <c r="L38" s="243" t="str">
        <f>IFERROR(IF(INDEX(Metrics!$G$6:$G$70,MATCH(CY_Actual_Cumulative!$D38,Metrics!$D$6:$D$70,0))=Calc!$K$8,SUM(CY_Actual!$F38:L38),AVERAGE(CY_Actual!$F38:L38)),"")</f>
        <v/>
      </c>
      <c r="M38" s="243" t="str">
        <f>IFERROR(IF(INDEX(Metrics!$G$6:$G$70,MATCH(CY_Actual_Cumulative!$D38,Metrics!$D$6:$D$70,0))=Calc!$K$8,SUM(CY_Actual!$F38:M38),AVERAGE(CY_Actual!$F38:M38)),"")</f>
        <v/>
      </c>
      <c r="N38" s="243" t="str">
        <f>IFERROR(IF(INDEX(Metrics!$G$6:$G$70,MATCH(CY_Actual_Cumulative!$D38,Metrics!$D$6:$D$70,0))=Calc!$K$8,SUM(CY_Actual!$F38:N38),AVERAGE(CY_Actual!$F38:N38)),"")</f>
        <v/>
      </c>
      <c r="O38" s="243" t="str">
        <f>IFERROR(IF(INDEX(Metrics!$G$6:$G$70,MATCH(CY_Actual_Cumulative!$D38,Metrics!$D$6:$D$70,0))=Calc!$K$8,SUM(CY_Actual!$F38:O38),AVERAGE(CY_Actual!$F38:O38)),"")</f>
        <v/>
      </c>
      <c r="P38" s="243" t="str">
        <f>IFERROR(IF(INDEX(Metrics!$G$6:$G$70,MATCH(CY_Actual_Cumulative!$D38,Metrics!$D$6:$D$70,0))=Calc!$K$8,SUM(CY_Actual!$F38:P38),AVERAGE(CY_Actual!$F38:P38)),"")</f>
        <v/>
      </c>
      <c r="Q38" s="244" t="str">
        <f>IFERROR(IF(INDEX(Metrics!$G$6:$G$70,MATCH(CY_Actual_Cumulative!$D38,Metrics!$D$6:$D$70,0))=Calc!$K$8,SUM(CY_Actual!$F38:Q38),AVERAGE(CY_Actual!$F38:Q38)),"")</f>
        <v/>
      </c>
    </row>
    <row r="39" spans="1:17" x14ac:dyDescent="0.25">
      <c r="A39" s="3"/>
      <c r="B39" s="235" t="str">
        <f>IFERROR(IF(LEN(INDEX(Metrics!$B$6:$E$70,ROW($A39)-ROW($A$5),MATCH(B$5,Metrics!$B$5:$E$5,0)))=0,"",INDEX(Metrics!$B$6:$E$70,ROW($A39)-ROW($A$5),MATCH(B$5,Metrics!$B$5:$E$5,0))),"")</f>
        <v/>
      </c>
      <c r="C39" s="236" t="str">
        <f>IFERROR(IF(LEN(INDEX(Metrics!$B$6:$E$70,ROW($A39)-ROW($A$5),MATCH(C$5,Metrics!$B$5:$E$5,0)))=0,"",INDEX(Metrics!$B$6:$E$70,ROW($A39)-ROW($A$5),MATCH(C$5,Metrics!$B$5:$E$5,0))),"")</f>
        <v/>
      </c>
      <c r="D39" s="236" t="str">
        <f>IFERROR(IF(LEN(INDEX(Metrics!$B$6:$E$70,ROW($A39)-ROW($A$5),MATCH(D$5,Metrics!$B$5:$E$5,0)))=0,"",INDEX(Metrics!$B$6:$E$70,ROW($A39)-ROW($A$5),MATCH(D$5,Metrics!$B$5:$E$5,0))),"")</f>
        <v/>
      </c>
      <c r="E39" s="237" t="str">
        <f>IFERROR(IF(LEN(INDEX(Metrics!$B$6:$E$70,ROW($A39)-ROW($A$5),MATCH(E$5,Metrics!$B$5:$E$5,0)))=0,"",INDEX(Metrics!$B$6:$E$70,ROW($A39)-ROW($A$5),MATCH(E$5,Metrics!$B$5:$E$5,0))),"")</f>
        <v/>
      </c>
      <c r="F39" s="237" t="str">
        <f>IFERROR(IF(INDEX(Metrics!$G$6:$G$70,MATCH(CY_Actual_Cumulative!$D39,Metrics!$D$6:$D$70,0))=Calc!$K$8,SUM(CY_Actual!$F39:F39),AVERAGE(CY_Actual!$F39:F39)),"")</f>
        <v/>
      </c>
      <c r="G39" s="237" t="str">
        <f>IFERROR(IF(INDEX(Metrics!$G$6:$G$70,MATCH(CY_Actual_Cumulative!$D39,Metrics!$D$6:$D$70,0))=Calc!$K$8,SUM(CY_Actual!$F39:G39),AVERAGE(CY_Actual!$F39:G39)),"")</f>
        <v/>
      </c>
      <c r="H39" s="237" t="str">
        <f>IFERROR(IF(INDEX(Metrics!$G$6:$G$70,MATCH(CY_Actual_Cumulative!$D39,Metrics!$D$6:$D$70,0))=Calc!$K$8,SUM(CY_Actual!$F39:H39),AVERAGE(CY_Actual!$F39:H39)),"")</f>
        <v/>
      </c>
      <c r="I39" s="237" t="str">
        <f>IFERROR(IF(INDEX(Metrics!$G$6:$G$70,MATCH(CY_Actual_Cumulative!$D39,Metrics!$D$6:$D$70,0))=Calc!$K$8,SUM(CY_Actual!$F39:I39),AVERAGE(CY_Actual!$F39:I39)),"")</f>
        <v/>
      </c>
      <c r="J39" s="237" t="str">
        <f>IFERROR(IF(INDEX(Metrics!$G$6:$G$70,MATCH(CY_Actual_Cumulative!$D39,Metrics!$D$6:$D$70,0))=Calc!$K$8,SUM(CY_Actual!$F39:J39),AVERAGE(CY_Actual!$F39:J39)),"")</f>
        <v/>
      </c>
      <c r="K39" s="237" t="str">
        <f>IFERROR(IF(INDEX(Metrics!$G$6:$G$70,MATCH(CY_Actual_Cumulative!$D39,Metrics!$D$6:$D$70,0))=Calc!$K$8,SUM(CY_Actual!$F39:K39),AVERAGE(CY_Actual!$F39:K39)),"")</f>
        <v/>
      </c>
      <c r="L39" s="237" t="str">
        <f>IFERROR(IF(INDEX(Metrics!$G$6:$G$70,MATCH(CY_Actual_Cumulative!$D39,Metrics!$D$6:$D$70,0))=Calc!$K$8,SUM(CY_Actual!$F39:L39),AVERAGE(CY_Actual!$F39:L39)),"")</f>
        <v/>
      </c>
      <c r="M39" s="237" t="str">
        <f>IFERROR(IF(INDEX(Metrics!$G$6:$G$70,MATCH(CY_Actual_Cumulative!$D39,Metrics!$D$6:$D$70,0))=Calc!$K$8,SUM(CY_Actual!$F39:M39),AVERAGE(CY_Actual!$F39:M39)),"")</f>
        <v/>
      </c>
      <c r="N39" s="237" t="str">
        <f>IFERROR(IF(INDEX(Metrics!$G$6:$G$70,MATCH(CY_Actual_Cumulative!$D39,Metrics!$D$6:$D$70,0))=Calc!$K$8,SUM(CY_Actual!$F39:N39),AVERAGE(CY_Actual!$F39:N39)),"")</f>
        <v/>
      </c>
      <c r="O39" s="237" t="str">
        <f>IFERROR(IF(INDEX(Metrics!$G$6:$G$70,MATCH(CY_Actual_Cumulative!$D39,Metrics!$D$6:$D$70,0))=Calc!$K$8,SUM(CY_Actual!$F39:O39),AVERAGE(CY_Actual!$F39:O39)),"")</f>
        <v/>
      </c>
      <c r="P39" s="237" t="str">
        <f>IFERROR(IF(INDEX(Metrics!$G$6:$G$70,MATCH(CY_Actual_Cumulative!$D39,Metrics!$D$6:$D$70,0))=Calc!$K$8,SUM(CY_Actual!$F39:P39),AVERAGE(CY_Actual!$F39:P39)),"")</f>
        <v/>
      </c>
      <c r="Q39" s="248" t="str">
        <f>IFERROR(IF(INDEX(Metrics!$G$6:$G$70,MATCH(CY_Actual_Cumulative!$D39,Metrics!$D$6:$D$70,0))=Calc!$K$8,SUM(CY_Actual!$F39:Q39),AVERAGE(CY_Actual!$F39:Q39)),"")</f>
        <v/>
      </c>
    </row>
    <row r="40" spans="1:17" x14ac:dyDescent="0.25">
      <c r="A40" s="3"/>
      <c r="B40" s="235" t="str">
        <f>IFERROR(IF(LEN(INDEX(Metrics!$B$6:$E$70,ROW($A40)-ROW($A$5),MATCH(B$5,Metrics!$B$5:$E$5,0)))=0,"",INDEX(Metrics!$B$6:$E$70,ROW($A40)-ROW($A$5),MATCH(B$5,Metrics!$B$5:$E$5,0))),"")</f>
        <v/>
      </c>
      <c r="C40" s="236" t="str">
        <f>IFERROR(IF(LEN(INDEX(Metrics!$B$6:$E$70,ROW($A40)-ROW($A$5),MATCH(C$5,Metrics!$B$5:$E$5,0)))=0,"",INDEX(Metrics!$B$6:$E$70,ROW($A40)-ROW($A$5),MATCH(C$5,Metrics!$B$5:$E$5,0))),"")</f>
        <v/>
      </c>
      <c r="D40" s="236" t="str">
        <f>IFERROR(IF(LEN(INDEX(Metrics!$B$6:$E$70,ROW($A40)-ROW($A$5),MATCH(D$5,Metrics!$B$5:$E$5,0)))=0,"",INDEX(Metrics!$B$6:$E$70,ROW($A40)-ROW($A$5),MATCH(D$5,Metrics!$B$5:$E$5,0))),"")</f>
        <v/>
      </c>
      <c r="E40" s="237" t="str">
        <f>IFERROR(IF(LEN(INDEX(Metrics!$B$6:$E$70,ROW($A40)-ROW($A$5),MATCH(E$5,Metrics!$B$5:$E$5,0)))=0,"",INDEX(Metrics!$B$6:$E$70,ROW($A40)-ROW($A$5),MATCH(E$5,Metrics!$B$5:$E$5,0))),"")</f>
        <v/>
      </c>
      <c r="F40" s="243" t="str">
        <f>IFERROR(IF(INDEX(Metrics!$G$6:$G$70,MATCH(CY_Actual_Cumulative!$D40,Metrics!$D$6:$D$70,0))=Calc!$K$8,SUM(CY_Actual!$F40:F40),AVERAGE(CY_Actual!$F40:F40)),"")</f>
        <v/>
      </c>
      <c r="G40" s="243" t="str">
        <f>IFERROR(IF(INDEX(Metrics!$G$6:$G$70,MATCH(CY_Actual_Cumulative!$D40,Metrics!$D$6:$D$70,0))=Calc!$K$8,SUM(CY_Actual!$F40:G40),AVERAGE(CY_Actual!$F40:G40)),"")</f>
        <v/>
      </c>
      <c r="H40" s="243" t="str">
        <f>IFERROR(IF(INDEX(Metrics!$G$6:$G$70,MATCH(CY_Actual_Cumulative!$D40,Metrics!$D$6:$D$70,0))=Calc!$K$8,SUM(CY_Actual!$F40:H40),AVERAGE(CY_Actual!$F40:H40)),"")</f>
        <v/>
      </c>
      <c r="I40" s="243" t="str">
        <f>IFERROR(IF(INDEX(Metrics!$G$6:$G$70,MATCH(CY_Actual_Cumulative!$D40,Metrics!$D$6:$D$70,0))=Calc!$K$8,SUM(CY_Actual!$F40:I40),AVERAGE(CY_Actual!$F40:I40)),"")</f>
        <v/>
      </c>
      <c r="J40" s="243" t="str">
        <f>IFERROR(IF(INDEX(Metrics!$G$6:$G$70,MATCH(CY_Actual_Cumulative!$D40,Metrics!$D$6:$D$70,0))=Calc!$K$8,SUM(CY_Actual!$F40:J40),AVERAGE(CY_Actual!$F40:J40)),"")</f>
        <v/>
      </c>
      <c r="K40" s="243" t="str">
        <f>IFERROR(IF(INDEX(Metrics!$G$6:$G$70,MATCH(CY_Actual_Cumulative!$D40,Metrics!$D$6:$D$70,0))=Calc!$K$8,SUM(CY_Actual!$F40:K40),AVERAGE(CY_Actual!$F40:K40)),"")</f>
        <v/>
      </c>
      <c r="L40" s="243" t="str">
        <f>IFERROR(IF(INDEX(Metrics!$G$6:$G$70,MATCH(CY_Actual_Cumulative!$D40,Metrics!$D$6:$D$70,0))=Calc!$K$8,SUM(CY_Actual!$F40:L40),AVERAGE(CY_Actual!$F40:L40)),"")</f>
        <v/>
      </c>
      <c r="M40" s="243" t="str">
        <f>IFERROR(IF(INDEX(Metrics!$G$6:$G$70,MATCH(CY_Actual_Cumulative!$D40,Metrics!$D$6:$D$70,0))=Calc!$K$8,SUM(CY_Actual!$F40:M40),AVERAGE(CY_Actual!$F40:M40)),"")</f>
        <v/>
      </c>
      <c r="N40" s="243" t="str">
        <f>IFERROR(IF(INDEX(Metrics!$G$6:$G$70,MATCH(CY_Actual_Cumulative!$D40,Metrics!$D$6:$D$70,0))=Calc!$K$8,SUM(CY_Actual!$F40:N40),AVERAGE(CY_Actual!$F40:N40)),"")</f>
        <v/>
      </c>
      <c r="O40" s="243" t="str">
        <f>IFERROR(IF(INDEX(Metrics!$G$6:$G$70,MATCH(CY_Actual_Cumulative!$D40,Metrics!$D$6:$D$70,0))=Calc!$K$8,SUM(CY_Actual!$F40:O40),AVERAGE(CY_Actual!$F40:O40)),"")</f>
        <v/>
      </c>
      <c r="P40" s="243" t="str">
        <f>IFERROR(IF(INDEX(Metrics!$G$6:$G$70,MATCH(CY_Actual_Cumulative!$D40,Metrics!$D$6:$D$70,0))=Calc!$K$8,SUM(CY_Actual!$F40:P40),AVERAGE(CY_Actual!$F40:P40)),"")</f>
        <v/>
      </c>
      <c r="Q40" s="244" t="str">
        <f>IFERROR(IF(INDEX(Metrics!$G$6:$G$70,MATCH(CY_Actual_Cumulative!$D40,Metrics!$D$6:$D$70,0))=Calc!$K$8,SUM(CY_Actual!$F40:Q40),AVERAGE(CY_Actual!$F40:Q40)),"")</f>
        <v/>
      </c>
    </row>
    <row r="41" spans="1:17" x14ac:dyDescent="0.25">
      <c r="A41" s="3"/>
      <c r="B41" s="235" t="str">
        <f>IFERROR(IF(LEN(INDEX(Metrics!$B$6:$E$70,ROW($A41)-ROW($A$5),MATCH(B$5,Metrics!$B$5:$E$5,0)))=0,"",INDEX(Metrics!$B$6:$E$70,ROW($A41)-ROW($A$5),MATCH(B$5,Metrics!$B$5:$E$5,0))),"")</f>
        <v/>
      </c>
      <c r="C41" s="236" t="str">
        <f>IFERROR(IF(LEN(INDEX(Metrics!$B$6:$E$70,ROW($A41)-ROW($A$5),MATCH(C$5,Metrics!$B$5:$E$5,0)))=0,"",INDEX(Metrics!$B$6:$E$70,ROW($A41)-ROW($A$5),MATCH(C$5,Metrics!$B$5:$E$5,0))),"")</f>
        <v/>
      </c>
      <c r="D41" s="236" t="str">
        <f>IFERROR(IF(LEN(INDEX(Metrics!$B$6:$E$70,ROW($A41)-ROW($A$5),MATCH(D$5,Metrics!$B$5:$E$5,0)))=0,"",INDEX(Metrics!$B$6:$E$70,ROW($A41)-ROW($A$5),MATCH(D$5,Metrics!$B$5:$E$5,0))),"")</f>
        <v/>
      </c>
      <c r="E41" s="237" t="str">
        <f>IFERROR(IF(LEN(INDEX(Metrics!$B$6:$E$70,ROW($A41)-ROW($A$5),MATCH(E$5,Metrics!$B$5:$E$5,0)))=0,"",INDEX(Metrics!$B$6:$E$70,ROW($A41)-ROW($A$5),MATCH(E$5,Metrics!$B$5:$E$5,0))),"")</f>
        <v/>
      </c>
      <c r="F41" s="243" t="str">
        <f>IFERROR(IF(INDEX(Metrics!$G$6:$G$70,MATCH(CY_Actual_Cumulative!$D41,Metrics!$D$6:$D$70,0))=Calc!$K$8,SUM(CY_Actual!$F41:F41),AVERAGE(CY_Actual!$F41:F41)),"")</f>
        <v/>
      </c>
      <c r="G41" s="243" t="str">
        <f>IFERROR(IF(INDEX(Metrics!$G$6:$G$70,MATCH(CY_Actual_Cumulative!$D41,Metrics!$D$6:$D$70,0))=Calc!$K$8,SUM(CY_Actual!$F41:G41),AVERAGE(CY_Actual!$F41:G41)),"")</f>
        <v/>
      </c>
      <c r="H41" s="243" t="str">
        <f>IFERROR(IF(INDEX(Metrics!$G$6:$G$70,MATCH(CY_Actual_Cumulative!$D41,Metrics!$D$6:$D$70,0))=Calc!$K$8,SUM(CY_Actual!$F41:H41),AVERAGE(CY_Actual!$F41:H41)),"")</f>
        <v/>
      </c>
      <c r="I41" s="243" t="str">
        <f>IFERROR(IF(INDEX(Metrics!$G$6:$G$70,MATCH(CY_Actual_Cumulative!$D41,Metrics!$D$6:$D$70,0))=Calc!$K$8,SUM(CY_Actual!$F41:I41),AVERAGE(CY_Actual!$F41:I41)),"")</f>
        <v/>
      </c>
      <c r="J41" s="243" t="str">
        <f>IFERROR(IF(INDEX(Metrics!$G$6:$G$70,MATCH(CY_Actual_Cumulative!$D41,Metrics!$D$6:$D$70,0))=Calc!$K$8,SUM(CY_Actual!$F41:J41),AVERAGE(CY_Actual!$F41:J41)),"")</f>
        <v/>
      </c>
      <c r="K41" s="243" t="str">
        <f>IFERROR(IF(INDEX(Metrics!$G$6:$G$70,MATCH(CY_Actual_Cumulative!$D41,Metrics!$D$6:$D$70,0))=Calc!$K$8,SUM(CY_Actual!$F41:K41),AVERAGE(CY_Actual!$F41:K41)),"")</f>
        <v/>
      </c>
      <c r="L41" s="243" t="str">
        <f>IFERROR(IF(INDEX(Metrics!$G$6:$G$70,MATCH(CY_Actual_Cumulative!$D41,Metrics!$D$6:$D$70,0))=Calc!$K$8,SUM(CY_Actual!$F41:L41),AVERAGE(CY_Actual!$F41:L41)),"")</f>
        <v/>
      </c>
      <c r="M41" s="243" t="str">
        <f>IFERROR(IF(INDEX(Metrics!$G$6:$G$70,MATCH(CY_Actual_Cumulative!$D41,Metrics!$D$6:$D$70,0))=Calc!$K$8,SUM(CY_Actual!$F41:M41),AVERAGE(CY_Actual!$F41:M41)),"")</f>
        <v/>
      </c>
      <c r="N41" s="243" t="str">
        <f>IFERROR(IF(INDEX(Metrics!$G$6:$G$70,MATCH(CY_Actual_Cumulative!$D41,Metrics!$D$6:$D$70,0))=Calc!$K$8,SUM(CY_Actual!$F41:N41),AVERAGE(CY_Actual!$F41:N41)),"")</f>
        <v/>
      </c>
      <c r="O41" s="243" t="str">
        <f>IFERROR(IF(INDEX(Metrics!$G$6:$G$70,MATCH(CY_Actual_Cumulative!$D41,Metrics!$D$6:$D$70,0))=Calc!$K$8,SUM(CY_Actual!$F41:O41),AVERAGE(CY_Actual!$F41:O41)),"")</f>
        <v/>
      </c>
      <c r="P41" s="243" t="str">
        <f>IFERROR(IF(INDEX(Metrics!$G$6:$G$70,MATCH(CY_Actual_Cumulative!$D41,Metrics!$D$6:$D$70,0))=Calc!$K$8,SUM(CY_Actual!$F41:P41),AVERAGE(CY_Actual!$F41:P41)),"")</f>
        <v/>
      </c>
      <c r="Q41" s="244" t="str">
        <f>IFERROR(IF(INDEX(Metrics!$G$6:$G$70,MATCH(CY_Actual_Cumulative!$D41,Metrics!$D$6:$D$70,0))=Calc!$K$8,SUM(CY_Actual!$F41:Q41),AVERAGE(CY_Actual!$F41:Q41)),"")</f>
        <v/>
      </c>
    </row>
    <row r="42" spans="1:17" x14ac:dyDescent="0.25">
      <c r="A42" s="3"/>
      <c r="B42" s="235" t="str">
        <f>IFERROR(IF(LEN(INDEX(Metrics!$B$6:$E$70,ROW($A42)-ROW($A$5),MATCH(B$5,Metrics!$B$5:$E$5,0)))=0,"",INDEX(Metrics!$B$6:$E$70,ROW($A42)-ROW($A$5),MATCH(B$5,Metrics!$B$5:$E$5,0))),"")</f>
        <v/>
      </c>
      <c r="C42" s="236" t="str">
        <f>IFERROR(IF(LEN(INDEX(Metrics!$B$6:$E$70,ROW($A42)-ROW($A$5),MATCH(C$5,Metrics!$B$5:$E$5,0)))=0,"",INDEX(Metrics!$B$6:$E$70,ROW($A42)-ROW($A$5),MATCH(C$5,Metrics!$B$5:$E$5,0))),"")</f>
        <v/>
      </c>
      <c r="D42" s="236" t="str">
        <f>IFERROR(IF(LEN(INDEX(Metrics!$B$6:$E$70,ROW($A42)-ROW($A$5),MATCH(D$5,Metrics!$B$5:$E$5,0)))=0,"",INDEX(Metrics!$B$6:$E$70,ROW($A42)-ROW($A$5),MATCH(D$5,Metrics!$B$5:$E$5,0))),"")</f>
        <v/>
      </c>
      <c r="E42" s="237" t="str">
        <f>IFERROR(IF(LEN(INDEX(Metrics!$B$6:$E$70,ROW($A42)-ROW($A$5),MATCH(E$5,Metrics!$B$5:$E$5,0)))=0,"",INDEX(Metrics!$B$6:$E$70,ROW($A42)-ROW($A$5),MATCH(E$5,Metrics!$B$5:$E$5,0))),"")</f>
        <v/>
      </c>
      <c r="F42" s="243" t="str">
        <f>IFERROR(IF(INDEX(Metrics!$G$6:$G$70,MATCH(CY_Actual_Cumulative!$D42,Metrics!$D$6:$D$70,0))=Calc!$K$8,SUM(CY_Actual!$F42:F42),AVERAGE(CY_Actual!$F42:F42)),"")</f>
        <v/>
      </c>
      <c r="G42" s="243" t="str">
        <f>IFERROR(IF(INDEX(Metrics!$G$6:$G$70,MATCH(CY_Actual_Cumulative!$D42,Metrics!$D$6:$D$70,0))=Calc!$K$8,SUM(CY_Actual!$F42:G42),AVERAGE(CY_Actual!$F42:G42)),"")</f>
        <v/>
      </c>
      <c r="H42" s="243" t="str">
        <f>IFERROR(IF(INDEX(Metrics!$G$6:$G$70,MATCH(CY_Actual_Cumulative!$D42,Metrics!$D$6:$D$70,0))=Calc!$K$8,SUM(CY_Actual!$F42:H42),AVERAGE(CY_Actual!$F42:H42)),"")</f>
        <v/>
      </c>
      <c r="I42" s="243" t="str">
        <f>IFERROR(IF(INDEX(Metrics!$G$6:$G$70,MATCH(CY_Actual_Cumulative!$D42,Metrics!$D$6:$D$70,0))=Calc!$K$8,SUM(CY_Actual!$F42:I42),AVERAGE(CY_Actual!$F42:I42)),"")</f>
        <v/>
      </c>
      <c r="J42" s="243" t="str">
        <f>IFERROR(IF(INDEX(Metrics!$G$6:$G$70,MATCH(CY_Actual_Cumulative!$D42,Metrics!$D$6:$D$70,0))=Calc!$K$8,SUM(CY_Actual!$F42:J42),AVERAGE(CY_Actual!$F42:J42)),"")</f>
        <v/>
      </c>
      <c r="K42" s="243" t="str">
        <f>IFERROR(IF(INDEX(Metrics!$G$6:$G$70,MATCH(CY_Actual_Cumulative!$D42,Metrics!$D$6:$D$70,0))=Calc!$K$8,SUM(CY_Actual!$F42:K42),AVERAGE(CY_Actual!$F42:K42)),"")</f>
        <v/>
      </c>
      <c r="L42" s="243" t="str">
        <f>IFERROR(IF(INDEX(Metrics!$G$6:$G$70,MATCH(CY_Actual_Cumulative!$D42,Metrics!$D$6:$D$70,0))=Calc!$K$8,SUM(CY_Actual!$F42:L42),AVERAGE(CY_Actual!$F42:L42)),"")</f>
        <v/>
      </c>
      <c r="M42" s="243" t="str">
        <f>IFERROR(IF(INDEX(Metrics!$G$6:$G$70,MATCH(CY_Actual_Cumulative!$D42,Metrics!$D$6:$D$70,0))=Calc!$K$8,SUM(CY_Actual!$F42:M42),AVERAGE(CY_Actual!$F42:M42)),"")</f>
        <v/>
      </c>
      <c r="N42" s="243" t="str">
        <f>IFERROR(IF(INDEX(Metrics!$G$6:$G$70,MATCH(CY_Actual_Cumulative!$D42,Metrics!$D$6:$D$70,0))=Calc!$K$8,SUM(CY_Actual!$F42:N42),AVERAGE(CY_Actual!$F42:N42)),"")</f>
        <v/>
      </c>
      <c r="O42" s="243" t="str">
        <f>IFERROR(IF(INDEX(Metrics!$G$6:$G$70,MATCH(CY_Actual_Cumulative!$D42,Metrics!$D$6:$D$70,0))=Calc!$K$8,SUM(CY_Actual!$F42:O42),AVERAGE(CY_Actual!$F42:O42)),"")</f>
        <v/>
      </c>
      <c r="P42" s="243" t="str">
        <f>IFERROR(IF(INDEX(Metrics!$G$6:$G$70,MATCH(CY_Actual_Cumulative!$D42,Metrics!$D$6:$D$70,0))=Calc!$K$8,SUM(CY_Actual!$F42:P42),AVERAGE(CY_Actual!$F42:P42)),"")</f>
        <v/>
      </c>
      <c r="Q42" s="244" t="str">
        <f>IFERROR(IF(INDEX(Metrics!$G$6:$G$70,MATCH(CY_Actual_Cumulative!$D42,Metrics!$D$6:$D$70,0))=Calc!$K$8,SUM(CY_Actual!$F42:Q42),AVERAGE(CY_Actual!$F42:Q42)),"")</f>
        <v/>
      </c>
    </row>
    <row r="43" spans="1:17" x14ac:dyDescent="0.25">
      <c r="A43" s="3"/>
      <c r="B43" s="235" t="str">
        <f>IFERROR(IF(LEN(INDEX(Metrics!$B$6:$E$70,ROW($A43)-ROW($A$5),MATCH(B$5,Metrics!$B$5:$E$5,0)))=0,"",INDEX(Metrics!$B$6:$E$70,ROW($A43)-ROW($A$5),MATCH(B$5,Metrics!$B$5:$E$5,0))),"")</f>
        <v/>
      </c>
      <c r="C43" s="236" t="str">
        <f>IFERROR(IF(LEN(INDEX(Metrics!$B$6:$E$70,ROW($A43)-ROW($A$5),MATCH(C$5,Metrics!$B$5:$E$5,0)))=0,"",INDEX(Metrics!$B$6:$E$70,ROW($A43)-ROW($A$5),MATCH(C$5,Metrics!$B$5:$E$5,0))),"")</f>
        <v/>
      </c>
      <c r="D43" s="236" t="str">
        <f>IFERROR(IF(LEN(INDEX(Metrics!$B$6:$E$70,ROW($A43)-ROW($A$5),MATCH(D$5,Metrics!$B$5:$E$5,0)))=0,"",INDEX(Metrics!$B$6:$E$70,ROW($A43)-ROW($A$5),MATCH(D$5,Metrics!$B$5:$E$5,0))),"")</f>
        <v/>
      </c>
      <c r="E43" s="237" t="str">
        <f>IFERROR(IF(LEN(INDEX(Metrics!$B$6:$E$70,ROW($A43)-ROW($A$5),MATCH(E$5,Metrics!$B$5:$E$5,0)))=0,"",INDEX(Metrics!$B$6:$E$70,ROW($A43)-ROW($A$5),MATCH(E$5,Metrics!$B$5:$E$5,0))),"")</f>
        <v/>
      </c>
      <c r="F43" s="243" t="str">
        <f>IFERROR(IF(INDEX(Metrics!$G$6:$G$70,MATCH(CY_Actual_Cumulative!$D43,Metrics!$D$6:$D$70,0))=Calc!$K$8,SUM(CY_Actual!$F43:F43),AVERAGE(CY_Actual!$F43:F43)),"")</f>
        <v/>
      </c>
      <c r="G43" s="243" t="str">
        <f>IFERROR(IF(INDEX(Metrics!$G$6:$G$70,MATCH(CY_Actual_Cumulative!$D43,Metrics!$D$6:$D$70,0))=Calc!$K$8,SUM(CY_Actual!$F43:G43),AVERAGE(CY_Actual!$F43:G43)),"")</f>
        <v/>
      </c>
      <c r="H43" s="243" t="str">
        <f>IFERROR(IF(INDEX(Metrics!$G$6:$G$70,MATCH(CY_Actual_Cumulative!$D43,Metrics!$D$6:$D$70,0))=Calc!$K$8,SUM(CY_Actual!$F43:H43),AVERAGE(CY_Actual!$F43:H43)),"")</f>
        <v/>
      </c>
      <c r="I43" s="243" t="str">
        <f>IFERROR(IF(INDEX(Metrics!$G$6:$G$70,MATCH(CY_Actual_Cumulative!$D43,Metrics!$D$6:$D$70,0))=Calc!$K$8,SUM(CY_Actual!$F43:I43),AVERAGE(CY_Actual!$F43:I43)),"")</f>
        <v/>
      </c>
      <c r="J43" s="243" t="str">
        <f>IFERROR(IF(INDEX(Metrics!$G$6:$G$70,MATCH(CY_Actual_Cumulative!$D43,Metrics!$D$6:$D$70,0))=Calc!$K$8,SUM(CY_Actual!$F43:J43),AVERAGE(CY_Actual!$F43:J43)),"")</f>
        <v/>
      </c>
      <c r="K43" s="243" t="str">
        <f>IFERROR(IF(INDEX(Metrics!$G$6:$G$70,MATCH(CY_Actual_Cumulative!$D43,Metrics!$D$6:$D$70,0))=Calc!$K$8,SUM(CY_Actual!$F43:K43),AVERAGE(CY_Actual!$F43:K43)),"")</f>
        <v/>
      </c>
      <c r="L43" s="243" t="str">
        <f>IFERROR(IF(INDEX(Metrics!$G$6:$G$70,MATCH(CY_Actual_Cumulative!$D43,Metrics!$D$6:$D$70,0))=Calc!$K$8,SUM(CY_Actual!$F43:L43),AVERAGE(CY_Actual!$F43:L43)),"")</f>
        <v/>
      </c>
      <c r="M43" s="243" t="str">
        <f>IFERROR(IF(INDEX(Metrics!$G$6:$G$70,MATCH(CY_Actual_Cumulative!$D43,Metrics!$D$6:$D$70,0))=Calc!$K$8,SUM(CY_Actual!$F43:M43),AVERAGE(CY_Actual!$F43:M43)),"")</f>
        <v/>
      </c>
      <c r="N43" s="243" t="str">
        <f>IFERROR(IF(INDEX(Metrics!$G$6:$G$70,MATCH(CY_Actual_Cumulative!$D43,Metrics!$D$6:$D$70,0))=Calc!$K$8,SUM(CY_Actual!$F43:N43),AVERAGE(CY_Actual!$F43:N43)),"")</f>
        <v/>
      </c>
      <c r="O43" s="243" t="str">
        <f>IFERROR(IF(INDEX(Metrics!$G$6:$G$70,MATCH(CY_Actual_Cumulative!$D43,Metrics!$D$6:$D$70,0))=Calc!$K$8,SUM(CY_Actual!$F43:O43),AVERAGE(CY_Actual!$F43:O43)),"")</f>
        <v/>
      </c>
      <c r="P43" s="243" t="str">
        <f>IFERROR(IF(INDEX(Metrics!$G$6:$G$70,MATCH(CY_Actual_Cumulative!$D43,Metrics!$D$6:$D$70,0))=Calc!$K$8,SUM(CY_Actual!$F43:P43),AVERAGE(CY_Actual!$F43:P43)),"")</f>
        <v/>
      </c>
      <c r="Q43" s="244" t="str">
        <f>IFERROR(IF(INDEX(Metrics!$G$6:$G$70,MATCH(CY_Actual_Cumulative!$D43,Metrics!$D$6:$D$70,0))=Calc!$K$8,SUM(CY_Actual!$F43:Q43),AVERAGE(CY_Actual!$F43:Q43)),"")</f>
        <v/>
      </c>
    </row>
    <row r="44" spans="1:17" x14ac:dyDescent="0.25">
      <c r="A44" s="3"/>
      <c r="B44" s="235" t="str">
        <f>IFERROR(IF(LEN(INDEX(Metrics!$B$6:$E$70,ROW($A44)-ROW($A$5),MATCH(B$5,Metrics!$B$5:$E$5,0)))=0,"",INDEX(Metrics!$B$6:$E$70,ROW($A44)-ROW($A$5),MATCH(B$5,Metrics!$B$5:$E$5,0))),"")</f>
        <v/>
      </c>
      <c r="C44" s="236" t="str">
        <f>IFERROR(IF(LEN(INDEX(Metrics!$B$6:$E$70,ROW($A44)-ROW($A$5),MATCH(C$5,Metrics!$B$5:$E$5,0)))=0,"",INDEX(Metrics!$B$6:$E$70,ROW($A44)-ROW($A$5),MATCH(C$5,Metrics!$B$5:$E$5,0))),"")</f>
        <v/>
      </c>
      <c r="D44" s="236" t="str">
        <f>IFERROR(IF(LEN(INDEX(Metrics!$B$6:$E$70,ROW($A44)-ROW($A$5),MATCH(D$5,Metrics!$B$5:$E$5,0)))=0,"",INDEX(Metrics!$B$6:$E$70,ROW($A44)-ROW($A$5),MATCH(D$5,Metrics!$B$5:$E$5,0))),"")</f>
        <v/>
      </c>
      <c r="E44" s="237" t="str">
        <f>IFERROR(IF(LEN(INDEX(Metrics!$B$6:$E$70,ROW($A44)-ROW($A$5),MATCH(E$5,Metrics!$B$5:$E$5,0)))=0,"",INDEX(Metrics!$B$6:$E$70,ROW($A44)-ROW($A$5),MATCH(E$5,Metrics!$B$5:$E$5,0))),"")</f>
        <v/>
      </c>
      <c r="F44" s="243" t="str">
        <f>IFERROR(IF(INDEX(Metrics!$G$6:$G$70,MATCH(CY_Actual_Cumulative!$D44,Metrics!$D$6:$D$70,0))=Calc!$K$8,SUM(CY_Actual!$F44:F44),AVERAGE(CY_Actual!$F44:F44)),"")</f>
        <v/>
      </c>
      <c r="G44" s="243" t="str">
        <f>IFERROR(IF(INDEX(Metrics!$G$6:$G$70,MATCH(CY_Actual_Cumulative!$D44,Metrics!$D$6:$D$70,0))=Calc!$K$8,SUM(CY_Actual!$F44:G44),AVERAGE(CY_Actual!$F44:G44)),"")</f>
        <v/>
      </c>
      <c r="H44" s="243" t="str">
        <f>IFERROR(IF(INDEX(Metrics!$G$6:$G$70,MATCH(CY_Actual_Cumulative!$D44,Metrics!$D$6:$D$70,0))=Calc!$K$8,SUM(CY_Actual!$F44:H44),AVERAGE(CY_Actual!$F44:H44)),"")</f>
        <v/>
      </c>
      <c r="I44" s="243" t="str">
        <f>IFERROR(IF(INDEX(Metrics!$G$6:$G$70,MATCH(CY_Actual_Cumulative!$D44,Metrics!$D$6:$D$70,0))=Calc!$K$8,SUM(CY_Actual!$F44:I44),AVERAGE(CY_Actual!$F44:I44)),"")</f>
        <v/>
      </c>
      <c r="J44" s="243" t="str">
        <f>IFERROR(IF(INDEX(Metrics!$G$6:$G$70,MATCH(CY_Actual_Cumulative!$D44,Metrics!$D$6:$D$70,0))=Calc!$K$8,SUM(CY_Actual!$F44:J44),AVERAGE(CY_Actual!$F44:J44)),"")</f>
        <v/>
      </c>
      <c r="K44" s="243" t="str">
        <f>IFERROR(IF(INDEX(Metrics!$G$6:$G$70,MATCH(CY_Actual_Cumulative!$D44,Metrics!$D$6:$D$70,0))=Calc!$K$8,SUM(CY_Actual!$F44:K44),AVERAGE(CY_Actual!$F44:K44)),"")</f>
        <v/>
      </c>
      <c r="L44" s="243" t="str">
        <f>IFERROR(IF(INDEX(Metrics!$G$6:$G$70,MATCH(CY_Actual_Cumulative!$D44,Metrics!$D$6:$D$70,0))=Calc!$K$8,SUM(CY_Actual!$F44:L44),AVERAGE(CY_Actual!$F44:L44)),"")</f>
        <v/>
      </c>
      <c r="M44" s="243" t="str">
        <f>IFERROR(IF(INDEX(Metrics!$G$6:$G$70,MATCH(CY_Actual_Cumulative!$D44,Metrics!$D$6:$D$70,0))=Calc!$K$8,SUM(CY_Actual!$F44:M44),AVERAGE(CY_Actual!$F44:M44)),"")</f>
        <v/>
      </c>
      <c r="N44" s="243" t="str">
        <f>IFERROR(IF(INDEX(Metrics!$G$6:$G$70,MATCH(CY_Actual_Cumulative!$D44,Metrics!$D$6:$D$70,0))=Calc!$K$8,SUM(CY_Actual!$F44:N44),AVERAGE(CY_Actual!$F44:N44)),"")</f>
        <v/>
      </c>
      <c r="O44" s="243" t="str">
        <f>IFERROR(IF(INDEX(Metrics!$G$6:$G$70,MATCH(CY_Actual_Cumulative!$D44,Metrics!$D$6:$D$70,0))=Calc!$K$8,SUM(CY_Actual!$F44:O44),AVERAGE(CY_Actual!$F44:O44)),"")</f>
        <v/>
      </c>
      <c r="P44" s="243" t="str">
        <f>IFERROR(IF(INDEX(Metrics!$G$6:$G$70,MATCH(CY_Actual_Cumulative!$D44,Metrics!$D$6:$D$70,0))=Calc!$K$8,SUM(CY_Actual!$F44:P44),AVERAGE(CY_Actual!$F44:P44)),"")</f>
        <v/>
      </c>
      <c r="Q44" s="244" t="str">
        <f>IFERROR(IF(INDEX(Metrics!$G$6:$G$70,MATCH(CY_Actual_Cumulative!$D44,Metrics!$D$6:$D$70,0))=Calc!$K$8,SUM(CY_Actual!$F44:Q44),AVERAGE(CY_Actual!$F44:Q44)),"")</f>
        <v/>
      </c>
    </row>
    <row r="45" spans="1:17" x14ac:dyDescent="0.25">
      <c r="A45" s="3"/>
      <c r="B45" s="235" t="str">
        <f>IFERROR(IF(LEN(INDEX(Metrics!$B$6:$E$70,ROW($A45)-ROW($A$5),MATCH(B$5,Metrics!$B$5:$E$5,0)))=0,"",INDEX(Metrics!$B$6:$E$70,ROW($A45)-ROW($A$5),MATCH(B$5,Metrics!$B$5:$E$5,0))),"")</f>
        <v/>
      </c>
      <c r="C45" s="236" t="str">
        <f>IFERROR(IF(LEN(INDEX(Metrics!$B$6:$E$70,ROW($A45)-ROW($A$5),MATCH(C$5,Metrics!$B$5:$E$5,0)))=0,"",INDEX(Metrics!$B$6:$E$70,ROW($A45)-ROW($A$5),MATCH(C$5,Metrics!$B$5:$E$5,0))),"")</f>
        <v/>
      </c>
      <c r="D45" s="236" t="str">
        <f>IFERROR(IF(LEN(INDEX(Metrics!$B$6:$E$70,ROW($A45)-ROW($A$5),MATCH(D$5,Metrics!$B$5:$E$5,0)))=0,"",INDEX(Metrics!$B$6:$E$70,ROW($A45)-ROW($A$5),MATCH(D$5,Metrics!$B$5:$E$5,0))),"")</f>
        <v/>
      </c>
      <c r="E45" s="237" t="str">
        <f>IFERROR(IF(LEN(INDEX(Metrics!$B$6:$E$70,ROW($A45)-ROW($A$5),MATCH(E$5,Metrics!$B$5:$E$5,0)))=0,"",INDEX(Metrics!$B$6:$E$70,ROW($A45)-ROW($A$5),MATCH(E$5,Metrics!$B$5:$E$5,0))),"")</f>
        <v/>
      </c>
      <c r="F45" s="243" t="str">
        <f>IFERROR(IF(INDEX(Metrics!$G$6:$G$70,MATCH(CY_Actual_Cumulative!$D45,Metrics!$D$6:$D$70,0))=Calc!$K$8,SUM(CY_Actual!$F45:F45),AVERAGE(CY_Actual!$F45:F45)),"")</f>
        <v/>
      </c>
      <c r="G45" s="243" t="str">
        <f>IFERROR(IF(INDEX(Metrics!$G$6:$G$70,MATCH(CY_Actual_Cumulative!$D45,Metrics!$D$6:$D$70,0))=Calc!$K$8,SUM(CY_Actual!$F45:G45),AVERAGE(CY_Actual!$F45:G45)),"")</f>
        <v/>
      </c>
      <c r="H45" s="243" t="str">
        <f>IFERROR(IF(INDEX(Metrics!$G$6:$G$70,MATCH(CY_Actual_Cumulative!$D45,Metrics!$D$6:$D$70,0))=Calc!$K$8,SUM(CY_Actual!$F45:H45),AVERAGE(CY_Actual!$F45:H45)),"")</f>
        <v/>
      </c>
      <c r="I45" s="243" t="str">
        <f>IFERROR(IF(INDEX(Metrics!$G$6:$G$70,MATCH(CY_Actual_Cumulative!$D45,Metrics!$D$6:$D$70,0))=Calc!$K$8,SUM(CY_Actual!$F45:I45),AVERAGE(CY_Actual!$F45:I45)),"")</f>
        <v/>
      </c>
      <c r="J45" s="243" t="str">
        <f>IFERROR(IF(INDEX(Metrics!$G$6:$G$70,MATCH(CY_Actual_Cumulative!$D45,Metrics!$D$6:$D$70,0))=Calc!$K$8,SUM(CY_Actual!$F45:J45),AVERAGE(CY_Actual!$F45:J45)),"")</f>
        <v/>
      </c>
      <c r="K45" s="243" t="str">
        <f>IFERROR(IF(INDEX(Metrics!$G$6:$G$70,MATCH(CY_Actual_Cumulative!$D45,Metrics!$D$6:$D$70,0))=Calc!$K$8,SUM(CY_Actual!$F45:K45),AVERAGE(CY_Actual!$F45:K45)),"")</f>
        <v/>
      </c>
      <c r="L45" s="243" t="str">
        <f>IFERROR(IF(INDEX(Metrics!$G$6:$G$70,MATCH(CY_Actual_Cumulative!$D45,Metrics!$D$6:$D$70,0))=Calc!$K$8,SUM(CY_Actual!$F45:L45),AVERAGE(CY_Actual!$F45:L45)),"")</f>
        <v/>
      </c>
      <c r="M45" s="243" t="str">
        <f>IFERROR(IF(INDEX(Metrics!$G$6:$G$70,MATCH(CY_Actual_Cumulative!$D45,Metrics!$D$6:$D$70,0))=Calc!$K$8,SUM(CY_Actual!$F45:M45),AVERAGE(CY_Actual!$F45:M45)),"")</f>
        <v/>
      </c>
      <c r="N45" s="243" t="str">
        <f>IFERROR(IF(INDEX(Metrics!$G$6:$G$70,MATCH(CY_Actual_Cumulative!$D45,Metrics!$D$6:$D$70,0))=Calc!$K$8,SUM(CY_Actual!$F45:N45),AVERAGE(CY_Actual!$F45:N45)),"")</f>
        <v/>
      </c>
      <c r="O45" s="243" t="str">
        <f>IFERROR(IF(INDEX(Metrics!$G$6:$G$70,MATCH(CY_Actual_Cumulative!$D45,Metrics!$D$6:$D$70,0))=Calc!$K$8,SUM(CY_Actual!$F45:O45),AVERAGE(CY_Actual!$F45:O45)),"")</f>
        <v/>
      </c>
      <c r="P45" s="243" t="str">
        <f>IFERROR(IF(INDEX(Metrics!$G$6:$G$70,MATCH(CY_Actual_Cumulative!$D45,Metrics!$D$6:$D$70,0))=Calc!$K$8,SUM(CY_Actual!$F45:P45),AVERAGE(CY_Actual!$F45:P45)),"")</f>
        <v/>
      </c>
      <c r="Q45" s="244" t="str">
        <f>IFERROR(IF(INDEX(Metrics!$G$6:$G$70,MATCH(CY_Actual_Cumulative!$D45,Metrics!$D$6:$D$70,0))=Calc!$K$8,SUM(CY_Actual!$F45:Q45),AVERAGE(CY_Actual!$F45:Q45)),"")</f>
        <v/>
      </c>
    </row>
    <row r="46" spans="1:17" x14ac:dyDescent="0.25">
      <c r="A46" s="3"/>
      <c r="B46" s="235" t="str">
        <f>IFERROR(IF(LEN(INDEX(Metrics!$B$6:$E$70,ROW($A46)-ROW($A$5),MATCH(B$5,Metrics!$B$5:$E$5,0)))=0,"",INDEX(Metrics!$B$6:$E$70,ROW($A46)-ROW($A$5),MATCH(B$5,Metrics!$B$5:$E$5,0))),"")</f>
        <v/>
      </c>
      <c r="C46" s="236" t="str">
        <f>IFERROR(IF(LEN(INDEX(Metrics!$B$6:$E$70,ROW($A46)-ROW($A$5),MATCH(C$5,Metrics!$B$5:$E$5,0)))=0,"",INDEX(Metrics!$B$6:$E$70,ROW($A46)-ROW($A$5),MATCH(C$5,Metrics!$B$5:$E$5,0))),"")</f>
        <v/>
      </c>
      <c r="D46" s="241" t="str">
        <f>IFERROR(IF(LEN(INDEX(Metrics!$B$6:$E$70,ROW($A46)-ROW($A$5),MATCH(D$5,Metrics!$B$5:$E$5,0)))=0,"",INDEX(Metrics!$B$6:$E$70,ROW($A46)-ROW($A$5),MATCH(D$5,Metrics!$B$5:$E$5,0))),"")</f>
        <v/>
      </c>
      <c r="E46" s="242" t="str">
        <f>IFERROR(IF(LEN(INDEX(Metrics!$B$6:$E$70,ROW($A46)-ROW($A$5),MATCH(E$5,Metrics!$B$5:$E$5,0)))=0,"",INDEX(Metrics!$B$6:$E$70,ROW($A46)-ROW($A$5),MATCH(E$5,Metrics!$B$5:$E$5,0))),"")</f>
        <v/>
      </c>
      <c r="F46" s="243" t="str">
        <f>IFERROR(IF(INDEX(Metrics!$G$6:$G$70,MATCH(CY_Actual_Cumulative!$D46,Metrics!$D$6:$D$70,0))=Calc!$K$8,SUM(CY_Actual!$F46:F46),AVERAGE(CY_Actual!$F46:F46)),"")</f>
        <v/>
      </c>
      <c r="G46" s="243" t="str">
        <f>IFERROR(IF(INDEX(Metrics!$G$6:$G$70,MATCH(CY_Actual_Cumulative!$D46,Metrics!$D$6:$D$70,0))=Calc!$K$8,SUM(CY_Actual!$F46:G46),AVERAGE(CY_Actual!$F46:G46)),"")</f>
        <v/>
      </c>
      <c r="H46" s="243" t="str">
        <f>IFERROR(IF(INDEX(Metrics!$G$6:$G$70,MATCH(CY_Actual_Cumulative!$D46,Metrics!$D$6:$D$70,0))=Calc!$K$8,SUM(CY_Actual!$F46:H46),AVERAGE(CY_Actual!$F46:H46)),"")</f>
        <v/>
      </c>
      <c r="I46" s="243" t="str">
        <f>IFERROR(IF(INDEX(Metrics!$G$6:$G$70,MATCH(CY_Actual_Cumulative!$D46,Metrics!$D$6:$D$70,0))=Calc!$K$8,SUM(CY_Actual!$F46:I46),AVERAGE(CY_Actual!$F46:I46)),"")</f>
        <v/>
      </c>
      <c r="J46" s="243" t="str">
        <f>IFERROR(IF(INDEX(Metrics!$G$6:$G$70,MATCH(CY_Actual_Cumulative!$D46,Metrics!$D$6:$D$70,0))=Calc!$K$8,SUM(CY_Actual!$F46:J46),AVERAGE(CY_Actual!$F46:J46)),"")</f>
        <v/>
      </c>
      <c r="K46" s="243" t="str">
        <f>IFERROR(IF(INDEX(Metrics!$G$6:$G$70,MATCH(CY_Actual_Cumulative!$D46,Metrics!$D$6:$D$70,0))=Calc!$K$8,SUM(CY_Actual!$F46:K46),AVERAGE(CY_Actual!$F46:K46)),"")</f>
        <v/>
      </c>
      <c r="L46" s="237" t="str">
        <f>IFERROR(IF(INDEX(Metrics!$G$6:$G$70,MATCH(CY_Actual_Cumulative!$D46,Metrics!$D$6:$D$70,0))=Calc!$K$8,SUM(CY_Actual!$F46:L46),AVERAGE(CY_Actual!$F46:L46)),"")</f>
        <v/>
      </c>
      <c r="M46" s="237" t="str">
        <f>IFERROR(IF(INDEX(Metrics!$G$6:$G$70,MATCH(CY_Actual_Cumulative!$D46,Metrics!$D$6:$D$70,0))=Calc!$K$8,SUM(CY_Actual!$F46:M46),AVERAGE(CY_Actual!$F46:M46)),"")</f>
        <v/>
      </c>
      <c r="N46" s="237" t="str">
        <f>IFERROR(IF(INDEX(Metrics!$G$6:$G$70,MATCH(CY_Actual_Cumulative!$D46,Metrics!$D$6:$D$70,0))=Calc!$K$8,SUM(CY_Actual!$F46:N46),AVERAGE(CY_Actual!$F46:N46)),"")</f>
        <v/>
      </c>
      <c r="O46" s="237" t="str">
        <f>IFERROR(IF(INDEX(Metrics!$G$6:$G$70,MATCH(CY_Actual_Cumulative!$D46,Metrics!$D$6:$D$70,0))=Calc!$K$8,SUM(CY_Actual!$F46:O46),AVERAGE(CY_Actual!$F46:O46)),"")</f>
        <v/>
      </c>
      <c r="P46" s="237" t="str">
        <f>IFERROR(IF(INDEX(Metrics!$G$6:$G$70,MATCH(CY_Actual_Cumulative!$D46,Metrics!$D$6:$D$70,0))=Calc!$K$8,SUM(CY_Actual!$F46:P46),AVERAGE(CY_Actual!$F46:P46)),"")</f>
        <v/>
      </c>
      <c r="Q46" s="248" t="str">
        <f>IFERROR(IF(INDEX(Metrics!$G$6:$G$70,MATCH(CY_Actual_Cumulative!$D46,Metrics!$D$6:$D$70,0))=Calc!$K$8,SUM(CY_Actual!$F46:Q46),AVERAGE(CY_Actual!$F46:Q46)),"")</f>
        <v/>
      </c>
    </row>
    <row r="47" spans="1:17" x14ac:dyDescent="0.25">
      <c r="A47" s="3"/>
      <c r="B47" s="235" t="str">
        <f>IFERROR(IF(LEN(INDEX(Metrics!$B$6:$E$70,ROW($A47)-ROW($A$5),MATCH(B$5,Metrics!$B$5:$E$5,0)))=0,"",INDEX(Metrics!$B$6:$E$70,ROW($A47)-ROW($A$5),MATCH(B$5,Metrics!$B$5:$E$5,0))),"")</f>
        <v/>
      </c>
      <c r="C47" s="236" t="str">
        <f>IFERROR(IF(LEN(INDEX(Metrics!$B$6:$E$70,ROW($A47)-ROW($A$5),MATCH(C$5,Metrics!$B$5:$E$5,0)))=0,"",INDEX(Metrics!$B$6:$E$70,ROW($A47)-ROW($A$5),MATCH(C$5,Metrics!$B$5:$E$5,0))),"")</f>
        <v/>
      </c>
      <c r="D47" s="241" t="str">
        <f>IFERROR(IF(LEN(INDEX(Metrics!$B$6:$E$70,ROW($A47)-ROW($A$5),MATCH(D$5,Metrics!$B$5:$E$5,0)))=0,"",INDEX(Metrics!$B$6:$E$70,ROW($A47)-ROW($A$5),MATCH(D$5,Metrics!$B$5:$E$5,0))),"")</f>
        <v/>
      </c>
      <c r="E47" s="242" t="str">
        <f>IFERROR(IF(LEN(INDEX(Metrics!$B$6:$E$70,ROW($A47)-ROW($A$5),MATCH(E$5,Metrics!$B$5:$E$5,0)))=0,"",INDEX(Metrics!$B$6:$E$70,ROW($A47)-ROW($A$5),MATCH(E$5,Metrics!$B$5:$E$5,0))),"")</f>
        <v/>
      </c>
      <c r="F47" s="243" t="str">
        <f>IFERROR(IF(INDEX(Metrics!$G$6:$G$70,MATCH(CY_Actual_Cumulative!$D47,Metrics!$D$6:$D$70,0))=Calc!$K$8,SUM(CY_Actual!$F47:F47),AVERAGE(CY_Actual!$F47:F47)),"")</f>
        <v/>
      </c>
      <c r="G47" s="243" t="str">
        <f>IFERROR(IF(INDEX(Metrics!$G$6:$G$70,MATCH(CY_Actual_Cumulative!$D47,Metrics!$D$6:$D$70,0))=Calc!$K$8,SUM(CY_Actual!$F47:G47),AVERAGE(CY_Actual!$F47:G47)),"")</f>
        <v/>
      </c>
      <c r="H47" s="243" t="str">
        <f>IFERROR(IF(INDEX(Metrics!$G$6:$G$70,MATCH(CY_Actual_Cumulative!$D47,Metrics!$D$6:$D$70,0))=Calc!$K$8,SUM(CY_Actual!$F47:H47),AVERAGE(CY_Actual!$F47:H47)),"")</f>
        <v/>
      </c>
      <c r="I47" s="243" t="str">
        <f>IFERROR(IF(INDEX(Metrics!$G$6:$G$70,MATCH(CY_Actual_Cumulative!$D47,Metrics!$D$6:$D$70,0))=Calc!$K$8,SUM(CY_Actual!$F47:I47),AVERAGE(CY_Actual!$F47:I47)),"")</f>
        <v/>
      </c>
      <c r="J47" s="243" t="str">
        <f>IFERROR(IF(INDEX(Metrics!$G$6:$G$70,MATCH(CY_Actual_Cumulative!$D47,Metrics!$D$6:$D$70,0))=Calc!$K$8,SUM(CY_Actual!$F47:J47),AVERAGE(CY_Actual!$F47:J47)),"")</f>
        <v/>
      </c>
      <c r="K47" s="243" t="str">
        <f>IFERROR(IF(INDEX(Metrics!$G$6:$G$70,MATCH(CY_Actual_Cumulative!$D47,Metrics!$D$6:$D$70,0))=Calc!$K$8,SUM(CY_Actual!$F47:K47),AVERAGE(CY_Actual!$F47:K47)),"")</f>
        <v/>
      </c>
      <c r="L47" s="237" t="str">
        <f>IFERROR(IF(INDEX(Metrics!$G$6:$G$70,MATCH(CY_Actual_Cumulative!$D47,Metrics!$D$6:$D$70,0))=Calc!$K$8,SUM(CY_Actual!$F47:L47),AVERAGE(CY_Actual!$F47:L47)),"")</f>
        <v/>
      </c>
      <c r="M47" s="237" t="str">
        <f>IFERROR(IF(INDEX(Metrics!$G$6:$G$70,MATCH(CY_Actual_Cumulative!$D47,Metrics!$D$6:$D$70,0))=Calc!$K$8,SUM(CY_Actual!$F47:M47),AVERAGE(CY_Actual!$F47:M47)),"")</f>
        <v/>
      </c>
      <c r="N47" s="237" t="str">
        <f>IFERROR(IF(INDEX(Metrics!$G$6:$G$70,MATCH(CY_Actual_Cumulative!$D47,Metrics!$D$6:$D$70,0))=Calc!$K$8,SUM(CY_Actual!$F47:N47),AVERAGE(CY_Actual!$F47:N47)),"")</f>
        <v/>
      </c>
      <c r="O47" s="237" t="str">
        <f>IFERROR(IF(INDEX(Metrics!$G$6:$G$70,MATCH(CY_Actual_Cumulative!$D47,Metrics!$D$6:$D$70,0))=Calc!$K$8,SUM(CY_Actual!$F47:O47),AVERAGE(CY_Actual!$F47:O47)),"")</f>
        <v/>
      </c>
      <c r="P47" s="237" t="str">
        <f>IFERROR(IF(INDEX(Metrics!$G$6:$G$70,MATCH(CY_Actual_Cumulative!$D47,Metrics!$D$6:$D$70,0))=Calc!$K$8,SUM(CY_Actual!$F47:P47),AVERAGE(CY_Actual!$F47:P47)),"")</f>
        <v/>
      </c>
      <c r="Q47" s="248" t="str">
        <f>IFERROR(IF(INDEX(Metrics!$G$6:$G$70,MATCH(CY_Actual_Cumulative!$D47,Metrics!$D$6:$D$70,0))=Calc!$K$8,SUM(CY_Actual!$F47:Q47),AVERAGE(CY_Actual!$F47:Q47)),"")</f>
        <v/>
      </c>
    </row>
    <row r="48" spans="1:17" x14ac:dyDescent="0.25">
      <c r="A48" s="3"/>
      <c r="B48" s="235" t="str">
        <f>IFERROR(IF(LEN(INDEX(Metrics!$B$6:$E$70,ROW($A48)-ROW($A$5),MATCH(B$5,Metrics!$B$5:$E$5,0)))=0,"",INDEX(Metrics!$B$6:$E$70,ROW($A48)-ROW($A$5),MATCH(B$5,Metrics!$B$5:$E$5,0))),"")</f>
        <v/>
      </c>
      <c r="C48" s="236" t="str">
        <f>IFERROR(IF(LEN(INDEX(Metrics!$B$6:$E$70,ROW($A48)-ROW($A$5),MATCH(C$5,Metrics!$B$5:$E$5,0)))=0,"",INDEX(Metrics!$B$6:$E$70,ROW($A48)-ROW($A$5),MATCH(C$5,Metrics!$B$5:$E$5,0))),"")</f>
        <v/>
      </c>
      <c r="D48" s="241" t="str">
        <f>IFERROR(IF(LEN(INDEX(Metrics!$B$6:$E$70,ROW($A48)-ROW($A$5),MATCH(D$5,Metrics!$B$5:$E$5,0)))=0,"",INDEX(Metrics!$B$6:$E$70,ROW($A48)-ROW($A$5),MATCH(D$5,Metrics!$B$5:$E$5,0))),"")</f>
        <v/>
      </c>
      <c r="E48" s="242" t="str">
        <f>IFERROR(IF(LEN(INDEX(Metrics!$B$6:$E$70,ROW($A48)-ROW($A$5),MATCH(E$5,Metrics!$B$5:$E$5,0)))=0,"",INDEX(Metrics!$B$6:$E$70,ROW($A48)-ROW($A$5),MATCH(E$5,Metrics!$B$5:$E$5,0))),"")</f>
        <v/>
      </c>
      <c r="F48" s="237" t="str">
        <f>IFERROR(IF(INDEX(Metrics!$G$6:$G$70,MATCH(CY_Actual_Cumulative!$D48,Metrics!$D$6:$D$70,0))=Calc!$K$8,SUM(CY_Actual!$F48:F48),AVERAGE(CY_Actual!$F48:F48)),"")</f>
        <v/>
      </c>
      <c r="G48" s="243" t="str">
        <f>IFERROR(IF(INDEX(Metrics!$G$6:$G$70,MATCH(CY_Actual_Cumulative!$D48,Metrics!$D$6:$D$70,0))=Calc!$K$8,SUM(CY_Actual!$F48:G48),AVERAGE(CY_Actual!$F48:G48)),"")</f>
        <v/>
      </c>
      <c r="H48" s="243" t="str">
        <f>IFERROR(IF(INDEX(Metrics!$G$6:$G$70,MATCH(CY_Actual_Cumulative!$D48,Metrics!$D$6:$D$70,0))=Calc!$K$8,SUM(CY_Actual!$F48:H48),AVERAGE(CY_Actual!$F48:H48)),"")</f>
        <v/>
      </c>
      <c r="I48" s="243" t="str">
        <f>IFERROR(IF(INDEX(Metrics!$G$6:$G$70,MATCH(CY_Actual_Cumulative!$D48,Metrics!$D$6:$D$70,0))=Calc!$K$8,SUM(CY_Actual!$F48:I48),AVERAGE(CY_Actual!$F48:I48)),"")</f>
        <v/>
      </c>
      <c r="J48" s="243" t="str">
        <f>IFERROR(IF(INDEX(Metrics!$G$6:$G$70,MATCH(CY_Actual_Cumulative!$D48,Metrics!$D$6:$D$70,0))=Calc!$K$8,SUM(CY_Actual!$F48:J48),AVERAGE(CY_Actual!$F48:J48)),"")</f>
        <v/>
      </c>
      <c r="K48" s="243" t="str">
        <f>IFERROR(IF(INDEX(Metrics!$G$6:$G$70,MATCH(CY_Actual_Cumulative!$D48,Metrics!$D$6:$D$70,0))=Calc!$K$8,SUM(CY_Actual!$F48:K48),AVERAGE(CY_Actual!$F48:K48)),"")</f>
        <v/>
      </c>
      <c r="L48" s="243" t="str">
        <f>IFERROR(IF(INDEX(Metrics!$G$6:$G$70,MATCH(CY_Actual_Cumulative!$D48,Metrics!$D$6:$D$70,0))=Calc!$K$8,SUM(CY_Actual!$F48:L48),AVERAGE(CY_Actual!$F48:L48)),"")</f>
        <v/>
      </c>
      <c r="M48" s="243" t="str">
        <f>IFERROR(IF(INDEX(Metrics!$G$6:$G$70,MATCH(CY_Actual_Cumulative!$D48,Metrics!$D$6:$D$70,0))=Calc!$K$8,SUM(CY_Actual!$F48:M48),AVERAGE(CY_Actual!$F48:M48)),"")</f>
        <v/>
      </c>
      <c r="N48" s="243" t="str">
        <f>IFERROR(IF(INDEX(Metrics!$G$6:$G$70,MATCH(CY_Actual_Cumulative!$D48,Metrics!$D$6:$D$70,0))=Calc!$K$8,SUM(CY_Actual!$F48:N48),AVERAGE(CY_Actual!$F48:N48)),"")</f>
        <v/>
      </c>
      <c r="O48" s="243" t="str">
        <f>IFERROR(IF(INDEX(Metrics!$G$6:$G$70,MATCH(CY_Actual_Cumulative!$D48,Metrics!$D$6:$D$70,0))=Calc!$K$8,SUM(CY_Actual!$F48:O48),AVERAGE(CY_Actual!$F48:O48)),"")</f>
        <v/>
      </c>
      <c r="P48" s="243" t="str">
        <f>IFERROR(IF(INDEX(Metrics!$G$6:$G$70,MATCH(CY_Actual_Cumulative!$D48,Metrics!$D$6:$D$70,0))=Calc!$K$8,SUM(CY_Actual!$F48:P48),AVERAGE(CY_Actual!$F48:P48)),"")</f>
        <v/>
      </c>
      <c r="Q48" s="244" t="str">
        <f>IFERROR(IF(INDEX(Metrics!$G$6:$G$70,MATCH(CY_Actual_Cumulative!$D48,Metrics!$D$6:$D$70,0))=Calc!$K$8,SUM(CY_Actual!$F48:Q48),AVERAGE(CY_Actual!$F48:Q48)),"")</f>
        <v/>
      </c>
    </row>
    <row r="49" spans="1:17" x14ac:dyDescent="0.25">
      <c r="A49" s="3"/>
      <c r="B49" s="235" t="str">
        <f>IFERROR(IF(LEN(INDEX(Metrics!$B$6:$E$70,ROW($A49)-ROW($A$5),MATCH(B$5,Metrics!$B$5:$E$5,0)))=0,"",INDEX(Metrics!$B$6:$E$70,ROW($A49)-ROW($A$5),MATCH(B$5,Metrics!$B$5:$E$5,0))),"")</f>
        <v/>
      </c>
      <c r="C49" s="236" t="str">
        <f>IFERROR(IF(LEN(INDEX(Metrics!$B$6:$E$70,ROW($A49)-ROW($A$5),MATCH(C$5,Metrics!$B$5:$E$5,0)))=0,"",INDEX(Metrics!$B$6:$E$70,ROW($A49)-ROW($A$5),MATCH(C$5,Metrics!$B$5:$E$5,0))),"")</f>
        <v/>
      </c>
      <c r="D49" s="236" t="str">
        <f>IFERROR(IF(LEN(INDEX(Metrics!$B$6:$E$70,ROW($A49)-ROW($A$5),MATCH(D$5,Metrics!$B$5:$E$5,0)))=0,"",INDEX(Metrics!$B$6:$E$70,ROW($A49)-ROW($A$5),MATCH(D$5,Metrics!$B$5:$E$5,0))),"")</f>
        <v/>
      </c>
      <c r="E49" s="237" t="str">
        <f>IFERROR(IF(LEN(INDEX(Metrics!$B$6:$E$70,ROW($A49)-ROW($A$5),MATCH(E$5,Metrics!$B$5:$E$5,0)))=0,"",INDEX(Metrics!$B$6:$E$70,ROW($A49)-ROW($A$5),MATCH(E$5,Metrics!$B$5:$E$5,0))),"")</f>
        <v/>
      </c>
      <c r="F49" s="243" t="str">
        <f>IFERROR(IF(INDEX(Metrics!$G$6:$G$70,MATCH(CY_Actual_Cumulative!$D49,Metrics!$D$6:$D$70,0))=Calc!$K$8,SUM(CY_Actual!$F49:F49),AVERAGE(CY_Actual!$F49:F49)),"")</f>
        <v/>
      </c>
      <c r="G49" s="243" t="str">
        <f>IFERROR(IF(INDEX(Metrics!$G$6:$G$70,MATCH(CY_Actual_Cumulative!$D49,Metrics!$D$6:$D$70,0))=Calc!$K$8,SUM(CY_Actual!$F49:G49),AVERAGE(CY_Actual!$F49:G49)),"")</f>
        <v/>
      </c>
      <c r="H49" s="243" t="str">
        <f>IFERROR(IF(INDEX(Metrics!$G$6:$G$70,MATCH(CY_Actual_Cumulative!$D49,Metrics!$D$6:$D$70,0))=Calc!$K$8,SUM(CY_Actual!$F49:H49),AVERAGE(CY_Actual!$F49:H49)),"")</f>
        <v/>
      </c>
      <c r="I49" s="243" t="str">
        <f>IFERROR(IF(INDEX(Metrics!$G$6:$G$70,MATCH(CY_Actual_Cumulative!$D49,Metrics!$D$6:$D$70,0))=Calc!$K$8,SUM(CY_Actual!$F49:I49),AVERAGE(CY_Actual!$F49:I49)),"")</f>
        <v/>
      </c>
      <c r="J49" s="243" t="str">
        <f>IFERROR(IF(INDEX(Metrics!$G$6:$G$70,MATCH(CY_Actual_Cumulative!$D49,Metrics!$D$6:$D$70,0))=Calc!$K$8,SUM(CY_Actual!$F49:J49),AVERAGE(CY_Actual!$F49:J49)),"")</f>
        <v/>
      </c>
      <c r="K49" s="243" t="str">
        <f>IFERROR(IF(INDEX(Metrics!$G$6:$G$70,MATCH(CY_Actual_Cumulative!$D49,Metrics!$D$6:$D$70,0))=Calc!$K$8,SUM(CY_Actual!$F49:K49),AVERAGE(CY_Actual!$F49:K49)),"")</f>
        <v/>
      </c>
      <c r="L49" s="243" t="str">
        <f>IFERROR(IF(INDEX(Metrics!$G$6:$G$70,MATCH(CY_Actual_Cumulative!$D49,Metrics!$D$6:$D$70,0))=Calc!$K$8,SUM(CY_Actual!$F49:L49),AVERAGE(CY_Actual!$F49:L49)),"")</f>
        <v/>
      </c>
      <c r="M49" s="243" t="str">
        <f>IFERROR(IF(INDEX(Metrics!$G$6:$G$70,MATCH(CY_Actual_Cumulative!$D49,Metrics!$D$6:$D$70,0))=Calc!$K$8,SUM(CY_Actual!$F49:M49),AVERAGE(CY_Actual!$F49:M49)),"")</f>
        <v/>
      </c>
      <c r="N49" s="243" t="str">
        <f>IFERROR(IF(INDEX(Metrics!$G$6:$G$70,MATCH(CY_Actual_Cumulative!$D49,Metrics!$D$6:$D$70,0))=Calc!$K$8,SUM(CY_Actual!$F49:N49),AVERAGE(CY_Actual!$F49:N49)),"")</f>
        <v/>
      </c>
      <c r="O49" s="243" t="str">
        <f>IFERROR(IF(INDEX(Metrics!$G$6:$G$70,MATCH(CY_Actual_Cumulative!$D49,Metrics!$D$6:$D$70,0))=Calc!$K$8,SUM(CY_Actual!$F49:O49),AVERAGE(CY_Actual!$F49:O49)),"")</f>
        <v/>
      </c>
      <c r="P49" s="243" t="str">
        <f>IFERROR(IF(INDEX(Metrics!$G$6:$G$70,MATCH(CY_Actual_Cumulative!$D49,Metrics!$D$6:$D$70,0))=Calc!$K$8,SUM(CY_Actual!$F49:P49),AVERAGE(CY_Actual!$F49:P49)),"")</f>
        <v/>
      </c>
      <c r="Q49" s="244" t="str">
        <f>IFERROR(IF(INDEX(Metrics!$G$6:$G$70,MATCH(CY_Actual_Cumulative!$D49,Metrics!$D$6:$D$70,0))=Calc!$K$8,SUM(CY_Actual!$F49:Q49),AVERAGE(CY_Actual!$F49:Q49)),"")</f>
        <v/>
      </c>
    </row>
    <row r="50" spans="1:17" x14ac:dyDescent="0.25">
      <c r="A50" s="3"/>
      <c r="B50" s="235" t="str">
        <f>IFERROR(IF(LEN(INDEX(Metrics!$B$6:$E$70,ROW($A50)-ROW($A$5),MATCH(B$5,Metrics!$B$5:$E$5,0)))=0,"",INDEX(Metrics!$B$6:$E$70,ROW($A50)-ROW($A$5),MATCH(B$5,Metrics!$B$5:$E$5,0))),"")</f>
        <v/>
      </c>
      <c r="C50" s="236" t="str">
        <f>IFERROR(IF(LEN(INDEX(Metrics!$B$6:$E$70,ROW($A50)-ROW($A$5),MATCH(C$5,Metrics!$B$5:$E$5,0)))=0,"",INDEX(Metrics!$B$6:$E$70,ROW($A50)-ROW($A$5),MATCH(C$5,Metrics!$B$5:$E$5,0))),"")</f>
        <v/>
      </c>
      <c r="D50" s="241" t="str">
        <f>IFERROR(IF(LEN(INDEX(Metrics!$B$6:$E$70,ROW($A50)-ROW($A$5),MATCH(D$5,Metrics!$B$5:$E$5,0)))=0,"",INDEX(Metrics!$B$6:$E$70,ROW($A50)-ROW($A$5),MATCH(D$5,Metrics!$B$5:$E$5,0))),"")</f>
        <v/>
      </c>
      <c r="E50" s="242" t="str">
        <f>IFERROR(IF(LEN(INDEX(Metrics!$B$6:$E$70,ROW($A50)-ROW($A$5),MATCH(E$5,Metrics!$B$5:$E$5,0)))=0,"",INDEX(Metrics!$B$6:$E$70,ROW($A50)-ROW($A$5),MATCH(E$5,Metrics!$B$5:$E$5,0))),"")</f>
        <v/>
      </c>
      <c r="F50" s="243" t="str">
        <f>IFERROR(IF(INDEX(Metrics!$G$6:$G$70,MATCH(CY_Actual_Cumulative!$D50,Metrics!$D$6:$D$70,0))=Calc!$K$8,SUM(CY_Actual!$F50:F50),AVERAGE(CY_Actual!$F50:F50)),"")</f>
        <v/>
      </c>
      <c r="G50" s="243" t="str">
        <f>IFERROR(IF(INDEX(Metrics!$G$6:$G$70,MATCH(CY_Actual_Cumulative!$D50,Metrics!$D$6:$D$70,0))=Calc!$K$8,SUM(CY_Actual!$F50:G50),AVERAGE(CY_Actual!$F50:G50)),"")</f>
        <v/>
      </c>
      <c r="H50" s="243" t="str">
        <f>IFERROR(IF(INDEX(Metrics!$G$6:$G$70,MATCH(CY_Actual_Cumulative!$D50,Metrics!$D$6:$D$70,0))=Calc!$K$8,SUM(CY_Actual!$F50:H50),AVERAGE(CY_Actual!$F50:H50)),"")</f>
        <v/>
      </c>
      <c r="I50" s="243" t="str">
        <f>IFERROR(IF(INDEX(Metrics!$G$6:$G$70,MATCH(CY_Actual_Cumulative!$D50,Metrics!$D$6:$D$70,0))=Calc!$K$8,SUM(CY_Actual!$F50:I50),AVERAGE(CY_Actual!$F50:I50)),"")</f>
        <v/>
      </c>
      <c r="J50" s="243" t="str">
        <f>IFERROR(IF(INDEX(Metrics!$G$6:$G$70,MATCH(CY_Actual_Cumulative!$D50,Metrics!$D$6:$D$70,0))=Calc!$K$8,SUM(CY_Actual!$F50:J50),AVERAGE(CY_Actual!$F50:J50)),"")</f>
        <v/>
      </c>
      <c r="K50" s="243" t="str">
        <f>IFERROR(IF(INDEX(Metrics!$G$6:$G$70,MATCH(CY_Actual_Cumulative!$D50,Metrics!$D$6:$D$70,0))=Calc!$K$8,SUM(CY_Actual!$F50:K50),AVERAGE(CY_Actual!$F50:K50)),"")</f>
        <v/>
      </c>
      <c r="L50" s="243" t="str">
        <f>IFERROR(IF(INDEX(Metrics!$G$6:$G$70,MATCH(CY_Actual_Cumulative!$D50,Metrics!$D$6:$D$70,0))=Calc!$K$8,SUM(CY_Actual!$F50:L50),AVERAGE(CY_Actual!$F50:L50)),"")</f>
        <v/>
      </c>
      <c r="M50" s="243" t="str">
        <f>IFERROR(IF(INDEX(Metrics!$G$6:$G$70,MATCH(CY_Actual_Cumulative!$D50,Metrics!$D$6:$D$70,0))=Calc!$K$8,SUM(CY_Actual!$F50:M50),AVERAGE(CY_Actual!$F50:M50)),"")</f>
        <v/>
      </c>
      <c r="N50" s="243" t="str">
        <f>IFERROR(IF(INDEX(Metrics!$G$6:$G$70,MATCH(CY_Actual_Cumulative!$D50,Metrics!$D$6:$D$70,0))=Calc!$K$8,SUM(CY_Actual!$F50:N50),AVERAGE(CY_Actual!$F50:N50)),"")</f>
        <v/>
      </c>
      <c r="O50" s="243" t="str">
        <f>IFERROR(IF(INDEX(Metrics!$G$6:$G$70,MATCH(CY_Actual_Cumulative!$D50,Metrics!$D$6:$D$70,0))=Calc!$K$8,SUM(CY_Actual!$F50:O50),AVERAGE(CY_Actual!$F50:O50)),"")</f>
        <v/>
      </c>
      <c r="P50" s="243" t="str">
        <f>IFERROR(IF(INDEX(Metrics!$G$6:$G$70,MATCH(CY_Actual_Cumulative!$D50,Metrics!$D$6:$D$70,0))=Calc!$K$8,SUM(CY_Actual!$F50:P50),AVERAGE(CY_Actual!$F50:P50)),"")</f>
        <v/>
      </c>
      <c r="Q50" s="244" t="str">
        <f>IFERROR(IF(INDEX(Metrics!$G$6:$G$70,MATCH(CY_Actual_Cumulative!$D50,Metrics!$D$6:$D$70,0))=Calc!$K$8,SUM(CY_Actual!$F50:Q50),AVERAGE(CY_Actual!$F50:Q50)),"")</f>
        <v/>
      </c>
    </row>
    <row r="51" spans="1:17" x14ac:dyDescent="0.25">
      <c r="A51" s="3"/>
      <c r="B51" s="235" t="str">
        <f>IFERROR(IF(LEN(INDEX(Metrics!$B$6:$E$70,ROW($A51)-ROW($A$5),MATCH(B$5,Metrics!$B$5:$E$5,0)))=0,"",INDEX(Metrics!$B$6:$E$70,ROW($A51)-ROW($A$5),MATCH(B$5,Metrics!$B$5:$E$5,0))),"")</f>
        <v/>
      </c>
      <c r="C51" s="236" t="str">
        <f>IFERROR(IF(LEN(INDEX(Metrics!$B$6:$E$70,ROW($A51)-ROW($A$5),MATCH(C$5,Metrics!$B$5:$E$5,0)))=0,"",INDEX(Metrics!$B$6:$E$70,ROW($A51)-ROW($A$5),MATCH(C$5,Metrics!$B$5:$E$5,0))),"")</f>
        <v/>
      </c>
      <c r="D51" s="236" t="str">
        <f>IFERROR(IF(LEN(INDEX(Metrics!$B$6:$E$70,ROW($A51)-ROW($A$5),MATCH(D$5,Metrics!$B$5:$E$5,0)))=0,"",INDEX(Metrics!$B$6:$E$70,ROW($A51)-ROW($A$5),MATCH(D$5,Metrics!$B$5:$E$5,0))),"")</f>
        <v/>
      </c>
      <c r="E51" s="237" t="str">
        <f>IFERROR(IF(LEN(INDEX(Metrics!$B$6:$E$70,ROW($A51)-ROW($A$5),MATCH(E$5,Metrics!$B$5:$E$5,0)))=0,"",INDEX(Metrics!$B$6:$E$70,ROW($A51)-ROW($A$5),MATCH(E$5,Metrics!$B$5:$E$5,0))),"")</f>
        <v/>
      </c>
      <c r="F51" s="243" t="str">
        <f>IFERROR(IF(INDEX(Metrics!$G$6:$G$70,MATCH(CY_Actual_Cumulative!$D51,Metrics!$D$6:$D$70,0))=Calc!$K$8,SUM(CY_Actual!$F51:F51),AVERAGE(CY_Actual!$F51:F51)),"")</f>
        <v/>
      </c>
      <c r="G51" s="243" t="str">
        <f>IFERROR(IF(INDEX(Metrics!$G$6:$G$70,MATCH(CY_Actual_Cumulative!$D51,Metrics!$D$6:$D$70,0))=Calc!$K$8,SUM(CY_Actual!$F51:G51),AVERAGE(CY_Actual!$F51:G51)),"")</f>
        <v/>
      </c>
      <c r="H51" s="243" t="str">
        <f>IFERROR(IF(INDEX(Metrics!$G$6:$G$70,MATCH(CY_Actual_Cumulative!$D51,Metrics!$D$6:$D$70,0))=Calc!$K$8,SUM(CY_Actual!$F51:H51),AVERAGE(CY_Actual!$F51:H51)),"")</f>
        <v/>
      </c>
      <c r="I51" s="243" t="str">
        <f>IFERROR(IF(INDEX(Metrics!$G$6:$G$70,MATCH(CY_Actual_Cumulative!$D51,Metrics!$D$6:$D$70,0))=Calc!$K$8,SUM(CY_Actual!$F51:I51),AVERAGE(CY_Actual!$F51:I51)),"")</f>
        <v/>
      </c>
      <c r="J51" s="243" t="str">
        <f>IFERROR(IF(INDEX(Metrics!$G$6:$G$70,MATCH(CY_Actual_Cumulative!$D51,Metrics!$D$6:$D$70,0))=Calc!$K$8,SUM(CY_Actual!$F51:J51),AVERAGE(CY_Actual!$F51:J51)),"")</f>
        <v/>
      </c>
      <c r="K51" s="243" t="str">
        <f>IFERROR(IF(INDEX(Metrics!$G$6:$G$70,MATCH(CY_Actual_Cumulative!$D51,Metrics!$D$6:$D$70,0))=Calc!$K$8,SUM(CY_Actual!$F51:K51),AVERAGE(CY_Actual!$F51:K51)),"")</f>
        <v/>
      </c>
      <c r="L51" s="243" t="str">
        <f>IFERROR(IF(INDEX(Metrics!$G$6:$G$70,MATCH(CY_Actual_Cumulative!$D51,Metrics!$D$6:$D$70,0))=Calc!$K$8,SUM(CY_Actual!$F51:L51),AVERAGE(CY_Actual!$F51:L51)),"")</f>
        <v/>
      </c>
      <c r="M51" s="243" t="str">
        <f>IFERROR(IF(INDEX(Metrics!$G$6:$G$70,MATCH(CY_Actual_Cumulative!$D51,Metrics!$D$6:$D$70,0))=Calc!$K$8,SUM(CY_Actual!$F51:M51),AVERAGE(CY_Actual!$F51:M51)),"")</f>
        <v/>
      </c>
      <c r="N51" s="243" t="str">
        <f>IFERROR(IF(INDEX(Metrics!$G$6:$G$70,MATCH(CY_Actual_Cumulative!$D51,Metrics!$D$6:$D$70,0))=Calc!$K$8,SUM(CY_Actual!$F51:N51),AVERAGE(CY_Actual!$F51:N51)),"")</f>
        <v/>
      </c>
      <c r="O51" s="243" t="str">
        <f>IFERROR(IF(INDEX(Metrics!$G$6:$G$70,MATCH(CY_Actual_Cumulative!$D51,Metrics!$D$6:$D$70,0))=Calc!$K$8,SUM(CY_Actual!$F51:O51),AVERAGE(CY_Actual!$F51:O51)),"")</f>
        <v/>
      </c>
      <c r="P51" s="243" t="str">
        <f>IFERROR(IF(INDEX(Metrics!$G$6:$G$70,MATCH(CY_Actual_Cumulative!$D51,Metrics!$D$6:$D$70,0))=Calc!$K$8,SUM(CY_Actual!$F51:P51),AVERAGE(CY_Actual!$F51:P51)),"")</f>
        <v/>
      </c>
      <c r="Q51" s="244" t="str">
        <f>IFERROR(IF(INDEX(Metrics!$G$6:$G$70,MATCH(CY_Actual_Cumulative!$D51,Metrics!$D$6:$D$70,0))=Calc!$K$8,SUM(CY_Actual!$F51:Q51),AVERAGE(CY_Actual!$F51:Q51)),"")</f>
        <v/>
      </c>
    </row>
    <row r="52" spans="1:17" x14ac:dyDescent="0.25">
      <c r="A52" s="3"/>
      <c r="B52" s="235" t="str">
        <f>IFERROR(IF(LEN(INDEX(Metrics!$B$6:$E$70,ROW($A52)-ROW($A$5),MATCH(B$5,Metrics!$B$5:$E$5,0)))=0,"",INDEX(Metrics!$B$6:$E$70,ROW($A52)-ROW($A$5),MATCH(B$5,Metrics!$B$5:$E$5,0))),"")</f>
        <v/>
      </c>
      <c r="C52" s="236" t="str">
        <f>IFERROR(IF(LEN(INDEX(Metrics!$B$6:$E$70,ROW($A52)-ROW($A$5),MATCH(C$5,Metrics!$B$5:$E$5,0)))=0,"",INDEX(Metrics!$B$6:$E$70,ROW($A52)-ROW($A$5),MATCH(C$5,Metrics!$B$5:$E$5,0))),"")</f>
        <v/>
      </c>
      <c r="D52" s="236" t="str">
        <f>IFERROR(IF(LEN(INDEX(Metrics!$B$6:$E$70,ROW($A52)-ROW($A$5),MATCH(D$5,Metrics!$B$5:$E$5,0)))=0,"",INDEX(Metrics!$B$6:$E$70,ROW($A52)-ROW($A$5),MATCH(D$5,Metrics!$B$5:$E$5,0))),"")</f>
        <v/>
      </c>
      <c r="E52" s="237" t="str">
        <f>IFERROR(IF(LEN(INDEX(Metrics!$B$6:$E$70,ROW($A52)-ROW($A$5),MATCH(E$5,Metrics!$B$5:$E$5,0)))=0,"",INDEX(Metrics!$B$6:$E$70,ROW($A52)-ROW($A$5),MATCH(E$5,Metrics!$B$5:$E$5,0))),"")</f>
        <v/>
      </c>
      <c r="F52" s="243" t="str">
        <f>IFERROR(IF(INDEX(Metrics!$G$6:$G$70,MATCH(CY_Actual_Cumulative!$D52,Metrics!$D$6:$D$70,0))=Calc!$K$8,SUM(CY_Actual!$F52:F52),AVERAGE(CY_Actual!$F52:F52)),"")</f>
        <v/>
      </c>
      <c r="G52" s="243" t="str">
        <f>IFERROR(IF(INDEX(Metrics!$G$6:$G$70,MATCH(CY_Actual_Cumulative!$D52,Metrics!$D$6:$D$70,0))=Calc!$K$8,SUM(CY_Actual!$F52:G52),AVERAGE(CY_Actual!$F52:G52)),"")</f>
        <v/>
      </c>
      <c r="H52" s="243" t="str">
        <f>IFERROR(IF(INDEX(Metrics!$G$6:$G$70,MATCH(CY_Actual_Cumulative!$D52,Metrics!$D$6:$D$70,0))=Calc!$K$8,SUM(CY_Actual!$F52:H52),AVERAGE(CY_Actual!$F52:H52)),"")</f>
        <v/>
      </c>
      <c r="I52" s="243" t="str">
        <f>IFERROR(IF(INDEX(Metrics!$G$6:$G$70,MATCH(CY_Actual_Cumulative!$D52,Metrics!$D$6:$D$70,0))=Calc!$K$8,SUM(CY_Actual!$F52:I52),AVERAGE(CY_Actual!$F52:I52)),"")</f>
        <v/>
      </c>
      <c r="J52" s="243" t="str">
        <f>IFERROR(IF(INDEX(Metrics!$G$6:$G$70,MATCH(CY_Actual_Cumulative!$D52,Metrics!$D$6:$D$70,0))=Calc!$K$8,SUM(CY_Actual!$F52:J52),AVERAGE(CY_Actual!$F52:J52)),"")</f>
        <v/>
      </c>
      <c r="K52" s="243" t="str">
        <f>IFERROR(IF(INDEX(Metrics!$G$6:$G$70,MATCH(CY_Actual_Cumulative!$D52,Metrics!$D$6:$D$70,0))=Calc!$K$8,SUM(CY_Actual!$F52:K52),AVERAGE(CY_Actual!$F52:K52)),"")</f>
        <v/>
      </c>
      <c r="L52" s="243" t="str">
        <f>IFERROR(IF(INDEX(Metrics!$G$6:$G$70,MATCH(CY_Actual_Cumulative!$D52,Metrics!$D$6:$D$70,0))=Calc!$K$8,SUM(CY_Actual!$F52:L52),AVERAGE(CY_Actual!$F52:L52)),"")</f>
        <v/>
      </c>
      <c r="M52" s="243" t="str">
        <f>IFERROR(IF(INDEX(Metrics!$G$6:$G$70,MATCH(CY_Actual_Cumulative!$D52,Metrics!$D$6:$D$70,0))=Calc!$K$8,SUM(CY_Actual!$F52:M52),AVERAGE(CY_Actual!$F52:M52)),"")</f>
        <v/>
      </c>
      <c r="N52" s="243" t="str">
        <f>IFERROR(IF(INDEX(Metrics!$G$6:$G$70,MATCH(CY_Actual_Cumulative!$D52,Metrics!$D$6:$D$70,0))=Calc!$K$8,SUM(CY_Actual!$F52:N52),AVERAGE(CY_Actual!$F52:N52)),"")</f>
        <v/>
      </c>
      <c r="O52" s="243" t="str">
        <f>IFERROR(IF(INDEX(Metrics!$G$6:$G$70,MATCH(CY_Actual_Cumulative!$D52,Metrics!$D$6:$D$70,0))=Calc!$K$8,SUM(CY_Actual!$F52:O52),AVERAGE(CY_Actual!$F52:O52)),"")</f>
        <v/>
      </c>
      <c r="P52" s="243" t="str">
        <f>IFERROR(IF(INDEX(Metrics!$G$6:$G$70,MATCH(CY_Actual_Cumulative!$D52,Metrics!$D$6:$D$70,0))=Calc!$K$8,SUM(CY_Actual!$F52:P52),AVERAGE(CY_Actual!$F52:P52)),"")</f>
        <v/>
      </c>
      <c r="Q52" s="244" t="str">
        <f>IFERROR(IF(INDEX(Metrics!$G$6:$G$70,MATCH(CY_Actual_Cumulative!$D52,Metrics!$D$6:$D$70,0))=Calc!$K$8,SUM(CY_Actual!$F52:Q52),AVERAGE(CY_Actual!$F52:Q52)),"")</f>
        <v/>
      </c>
    </row>
    <row r="53" spans="1:17" x14ac:dyDescent="0.25">
      <c r="A53" s="3"/>
      <c r="B53" s="235" t="str">
        <f>IFERROR(IF(LEN(INDEX(Metrics!$B$6:$E$70,ROW($A53)-ROW($A$5),MATCH(B$5,Metrics!$B$5:$E$5,0)))=0,"",INDEX(Metrics!$B$6:$E$70,ROW($A53)-ROW($A$5),MATCH(B$5,Metrics!$B$5:$E$5,0))),"")</f>
        <v/>
      </c>
      <c r="C53" s="236" t="str">
        <f>IFERROR(IF(LEN(INDEX(Metrics!$B$6:$E$70,ROW($A53)-ROW($A$5),MATCH(C$5,Metrics!$B$5:$E$5,0)))=0,"",INDEX(Metrics!$B$6:$E$70,ROW($A53)-ROW($A$5),MATCH(C$5,Metrics!$B$5:$E$5,0))),"")</f>
        <v/>
      </c>
      <c r="D53" s="236" t="str">
        <f>IFERROR(IF(LEN(INDEX(Metrics!$B$6:$E$70,ROW($A53)-ROW($A$5),MATCH(D$5,Metrics!$B$5:$E$5,0)))=0,"",INDEX(Metrics!$B$6:$E$70,ROW($A53)-ROW($A$5),MATCH(D$5,Metrics!$B$5:$E$5,0))),"")</f>
        <v/>
      </c>
      <c r="E53" s="237" t="str">
        <f>IFERROR(IF(LEN(INDEX(Metrics!$B$6:$E$70,ROW($A53)-ROW($A$5),MATCH(E$5,Metrics!$B$5:$E$5,0)))=0,"",INDEX(Metrics!$B$6:$E$70,ROW($A53)-ROW($A$5),MATCH(E$5,Metrics!$B$5:$E$5,0))),"")</f>
        <v/>
      </c>
      <c r="F53" s="243" t="str">
        <f>IFERROR(IF(INDEX(Metrics!$G$6:$G$70,MATCH(CY_Actual_Cumulative!$D53,Metrics!$D$6:$D$70,0))=Calc!$K$8,SUM(CY_Actual!$F53:F53),AVERAGE(CY_Actual!$F53:F53)),"")</f>
        <v/>
      </c>
      <c r="G53" s="243" t="str">
        <f>IFERROR(IF(INDEX(Metrics!$G$6:$G$70,MATCH(CY_Actual_Cumulative!$D53,Metrics!$D$6:$D$70,0))=Calc!$K$8,SUM(CY_Actual!$F53:G53),AVERAGE(CY_Actual!$F53:G53)),"")</f>
        <v/>
      </c>
      <c r="H53" s="243" t="str">
        <f>IFERROR(IF(INDEX(Metrics!$G$6:$G$70,MATCH(CY_Actual_Cumulative!$D53,Metrics!$D$6:$D$70,0))=Calc!$K$8,SUM(CY_Actual!$F53:H53),AVERAGE(CY_Actual!$F53:H53)),"")</f>
        <v/>
      </c>
      <c r="I53" s="243" t="str">
        <f>IFERROR(IF(INDEX(Metrics!$G$6:$G$70,MATCH(CY_Actual_Cumulative!$D53,Metrics!$D$6:$D$70,0))=Calc!$K$8,SUM(CY_Actual!$F53:I53),AVERAGE(CY_Actual!$F53:I53)),"")</f>
        <v/>
      </c>
      <c r="J53" s="243" t="str">
        <f>IFERROR(IF(INDEX(Metrics!$G$6:$G$70,MATCH(CY_Actual_Cumulative!$D53,Metrics!$D$6:$D$70,0))=Calc!$K$8,SUM(CY_Actual!$F53:J53),AVERAGE(CY_Actual!$F53:J53)),"")</f>
        <v/>
      </c>
      <c r="K53" s="243" t="str">
        <f>IFERROR(IF(INDEX(Metrics!$G$6:$G$70,MATCH(CY_Actual_Cumulative!$D53,Metrics!$D$6:$D$70,0))=Calc!$K$8,SUM(CY_Actual!$F53:K53),AVERAGE(CY_Actual!$F53:K53)),"")</f>
        <v/>
      </c>
      <c r="L53" s="243" t="str">
        <f>IFERROR(IF(INDEX(Metrics!$G$6:$G$70,MATCH(CY_Actual_Cumulative!$D53,Metrics!$D$6:$D$70,0))=Calc!$K$8,SUM(CY_Actual!$F53:L53),AVERAGE(CY_Actual!$F53:L53)),"")</f>
        <v/>
      </c>
      <c r="M53" s="243" t="str">
        <f>IFERROR(IF(INDEX(Metrics!$G$6:$G$70,MATCH(CY_Actual_Cumulative!$D53,Metrics!$D$6:$D$70,0))=Calc!$K$8,SUM(CY_Actual!$F53:M53),AVERAGE(CY_Actual!$F53:M53)),"")</f>
        <v/>
      </c>
      <c r="N53" s="243" t="str">
        <f>IFERROR(IF(INDEX(Metrics!$G$6:$G$70,MATCH(CY_Actual_Cumulative!$D53,Metrics!$D$6:$D$70,0))=Calc!$K$8,SUM(CY_Actual!$F53:N53),AVERAGE(CY_Actual!$F53:N53)),"")</f>
        <v/>
      </c>
      <c r="O53" s="243" t="str">
        <f>IFERROR(IF(INDEX(Metrics!$G$6:$G$70,MATCH(CY_Actual_Cumulative!$D53,Metrics!$D$6:$D$70,0))=Calc!$K$8,SUM(CY_Actual!$F53:O53),AVERAGE(CY_Actual!$F53:O53)),"")</f>
        <v/>
      </c>
      <c r="P53" s="243" t="str">
        <f>IFERROR(IF(INDEX(Metrics!$G$6:$G$70,MATCH(CY_Actual_Cumulative!$D53,Metrics!$D$6:$D$70,0))=Calc!$K$8,SUM(CY_Actual!$F53:P53),AVERAGE(CY_Actual!$F53:P53)),"")</f>
        <v/>
      </c>
      <c r="Q53" s="244" t="str">
        <f>IFERROR(IF(INDEX(Metrics!$G$6:$G$70,MATCH(CY_Actual_Cumulative!$D53,Metrics!$D$6:$D$70,0))=Calc!$K$8,SUM(CY_Actual!$F53:Q53),AVERAGE(CY_Actual!$F53:Q53)),"")</f>
        <v/>
      </c>
    </row>
    <row r="54" spans="1:17" x14ac:dyDescent="0.25">
      <c r="A54" s="3"/>
      <c r="B54" s="235" t="str">
        <f>IFERROR(IF(LEN(INDEX(Metrics!$B$6:$E$70,ROW($A54)-ROW($A$5),MATCH(B$5,Metrics!$B$5:$E$5,0)))=0,"",INDEX(Metrics!$B$6:$E$70,ROW($A54)-ROW($A$5),MATCH(B$5,Metrics!$B$5:$E$5,0))),"")</f>
        <v/>
      </c>
      <c r="C54" s="236" t="str">
        <f>IFERROR(IF(LEN(INDEX(Metrics!$B$6:$E$70,ROW($A54)-ROW($A$5),MATCH(C$5,Metrics!$B$5:$E$5,0)))=0,"",INDEX(Metrics!$B$6:$E$70,ROW($A54)-ROW($A$5),MATCH(C$5,Metrics!$B$5:$E$5,0))),"")</f>
        <v/>
      </c>
      <c r="D54" s="236" t="str">
        <f>IFERROR(IF(LEN(INDEX(Metrics!$B$6:$E$70,ROW($A54)-ROW($A$5),MATCH(D$5,Metrics!$B$5:$E$5,0)))=0,"",INDEX(Metrics!$B$6:$E$70,ROW($A54)-ROW($A$5),MATCH(D$5,Metrics!$B$5:$E$5,0))),"")</f>
        <v/>
      </c>
      <c r="E54" s="237" t="str">
        <f>IFERROR(IF(LEN(INDEX(Metrics!$B$6:$E$70,ROW($A54)-ROW($A$5),MATCH(E$5,Metrics!$B$5:$E$5,0)))=0,"",INDEX(Metrics!$B$6:$E$70,ROW($A54)-ROW($A$5),MATCH(E$5,Metrics!$B$5:$E$5,0))),"")</f>
        <v/>
      </c>
      <c r="F54" s="243" t="str">
        <f>IFERROR(IF(INDEX(Metrics!$G$6:$G$70,MATCH(CY_Actual_Cumulative!$D54,Metrics!$D$6:$D$70,0))=Calc!$K$8,SUM(CY_Actual!$F54:F54),AVERAGE(CY_Actual!$F54:F54)),"")</f>
        <v/>
      </c>
      <c r="G54" s="243" t="str">
        <f>IFERROR(IF(INDEX(Metrics!$G$6:$G$70,MATCH(CY_Actual_Cumulative!$D54,Metrics!$D$6:$D$70,0))=Calc!$K$8,SUM(CY_Actual!$F54:G54),AVERAGE(CY_Actual!$F54:G54)),"")</f>
        <v/>
      </c>
      <c r="H54" s="243" t="str">
        <f>IFERROR(IF(INDEX(Metrics!$G$6:$G$70,MATCH(CY_Actual_Cumulative!$D54,Metrics!$D$6:$D$70,0))=Calc!$K$8,SUM(CY_Actual!$F54:H54),AVERAGE(CY_Actual!$F54:H54)),"")</f>
        <v/>
      </c>
      <c r="I54" s="243" t="str">
        <f>IFERROR(IF(INDEX(Metrics!$G$6:$G$70,MATCH(CY_Actual_Cumulative!$D54,Metrics!$D$6:$D$70,0))=Calc!$K$8,SUM(CY_Actual!$F54:I54),AVERAGE(CY_Actual!$F54:I54)),"")</f>
        <v/>
      </c>
      <c r="J54" s="243" t="str">
        <f>IFERROR(IF(INDEX(Metrics!$G$6:$G$70,MATCH(CY_Actual_Cumulative!$D54,Metrics!$D$6:$D$70,0))=Calc!$K$8,SUM(CY_Actual!$F54:J54),AVERAGE(CY_Actual!$F54:J54)),"")</f>
        <v/>
      </c>
      <c r="K54" s="243" t="str">
        <f>IFERROR(IF(INDEX(Metrics!$G$6:$G$70,MATCH(CY_Actual_Cumulative!$D54,Metrics!$D$6:$D$70,0))=Calc!$K$8,SUM(CY_Actual!$F54:K54),AVERAGE(CY_Actual!$F54:K54)),"")</f>
        <v/>
      </c>
      <c r="L54" s="243" t="str">
        <f>IFERROR(IF(INDEX(Metrics!$G$6:$G$70,MATCH(CY_Actual_Cumulative!$D54,Metrics!$D$6:$D$70,0))=Calc!$K$8,SUM(CY_Actual!$F54:L54),AVERAGE(CY_Actual!$F54:L54)),"")</f>
        <v/>
      </c>
      <c r="M54" s="243" t="str">
        <f>IFERROR(IF(INDEX(Metrics!$G$6:$G$70,MATCH(CY_Actual_Cumulative!$D54,Metrics!$D$6:$D$70,0))=Calc!$K$8,SUM(CY_Actual!$F54:M54),AVERAGE(CY_Actual!$F54:M54)),"")</f>
        <v/>
      </c>
      <c r="N54" s="243" t="str">
        <f>IFERROR(IF(INDEX(Metrics!$G$6:$G$70,MATCH(CY_Actual_Cumulative!$D54,Metrics!$D$6:$D$70,0))=Calc!$K$8,SUM(CY_Actual!$F54:N54),AVERAGE(CY_Actual!$F54:N54)),"")</f>
        <v/>
      </c>
      <c r="O54" s="243" t="str">
        <f>IFERROR(IF(INDEX(Metrics!$G$6:$G$70,MATCH(CY_Actual_Cumulative!$D54,Metrics!$D$6:$D$70,0))=Calc!$K$8,SUM(CY_Actual!$F54:O54),AVERAGE(CY_Actual!$F54:O54)),"")</f>
        <v/>
      </c>
      <c r="P54" s="243" t="str">
        <f>IFERROR(IF(INDEX(Metrics!$G$6:$G$70,MATCH(CY_Actual_Cumulative!$D54,Metrics!$D$6:$D$70,0))=Calc!$K$8,SUM(CY_Actual!$F54:P54),AVERAGE(CY_Actual!$F54:P54)),"")</f>
        <v/>
      </c>
      <c r="Q54" s="244" t="str">
        <f>IFERROR(IF(INDEX(Metrics!$G$6:$G$70,MATCH(CY_Actual_Cumulative!$D54,Metrics!$D$6:$D$70,0))=Calc!$K$8,SUM(CY_Actual!$F54:Q54),AVERAGE(CY_Actual!$F54:Q54)),"")</f>
        <v/>
      </c>
    </row>
    <row r="55" spans="1:17" x14ac:dyDescent="0.25">
      <c r="A55" s="3"/>
      <c r="B55" s="235" t="str">
        <f>IFERROR(IF(LEN(INDEX(Metrics!$B$6:$E$70,ROW($A55)-ROW($A$5),MATCH(B$5,Metrics!$B$5:$E$5,0)))=0,"",INDEX(Metrics!$B$6:$E$70,ROW($A55)-ROW($A$5),MATCH(B$5,Metrics!$B$5:$E$5,0))),"")</f>
        <v/>
      </c>
      <c r="C55" s="236" t="str">
        <f>IFERROR(IF(LEN(INDEX(Metrics!$B$6:$E$70,ROW($A55)-ROW($A$5),MATCH(C$5,Metrics!$B$5:$E$5,0)))=0,"",INDEX(Metrics!$B$6:$E$70,ROW($A55)-ROW($A$5),MATCH(C$5,Metrics!$B$5:$E$5,0))),"")</f>
        <v/>
      </c>
      <c r="D55" s="236" t="str">
        <f>IFERROR(IF(LEN(INDEX(Metrics!$B$6:$E$70,ROW($A55)-ROW($A$5),MATCH(D$5,Metrics!$B$5:$E$5,0)))=0,"",INDEX(Metrics!$B$6:$E$70,ROW($A55)-ROW($A$5),MATCH(D$5,Metrics!$B$5:$E$5,0))),"")</f>
        <v/>
      </c>
      <c r="E55" s="237" t="str">
        <f>IFERROR(IF(LEN(INDEX(Metrics!$B$6:$E$70,ROW($A55)-ROW($A$5),MATCH(E$5,Metrics!$B$5:$E$5,0)))=0,"",INDEX(Metrics!$B$6:$E$70,ROW($A55)-ROW($A$5),MATCH(E$5,Metrics!$B$5:$E$5,0))),"")</f>
        <v/>
      </c>
      <c r="F55" s="243" t="str">
        <f>IFERROR(IF(INDEX(Metrics!$G$6:$G$70,MATCH(CY_Actual_Cumulative!$D55,Metrics!$D$6:$D$70,0))=Calc!$K$8,SUM(CY_Actual!$F55:F55),AVERAGE(CY_Actual!$F55:F55)),"")</f>
        <v/>
      </c>
      <c r="G55" s="243" t="str">
        <f>IFERROR(IF(INDEX(Metrics!$G$6:$G$70,MATCH(CY_Actual_Cumulative!$D55,Metrics!$D$6:$D$70,0))=Calc!$K$8,SUM(CY_Actual!$F55:G55),AVERAGE(CY_Actual!$F55:G55)),"")</f>
        <v/>
      </c>
      <c r="H55" s="243" t="str">
        <f>IFERROR(IF(INDEX(Metrics!$G$6:$G$70,MATCH(CY_Actual_Cumulative!$D55,Metrics!$D$6:$D$70,0))=Calc!$K$8,SUM(CY_Actual!$F55:H55),AVERAGE(CY_Actual!$F55:H55)),"")</f>
        <v/>
      </c>
      <c r="I55" s="243" t="str">
        <f>IFERROR(IF(INDEX(Metrics!$G$6:$G$70,MATCH(CY_Actual_Cumulative!$D55,Metrics!$D$6:$D$70,0))=Calc!$K$8,SUM(CY_Actual!$F55:I55),AVERAGE(CY_Actual!$F55:I55)),"")</f>
        <v/>
      </c>
      <c r="J55" s="243" t="str">
        <f>IFERROR(IF(INDEX(Metrics!$G$6:$G$70,MATCH(CY_Actual_Cumulative!$D55,Metrics!$D$6:$D$70,0))=Calc!$K$8,SUM(CY_Actual!$F55:J55),AVERAGE(CY_Actual!$F55:J55)),"")</f>
        <v/>
      </c>
      <c r="K55" s="243" t="str">
        <f>IFERROR(IF(INDEX(Metrics!$G$6:$G$70,MATCH(CY_Actual_Cumulative!$D55,Metrics!$D$6:$D$70,0))=Calc!$K$8,SUM(CY_Actual!$F55:K55),AVERAGE(CY_Actual!$F55:K55)),"")</f>
        <v/>
      </c>
      <c r="L55" s="243" t="str">
        <f>IFERROR(IF(INDEX(Metrics!$G$6:$G$70,MATCH(CY_Actual_Cumulative!$D55,Metrics!$D$6:$D$70,0))=Calc!$K$8,SUM(CY_Actual!$F55:L55),AVERAGE(CY_Actual!$F55:L55)),"")</f>
        <v/>
      </c>
      <c r="M55" s="243" t="str">
        <f>IFERROR(IF(INDEX(Metrics!$G$6:$G$70,MATCH(CY_Actual_Cumulative!$D55,Metrics!$D$6:$D$70,0))=Calc!$K$8,SUM(CY_Actual!$F55:M55),AVERAGE(CY_Actual!$F55:M55)),"")</f>
        <v/>
      </c>
      <c r="N55" s="243" t="str">
        <f>IFERROR(IF(INDEX(Metrics!$G$6:$G$70,MATCH(CY_Actual_Cumulative!$D55,Metrics!$D$6:$D$70,0))=Calc!$K$8,SUM(CY_Actual!$F55:N55),AVERAGE(CY_Actual!$F55:N55)),"")</f>
        <v/>
      </c>
      <c r="O55" s="243" t="str">
        <f>IFERROR(IF(INDEX(Metrics!$G$6:$G$70,MATCH(CY_Actual_Cumulative!$D55,Metrics!$D$6:$D$70,0))=Calc!$K$8,SUM(CY_Actual!$F55:O55),AVERAGE(CY_Actual!$F55:O55)),"")</f>
        <v/>
      </c>
      <c r="P55" s="243" t="str">
        <f>IFERROR(IF(INDEX(Metrics!$G$6:$G$70,MATCH(CY_Actual_Cumulative!$D55,Metrics!$D$6:$D$70,0))=Calc!$K$8,SUM(CY_Actual!$F55:P55),AVERAGE(CY_Actual!$F55:P55)),"")</f>
        <v/>
      </c>
      <c r="Q55" s="244" t="str">
        <f>IFERROR(IF(INDEX(Metrics!$G$6:$G$70,MATCH(CY_Actual_Cumulative!$D55,Metrics!$D$6:$D$70,0))=Calc!$K$8,SUM(CY_Actual!$F55:Q55),AVERAGE(CY_Actual!$F55:Q55)),"")</f>
        <v/>
      </c>
    </row>
    <row r="56" spans="1:17" x14ac:dyDescent="0.25">
      <c r="B56" s="235" t="str">
        <f>IFERROR(IF(LEN(INDEX(Metrics!$B$6:$E$70,ROW($A56)-ROW($A$5),MATCH(B$5,Metrics!$B$5:$E$5,0)))=0,"",INDEX(Metrics!$B$6:$E$70,ROW($A56)-ROW($A$5),MATCH(B$5,Metrics!$B$5:$E$5,0))),"")</f>
        <v/>
      </c>
      <c r="C56" s="236" t="str">
        <f>IFERROR(IF(LEN(INDEX(Metrics!$B$6:$E$70,ROW($A56)-ROW($A$5),MATCH(C$5,Metrics!$B$5:$E$5,0)))=0,"",INDEX(Metrics!$B$6:$E$70,ROW($A56)-ROW($A$5),MATCH(C$5,Metrics!$B$5:$E$5,0))),"")</f>
        <v/>
      </c>
      <c r="D56" s="236" t="str">
        <f>IFERROR(IF(LEN(INDEX(Metrics!$B$6:$E$70,ROW($A56)-ROW($A$5),MATCH(D$5,Metrics!$B$5:$E$5,0)))=0,"",INDEX(Metrics!$B$6:$E$70,ROW($A56)-ROW($A$5),MATCH(D$5,Metrics!$B$5:$E$5,0))),"")</f>
        <v/>
      </c>
      <c r="E56" s="237" t="str">
        <f>IFERROR(IF(LEN(INDEX(Metrics!$B$6:$E$70,ROW($A56)-ROW($A$5),MATCH(E$5,Metrics!$B$5:$E$5,0)))=0,"",INDEX(Metrics!$B$6:$E$70,ROW($A56)-ROW($A$5),MATCH(E$5,Metrics!$B$5:$E$5,0))),"")</f>
        <v/>
      </c>
      <c r="F56" s="243" t="str">
        <f>IFERROR(IF(INDEX(Metrics!$G$6:$G$70,MATCH(CY_Actual_Cumulative!$D56,Metrics!$D$6:$D$70,0))=Calc!$K$8,SUM(CY_Actual!$F56:F56),AVERAGE(CY_Actual!$F56:F56)),"")</f>
        <v/>
      </c>
      <c r="G56" s="243" t="str">
        <f>IFERROR(IF(INDEX(Metrics!$G$6:$G$70,MATCH(CY_Actual_Cumulative!$D56,Metrics!$D$6:$D$70,0))=Calc!$K$8,SUM(CY_Actual!$F56:G56),AVERAGE(CY_Actual!$F56:G56)),"")</f>
        <v/>
      </c>
      <c r="H56" s="243" t="str">
        <f>IFERROR(IF(INDEX(Metrics!$G$6:$G$70,MATCH(CY_Actual_Cumulative!$D56,Metrics!$D$6:$D$70,0))=Calc!$K$8,SUM(CY_Actual!$F56:H56),AVERAGE(CY_Actual!$F56:H56)),"")</f>
        <v/>
      </c>
      <c r="I56" s="243" t="str">
        <f>IFERROR(IF(INDEX(Metrics!$G$6:$G$70,MATCH(CY_Actual_Cumulative!$D56,Metrics!$D$6:$D$70,0))=Calc!$K$8,SUM(CY_Actual!$F56:I56),AVERAGE(CY_Actual!$F56:I56)),"")</f>
        <v/>
      </c>
      <c r="J56" s="243" t="str">
        <f>IFERROR(IF(INDEX(Metrics!$G$6:$G$70,MATCH(CY_Actual_Cumulative!$D56,Metrics!$D$6:$D$70,0))=Calc!$K$8,SUM(CY_Actual!$F56:J56),AVERAGE(CY_Actual!$F56:J56)),"")</f>
        <v/>
      </c>
      <c r="K56" s="243" t="str">
        <f>IFERROR(IF(INDEX(Metrics!$G$6:$G$70,MATCH(CY_Actual_Cumulative!$D56,Metrics!$D$6:$D$70,0))=Calc!$K$8,SUM(CY_Actual!$F56:K56),AVERAGE(CY_Actual!$F56:K56)),"")</f>
        <v/>
      </c>
      <c r="L56" s="243" t="str">
        <f>IFERROR(IF(INDEX(Metrics!$G$6:$G$70,MATCH(CY_Actual_Cumulative!$D56,Metrics!$D$6:$D$70,0))=Calc!$K$8,SUM(CY_Actual!$F56:L56),AVERAGE(CY_Actual!$F56:L56)),"")</f>
        <v/>
      </c>
      <c r="M56" s="243" t="str">
        <f>IFERROR(IF(INDEX(Metrics!$G$6:$G$70,MATCH(CY_Actual_Cumulative!$D56,Metrics!$D$6:$D$70,0))=Calc!$K$8,SUM(CY_Actual!$F56:M56),AVERAGE(CY_Actual!$F56:M56)),"")</f>
        <v/>
      </c>
      <c r="N56" s="243" t="str">
        <f>IFERROR(IF(INDEX(Metrics!$G$6:$G$70,MATCH(CY_Actual_Cumulative!$D56,Metrics!$D$6:$D$70,0))=Calc!$K$8,SUM(CY_Actual!$F56:N56),AVERAGE(CY_Actual!$F56:N56)),"")</f>
        <v/>
      </c>
      <c r="O56" s="243" t="str">
        <f>IFERROR(IF(INDEX(Metrics!$G$6:$G$70,MATCH(CY_Actual_Cumulative!$D56,Metrics!$D$6:$D$70,0))=Calc!$K$8,SUM(CY_Actual!$F56:O56),AVERAGE(CY_Actual!$F56:O56)),"")</f>
        <v/>
      </c>
      <c r="P56" s="243" t="str">
        <f>IFERROR(IF(INDEX(Metrics!$G$6:$G$70,MATCH(CY_Actual_Cumulative!$D56,Metrics!$D$6:$D$70,0))=Calc!$K$8,SUM(CY_Actual!$F56:P56),AVERAGE(CY_Actual!$F56:P56)),"")</f>
        <v/>
      </c>
      <c r="Q56" s="244" t="str">
        <f>IFERROR(IF(INDEX(Metrics!$G$6:$G$70,MATCH(CY_Actual_Cumulative!$D56,Metrics!$D$6:$D$70,0))=Calc!$K$8,SUM(CY_Actual!$F56:Q56),AVERAGE(CY_Actual!$F56:Q56)),"")</f>
        <v/>
      </c>
    </row>
    <row r="57" spans="1:17" x14ac:dyDescent="0.25">
      <c r="B57" s="235" t="str">
        <f>IFERROR(IF(LEN(INDEX(Metrics!$B$6:$E$70,ROW($A57)-ROW($A$5),MATCH(B$5,Metrics!$B$5:$E$5,0)))=0,"",INDEX(Metrics!$B$6:$E$70,ROW($A57)-ROW($A$5),MATCH(B$5,Metrics!$B$5:$E$5,0))),"")</f>
        <v/>
      </c>
      <c r="C57" s="236" t="str">
        <f>IFERROR(IF(LEN(INDEX(Metrics!$B$6:$E$70,ROW($A57)-ROW($A$5),MATCH(C$5,Metrics!$B$5:$E$5,0)))=0,"",INDEX(Metrics!$B$6:$E$70,ROW($A57)-ROW($A$5),MATCH(C$5,Metrics!$B$5:$E$5,0))),"")</f>
        <v/>
      </c>
      <c r="D57" s="236" t="str">
        <f>IFERROR(IF(LEN(INDEX(Metrics!$B$6:$E$70,ROW($A57)-ROW($A$5),MATCH(D$5,Metrics!$B$5:$E$5,0)))=0,"",INDEX(Metrics!$B$6:$E$70,ROW($A57)-ROW($A$5),MATCH(D$5,Metrics!$B$5:$E$5,0))),"")</f>
        <v/>
      </c>
      <c r="E57" s="237" t="str">
        <f>IFERROR(IF(LEN(INDEX(Metrics!$B$6:$E$70,ROW($A57)-ROW($A$5),MATCH(E$5,Metrics!$B$5:$E$5,0)))=0,"",INDEX(Metrics!$B$6:$E$70,ROW($A57)-ROW($A$5),MATCH(E$5,Metrics!$B$5:$E$5,0))),"")</f>
        <v/>
      </c>
      <c r="F57" s="243" t="str">
        <f>IFERROR(IF(INDEX(Metrics!$G$6:$G$70,MATCH(CY_Actual_Cumulative!$D57,Metrics!$D$6:$D$70,0))=Calc!$K$8,SUM(CY_Actual!$F57:F57),AVERAGE(CY_Actual!$F57:F57)),"")</f>
        <v/>
      </c>
      <c r="G57" s="243" t="str">
        <f>IFERROR(IF(INDEX(Metrics!$G$6:$G$70,MATCH(CY_Actual_Cumulative!$D57,Metrics!$D$6:$D$70,0))=Calc!$K$8,SUM(CY_Actual!$F57:G57),AVERAGE(CY_Actual!$F57:G57)),"")</f>
        <v/>
      </c>
      <c r="H57" s="243" t="str">
        <f>IFERROR(IF(INDEX(Metrics!$G$6:$G$70,MATCH(CY_Actual_Cumulative!$D57,Metrics!$D$6:$D$70,0))=Calc!$K$8,SUM(CY_Actual!$F57:H57),AVERAGE(CY_Actual!$F57:H57)),"")</f>
        <v/>
      </c>
      <c r="I57" s="243" t="str">
        <f>IFERROR(IF(INDEX(Metrics!$G$6:$G$70,MATCH(CY_Actual_Cumulative!$D57,Metrics!$D$6:$D$70,0))=Calc!$K$8,SUM(CY_Actual!$F57:I57),AVERAGE(CY_Actual!$F57:I57)),"")</f>
        <v/>
      </c>
      <c r="J57" s="243" t="str">
        <f>IFERROR(IF(INDEX(Metrics!$G$6:$G$70,MATCH(CY_Actual_Cumulative!$D57,Metrics!$D$6:$D$70,0))=Calc!$K$8,SUM(CY_Actual!$F57:J57),AVERAGE(CY_Actual!$F57:J57)),"")</f>
        <v/>
      </c>
      <c r="K57" s="243" t="str">
        <f>IFERROR(IF(INDEX(Metrics!$G$6:$G$70,MATCH(CY_Actual_Cumulative!$D57,Metrics!$D$6:$D$70,0))=Calc!$K$8,SUM(CY_Actual!$F57:K57),AVERAGE(CY_Actual!$F57:K57)),"")</f>
        <v/>
      </c>
      <c r="L57" s="243" t="str">
        <f>IFERROR(IF(INDEX(Metrics!$G$6:$G$70,MATCH(CY_Actual_Cumulative!$D57,Metrics!$D$6:$D$70,0))=Calc!$K$8,SUM(CY_Actual!$F57:L57),AVERAGE(CY_Actual!$F57:L57)),"")</f>
        <v/>
      </c>
      <c r="M57" s="243" t="str">
        <f>IFERROR(IF(INDEX(Metrics!$G$6:$G$70,MATCH(CY_Actual_Cumulative!$D57,Metrics!$D$6:$D$70,0))=Calc!$K$8,SUM(CY_Actual!$F57:M57),AVERAGE(CY_Actual!$F57:M57)),"")</f>
        <v/>
      </c>
      <c r="N57" s="243" t="str">
        <f>IFERROR(IF(INDEX(Metrics!$G$6:$G$70,MATCH(CY_Actual_Cumulative!$D57,Metrics!$D$6:$D$70,0))=Calc!$K$8,SUM(CY_Actual!$F57:N57),AVERAGE(CY_Actual!$F57:N57)),"")</f>
        <v/>
      </c>
      <c r="O57" s="243" t="str">
        <f>IFERROR(IF(INDEX(Metrics!$G$6:$G$70,MATCH(CY_Actual_Cumulative!$D57,Metrics!$D$6:$D$70,0))=Calc!$K$8,SUM(CY_Actual!$F57:O57),AVERAGE(CY_Actual!$F57:O57)),"")</f>
        <v/>
      </c>
      <c r="P57" s="243" t="str">
        <f>IFERROR(IF(INDEX(Metrics!$G$6:$G$70,MATCH(CY_Actual_Cumulative!$D57,Metrics!$D$6:$D$70,0))=Calc!$K$8,SUM(CY_Actual!$F57:P57),AVERAGE(CY_Actual!$F57:P57)),"")</f>
        <v/>
      </c>
      <c r="Q57" s="244" t="str">
        <f>IFERROR(IF(INDEX(Metrics!$G$6:$G$70,MATCH(CY_Actual_Cumulative!$D57,Metrics!$D$6:$D$70,0))=Calc!$K$8,SUM(CY_Actual!$F57:Q57),AVERAGE(CY_Actual!$F57:Q57)),"")</f>
        <v/>
      </c>
    </row>
    <row r="58" spans="1:17" x14ac:dyDescent="0.25">
      <c r="B58" s="235" t="str">
        <f>IFERROR(IF(LEN(INDEX(Metrics!$B$6:$E$70,ROW($A58)-ROW($A$5),MATCH(B$5,Metrics!$B$5:$E$5,0)))=0,"",INDEX(Metrics!$B$6:$E$70,ROW($A58)-ROW($A$5),MATCH(B$5,Metrics!$B$5:$E$5,0))),"")</f>
        <v/>
      </c>
      <c r="C58" s="236" t="str">
        <f>IFERROR(IF(LEN(INDEX(Metrics!$B$6:$E$70,ROW($A58)-ROW($A$5),MATCH(C$5,Metrics!$B$5:$E$5,0)))=0,"",INDEX(Metrics!$B$6:$E$70,ROW($A58)-ROW($A$5),MATCH(C$5,Metrics!$B$5:$E$5,0))),"")</f>
        <v/>
      </c>
      <c r="D58" s="236" t="str">
        <f>IFERROR(IF(LEN(INDEX(Metrics!$B$6:$E$70,ROW($A58)-ROW($A$5),MATCH(D$5,Metrics!$B$5:$E$5,0)))=0,"",INDEX(Metrics!$B$6:$E$70,ROW($A58)-ROW($A$5),MATCH(D$5,Metrics!$B$5:$E$5,0))),"")</f>
        <v/>
      </c>
      <c r="E58" s="237" t="str">
        <f>IFERROR(IF(LEN(INDEX(Metrics!$B$6:$E$70,ROW($A58)-ROW($A$5),MATCH(E$5,Metrics!$B$5:$E$5,0)))=0,"",INDEX(Metrics!$B$6:$E$70,ROW($A58)-ROW($A$5),MATCH(E$5,Metrics!$B$5:$E$5,0))),"")</f>
        <v/>
      </c>
      <c r="F58" s="243" t="str">
        <f>IFERROR(IF(INDEX(Metrics!$G$6:$G$70,MATCH(CY_Actual_Cumulative!$D58,Metrics!$D$6:$D$70,0))=Calc!$K$8,SUM(CY_Actual!$F58:F58),AVERAGE(CY_Actual!$F58:F58)),"")</f>
        <v/>
      </c>
      <c r="G58" s="243" t="str">
        <f>IFERROR(IF(INDEX(Metrics!$G$6:$G$70,MATCH(CY_Actual_Cumulative!$D58,Metrics!$D$6:$D$70,0))=Calc!$K$8,SUM(CY_Actual!$F58:G58),AVERAGE(CY_Actual!$F58:G58)),"")</f>
        <v/>
      </c>
      <c r="H58" s="243" t="str">
        <f>IFERROR(IF(INDEX(Metrics!$G$6:$G$70,MATCH(CY_Actual_Cumulative!$D58,Metrics!$D$6:$D$70,0))=Calc!$K$8,SUM(CY_Actual!$F58:H58),AVERAGE(CY_Actual!$F58:H58)),"")</f>
        <v/>
      </c>
      <c r="I58" s="243" t="str">
        <f>IFERROR(IF(INDEX(Metrics!$G$6:$G$70,MATCH(CY_Actual_Cumulative!$D58,Metrics!$D$6:$D$70,0))=Calc!$K$8,SUM(CY_Actual!$F58:I58),AVERAGE(CY_Actual!$F58:I58)),"")</f>
        <v/>
      </c>
      <c r="J58" s="243" t="str">
        <f>IFERROR(IF(INDEX(Metrics!$G$6:$G$70,MATCH(CY_Actual_Cumulative!$D58,Metrics!$D$6:$D$70,0))=Calc!$K$8,SUM(CY_Actual!$F58:J58),AVERAGE(CY_Actual!$F58:J58)),"")</f>
        <v/>
      </c>
      <c r="K58" s="243" t="str">
        <f>IFERROR(IF(INDEX(Metrics!$G$6:$G$70,MATCH(CY_Actual_Cumulative!$D58,Metrics!$D$6:$D$70,0))=Calc!$K$8,SUM(CY_Actual!$F58:K58),AVERAGE(CY_Actual!$F58:K58)),"")</f>
        <v/>
      </c>
      <c r="L58" s="243" t="str">
        <f>IFERROR(IF(INDEX(Metrics!$G$6:$G$70,MATCH(CY_Actual_Cumulative!$D58,Metrics!$D$6:$D$70,0))=Calc!$K$8,SUM(CY_Actual!$F58:L58),AVERAGE(CY_Actual!$F58:L58)),"")</f>
        <v/>
      </c>
      <c r="M58" s="243" t="str">
        <f>IFERROR(IF(INDEX(Metrics!$G$6:$G$70,MATCH(CY_Actual_Cumulative!$D58,Metrics!$D$6:$D$70,0))=Calc!$K$8,SUM(CY_Actual!$F58:M58),AVERAGE(CY_Actual!$F58:M58)),"")</f>
        <v/>
      </c>
      <c r="N58" s="243" t="str">
        <f>IFERROR(IF(INDEX(Metrics!$G$6:$G$70,MATCH(CY_Actual_Cumulative!$D58,Metrics!$D$6:$D$70,0))=Calc!$K$8,SUM(CY_Actual!$F58:N58),AVERAGE(CY_Actual!$F58:N58)),"")</f>
        <v/>
      </c>
      <c r="O58" s="243" t="str">
        <f>IFERROR(IF(INDEX(Metrics!$G$6:$G$70,MATCH(CY_Actual_Cumulative!$D58,Metrics!$D$6:$D$70,0))=Calc!$K$8,SUM(CY_Actual!$F58:O58),AVERAGE(CY_Actual!$F58:O58)),"")</f>
        <v/>
      </c>
      <c r="P58" s="243" t="str">
        <f>IFERROR(IF(INDEX(Metrics!$G$6:$G$70,MATCH(CY_Actual_Cumulative!$D58,Metrics!$D$6:$D$70,0))=Calc!$K$8,SUM(CY_Actual!$F58:P58),AVERAGE(CY_Actual!$F58:P58)),"")</f>
        <v/>
      </c>
      <c r="Q58" s="244" t="str">
        <f>IFERROR(IF(INDEX(Metrics!$G$6:$G$70,MATCH(CY_Actual_Cumulative!$D58,Metrics!$D$6:$D$70,0))=Calc!$K$8,SUM(CY_Actual!$F58:Q58),AVERAGE(CY_Actual!$F58:Q58)),"")</f>
        <v/>
      </c>
    </row>
    <row r="59" spans="1:17" x14ac:dyDescent="0.25">
      <c r="B59" s="235" t="str">
        <f>IFERROR(IF(LEN(INDEX(Metrics!$B$6:$E$70,ROW($A59)-ROW($A$5),MATCH(B$5,Metrics!$B$5:$E$5,0)))=0,"",INDEX(Metrics!$B$6:$E$70,ROW($A59)-ROW($A$5),MATCH(B$5,Metrics!$B$5:$E$5,0))),"")</f>
        <v/>
      </c>
      <c r="C59" s="236" t="str">
        <f>IFERROR(IF(LEN(INDEX(Metrics!$B$6:$E$70,ROW($A59)-ROW($A$5),MATCH(C$5,Metrics!$B$5:$E$5,0)))=0,"",INDEX(Metrics!$B$6:$E$70,ROW($A59)-ROW($A$5),MATCH(C$5,Metrics!$B$5:$E$5,0))),"")</f>
        <v/>
      </c>
      <c r="D59" s="236" t="str">
        <f>IFERROR(IF(LEN(INDEX(Metrics!$B$6:$E$70,ROW($A59)-ROW($A$5),MATCH(D$5,Metrics!$B$5:$E$5,0)))=0,"",INDEX(Metrics!$B$6:$E$70,ROW($A59)-ROW($A$5),MATCH(D$5,Metrics!$B$5:$E$5,0))),"")</f>
        <v/>
      </c>
      <c r="E59" s="237" t="str">
        <f>IFERROR(IF(LEN(INDEX(Metrics!$B$6:$E$70,ROW($A59)-ROW($A$5),MATCH(E$5,Metrics!$B$5:$E$5,0)))=0,"",INDEX(Metrics!$B$6:$E$70,ROW($A59)-ROW($A$5),MATCH(E$5,Metrics!$B$5:$E$5,0))),"")</f>
        <v/>
      </c>
      <c r="F59" s="243" t="str">
        <f>IFERROR(IF(INDEX(Metrics!$G$6:$G$70,MATCH(CY_Actual_Cumulative!$D59,Metrics!$D$6:$D$70,0))=Calc!$K$8,SUM(CY_Actual!$F59:F59),AVERAGE(CY_Actual!$F59:F59)),"")</f>
        <v/>
      </c>
      <c r="G59" s="243" t="str">
        <f>IFERROR(IF(INDEX(Metrics!$G$6:$G$70,MATCH(CY_Actual_Cumulative!$D59,Metrics!$D$6:$D$70,0))=Calc!$K$8,SUM(CY_Actual!$F59:G59),AVERAGE(CY_Actual!$F59:G59)),"")</f>
        <v/>
      </c>
      <c r="H59" s="243" t="str">
        <f>IFERROR(IF(INDEX(Metrics!$G$6:$G$70,MATCH(CY_Actual_Cumulative!$D59,Metrics!$D$6:$D$70,0))=Calc!$K$8,SUM(CY_Actual!$F59:H59),AVERAGE(CY_Actual!$F59:H59)),"")</f>
        <v/>
      </c>
      <c r="I59" s="243" t="str">
        <f>IFERROR(IF(INDEX(Metrics!$G$6:$G$70,MATCH(CY_Actual_Cumulative!$D59,Metrics!$D$6:$D$70,0))=Calc!$K$8,SUM(CY_Actual!$F59:I59),AVERAGE(CY_Actual!$F59:I59)),"")</f>
        <v/>
      </c>
      <c r="J59" s="243" t="str">
        <f>IFERROR(IF(INDEX(Metrics!$G$6:$G$70,MATCH(CY_Actual_Cumulative!$D59,Metrics!$D$6:$D$70,0))=Calc!$K$8,SUM(CY_Actual!$F59:J59),AVERAGE(CY_Actual!$F59:J59)),"")</f>
        <v/>
      </c>
      <c r="K59" s="243" t="str">
        <f>IFERROR(IF(INDEX(Metrics!$G$6:$G$70,MATCH(CY_Actual_Cumulative!$D59,Metrics!$D$6:$D$70,0))=Calc!$K$8,SUM(CY_Actual!$F59:K59),AVERAGE(CY_Actual!$F59:K59)),"")</f>
        <v/>
      </c>
      <c r="L59" s="243" t="str">
        <f>IFERROR(IF(INDEX(Metrics!$G$6:$G$70,MATCH(CY_Actual_Cumulative!$D59,Metrics!$D$6:$D$70,0))=Calc!$K$8,SUM(CY_Actual!$F59:L59),AVERAGE(CY_Actual!$F59:L59)),"")</f>
        <v/>
      </c>
      <c r="M59" s="243" t="str">
        <f>IFERROR(IF(INDEX(Metrics!$G$6:$G$70,MATCH(CY_Actual_Cumulative!$D59,Metrics!$D$6:$D$70,0))=Calc!$K$8,SUM(CY_Actual!$F59:M59),AVERAGE(CY_Actual!$F59:M59)),"")</f>
        <v/>
      </c>
      <c r="N59" s="243" t="str">
        <f>IFERROR(IF(INDEX(Metrics!$G$6:$G$70,MATCH(CY_Actual_Cumulative!$D59,Metrics!$D$6:$D$70,0))=Calc!$K$8,SUM(CY_Actual!$F59:N59),AVERAGE(CY_Actual!$F59:N59)),"")</f>
        <v/>
      </c>
      <c r="O59" s="243" t="str">
        <f>IFERROR(IF(INDEX(Metrics!$G$6:$G$70,MATCH(CY_Actual_Cumulative!$D59,Metrics!$D$6:$D$70,0))=Calc!$K$8,SUM(CY_Actual!$F59:O59),AVERAGE(CY_Actual!$F59:O59)),"")</f>
        <v/>
      </c>
      <c r="P59" s="243" t="str">
        <f>IFERROR(IF(INDEX(Metrics!$G$6:$G$70,MATCH(CY_Actual_Cumulative!$D59,Metrics!$D$6:$D$70,0))=Calc!$K$8,SUM(CY_Actual!$F59:P59),AVERAGE(CY_Actual!$F59:P59)),"")</f>
        <v/>
      </c>
      <c r="Q59" s="244" t="str">
        <f>IFERROR(IF(INDEX(Metrics!$G$6:$G$70,MATCH(CY_Actual_Cumulative!$D59,Metrics!$D$6:$D$70,0))=Calc!$K$8,SUM(CY_Actual!$F59:Q59),AVERAGE(CY_Actual!$F59:Q59)),"")</f>
        <v/>
      </c>
    </row>
    <row r="60" spans="1:17" x14ac:dyDescent="0.25">
      <c r="B60" s="235" t="str">
        <f>IFERROR(IF(LEN(INDEX(Metrics!$B$6:$E$70,ROW($A60)-ROW($A$5),MATCH(B$5,Metrics!$B$5:$E$5,0)))=0,"",INDEX(Metrics!$B$6:$E$70,ROW($A60)-ROW($A$5),MATCH(B$5,Metrics!$B$5:$E$5,0))),"")</f>
        <v/>
      </c>
      <c r="C60" s="236" t="str">
        <f>IFERROR(IF(LEN(INDEX(Metrics!$B$6:$E$70,ROW($A60)-ROW($A$5),MATCH(C$5,Metrics!$B$5:$E$5,0)))=0,"",INDEX(Metrics!$B$6:$E$70,ROW($A60)-ROW($A$5),MATCH(C$5,Metrics!$B$5:$E$5,0))),"")</f>
        <v/>
      </c>
      <c r="D60" s="236" t="str">
        <f>IFERROR(IF(LEN(INDEX(Metrics!$B$6:$E$70,ROW($A60)-ROW($A$5),MATCH(D$5,Metrics!$B$5:$E$5,0)))=0,"",INDEX(Metrics!$B$6:$E$70,ROW($A60)-ROW($A$5),MATCH(D$5,Metrics!$B$5:$E$5,0))),"")</f>
        <v/>
      </c>
      <c r="E60" s="237" t="str">
        <f>IFERROR(IF(LEN(INDEX(Metrics!$B$6:$E$70,ROW($A60)-ROW($A$5),MATCH(E$5,Metrics!$B$5:$E$5,0)))=0,"",INDEX(Metrics!$B$6:$E$70,ROW($A60)-ROW($A$5),MATCH(E$5,Metrics!$B$5:$E$5,0))),"")</f>
        <v/>
      </c>
      <c r="F60" s="243" t="str">
        <f>IFERROR(IF(INDEX(Metrics!$G$6:$G$70,MATCH(CY_Actual_Cumulative!$D60,Metrics!$D$6:$D$70,0))=Calc!$K$8,SUM(CY_Actual!$F60:F60),AVERAGE(CY_Actual!$F60:F60)),"")</f>
        <v/>
      </c>
      <c r="G60" s="243" t="str">
        <f>IFERROR(IF(INDEX(Metrics!$G$6:$G$70,MATCH(CY_Actual_Cumulative!$D60,Metrics!$D$6:$D$70,0))=Calc!$K$8,SUM(CY_Actual!$F60:G60),AVERAGE(CY_Actual!$F60:G60)),"")</f>
        <v/>
      </c>
      <c r="H60" s="243" t="str">
        <f>IFERROR(IF(INDEX(Metrics!$G$6:$G$70,MATCH(CY_Actual_Cumulative!$D60,Metrics!$D$6:$D$70,0))=Calc!$K$8,SUM(CY_Actual!$F60:H60),AVERAGE(CY_Actual!$F60:H60)),"")</f>
        <v/>
      </c>
      <c r="I60" s="243" t="str">
        <f>IFERROR(IF(INDEX(Metrics!$G$6:$G$70,MATCH(CY_Actual_Cumulative!$D60,Metrics!$D$6:$D$70,0))=Calc!$K$8,SUM(CY_Actual!$F60:I60),AVERAGE(CY_Actual!$F60:I60)),"")</f>
        <v/>
      </c>
      <c r="J60" s="243" t="str">
        <f>IFERROR(IF(INDEX(Metrics!$G$6:$G$70,MATCH(CY_Actual_Cumulative!$D60,Metrics!$D$6:$D$70,0))=Calc!$K$8,SUM(CY_Actual!$F60:J60),AVERAGE(CY_Actual!$F60:J60)),"")</f>
        <v/>
      </c>
      <c r="K60" s="243" t="str">
        <f>IFERROR(IF(INDEX(Metrics!$G$6:$G$70,MATCH(CY_Actual_Cumulative!$D60,Metrics!$D$6:$D$70,0))=Calc!$K$8,SUM(CY_Actual!$F60:K60),AVERAGE(CY_Actual!$F60:K60)),"")</f>
        <v/>
      </c>
      <c r="L60" s="243" t="str">
        <f>IFERROR(IF(INDEX(Metrics!$G$6:$G$70,MATCH(CY_Actual_Cumulative!$D60,Metrics!$D$6:$D$70,0))=Calc!$K$8,SUM(CY_Actual!$F60:L60),AVERAGE(CY_Actual!$F60:L60)),"")</f>
        <v/>
      </c>
      <c r="M60" s="243" t="str">
        <f>IFERROR(IF(INDEX(Metrics!$G$6:$G$70,MATCH(CY_Actual_Cumulative!$D60,Metrics!$D$6:$D$70,0))=Calc!$K$8,SUM(CY_Actual!$F60:M60),AVERAGE(CY_Actual!$F60:M60)),"")</f>
        <v/>
      </c>
      <c r="N60" s="243" t="str">
        <f>IFERROR(IF(INDEX(Metrics!$G$6:$G$70,MATCH(CY_Actual_Cumulative!$D60,Metrics!$D$6:$D$70,0))=Calc!$K$8,SUM(CY_Actual!$F60:N60),AVERAGE(CY_Actual!$F60:N60)),"")</f>
        <v/>
      </c>
      <c r="O60" s="243" t="str">
        <f>IFERROR(IF(INDEX(Metrics!$G$6:$G$70,MATCH(CY_Actual_Cumulative!$D60,Metrics!$D$6:$D$70,0))=Calc!$K$8,SUM(CY_Actual!$F60:O60),AVERAGE(CY_Actual!$F60:O60)),"")</f>
        <v/>
      </c>
      <c r="P60" s="243" t="str">
        <f>IFERROR(IF(INDEX(Metrics!$G$6:$G$70,MATCH(CY_Actual_Cumulative!$D60,Metrics!$D$6:$D$70,0))=Calc!$K$8,SUM(CY_Actual!$F60:P60),AVERAGE(CY_Actual!$F60:P60)),"")</f>
        <v/>
      </c>
      <c r="Q60" s="244" t="str">
        <f>IFERROR(IF(INDEX(Metrics!$G$6:$G$70,MATCH(CY_Actual_Cumulative!$D60,Metrics!$D$6:$D$70,0))=Calc!$K$8,SUM(CY_Actual!$F60:Q60),AVERAGE(CY_Actual!$F60:Q60)),"")</f>
        <v/>
      </c>
    </row>
    <row r="61" spans="1:17" x14ac:dyDescent="0.25">
      <c r="B61" s="235" t="str">
        <f>IFERROR(IF(LEN(INDEX(Metrics!$B$6:$E$70,ROW($A61)-ROW($A$5),MATCH(B$5,Metrics!$B$5:$E$5,0)))=0,"",INDEX(Metrics!$B$6:$E$70,ROW($A61)-ROW($A$5),MATCH(B$5,Metrics!$B$5:$E$5,0))),"")</f>
        <v/>
      </c>
      <c r="C61" s="236" t="str">
        <f>IFERROR(IF(LEN(INDEX(Metrics!$B$6:$E$70,ROW($A61)-ROW($A$5),MATCH(C$5,Metrics!$B$5:$E$5,0)))=0,"",INDEX(Metrics!$B$6:$E$70,ROW($A61)-ROW($A$5),MATCH(C$5,Metrics!$B$5:$E$5,0))),"")</f>
        <v/>
      </c>
      <c r="D61" s="236" t="str">
        <f>IFERROR(IF(LEN(INDEX(Metrics!$B$6:$E$70,ROW($A61)-ROW($A$5),MATCH(D$5,Metrics!$B$5:$E$5,0)))=0,"",INDEX(Metrics!$B$6:$E$70,ROW($A61)-ROW($A$5),MATCH(D$5,Metrics!$B$5:$E$5,0))),"")</f>
        <v/>
      </c>
      <c r="E61" s="237" t="str">
        <f>IFERROR(IF(LEN(INDEX(Metrics!$B$6:$E$70,ROW($A61)-ROW($A$5),MATCH(E$5,Metrics!$B$5:$E$5,0)))=0,"",INDEX(Metrics!$B$6:$E$70,ROW($A61)-ROW($A$5),MATCH(E$5,Metrics!$B$5:$E$5,0))),"")</f>
        <v/>
      </c>
      <c r="F61" s="243" t="str">
        <f>IFERROR(IF(INDEX(Metrics!$G$6:$G$70,MATCH(CY_Actual_Cumulative!$D61,Metrics!$D$6:$D$70,0))=Calc!$K$8,SUM(CY_Actual!$F61:F61),AVERAGE(CY_Actual!$F61:F61)),"")</f>
        <v/>
      </c>
      <c r="G61" s="243" t="str">
        <f>IFERROR(IF(INDEX(Metrics!$G$6:$G$70,MATCH(CY_Actual_Cumulative!$D61,Metrics!$D$6:$D$70,0))=Calc!$K$8,SUM(CY_Actual!$F61:G61),AVERAGE(CY_Actual!$F61:G61)),"")</f>
        <v/>
      </c>
      <c r="H61" s="243" t="str">
        <f>IFERROR(IF(INDEX(Metrics!$G$6:$G$70,MATCH(CY_Actual_Cumulative!$D61,Metrics!$D$6:$D$70,0))=Calc!$K$8,SUM(CY_Actual!$F61:H61),AVERAGE(CY_Actual!$F61:H61)),"")</f>
        <v/>
      </c>
      <c r="I61" s="243" t="str">
        <f>IFERROR(IF(INDEX(Metrics!$G$6:$G$70,MATCH(CY_Actual_Cumulative!$D61,Metrics!$D$6:$D$70,0))=Calc!$K$8,SUM(CY_Actual!$F61:I61),AVERAGE(CY_Actual!$F61:I61)),"")</f>
        <v/>
      </c>
      <c r="J61" s="243" t="str">
        <f>IFERROR(IF(INDEX(Metrics!$G$6:$G$70,MATCH(CY_Actual_Cumulative!$D61,Metrics!$D$6:$D$70,0))=Calc!$K$8,SUM(CY_Actual!$F61:J61),AVERAGE(CY_Actual!$F61:J61)),"")</f>
        <v/>
      </c>
      <c r="K61" s="243" t="str">
        <f>IFERROR(IF(INDEX(Metrics!$G$6:$G$70,MATCH(CY_Actual_Cumulative!$D61,Metrics!$D$6:$D$70,0))=Calc!$K$8,SUM(CY_Actual!$F61:K61),AVERAGE(CY_Actual!$F61:K61)),"")</f>
        <v/>
      </c>
      <c r="L61" s="243" t="str">
        <f>IFERROR(IF(INDEX(Metrics!$G$6:$G$70,MATCH(CY_Actual_Cumulative!$D61,Metrics!$D$6:$D$70,0))=Calc!$K$8,SUM(CY_Actual!$F61:L61),AVERAGE(CY_Actual!$F61:L61)),"")</f>
        <v/>
      </c>
      <c r="M61" s="243" t="str">
        <f>IFERROR(IF(INDEX(Metrics!$G$6:$G$70,MATCH(CY_Actual_Cumulative!$D61,Metrics!$D$6:$D$70,0))=Calc!$K$8,SUM(CY_Actual!$F61:M61),AVERAGE(CY_Actual!$F61:M61)),"")</f>
        <v/>
      </c>
      <c r="N61" s="243" t="str">
        <f>IFERROR(IF(INDEX(Metrics!$G$6:$G$70,MATCH(CY_Actual_Cumulative!$D61,Metrics!$D$6:$D$70,0))=Calc!$K$8,SUM(CY_Actual!$F61:N61),AVERAGE(CY_Actual!$F61:N61)),"")</f>
        <v/>
      </c>
      <c r="O61" s="243" t="str">
        <f>IFERROR(IF(INDEX(Metrics!$G$6:$G$70,MATCH(CY_Actual_Cumulative!$D61,Metrics!$D$6:$D$70,0))=Calc!$K$8,SUM(CY_Actual!$F61:O61),AVERAGE(CY_Actual!$F61:O61)),"")</f>
        <v/>
      </c>
      <c r="P61" s="243" t="str">
        <f>IFERROR(IF(INDEX(Metrics!$G$6:$G$70,MATCH(CY_Actual_Cumulative!$D61,Metrics!$D$6:$D$70,0))=Calc!$K$8,SUM(CY_Actual!$F61:P61),AVERAGE(CY_Actual!$F61:P61)),"")</f>
        <v/>
      </c>
      <c r="Q61" s="244" t="str">
        <f>IFERROR(IF(INDEX(Metrics!$G$6:$G$70,MATCH(CY_Actual_Cumulative!$D61,Metrics!$D$6:$D$70,0))=Calc!$K$8,SUM(CY_Actual!$F61:Q61),AVERAGE(CY_Actual!$F61:Q61)),"")</f>
        <v/>
      </c>
    </row>
    <row r="62" spans="1:17" x14ac:dyDescent="0.25">
      <c r="B62" s="235" t="str">
        <f>IFERROR(IF(LEN(INDEX(Metrics!$B$6:$E$70,ROW($A62)-ROW($A$5),MATCH(B$5,Metrics!$B$5:$E$5,0)))=0,"",INDEX(Metrics!$B$6:$E$70,ROW($A62)-ROW($A$5),MATCH(B$5,Metrics!$B$5:$E$5,0))),"")</f>
        <v/>
      </c>
      <c r="C62" s="236" t="str">
        <f>IFERROR(IF(LEN(INDEX(Metrics!$B$6:$E$70,ROW($A62)-ROW($A$5),MATCH(C$5,Metrics!$B$5:$E$5,0)))=0,"",INDEX(Metrics!$B$6:$E$70,ROW($A62)-ROW($A$5),MATCH(C$5,Metrics!$B$5:$E$5,0))),"")</f>
        <v/>
      </c>
      <c r="D62" s="236" t="str">
        <f>IFERROR(IF(LEN(INDEX(Metrics!$B$6:$E$70,ROW($A62)-ROW($A$5),MATCH(D$5,Metrics!$B$5:$E$5,0)))=0,"",INDEX(Metrics!$B$6:$E$70,ROW($A62)-ROW($A$5),MATCH(D$5,Metrics!$B$5:$E$5,0))),"")</f>
        <v/>
      </c>
      <c r="E62" s="237" t="str">
        <f>IFERROR(IF(LEN(INDEX(Metrics!$B$6:$E$70,ROW($A62)-ROW($A$5),MATCH(E$5,Metrics!$B$5:$E$5,0)))=0,"",INDEX(Metrics!$B$6:$E$70,ROW($A62)-ROW($A$5),MATCH(E$5,Metrics!$B$5:$E$5,0))),"")</f>
        <v/>
      </c>
      <c r="F62" s="243" t="str">
        <f>IFERROR(IF(INDEX(Metrics!$G$6:$G$70,MATCH(CY_Actual_Cumulative!$D62,Metrics!$D$6:$D$70,0))=Calc!$K$8,SUM(CY_Actual!$F62:F62),AVERAGE(CY_Actual!$F62:F62)),"")</f>
        <v/>
      </c>
      <c r="G62" s="243" t="str">
        <f>IFERROR(IF(INDEX(Metrics!$G$6:$G$70,MATCH(CY_Actual_Cumulative!$D62,Metrics!$D$6:$D$70,0))=Calc!$K$8,SUM(CY_Actual!$F62:G62),AVERAGE(CY_Actual!$F62:G62)),"")</f>
        <v/>
      </c>
      <c r="H62" s="243" t="str">
        <f>IFERROR(IF(INDEX(Metrics!$G$6:$G$70,MATCH(CY_Actual_Cumulative!$D62,Metrics!$D$6:$D$70,0))=Calc!$K$8,SUM(CY_Actual!$F62:H62),AVERAGE(CY_Actual!$F62:H62)),"")</f>
        <v/>
      </c>
      <c r="I62" s="243" t="str">
        <f>IFERROR(IF(INDEX(Metrics!$G$6:$G$70,MATCH(CY_Actual_Cumulative!$D62,Metrics!$D$6:$D$70,0))=Calc!$K$8,SUM(CY_Actual!$F62:I62),AVERAGE(CY_Actual!$F62:I62)),"")</f>
        <v/>
      </c>
      <c r="J62" s="243" t="str">
        <f>IFERROR(IF(INDEX(Metrics!$G$6:$G$70,MATCH(CY_Actual_Cumulative!$D62,Metrics!$D$6:$D$70,0))=Calc!$K$8,SUM(CY_Actual!$F62:J62),AVERAGE(CY_Actual!$F62:J62)),"")</f>
        <v/>
      </c>
      <c r="K62" s="243" t="str">
        <f>IFERROR(IF(INDEX(Metrics!$G$6:$G$70,MATCH(CY_Actual_Cumulative!$D62,Metrics!$D$6:$D$70,0))=Calc!$K$8,SUM(CY_Actual!$F62:K62),AVERAGE(CY_Actual!$F62:K62)),"")</f>
        <v/>
      </c>
      <c r="L62" s="243" t="str">
        <f>IFERROR(IF(INDEX(Metrics!$G$6:$G$70,MATCH(CY_Actual_Cumulative!$D62,Metrics!$D$6:$D$70,0))=Calc!$K$8,SUM(CY_Actual!$F62:L62),AVERAGE(CY_Actual!$F62:L62)),"")</f>
        <v/>
      </c>
      <c r="M62" s="243" t="str">
        <f>IFERROR(IF(INDEX(Metrics!$G$6:$G$70,MATCH(CY_Actual_Cumulative!$D62,Metrics!$D$6:$D$70,0))=Calc!$K$8,SUM(CY_Actual!$F62:M62),AVERAGE(CY_Actual!$F62:M62)),"")</f>
        <v/>
      </c>
      <c r="N62" s="243" t="str">
        <f>IFERROR(IF(INDEX(Metrics!$G$6:$G$70,MATCH(CY_Actual_Cumulative!$D62,Metrics!$D$6:$D$70,0))=Calc!$K$8,SUM(CY_Actual!$F62:N62),AVERAGE(CY_Actual!$F62:N62)),"")</f>
        <v/>
      </c>
      <c r="O62" s="243" t="str">
        <f>IFERROR(IF(INDEX(Metrics!$G$6:$G$70,MATCH(CY_Actual_Cumulative!$D62,Metrics!$D$6:$D$70,0))=Calc!$K$8,SUM(CY_Actual!$F62:O62),AVERAGE(CY_Actual!$F62:O62)),"")</f>
        <v/>
      </c>
      <c r="P62" s="243" t="str">
        <f>IFERROR(IF(INDEX(Metrics!$G$6:$G$70,MATCH(CY_Actual_Cumulative!$D62,Metrics!$D$6:$D$70,0))=Calc!$K$8,SUM(CY_Actual!$F62:P62),AVERAGE(CY_Actual!$F62:P62)),"")</f>
        <v/>
      </c>
      <c r="Q62" s="244" t="str">
        <f>IFERROR(IF(INDEX(Metrics!$G$6:$G$70,MATCH(CY_Actual_Cumulative!$D62,Metrics!$D$6:$D$70,0))=Calc!$K$8,SUM(CY_Actual!$F62:Q62),AVERAGE(CY_Actual!$F62:Q62)),"")</f>
        <v/>
      </c>
    </row>
    <row r="63" spans="1:17" x14ac:dyDescent="0.25">
      <c r="B63" s="235" t="str">
        <f>IFERROR(IF(LEN(INDEX(Metrics!$B$6:$E$70,ROW($A63)-ROW($A$5),MATCH(B$5,Metrics!$B$5:$E$5,0)))=0,"",INDEX(Metrics!$B$6:$E$70,ROW($A63)-ROW($A$5),MATCH(B$5,Metrics!$B$5:$E$5,0))),"")</f>
        <v/>
      </c>
      <c r="C63" s="236" t="str">
        <f>IFERROR(IF(LEN(INDEX(Metrics!$B$6:$E$70,ROW($A63)-ROW($A$5),MATCH(C$5,Metrics!$B$5:$E$5,0)))=0,"",INDEX(Metrics!$B$6:$E$70,ROW($A63)-ROW($A$5),MATCH(C$5,Metrics!$B$5:$E$5,0))),"")</f>
        <v/>
      </c>
      <c r="D63" s="236" t="str">
        <f>IFERROR(IF(LEN(INDEX(Metrics!$B$6:$E$70,ROW($A63)-ROW($A$5),MATCH(D$5,Metrics!$B$5:$E$5,0)))=0,"",INDEX(Metrics!$B$6:$E$70,ROW($A63)-ROW($A$5),MATCH(D$5,Metrics!$B$5:$E$5,0))),"")</f>
        <v/>
      </c>
      <c r="E63" s="237" t="str">
        <f>IFERROR(IF(LEN(INDEX(Metrics!$B$6:$E$70,ROW($A63)-ROW($A$5),MATCH(E$5,Metrics!$B$5:$E$5,0)))=0,"",INDEX(Metrics!$B$6:$E$70,ROW($A63)-ROW($A$5),MATCH(E$5,Metrics!$B$5:$E$5,0))),"")</f>
        <v/>
      </c>
      <c r="F63" s="243" t="str">
        <f>IFERROR(IF(INDEX(Metrics!$G$6:$G$70,MATCH(CY_Actual_Cumulative!$D63,Metrics!$D$6:$D$70,0))=Calc!$K$8,SUM(CY_Actual!$F63:F63),AVERAGE(CY_Actual!$F63:F63)),"")</f>
        <v/>
      </c>
      <c r="G63" s="243" t="str">
        <f>IFERROR(IF(INDEX(Metrics!$G$6:$G$70,MATCH(CY_Actual_Cumulative!$D63,Metrics!$D$6:$D$70,0))=Calc!$K$8,SUM(CY_Actual!$F63:G63),AVERAGE(CY_Actual!$F63:G63)),"")</f>
        <v/>
      </c>
      <c r="H63" s="243" t="str">
        <f>IFERROR(IF(INDEX(Metrics!$G$6:$G$70,MATCH(CY_Actual_Cumulative!$D63,Metrics!$D$6:$D$70,0))=Calc!$K$8,SUM(CY_Actual!$F63:H63),AVERAGE(CY_Actual!$F63:H63)),"")</f>
        <v/>
      </c>
      <c r="I63" s="243" t="str">
        <f>IFERROR(IF(INDEX(Metrics!$G$6:$G$70,MATCH(CY_Actual_Cumulative!$D63,Metrics!$D$6:$D$70,0))=Calc!$K$8,SUM(CY_Actual!$F63:I63),AVERAGE(CY_Actual!$F63:I63)),"")</f>
        <v/>
      </c>
      <c r="J63" s="243" t="str">
        <f>IFERROR(IF(INDEX(Metrics!$G$6:$G$70,MATCH(CY_Actual_Cumulative!$D63,Metrics!$D$6:$D$70,0))=Calc!$K$8,SUM(CY_Actual!$F63:J63),AVERAGE(CY_Actual!$F63:J63)),"")</f>
        <v/>
      </c>
      <c r="K63" s="243" t="str">
        <f>IFERROR(IF(INDEX(Metrics!$G$6:$G$70,MATCH(CY_Actual_Cumulative!$D63,Metrics!$D$6:$D$70,0))=Calc!$K$8,SUM(CY_Actual!$F63:K63),AVERAGE(CY_Actual!$F63:K63)),"")</f>
        <v/>
      </c>
      <c r="L63" s="243" t="str">
        <f>IFERROR(IF(INDEX(Metrics!$G$6:$G$70,MATCH(CY_Actual_Cumulative!$D63,Metrics!$D$6:$D$70,0))=Calc!$K$8,SUM(CY_Actual!$F63:L63),AVERAGE(CY_Actual!$F63:L63)),"")</f>
        <v/>
      </c>
      <c r="M63" s="243" t="str">
        <f>IFERROR(IF(INDEX(Metrics!$G$6:$G$70,MATCH(CY_Actual_Cumulative!$D63,Metrics!$D$6:$D$70,0))=Calc!$K$8,SUM(CY_Actual!$F63:M63),AVERAGE(CY_Actual!$F63:M63)),"")</f>
        <v/>
      </c>
      <c r="N63" s="243" t="str">
        <f>IFERROR(IF(INDEX(Metrics!$G$6:$G$70,MATCH(CY_Actual_Cumulative!$D63,Metrics!$D$6:$D$70,0))=Calc!$K$8,SUM(CY_Actual!$F63:N63),AVERAGE(CY_Actual!$F63:N63)),"")</f>
        <v/>
      </c>
      <c r="O63" s="243" t="str">
        <f>IFERROR(IF(INDEX(Metrics!$G$6:$G$70,MATCH(CY_Actual_Cumulative!$D63,Metrics!$D$6:$D$70,0))=Calc!$K$8,SUM(CY_Actual!$F63:O63),AVERAGE(CY_Actual!$F63:O63)),"")</f>
        <v/>
      </c>
      <c r="P63" s="243" t="str">
        <f>IFERROR(IF(INDEX(Metrics!$G$6:$G$70,MATCH(CY_Actual_Cumulative!$D63,Metrics!$D$6:$D$70,0))=Calc!$K$8,SUM(CY_Actual!$F63:P63),AVERAGE(CY_Actual!$F63:P63)),"")</f>
        <v/>
      </c>
      <c r="Q63" s="244" t="str">
        <f>IFERROR(IF(INDEX(Metrics!$G$6:$G$70,MATCH(CY_Actual_Cumulative!$D63,Metrics!$D$6:$D$70,0))=Calc!$K$8,SUM(CY_Actual!$F63:Q63),AVERAGE(CY_Actual!$F63:Q63)),"")</f>
        <v/>
      </c>
    </row>
    <row r="64" spans="1:17" x14ac:dyDescent="0.25">
      <c r="B64" s="235" t="str">
        <f>IFERROR(IF(LEN(INDEX(Metrics!$B$6:$E$70,ROW($A64)-ROW($A$5),MATCH(B$5,Metrics!$B$5:$E$5,0)))=0,"",INDEX(Metrics!$B$6:$E$70,ROW($A64)-ROW($A$5),MATCH(B$5,Metrics!$B$5:$E$5,0))),"")</f>
        <v/>
      </c>
      <c r="C64" s="236" t="str">
        <f>IFERROR(IF(LEN(INDEX(Metrics!$B$6:$E$70,ROW($A64)-ROW($A$5),MATCH(C$5,Metrics!$B$5:$E$5,0)))=0,"",INDEX(Metrics!$B$6:$E$70,ROW($A64)-ROW($A$5),MATCH(C$5,Metrics!$B$5:$E$5,0))),"")</f>
        <v/>
      </c>
      <c r="D64" s="236" t="str">
        <f>IFERROR(IF(LEN(INDEX(Metrics!$B$6:$E$70,ROW($A64)-ROW($A$5),MATCH(D$5,Metrics!$B$5:$E$5,0)))=0,"",INDEX(Metrics!$B$6:$E$70,ROW($A64)-ROW($A$5),MATCH(D$5,Metrics!$B$5:$E$5,0))),"")</f>
        <v/>
      </c>
      <c r="E64" s="237" t="str">
        <f>IFERROR(IF(LEN(INDEX(Metrics!$B$6:$E$70,ROW($A64)-ROW($A$5),MATCH(E$5,Metrics!$B$5:$E$5,0)))=0,"",INDEX(Metrics!$B$6:$E$70,ROW($A64)-ROW($A$5),MATCH(E$5,Metrics!$B$5:$E$5,0))),"")</f>
        <v/>
      </c>
      <c r="F64" s="243" t="str">
        <f>IFERROR(IF(INDEX(Metrics!$G$6:$G$70,MATCH(CY_Actual_Cumulative!$D64,Metrics!$D$6:$D$70,0))=Calc!$K$8,SUM(CY_Actual!$F64:F64),AVERAGE(CY_Actual!$F64:F64)),"")</f>
        <v/>
      </c>
      <c r="G64" s="243" t="str">
        <f>IFERROR(IF(INDEX(Metrics!$G$6:$G$70,MATCH(CY_Actual_Cumulative!$D64,Metrics!$D$6:$D$70,0))=Calc!$K$8,SUM(CY_Actual!$F64:G64),AVERAGE(CY_Actual!$F64:G64)),"")</f>
        <v/>
      </c>
      <c r="H64" s="243" t="str">
        <f>IFERROR(IF(INDEX(Metrics!$G$6:$G$70,MATCH(CY_Actual_Cumulative!$D64,Metrics!$D$6:$D$70,0))=Calc!$K$8,SUM(CY_Actual!$F64:H64),AVERAGE(CY_Actual!$F64:H64)),"")</f>
        <v/>
      </c>
      <c r="I64" s="243" t="str">
        <f>IFERROR(IF(INDEX(Metrics!$G$6:$G$70,MATCH(CY_Actual_Cumulative!$D64,Metrics!$D$6:$D$70,0))=Calc!$K$8,SUM(CY_Actual!$F64:I64),AVERAGE(CY_Actual!$F64:I64)),"")</f>
        <v/>
      </c>
      <c r="J64" s="243" t="str">
        <f>IFERROR(IF(INDEX(Metrics!$G$6:$G$70,MATCH(CY_Actual_Cumulative!$D64,Metrics!$D$6:$D$70,0))=Calc!$K$8,SUM(CY_Actual!$F64:J64),AVERAGE(CY_Actual!$F64:J64)),"")</f>
        <v/>
      </c>
      <c r="K64" s="243" t="str">
        <f>IFERROR(IF(INDEX(Metrics!$G$6:$G$70,MATCH(CY_Actual_Cumulative!$D64,Metrics!$D$6:$D$70,0))=Calc!$K$8,SUM(CY_Actual!$F64:K64),AVERAGE(CY_Actual!$F64:K64)),"")</f>
        <v/>
      </c>
      <c r="L64" s="243" t="str">
        <f>IFERROR(IF(INDEX(Metrics!$G$6:$G$70,MATCH(CY_Actual_Cumulative!$D64,Metrics!$D$6:$D$70,0))=Calc!$K$8,SUM(CY_Actual!$F64:L64),AVERAGE(CY_Actual!$F64:L64)),"")</f>
        <v/>
      </c>
      <c r="M64" s="243" t="str">
        <f>IFERROR(IF(INDEX(Metrics!$G$6:$G$70,MATCH(CY_Actual_Cumulative!$D64,Metrics!$D$6:$D$70,0))=Calc!$K$8,SUM(CY_Actual!$F64:M64),AVERAGE(CY_Actual!$F64:M64)),"")</f>
        <v/>
      </c>
      <c r="N64" s="243" t="str">
        <f>IFERROR(IF(INDEX(Metrics!$G$6:$G$70,MATCH(CY_Actual_Cumulative!$D64,Metrics!$D$6:$D$70,0))=Calc!$K$8,SUM(CY_Actual!$F64:N64),AVERAGE(CY_Actual!$F64:N64)),"")</f>
        <v/>
      </c>
      <c r="O64" s="243" t="str">
        <f>IFERROR(IF(INDEX(Metrics!$G$6:$G$70,MATCH(CY_Actual_Cumulative!$D64,Metrics!$D$6:$D$70,0))=Calc!$K$8,SUM(CY_Actual!$F64:O64),AVERAGE(CY_Actual!$F64:O64)),"")</f>
        <v/>
      </c>
      <c r="P64" s="243" t="str">
        <f>IFERROR(IF(INDEX(Metrics!$G$6:$G$70,MATCH(CY_Actual_Cumulative!$D64,Metrics!$D$6:$D$70,0))=Calc!$K$8,SUM(CY_Actual!$F64:P64),AVERAGE(CY_Actual!$F64:P64)),"")</f>
        <v/>
      </c>
      <c r="Q64" s="244" t="str">
        <f>IFERROR(IF(INDEX(Metrics!$G$6:$G$70,MATCH(CY_Actual_Cumulative!$D64,Metrics!$D$6:$D$70,0))=Calc!$K$8,SUM(CY_Actual!$F64:Q64),AVERAGE(CY_Actual!$F64:Q64)),"")</f>
        <v/>
      </c>
    </row>
    <row r="65" spans="2:17" x14ac:dyDescent="0.25">
      <c r="B65" s="235" t="str">
        <f>IFERROR(IF(LEN(INDEX(Metrics!$B$6:$E$70,ROW($A65)-ROW($A$5),MATCH(B$5,Metrics!$B$5:$E$5,0)))=0,"",INDEX(Metrics!$B$6:$E$70,ROW($A65)-ROW($A$5),MATCH(B$5,Metrics!$B$5:$E$5,0))),"")</f>
        <v/>
      </c>
      <c r="C65" s="236" t="str">
        <f>IFERROR(IF(LEN(INDEX(Metrics!$B$6:$E$70,ROW($A65)-ROW($A$5),MATCH(C$5,Metrics!$B$5:$E$5,0)))=0,"",INDEX(Metrics!$B$6:$E$70,ROW($A65)-ROW($A$5),MATCH(C$5,Metrics!$B$5:$E$5,0))),"")</f>
        <v/>
      </c>
      <c r="D65" s="236" t="str">
        <f>IFERROR(IF(LEN(INDEX(Metrics!$B$6:$E$70,ROW($A65)-ROW($A$5),MATCH(D$5,Metrics!$B$5:$E$5,0)))=0,"",INDEX(Metrics!$B$6:$E$70,ROW($A65)-ROW($A$5),MATCH(D$5,Metrics!$B$5:$E$5,0))),"")</f>
        <v/>
      </c>
      <c r="E65" s="237" t="str">
        <f>IFERROR(IF(LEN(INDEX(Metrics!$B$6:$E$70,ROW($A65)-ROW($A$5),MATCH(E$5,Metrics!$B$5:$E$5,0)))=0,"",INDEX(Metrics!$B$6:$E$70,ROW($A65)-ROW($A$5),MATCH(E$5,Metrics!$B$5:$E$5,0))),"")</f>
        <v/>
      </c>
      <c r="F65" s="243" t="str">
        <f>IFERROR(IF(INDEX(Metrics!$G$6:$G$70,MATCH(CY_Actual_Cumulative!$D65,Metrics!$D$6:$D$70,0))=Calc!$K$8,SUM(CY_Actual!$F65:F65),AVERAGE(CY_Actual!$F65:F65)),"")</f>
        <v/>
      </c>
      <c r="G65" s="243" t="str">
        <f>IFERROR(IF(INDEX(Metrics!$G$6:$G$70,MATCH(CY_Actual_Cumulative!$D65,Metrics!$D$6:$D$70,0))=Calc!$K$8,SUM(CY_Actual!$F65:G65),AVERAGE(CY_Actual!$F65:G65)),"")</f>
        <v/>
      </c>
      <c r="H65" s="243" t="str">
        <f>IFERROR(IF(INDEX(Metrics!$G$6:$G$70,MATCH(CY_Actual_Cumulative!$D65,Metrics!$D$6:$D$70,0))=Calc!$K$8,SUM(CY_Actual!$F65:H65),AVERAGE(CY_Actual!$F65:H65)),"")</f>
        <v/>
      </c>
      <c r="I65" s="243" t="str">
        <f>IFERROR(IF(INDEX(Metrics!$G$6:$G$70,MATCH(CY_Actual_Cumulative!$D65,Metrics!$D$6:$D$70,0))=Calc!$K$8,SUM(CY_Actual!$F65:I65),AVERAGE(CY_Actual!$F65:I65)),"")</f>
        <v/>
      </c>
      <c r="J65" s="243" t="str">
        <f>IFERROR(IF(INDEX(Metrics!$G$6:$G$70,MATCH(CY_Actual_Cumulative!$D65,Metrics!$D$6:$D$70,0))=Calc!$K$8,SUM(CY_Actual!$F65:J65),AVERAGE(CY_Actual!$F65:J65)),"")</f>
        <v/>
      </c>
      <c r="K65" s="243" t="str">
        <f>IFERROR(IF(INDEX(Metrics!$G$6:$G$70,MATCH(CY_Actual_Cumulative!$D65,Metrics!$D$6:$D$70,0))=Calc!$K$8,SUM(CY_Actual!$F65:K65),AVERAGE(CY_Actual!$F65:K65)),"")</f>
        <v/>
      </c>
      <c r="L65" s="243" t="str">
        <f>IFERROR(IF(INDEX(Metrics!$G$6:$G$70,MATCH(CY_Actual_Cumulative!$D65,Metrics!$D$6:$D$70,0))=Calc!$K$8,SUM(CY_Actual!$F65:L65),AVERAGE(CY_Actual!$F65:L65)),"")</f>
        <v/>
      </c>
      <c r="M65" s="243" t="str">
        <f>IFERROR(IF(INDEX(Metrics!$G$6:$G$70,MATCH(CY_Actual_Cumulative!$D65,Metrics!$D$6:$D$70,0))=Calc!$K$8,SUM(CY_Actual!$F65:M65),AVERAGE(CY_Actual!$F65:M65)),"")</f>
        <v/>
      </c>
      <c r="N65" s="243" t="str">
        <f>IFERROR(IF(INDEX(Metrics!$G$6:$G$70,MATCH(CY_Actual_Cumulative!$D65,Metrics!$D$6:$D$70,0))=Calc!$K$8,SUM(CY_Actual!$F65:N65),AVERAGE(CY_Actual!$F65:N65)),"")</f>
        <v/>
      </c>
      <c r="O65" s="243" t="str">
        <f>IFERROR(IF(INDEX(Metrics!$G$6:$G$70,MATCH(CY_Actual_Cumulative!$D65,Metrics!$D$6:$D$70,0))=Calc!$K$8,SUM(CY_Actual!$F65:O65),AVERAGE(CY_Actual!$F65:O65)),"")</f>
        <v/>
      </c>
      <c r="P65" s="243" t="str">
        <f>IFERROR(IF(INDEX(Metrics!$G$6:$G$70,MATCH(CY_Actual_Cumulative!$D65,Metrics!$D$6:$D$70,0))=Calc!$K$8,SUM(CY_Actual!$F65:P65),AVERAGE(CY_Actual!$F65:P65)),"")</f>
        <v/>
      </c>
      <c r="Q65" s="244" t="str">
        <f>IFERROR(IF(INDEX(Metrics!$G$6:$G$70,MATCH(CY_Actual_Cumulative!$D65,Metrics!$D$6:$D$70,0))=Calc!$K$8,SUM(CY_Actual!$F65:Q65),AVERAGE(CY_Actual!$F65:Q65)),"")</f>
        <v/>
      </c>
    </row>
    <row r="66" spans="2:17" x14ac:dyDescent="0.25">
      <c r="B66" s="235" t="str">
        <f>IFERROR(IF(LEN(INDEX(Metrics!$B$6:$E$70,ROW($A66)-ROW($A$5),MATCH(B$5,Metrics!$B$5:$E$5,0)))=0,"",INDEX(Metrics!$B$6:$E$70,ROW($A66)-ROW($A$5),MATCH(B$5,Metrics!$B$5:$E$5,0))),"")</f>
        <v/>
      </c>
      <c r="C66" s="236" t="str">
        <f>IFERROR(IF(LEN(INDEX(Metrics!$B$6:$E$70,ROW($A66)-ROW($A$5),MATCH(C$5,Metrics!$B$5:$E$5,0)))=0,"",INDEX(Metrics!$B$6:$E$70,ROW($A66)-ROW($A$5),MATCH(C$5,Metrics!$B$5:$E$5,0))),"")</f>
        <v/>
      </c>
      <c r="D66" s="236" t="str">
        <f>IFERROR(IF(LEN(INDEX(Metrics!$B$6:$E$70,ROW($A66)-ROW($A$5),MATCH(D$5,Metrics!$B$5:$E$5,0)))=0,"",INDEX(Metrics!$B$6:$E$70,ROW($A66)-ROW($A$5),MATCH(D$5,Metrics!$B$5:$E$5,0))),"")</f>
        <v/>
      </c>
      <c r="E66" s="237" t="str">
        <f>IFERROR(IF(LEN(INDEX(Metrics!$B$6:$E$70,ROW($A66)-ROW($A$5),MATCH(E$5,Metrics!$B$5:$E$5,0)))=0,"",INDEX(Metrics!$B$6:$E$70,ROW($A66)-ROW($A$5),MATCH(E$5,Metrics!$B$5:$E$5,0))),"")</f>
        <v/>
      </c>
      <c r="F66" s="243" t="str">
        <f>IFERROR(IF(INDEX(Metrics!$G$6:$G$70,MATCH(CY_Actual_Cumulative!$D66,Metrics!$D$6:$D$70,0))=Calc!$K$8,SUM(CY_Actual!$F66:F66),AVERAGE(CY_Actual!$F66:F66)),"")</f>
        <v/>
      </c>
      <c r="G66" s="243" t="str">
        <f>IFERROR(IF(INDEX(Metrics!$G$6:$G$70,MATCH(CY_Actual_Cumulative!$D66,Metrics!$D$6:$D$70,0))=Calc!$K$8,SUM(CY_Actual!$F66:G66),AVERAGE(CY_Actual!$F66:G66)),"")</f>
        <v/>
      </c>
      <c r="H66" s="243" t="str">
        <f>IFERROR(IF(INDEX(Metrics!$G$6:$G$70,MATCH(CY_Actual_Cumulative!$D66,Metrics!$D$6:$D$70,0))=Calc!$K$8,SUM(CY_Actual!$F66:H66),AVERAGE(CY_Actual!$F66:H66)),"")</f>
        <v/>
      </c>
      <c r="I66" s="243" t="str">
        <f>IFERROR(IF(INDEX(Metrics!$G$6:$G$70,MATCH(CY_Actual_Cumulative!$D66,Metrics!$D$6:$D$70,0))=Calc!$K$8,SUM(CY_Actual!$F66:I66),AVERAGE(CY_Actual!$F66:I66)),"")</f>
        <v/>
      </c>
      <c r="J66" s="243" t="str">
        <f>IFERROR(IF(INDEX(Metrics!$G$6:$G$70,MATCH(CY_Actual_Cumulative!$D66,Metrics!$D$6:$D$70,0))=Calc!$K$8,SUM(CY_Actual!$F66:J66),AVERAGE(CY_Actual!$F66:J66)),"")</f>
        <v/>
      </c>
      <c r="K66" s="243" t="str">
        <f>IFERROR(IF(INDEX(Metrics!$G$6:$G$70,MATCH(CY_Actual_Cumulative!$D66,Metrics!$D$6:$D$70,0))=Calc!$K$8,SUM(CY_Actual!$F66:K66),AVERAGE(CY_Actual!$F66:K66)),"")</f>
        <v/>
      </c>
      <c r="L66" s="243" t="str">
        <f>IFERROR(IF(INDEX(Metrics!$G$6:$G$70,MATCH(CY_Actual_Cumulative!$D66,Metrics!$D$6:$D$70,0))=Calc!$K$8,SUM(CY_Actual!$F66:L66),AVERAGE(CY_Actual!$F66:L66)),"")</f>
        <v/>
      </c>
      <c r="M66" s="243" t="str">
        <f>IFERROR(IF(INDEX(Metrics!$G$6:$G$70,MATCH(CY_Actual_Cumulative!$D66,Metrics!$D$6:$D$70,0))=Calc!$K$8,SUM(CY_Actual!$F66:M66),AVERAGE(CY_Actual!$F66:M66)),"")</f>
        <v/>
      </c>
      <c r="N66" s="243" t="str">
        <f>IFERROR(IF(INDEX(Metrics!$G$6:$G$70,MATCH(CY_Actual_Cumulative!$D66,Metrics!$D$6:$D$70,0))=Calc!$K$8,SUM(CY_Actual!$F66:N66),AVERAGE(CY_Actual!$F66:N66)),"")</f>
        <v/>
      </c>
      <c r="O66" s="243" t="str">
        <f>IFERROR(IF(INDEX(Metrics!$G$6:$G$70,MATCH(CY_Actual_Cumulative!$D66,Metrics!$D$6:$D$70,0))=Calc!$K$8,SUM(CY_Actual!$F66:O66),AVERAGE(CY_Actual!$F66:O66)),"")</f>
        <v/>
      </c>
      <c r="P66" s="243" t="str">
        <f>IFERROR(IF(INDEX(Metrics!$G$6:$G$70,MATCH(CY_Actual_Cumulative!$D66,Metrics!$D$6:$D$70,0))=Calc!$K$8,SUM(CY_Actual!$F66:P66),AVERAGE(CY_Actual!$F66:P66)),"")</f>
        <v/>
      </c>
      <c r="Q66" s="244" t="str">
        <f>IFERROR(IF(INDEX(Metrics!$G$6:$G$70,MATCH(CY_Actual_Cumulative!$D66,Metrics!$D$6:$D$70,0))=Calc!$K$8,SUM(CY_Actual!$F66:Q66),AVERAGE(CY_Actual!$F66:Q66)),"")</f>
        <v/>
      </c>
    </row>
    <row r="67" spans="2:17" x14ac:dyDescent="0.25">
      <c r="B67" s="235" t="str">
        <f>IFERROR(IF(LEN(INDEX(Metrics!$B$6:$E$70,ROW($A67)-ROW($A$5),MATCH(B$5,Metrics!$B$5:$E$5,0)))=0,"",INDEX(Metrics!$B$6:$E$70,ROW($A67)-ROW($A$5),MATCH(B$5,Metrics!$B$5:$E$5,0))),"")</f>
        <v/>
      </c>
      <c r="C67" s="236" t="str">
        <f>IFERROR(IF(LEN(INDEX(Metrics!$B$6:$E$70,ROW($A67)-ROW($A$5),MATCH(C$5,Metrics!$B$5:$E$5,0)))=0,"",INDEX(Metrics!$B$6:$E$70,ROW($A67)-ROW($A$5),MATCH(C$5,Metrics!$B$5:$E$5,0))),"")</f>
        <v/>
      </c>
      <c r="D67" s="236" t="str">
        <f>IFERROR(IF(LEN(INDEX(Metrics!$B$6:$E$70,ROW($A67)-ROW($A$5),MATCH(D$5,Metrics!$B$5:$E$5,0)))=0,"",INDEX(Metrics!$B$6:$E$70,ROW($A67)-ROW($A$5),MATCH(D$5,Metrics!$B$5:$E$5,0))),"")</f>
        <v/>
      </c>
      <c r="E67" s="237" t="str">
        <f>IFERROR(IF(LEN(INDEX(Metrics!$B$6:$E$70,ROW($A67)-ROW($A$5),MATCH(E$5,Metrics!$B$5:$E$5,0)))=0,"",INDEX(Metrics!$B$6:$E$70,ROW($A67)-ROW($A$5),MATCH(E$5,Metrics!$B$5:$E$5,0))),"")</f>
        <v/>
      </c>
      <c r="F67" s="243" t="str">
        <f>IFERROR(IF(INDEX(Metrics!$G$6:$G$70,MATCH(CY_Actual_Cumulative!$D67,Metrics!$D$6:$D$70,0))=Calc!$K$8,SUM(CY_Actual!$F67:F67),AVERAGE(CY_Actual!$F67:F67)),"")</f>
        <v/>
      </c>
      <c r="G67" s="243" t="str">
        <f>IFERROR(IF(INDEX(Metrics!$G$6:$G$70,MATCH(CY_Actual_Cumulative!$D67,Metrics!$D$6:$D$70,0))=Calc!$K$8,SUM(CY_Actual!$F67:G67),AVERAGE(CY_Actual!$F67:G67)),"")</f>
        <v/>
      </c>
      <c r="H67" s="243" t="str">
        <f>IFERROR(IF(INDEX(Metrics!$G$6:$G$70,MATCH(CY_Actual_Cumulative!$D67,Metrics!$D$6:$D$70,0))=Calc!$K$8,SUM(CY_Actual!$F67:H67),AVERAGE(CY_Actual!$F67:H67)),"")</f>
        <v/>
      </c>
      <c r="I67" s="243" t="str">
        <f>IFERROR(IF(INDEX(Metrics!$G$6:$G$70,MATCH(CY_Actual_Cumulative!$D67,Metrics!$D$6:$D$70,0))=Calc!$K$8,SUM(CY_Actual!$F67:I67),AVERAGE(CY_Actual!$F67:I67)),"")</f>
        <v/>
      </c>
      <c r="J67" s="243" t="str">
        <f>IFERROR(IF(INDEX(Metrics!$G$6:$G$70,MATCH(CY_Actual_Cumulative!$D67,Metrics!$D$6:$D$70,0))=Calc!$K$8,SUM(CY_Actual!$F67:J67),AVERAGE(CY_Actual!$F67:J67)),"")</f>
        <v/>
      </c>
      <c r="K67" s="243" t="str">
        <f>IFERROR(IF(INDEX(Metrics!$G$6:$G$70,MATCH(CY_Actual_Cumulative!$D67,Metrics!$D$6:$D$70,0))=Calc!$K$8,SUM(CY_Actual!$F67:K67),AVERAGE(CY_Actual!$F67:K67)),"")</f>
        <v/>
      </c>
      <c r="L67" s="243" t="str">
        <f>IFERROR(IF(INDEX(Metrics!$G$6:$G$70,MATCH(CY_Actual_Cumulative!$D67,Metrics!$D$6:$D$70,0))=Calc!$K$8,SUM(CY_Actual!$F67:L67),AVERAGE(CY_Actual!$F67:L67)),"")</f>
        <v/>
      </c>
      <c r="M67" s="243" t="str">
        <f>IFERROR(IF(INDEX(Metrics!$G$6:$G$70,MATCH(CY_Actual_Cumulative!$D67,Metrics!$D$6:$D$70,0))=Calc!$K$8,SUM(CY_Actual!$F67:M67),AVERAGE(CY_Actual!$F67:M67)),"")</f>
        <v/>
      </c>
      <c r="N67" s="243" t="str">
        <f>IFERROR(IF(INDEX(Metrics!$G$6:$G$70,MATCH(CY_Actual_Cumulative!$D67,Metrics!$D$6:$D$70,0))=Calc!$K$8,SUM(CY_Actual!$F67:N67),AVERAGE(CY_Actual!$F67:N67)),"")</f>
        <v/>
      </c>
      <c r="O67" s="243" t="str">
        <f>IFERROR(IF(INDEX(Metrics!$G$6:$G$70,MATCH(CY_Actual_Cumulative!$D67,Metrics!$D$6:$D$70,0))=Calc!$K$8,SUM(CY_Actual!$F67:O67),AVERAGE(CY_Actual!$F67:O67)),"")</f>
        <v/>
      </c>
      <c r="P67" s="243" t="str">
        <f>IFERROR(IF(INDEX(Metrics!$G$6:$G$70,MATCH(CY_Actual_Cumulative!$D67,Metrics!$D$6:$D$70,0))=Calc!$K$8,SUM(CY_Actual!$F67:P67),AVERAGE(CY_Actual!$F67:P67)),"")</f>
        <v/>
      </c>
      <c r="Q67" s="244" t="str">
        <f>IFERROR(IF(INDEX(Metrics!$G$6:$G$70,MATCH(CY_Actual_Cumulative!$D67,Metrics!$D$6:$D$70,0))=Calc!$K$8,SUM(CY_Actual!$F67:Q67),AVERAGE(CY_Actual!$F67:Q67)),"")</f>
        <v/>
      </c>
    </row>
    <row r="68" spans="2:17" x14ac:dyDescent="0.25">
      <c r="B68" s="235" t="str">
        <f>IFERROR(IF(LEN(INDEX(Metrics!$B$6:$E$70,ROW($A68)-ROW($A$5),MATCH(B$5,Metrics!$B$5:$E$5,0)))=0,"",INDEX(Metrics!$B$6:$E$70,ROW($A68)-ROW($A$5),MATCH(B$5,Metrics!$B$5:$E$5,0))),"")</f>
        <v/>
      </c>
      <c r="C68" s="236" t="str">
        <f>IFERROR(IF(LEN(INDEX(Metrics!$B$6:$E$70,ROW($A68)-ROW($A$5),MATCH(C$5,Metrics!$B$5:$E$5,0)))=0,"",INDEX(Metrics!$B$6:$E$70,ROW($A68)-ROW($A$5),MATCH(C$5,Metrics!$B$5:$E$5,0))),"")</f>
        <v/>
      </c>
      <c r="D68" s="236" t="str">
        <f>IFERROR(IF(LEN(INDEX(Metrics!$B$6:$E$70,ROW($A68)-ROW($A$5),MATCH(D$5,Metrics!$B$5:$E$5,0)))=0,"",INDEX(Metrics!$B$6:$E$70,ROW($A68)-ROW($A$5),MATCH(D$5,Metrics!$B$5:$E$5,0))),"")</f>
        <v/>
      </c>
      <c r="E68" s="237" t="str">
        <f>IFERROR(IF(LEN(INDEX(Metrics!$B$6:$E$70,ROW($A68)-ROW($A$5),MATCH(E$5,Metrics!$B$5:$E$5,0)))=0,"",INDEX(Metrics!$B$6:$E$70,ROW($A68)-ROW($A$5),MATCH(E$5,Metrics!$B$5:$E$5,0))),"")</f>
        <v/>
      </c>
      <c r="F68" s="243" t="str">
        <f>IFERROR(IF(INDEX(Metrics!$G$6:$G$70,MATCH(CY_Actual_Cumulative!$D68,Metrics!$D$6:$D$70,0))=Calc!$K$8,SUM(CY_Actual!$F68:F68),AVERAGE(CY_Actual!$F68:F68)),"")</f>
        <v/>
      </c>
      <c r="G68" s="243" t="str">
        <f>IFERROR(IF(INDEX(Metrics!$G$6:$G$70,MATCH(CY_Actual_Cumulative!$D68,Metrics!$D$6:$D$70,0))=Calc!$K$8,SUM(CY_Actual!$F68:G68),AVERAGE(CY_Actual!$F68:G68)),"")</f>
        <v/>
      </c>
      <c r="H68" s="243" t="str">
        <f>IFERROR(IF(INDEX(Metrics!$G$6:$G$70,MATCH(CY_Actual_Cumulative!$D68,Metrics!$D$6:$D$70,0))=Calc!$K$8,SUM(CY_Actual!$F68:H68),AVERAGE(CY_Actual!$F68:H68)),"")</f>
        <v/>
      </c>
      <c r="I68" s="243" t="str">
        <f>IFERROR(IF(INDEX(Metrics!$G$6:$G$70,MATCH(CY_Actual_Cumulative!$D68,Metrics!$D$6:$D$70,0))=Calc!$K$8,SUM(CY_Actual!$F68:I68),AVERAGE(CY_Actual!$F68:I68)),"")</f>
        <v/>
      </c>
      <c r="J68" s="243" t="str">
        <f>IFERROR(IF(INDEX(Metrics!$G$6:$G$70,MATCH(CY_Actual_Cumulative!$D68,Metrics!$D$6:$D$70,0))=Calc!$K$8,SUM(CY_Actual!$F68:J68),AVERAGE(CY_Actual!$F68:J68)),"")</f>
        <v/>
      </c>
      <c r="K68" s="243" t="str">
        <f>IFERROR(IF(INDEX(Metrics!$G$6:$G$70,MATCH(CY_Actual_Cumulative!$D68,Metrics!$D$6:$D$70,0))=Calc!$K$8,SUM(CY_Actual!$F68:K68),AVERAGE(CY_Actual!$F68:K68)),"")</f>
        <v/>
      </c>
      <c r="L68" s="243" t="str">
        <f>IFERROR(IF(INDEX(Metrics!$G$6:$G$70,MATCH(CY_Actual_Cumulative!$D68,Metrics!$D$6:$D$70,0))=Calc!$K$8,SUM(CY_Actual!$F68:L68),AVERAGE(CY_Actual!$F68:L68)),"")</f>
        <v/>
      </c>
      <c r="M68" s="243" t="str">
        <f>IFERROR(IF(INDEX(Metrics!$G$6:$G$70,MATCH(CY_Actual_Cumulative!$D68,Metrics!$D$6:$D$70,0))=Calc!$K$8,SUM(CY_Actual!$F68:M68),AVERAGE(CY_Actual!$F68:M68)),"")</f>
        <v/>
      </c>
      <c r="N68" s="243" t="str">
        <f>IFERROR(IF(INDEX(Metrics!$G$6:$G$70,MATCH(CY_Actual_Cumulative!$D68,Metrics!$D$6:$D$70,0))=Calc!$K$8,SUM(CY_Actual!$F68:N68),AVERAGE(CY_Actual!$F68:N68)),"")</f>
        <v/>
      </c>
      <c r="O68" s="243" t="str">
        <f>IFERROR(IF(INDEX(Metrics!$G$6:$G$70,MATCH(CY_Actual_Cumulative!$D68,Metrics!$D$6:$D$70,0))=Calc!$K$8,SUM(CY_Actual!$F68:O68),AVERAGE(CY_Actual!$F68:O68)),"")</f>
        <v/>
      </c>
      <c r="P68" s="243" t="str">
        <f>IFERROR(IF(INDEX(Metrics!$G$6:$G$70,MATCH(CY_Actual_Cumulative!$D68,Metrics!$D$6:$D$70,0))=Calc!$K$8,SUM(CY_Actual!$F68:P68),AVERAGE(CY_Actual!$F68:P68)),"")</f>
        <v/>
      </c>
      <c r="Q68" s="244" t="str">
        <f>IFERROR(IF(INDEX(Metrics!$G$6:$G$70,MATCH(CY_Actual_Cumulative!$D68,Metrics!$D$6:$D$70,0))=Calc!$K$8,SUM(CY_Actual!$F68:Q68),AVERAGE(CY_Actual!$F68:Q68)),"")</f>
        <v/>
      </c>
    </row>
    <row r="69" spans="2:17" x14ac:dyDescent="0.25">
      <c r="B69" s="235" t="str">
        <f>IFERROR(IF(LEN(INDEX(Metrics!$B$6:$E$70,ROW($A69)-ROW($A$5),MATCH(B$5,Metrics!$B$5:$E$5,0)))=0,"",INDEX(Metrics!$B$6:$E$70,ROW($A69)-ROW($A$5),MATCH(B$5,Metrics!$B$5:$E$5,0))),"")</f>
        <v/>
      </c>
      <c r="C69" s="236" t="str">
        <f>IFERROR(IF(LEN(INDEX(Metrics!$B$6:$E$70,ROW($A69)-ROW($A$5),MATCH(C$5,Metrics!$B$5:$E$5,0)))=0,"",INDEX(Metrics!$B$6:$E$70,ROW($A69)-ROW($A$5),MATCH(C$5,Metrics!$B$5:$E$5,0))),"")</f>
        <v/>
      </c>
      <c r="D69" s="236" t="str">
        <f>IFERROR(IF(LEN(INDEX(Metrics!$B$6:$E$70,ROW($A69)-ROW($A$5),MATCH(D$5,Metrics!$B$5:$E$5,0)))=0,"",INDEX(Metrics!$B$6:$E$70,ROW($A69)-ROW($A$5),MATCH(D$5,Metrics!$B$5:$E$5,0))),"")</f>
        <v/>
      </c>
      <c r="E69" s="237" t="str">
        <f>IFERROR(IF(LEN(INDEX(Metrics!$B$6:$E$70,ROW($A69)-ROW($A$5),MATCH(E$5,Metrics!$B$5:$E$5,0)))=0,"",INDEX(Metrics!$B$6:$E$70,ROW($A69)-ROW($A$5),MATCH(E$5,Metrics!$B$5:$E$5,0))),"")</f>
        <v/>
      </c>
      <c r="F69" s="243" t="str">
        <f>IFERROR(IF(INDEX(Metrics!$G$6:$G$70,MATCH(CY_Actual_Cumulative!$D69,Metrics!$D$6:$D$70,0))=Calc!$K$8,SUM(CY_Actual!$F69:F69),AVERAGE(CY_Actual!$F69:F69)),"")</f>
        <v/>
      </c>
      <c r="G69" s="243" t="str">
        <f>IFERROR(IF(INDEX(Metrics!$G$6:$G$70,MATCH(CY_Actual_Cumulative!$D69,Metrics!$D$6:$D$70,0))=Calc!$K$8,SUM(CY_Actual!$F69:G69),AVERAGE(CY_Actual!$F69:G69)),"")</f>
        <v/>
      </c>
      <c r="H69" s="243" t="str">
        <f>IFERROR(IF(INDEX(Metrics!$G$6:$G$70,MATCH(CY_Actual_Cumulative!$D69,Metrics!$D$6:$D$70,0))=Calc!$K$8,SUM(CY_Actual!$F69:H69),AVERAGE(CY_Actual!$F69:H69)),"")</f>
        <v/>
      </c>
      <c r="I69" s="243" t="str">
        <f>IFERROR(IF(INDEX(Metrics!$G$6:$G$70,MATCH(CY_Actual_Cumulative!$D69,Metrics!$D$6:$D$70,0))=Calc!$K$8,SUM(CY_Actual!$F69:I69),AVERAGE(CY_Actual!$F69:I69)),"")</f>
        <v/>
      </c>
      <c r="J69" s="243" t="str">
        <f>IFERROR(IF(INDEX(Metrics!$G$6:$G$70,MATCH(CY_Actual_Cumulative!$D69,Metrics!$D$6:$D$70,0))=Calc!$K$8,SUM(CY_Actual!$F69:J69),AVERAGE(CY_Actual!$F69:J69)),"")</f>
        <v/>
      </c>
      <c r="K69" s="243" t="str">
        <f>IFERROR(IF(INDEX(Metrics!$G$6:$G$70,MATCH(CY_Actual_Cumulative!$D69,Metrics!$D$6:$D$70,0))=Calc!$K$8,SUM(CY_Actual!$F69:K69),AVERAGE(CY_Actual!$F69:K69)),"")</f>
        <v/>
      </c>
      <c r="L69" s="243" t="str">
        <f>IFERROR(IF(INDEX(Metrics!$G$6:$G$70,MATCH(CY_Actual_Cumulative!$D69,Metrics!$D$6:$D$70,0))=Calc!$K$8,SUM(CY_Actual!$F69:L69),AVERAGE(CY_Actual!$F69:L69)),"")</f>
        <v/>
      </c>
      <c r="M69" s="243" t="str">
        <f>IFERROR(IF(INDEX(Metrics!$G$6:$G$70,MATCH(CY_Actual_Cumulative!$D69,Metrics!$D$6:$D$70,0))=Calc!$K$8,SUM(CY_Actual!$F69:M69),AVERAGE(CY_Actual!$F69:M69)),"")</f>
        <v/>
      </c>
      <c r="N69" s="243" t="str">
        <f>IFERROR(IF(INDEX(Metrics!$G$6:$G$70,MATCH(CY_Actual_Cumulative!$D69,Metrics!$D$6:$D$70,0))=Calc!$K$8,SUM(CY_Actual!$F69:N69),AVERAGE(CY_Actual!$F69:N69)),"")</f>
        <v/>
      </c>
      <c r="O69" s="243" t="str">
        <f>IFERROR(IF(INDEX(Metrics!$G$6:$G$70,MATCH(CY_Actual_Cumulative!$D69,Metrics!$D$6:$D$70,0))=Calc!$K$8,SUM(CY_Actual!$F69:O69),AVERAGE(CY_Actual!$F69:O69)),"")</f>
        <v/>
      </c>
      <c r="P69" s="243" t="str">
        <f>IFERROR(IF(INDEX(Metrics!$G$6:$G$70,MATCH(CY_Actual_Cumulative!$D69,Metrics!$D$6:$D$70,0))=Calc!$K$8,SUM(CY_Actual!$F69:P69),AVERAGE(CY_Actual!$F69:P69)),"")</f>
        <v/>
      </c>
      <c r="Q69" s="244" t="str">
        <f>IFERROR(IF(INDEX(Metrics!$G$6:$G$70,MATCH(CY_Actual_Cumulative!$D69,Metrics!$D$6:$D$70,0))=Calc!$K$8,SUM(CY_Actual!$F69:Q69),AVERAGE(CY_Actual!$F69:Q69)),"")</f>
        <v/>
      </c>
    </row>
    <row r="70" spans="2:17" x14ac:dyDescent="0.25">
      <c r="B70" s="249" t="str">
        <f>IFERROR(IF(LEN(INDEX(Metrics!$B$6:$E$70,ROW($A70)-ROW($A$5),MATCH(B$5,Metrics!$B$5:$E$5,0)))=0,"",INDEX(Metrics!$B$6:$E$70,ROW($A70)-ROW($A$5),MATCH(B$5,Metrics!$B$5:$E$5,0))),"")</f>
        <v/>
      </c>
      <c r="C70" s="250" t="str">
        <f>IFERROR(IF(LEN(INDEX(Metrics!$B$6:$E$70,ROW($A70)-ROW($A$5),MATCH(C$5,Metrics!$B$5:$E$5,0)))=0,"",INDEX(Metrics!$B$6:$E$70,ROW($A70)-ROW($A$5),MATCH(C$5,Metrics!$B$5:$E$5,0))),"")</f>
        <v/>
      </c>
      <c r="D70" s="250" t="str">
        <f>IFERROR(IF(LEN(INDEX(Metrics!$B$6:$E$70,ROW($A70)-ROW($A$5),MATCH(D$5,Metrics!$B$5:$E$5,0)))=0,"",INDEX(Metrics!$B$6:$E$70,ROW($A70)-ROW($A$5),MATCH(D$5,Metrics!$B$5:$E$5,0))),"")</f>
        <v/>
      </c>
      <c r="E70" s="251" t="str">
        <f>IFERROR(IF(LEN(INDEX(Metrics!$B$6:$E$70,ROW($A70)-ROW($A$5),MATCH(E$5,Metrics!$B$5:$E$5,0)))=0,"",INDEX(Metrics!$B$6:$E$70,ROW($A70)-ROW($A$5),MATCH(E$5,Metrics!$B$5:$E$5,0))),"")</f>
        <v/>
      </c>
      <c r="F70" s="255" t="str">
        <f>IFERROR(IF(INDEX(Metrics!$G$6:$G$70,MATCH(CY_Actual_Cumulative!$D70,Metrics!$D$6:$D$70,0))=Calc!$K$8,SUM(CY_Actual!$F70:F70),AVERAGE(CY_Actual!$F70:F70)),"")</f>
        <v/>
      </c>
      <c r="G70" s="255" t="str">
        <f>IFERROR(IF(INDEX(Metrics!$G$6:$G$70,MATCH(CY_Actual_Cumulative!$D70,Metrics!$D$6:$D$70,0))=Calc!$K$8,SUM(CY_Actual!$F70:G70),AVERAGE(CY_Actual!$F70:G70)),"")</f>
        <v/>
      </c>
      <c r="H70" s="255" t="str">
        <f>IFERROR(IF(INDEX(Metrics!$G$6:$G$70,MATCH(CY_Actual_Cumulative!$D70,Metrics!$D$6:$D$70,0))=Calc!$K$8,SUM(CY_Actual!$F70:H70),AVERAGE(CY_Actual!$F70:H70)),"")</f>
        <v/>
      </c>
      <c r="I70" s="255" t="str">
        <f>IFERROR(IF(INDEX(Metrics!$G$6:$G$70,MATCH(CY_Actual_Cumulative!$D70,Metrics!$D$6:$D$70,0))=Calc!$K$8,SUM(CY_Actual!$F70:I70),AVERAGE(CY_Actual!$F70:I70)),"")</f>
        <v/>
      </c>
      <c r="J70" s="255" t="str">
        <f>IFERROR(IF(INDEX(Metrics!$G$6:$G$70,MATCH(CY_Actual_Cumulative!$D70,Metrics!$D$6:$D$70,0))=Calc!$K$8,SUM(CY_Actual!$F70:J70),AVERAGE(CY_Actual!$F70:J70)),"")</f>
        <v/>
      </c>
      <c r="K70" s="255" t="str">
        <f>IFERROR(IF(INDEX(Metrics!$G$6:$G$70,MATCH(CY_Actual_Cumulative!$D70,Metrics!$D$6:$D$70,0))=Calc!$K$8,SUM(CY_Actual!$F70:K70),AVERAGE(CY_Actual!$F70:K70)),"")</f>
        <v/>
      </c>
      <c r="L70" s="255" t="str">
        <f>IFERROR(IF(INDEX(Metrics!$G$6:$G$70,MATCH(CY_Actual_Cumulative!$D70,Metrics!$D$6:$D$70,0))=Calc!$K$8,SUM(CY_Actual!$F70:L70),AVERAGE(CY_Actual!$F70:L70)),"")</f>
        <v/>
      </c>
      <c r="M70" s="255" t="str">
        <f>IFERROR(IF(INDEX(Metrics!$G$6:$G$70,MATCH(CY_Actual_Cumulative!$D70,Metrics!$D$6:$D$70,0))=Calc!$K$8,SUM(CY_Actual!$F70:M70),AVERAGE(CY_Actual!$F70:M70)),"")</f>
        <v/>
      </c>
      <c r="N70" s="255" t="str">
        <f>IFERROR(IF(INDEX(Metrics!$G$6:$G$70,MATCH(CY_Actual_Cumulative!$D70,Metrics!$D$6:$D$70,0))=Calc!$K$8,SUM(CY_Actual!$F70:N70),AVERAGE(CY_Actual!$F70:N70)),"")</f>
        <v/>
      </c>
      <c r="O70" s="255" t="str">
        <f>IFERROR(IF(INDEX(Metrics!$G$6:$G$70,MATCH(CY_Actual_Cumulative!$D70,Metrics!$D$6:$D$70,0))=Calc!$K$8,SUM(CY_Actual!$F70:O70),AVERAGE(CY_Actual!$F70:O70)),"")</f>
        <v/>
      </c>
      <c r="P70" s="255" t="str">
        <f>IFERROR(IF(INDEX(Metrics!$G$6:$G$70,MATCH(CY_Actual_Cumulative!$D70,Metrics!$D$6:$D$70,0))=Calc!$K$8,SUM(CY_Actual!$F70:P70),AVERAGE(CY_Actual!$F70:P70)),"")</f>
        <v/>
      </c>
      <c r="Q70" s="256" t="str">
        <f>IFERROR(IF(INDEX(Metrics!$G$6:$G$70,MATCH(CY_Actual_Cumulative!$D70,Metrics!$D$6:$D$70,0))=Calc!$K$8,SUM(CY_Actual!$F70:Q70),AVERAGE(CY_Actual!$F70:Q70)),"")</f>
        <v/>
      </c>
    </row>
  </sheetData>
  <sheetProtection algorithmName="SHA-512" hashValue="2xH1MNHnUH07L+F2GRAzr0YhfHf534DhiDJyK+tsuUg4QFx779QcUxSDsaY8ZezDLocZqK0GrdmOqq6jgvh1XQ==" saltValue="ZxPJMwRA1O25YVdHyOpdEg==" spinCount="100000" sheet="1" objects="1" scenarios="1" formatCells="0" formatColumns="0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83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2024</v>
      </c>
      <c r="G5" s="39" t="str">
        <f>IFERROR(INDEX(Calc!$H$7:$H$18,COLUMN(CY_Target_Cumulative!G4)-COLUMN(CY_Target_Cumulative!$E$4)),"")</f>
        <v>Feb 2024</v>
      </c>
      <c r="H5" s="39" t="str">
        <f>IFERROR(INDEX(Calc!$H$7:$H$18,COLUMN(CY_Target_Cumulative!H4)-COLUMN(CY_Target_Cumulative!$E$4)),"")</f>
        <v>Mar 2024</v>
      </c>
      <c r="I5" s="39" t="str">
        <f>IFERROR(INDEX(Calc!$H$7:$H$18,COLUMN(CY_Target_Cumulative!I4)-COLUMN(CY_Target_Cumulative!$E$4)),"")</f>
        <v>Apr 2024</v>
      </c>
      <c r="J5" s="39" t="str">
        <f>IFERROR(INDEX(Calc!$H$7:$H$18,COLUMN(CY_Target_Cumulative!J4)-COLUMN(CY_Target_Cumulative!$E$4)),"")</f>
        <v>May 2024</v>
      </c>
      <c r="K5" s="39" t="str">
        <f>IFERROR(INDEX(Calc!$H$7:$H$18,COLUMN(CY_Target_Cumulative!K4)-COLUMN(CY_Target_Cumulative!$E$4)),"")</f>
        <v>Jun 2024</v>
      </c>
      <c r="L5" s="39" t="str">
        <f>IFERROR(INDEX(Calc!$H$7:$H$18,COLUMN(CY_Target_Cumulative!L4)-COLUMN(CY_Target_Cumulative!$E$4)),"")</f>
        <v>Jul 2024</v>
      </c>
      <c r="M5" s="39" t="str">
        <f>IFERROR(INDEX(Calc!$H$7:$H$18,COLUMN(CY_Target_Cumulative!M4)-COLUMN(CY_Target_Cumulative!$E$4)),"")</f>
        <v>Aug 2024</v>
      </c>
      <c r="N5" s="39" t="str">
        <f>IFERROR(INDEX(Calc!$H$7:$H$18,COLUMN(CY_Target_Cumulative!N4)-COLUMN(CY_Target_Cumulative!$E$4)),"")</f>
        <v>Sep 2024</v>
      </c>
      <c r="O5" s="39" t="str">
        <f>IFERROR(INDEX(Calc!$H$7:$H$18,COLUMN(CY_Target_Cumulative!O4)-COLUMN(CY_Target_Cumulative!$E$4)),"")</f>
        <v>Oct 2024</v>
      </c>
      <c r="P5" s="39" t="str">
        <f>IFERROR(INDEX(Calc!$H$7:$H$18,COLUMN(CY_Target_Cumulative!P4)-COLUMN(CY_Target_Cumulative!$E$4)),"")</f>
        <v>Nov 2024</v>
      </c>
      <c r="Q5" s="40" t="str">
        <f>IFERROR(INDEX(Calc!$H$7:$H$18,COLUMN(CY_Target_Cumulative!Q4)-COLUMN(CY_Target_Cumulative!$E$4)),"")</f>
        <v>Dec 2024</v>
      </c>
    </row>
    <row r="6" spans="1:17" x14ac:dyDescent="0.25">
      <c r="A6" s="3"/>
      <c r="B6" s="78">
        <f>IFERROR(IF(LEN(INDEX(Metrics!$B$6:$E$70,ROW($A6)-ROW($A$5),MATCH(B$5,Metrics!$B$5:$E$5,0)))=0,"",INDEX(Metrics!$B$6:$E$70,ROW($A6)-ROW($A$5),MATCH(B$5,Metrics!$B$5:$E$5,0))),"")</f>
        <v>101</v>
      </c>
      <c r="C6" s="179" t="str">
        <f>IFERROR(IF(LEN(INDEX(Metrics!$B$6:$E$70,ROW($A6)-ROW($A$5),MATCH(C$5,Metrics!$B$5:$E$5,0)))=0,"",INDEX(Metrics!$B$6:$E$70,ROW($A6)-ROW($A$5),MATCH(C$5,Metrics!$B$5:$E$5,0))),"")</f>
        <v>Efficiency and Speed</v>
      </c>
      <c r="D6" s="179" t="str">
        <f>IFERROR(IF(LEN(INDEX(Metrics!$B$6:$E$70,ROW($A6)-ROW($A$5),MATCH(D$5,Metrics!$B$5:$E$5,0)))=0,"",INDEX(Metrics!$B$6:$E$70,ROW($A6)-ROW($A$5),MATCH(D$5,Metrics!$B$5:$E$5,0))),"")</f>
        <v>Time to Fill</v>
      </c>
      <c r="E6" s="79" t="str">
        <f>IFERROR(IF(LEN(INDEX(Metrics!$B$6:$E$70,ROW($A6)-ROW($A$5),MATCH(E$5,Metrics!$B$5:$E$5,0)))=0,"",INDEX(Metrics!$B$6:$E$70,ROW($A6)-ROW($A$5),MATCH(E$5,Metrics!$B$5:$E$5,0))),"")</f>
        <v>Days</v>
      </c>
      <c r="F6" s="200">
        <f>IFERROR(IF(INDEX(Metrics!$G$6:$G$70,MATCH(CY_Target_Cumulative!$D6,Metrics!$D$6:$D$70,0))=Calc!$K$8,SUM(CY_Target!$F6:F6),AVERAGE(CY_Target!$F6:F6)),"")</f>
        <v>40</v>
      </c>
      <c r="G6" s="200">
        <f>IFERROR(IF(INDEX(Metrics!$G$6:$G$70,MATCH(CY_Target_Cumulative!$D6,Metrics!$D$6:$D$70,0))=Calc!$K$8,SUM(CY_Target!$F6:G6),AVERAGE(CY_Target!$F6:G6)),"")</f>
        <v>40</v>
      </c>
      <c r="H6" s="200">
        <f>IFERROR(IF(INDEX(Metrics!$G$6:$G$70,MATCH(CY_Target_Cumulative!$D6,Metrics!$D$6:$D$70,0))=Calc!$K$8,SUM(CY_Target!$F6:H6),AVERAGE(CY_Target!$F6:H6)),"")</f>
        <v>40</v>
      </c>
      <c r="I6" s="200">
        <f>IFERROR(IF(INDEX(Metrics!$G$6:$G$70,MATCH(CY_Target_Cumulative!$D6,Metrics!$D$6:$D$70,0))=Calc!$K$8,SUM(CY_Target!$F6:I6),AVERAGE(CY_Target!$F6:I6)),"")</f>
        <v>40</v>
      </c>
      <c r="J6" s="200">
        <f>IFERROR(IF(INDEX(Metrics!$G$6:$G$70,MATCH(CY_Target_Cumulative!$D6,Metrics!$D$6:$D$70,0))=Calc!$K$8,SUM(CY_Target!$F6:J6),AVERAGE(CY_Target!$F6:J6)),"")</f>
        <v>40</v>
      </c>
      <c r="K6" s="200">
        <f>IFERROR(IF(INDEX(Metrics!$G$6:$G$70,MATCH(CY_Target_Cumulative!$D6,Metrics!$D$6:$D$70,0))=Calc!$K$8,SUM(CY_Target!$F6:K6),AVERAGE(CY_Target!$F6:K6)),"")</f>
        <v>40</v>
      </c>
      <c r="L6" s="201">
        <f>IFERROR(IF(INDEX(Metrics!$G$6:$G$70,MATCH(CY_Target_Cumulative!$D6,Metrics!$D$6:$D$70,0))=Calc!$K$8,SUM(CY_Target!$F6:L6),AVERAGE(CY_Target!$F6:L6)),"")</f>
        <v>40</v>
      </c>
      <c r="M6" s="201">
        <f>IFERROR(IF(INDEX(Metrics!$G$6:$G$70,MATCH(CY_Target_Cumulative!$D6,Metrics!$D$6:$D$70,0))=Calc!$K$8,SUM(CY_Target!$F6:M6),AVERAGE(CY_Target!$F6:M6)),"")</f>
        <v>40</v>
      </c>
      <c r="N6" s="201">
        <f>IFERROR(IF(INDEX(Metrics!$G$6:$G$70,MATCH(CY_Target_Cumulative!$D6,Metrics!$D$6:$D$70,0))=Calc!$K$8,SUM(CY_Target!$F6:N6),AVERAGE(CY_Target!$F6:N6)),"")</f>
        <v>40</v>
      </c>
      <c r="O6" s="201">
        <f>IFERROR(IF(INDEX(Metrics!$G$6:$G$70,MATCH(CY_Target_Cumulative!$D6,Metrics!$D$6:$D$70,0))=Calc!$K$8,SUM(CY_Target!$F6:O6),AVERAGE(CY_Target!$F6:O6)),"")</f>
        <v>40</v>
      </c>
      <c r="P6" s="201">
        <f>IFERROR(IF(INDEX(Metrics!$G$6:$G$70,MATCH(CY_Target_Cumulative!$D6,Metrics!$D$6:$D$70,0))=Calc!$K$8,SUM(CY_Target!$F6:P6),AVERAGE(CY_Target!$F6:P6)),"")</f>
        <v>40</v>
      </c>
      <c r="Q6" s="202">
        <f>IFERROR(IF(INDEX(Metrics!$G$6:$G$70,MATCH(CY_Target_Cumulative!$D6,Metrics!$D$6:$D$70,0))=Calc!$K$8,SUM(CY_Target!$F6:Q6),AVERAGE(CY_Target!$F6:Q6)),"")</f>
        <v>40</v>
      </c>
    </row>
    <row r="7" spans="1:17" x14ac:dyDescent="0.25">
      <c r="A7" s="3"/>
      <c r="B7" s="69">
        <f>IFERROR(IF(LEN(INDEX(Metrics!$B$6:$E$70,ROW($A7)-ROW($A$5),MATCH(B$5,Metrics!$B$5:$E$5,0)))=0,"",INDEX(Metrics!$B$6:$E$70,ROW($A7)-ROW($A$5),MATCH(B$5,Metrics!$B$5:$E$5,0))),"")</f>
        <v>102</v>
      </c>
      <c r="C7" s="178" t="str">
        <f>IFERROR(IF(LEN(INDEX(Metrics!$B$6:$E$70,ROW($A7)-ROW($A$5),MATCH(C$5,Metrics!$B$5:$E$5,0)))=0,"",INDEX(Metrics!$B$6:$E$70,ROW($A7)-ROW($A$5),MATCH(C$5,Metrics!$B$5:$E$5,0))),"")</f>
        <v>Efficiency and Speed</v>
      </c>
      <c r="D7" s="178" t="str">
        <f>IFERROR(IF(LEN(INDEX(Metrics!$B$6:$E$70,ROW($A7)-ROW($A$5),MATCH(D$5,Metrics!$B$5:$E$5,0)))=0,"",INDEX(Metrics!$B$6:$E$70,ROW($A7)-ROW($A$5),MATCH(D$5,Metrics!$B$5:$E$5,0))),"")</f>
        <v>Time to Hire</v>
      </c>
      <c r="E7" s="42" t="str">
        <f>IFERROR(IF(LEN(INDEX(Metrics!$B$6:$E$70,ROW($A7)-ROW($A$5),MATCH(E$5,Metrics!$B$5:$E$5,0)))=0,"",INDEX(Metrics!$B$6:$E$70,ROW($A7)-ROW($A$5),MATCH(E$5,Metrics!$B$5:$E$5,0))),"")</f>
        <v>Days</v>
      </c>
      <c r="F7" s="51">
        <f>IFERROR(IF(INDEX(Metrics!$G$6:$G$70,MATCH(CY_Target_Cumulative!$D7,Metrics!$D$6:$D$70,0))=Calc!$K$8,SUM(CY_Target!$F7:F7),AVERAGE(CY_Target!$F7:F7)),"")</f>
        <v>15</v>
      </c>
      <c r="G7" s="51">
        <f>IFERROR(IF(INDEX(Metrics!$G$6:$G$70,MATCH(CY_Target_Cumulative!$D7,Metrics!$D$6:$D$70,0))=Calc!$K$8,SUM(CY_Target!$F7:G7),AVERAGE(CY_Target!$F7:G7)),"")</f>
        <v>15</v>
      </c>
      <c r="H7" s="51">
        <f>IFERROR(IF(INDEX(Metrics!$G$6:$G$70,MATCH(CY_Target_Cumulative!$D7,Metrics!$D$6:$D$70,0))=Calc!$K$8,SUM(CY_Target!$F7:H7),AVERAGE(CY_Target!$F7:H7)),"")</f>
        <v>15</v>
      </c>
      <c r="I7" s="51">
        <f>IFERROR(IF(INDEX(Metrics!$G$6:$G$70,MATCH(CY_Target_Cumulative!$D7,Metrics!$D$6:$D$70,0))=Calc!$K$8,SUM(CY_Target!$F7:I7),AVERAGE(CY_Target!$F7:I7)),"")</f>
        <v>15</v>
      </c>
      <c r="J7" s="51">
        <f>IFERROR(IF(INDEX(Metrics!$G$6:$G$70,MATCH(CY_Target_Cumulative!$D7,Metrics!$D$6:$D$70,0))=Calc!$K$8,SUM(CY_Target!$F7:J7),AVERAGE(CY_Target!$F7:J7)),"")</f>
        <v>15</v>
      </c>
      <c r="K7" s="51">
        <f>IFERROR(IF(INDEX(Metrics!$G$6:$G$70,MATCH(CY_Target_Cumulative!$D7,Metrics!$D$6:$D$70,0))=Calc!$K$8,SUM(CY_Target!$F7:K7),AVERAGE(CY_Target!$F7:K7)),"")</f>
        <v>15</v>
      </c>
      <c r="L7" s="52">
        <f>IFERROR(IF(INDEX(Metrics!$G$6:$G$70,MATCH(CY_Target_Cumulative!$D7,Metrics!$D$6:$D$70,0))=Calc!$K$8,SUM(CY_Target!$F7:L7),AVERAGE(CY_Target!$F7:L7)),"")</f>
        <v>15</v>
      </c>
      <c r="M7" s="52">
        <f>IFERROR(IF(INDEX(Metrics!$G$6:$G$70,MATCH(CY_Target_Cumulative!$D7,Metrics!$D$6:$D$70,0))=Calc!$K$8,SUM(CY_Target!$F7:M7),AVERAGE(CY_Target!$F7:M7)),"")</f>
        <v>15</v>
      </c>
      <c r="N7" s="52">
        <f>IFERROR(IF(INDEX(Metrics!$G$6:$G$70,MATCH(CY_Target_Cumulative!$D7,Metrics!$D$6:$D$70,0))=Calc!$K$8,SUM(CY_Target!$F7:N7),AVERAGE(CY_Target!$F7:N7)),"")</f>
        <v>15</v>
      </c>
      <c r="O7" s="52">
        <f>IFERROR(IF(INDEX(Metrics!$G$6:$G$70,MATCH(CY_Target_Cumulative!$D7,Metrics!$D$6:$D$70,0))=Calc!$K$8,SUM(CY_Target!$F7:O7),AVERAGE(CY_Target!$F7:O7)),"")</f>
        <v>15</v>
      </c>
      <c r="P7" s="52">
        <f>IFERROR(IF(INDEX(Metrics!$G$6:$G$70,MATCH(CY_Target_Cumulative!$D7,Metrics!$D$6:$D$70,0))=Calc!$K$8,SUM(CY_Target!$F7:P7),AVERAGE(CY_Target!$F7:P7)),"")</f>
        <v>15</v>
      </c>
      <c r="Q7" s="82">
        <f>IFERROR(IF(INDEX(Metrics!$G$6:$G$70,MATCH(CY_Target_Cumulative!$D7,Metrics!$D$6:$D$70,0))=Calc!$K$8,SUM(CY_Target!$F7:Q7),AVERAGE(CY_Target!$F7:Q7)),"")</f>
        <v>15</v>
      </c>
    </row>
    <row r="8" spans="1:17" x14ac:dyDescent="0.25">
      <c r="A8" s="3"/>
      <c r="B8" s="69">
        <f>IFERROR(IF(LEN(INDEX(Metrics!$B$6:$E$70,ROW($A8)-ROW($A$5),MATCH(B$5,Metrics!$B$5:$E$5,0)))=0,"",INDEX(Metrics!$B$6:$E$70,ROW($A8)-ROW($A$5),MATCH(B$5,Metrics!$B$5:$E$5,0))),"")</f>
        <v>103</v>
      </c>
      <c r="C8" s="178" t="str">
        <f>IFERROR(IF(LEN(INDEX(Metrics!$B$6:$E$70,ROW($A8)-ROW($A$5),MATCH(C$5,Metrics!$B$5:$E$5,0)))=0,"",INDEX(Metrics!$B$6:$E$70,ROW($A8)-ROW($A$5),MATCH(C$5,Metrics!$B$5:$E$5,0))),"")</f>
        <v>Efficiency and Speed</v>
      </c>
      <c r="D8" s="178" t="str">
        <f>IFERROR(IF(LEN(INDEX(Metrics!$B$6:$E$70,ROW($A8)-ROW($A$5),MATCH(D$5,Metrics!$B$5:$E$5,0)))=0,"",INDEX(Metrics!$B$6:$E$70,ROW($A8)-ROW($A$5),MATCH(D$5,Metrics!$B$5:$E$5,0))),"")</f>
        <v>Hiring Velocity</v>
      </c>
      <c r="E8" s="42" t="str">
        <f>IFERROR(IF(LEN(INDEX(Metrics!$B$6:$E$70,ROW($A8)-ROW($A$5),MATCH(E$5,Metrics!$B$5:$E$5,0)))=0,"",INDEX(Metrics!$B$6:$E$70,ROW($A8)-ROW($A$5),MATCH(E$5,Metrics!$B$5:$E$5,0))),"")</f>
        <v>%</v>
      </c>
      <c r="F8" s="49">
        <f>IFERROR(IF(INDEX(Metrics!$G$6:$G$70,MATCH(CY_Target_Cumulative!$D8,Metrics!$D$6:$D$70,0))=Calc!$K$8,SUM(CY_Target!$F8:F8),AVERAGE(CY_Target!$F8:F8)),"")</f>
        <v>0.02</v>
      </c>
      <c r="G8" s="49">
        <f>IFERROR(IF(INDEX(Metrics!$G$6:$G$70,MATCH(CY_Target_Cumulative!$D8,Metrics!$D$6:$D$70,0))=Calc!$K$8,SUM(CY_Target!$F8:G8),AVERAGE(CY_Target!$F8:G8)),"")</f>
        <v>0.02</v>
      </c>
      <c r="H8" s="49">
        <f>IFERROR(IF(INDEX(Metrics!$G$6:$G$70,MATCH(CY_Target_Cumulative!$D8,Metrics!$D$6:$D$70,0))=Calc!$K$8,SUM(CY_Target!$F8:H8),AVERAGE(CY_Target!$F8:H8)),"")</f>
        <v>0.02</v>
      </c>
      <c r="I8" s="49">
        <f>IFERROR(IF(INDEX(Metrics!$G$6:$G$70,MATCH(CY_Target_Cumulative!$D8,Metrics!$D$6:$D$70,0))=Calc!$K$8,SUM(CY_Target!$F8:I8),AVERAGE(CY_Target!$F8:I8)),"")</f>
        <v>0.02</v>
      </c>
      <c r="J8" s="49">
        <f>IFERROR(IF(INDEX(Metrics!$G$6:$G$70,MATCH(CY_Target_Cumulative!$D8,Metrics!$D$6:$D$70,0))=Calc!$K$8,SUM(CY_Target!$F8:J8),AVERAGE(CY_Target!$F8:J8)),"")</f>
        <v>0.02</v>
      </c>
      <c r="K8" s="49">
        <f>IFERROR(IF(INDEX(Metrics!$G$6:$G$70,MATCH(CY_Target_Cumulative!$D8,Metrics!$D$6:$D$70,0))=Calc!$K$8,SUM(CY_Target!$F8:K8),AVERAGE(CY_Target!$F8:K8)),"")</f>
        <v>0.02</v>
      </c>
      <c r="L8" s="50">
        <f>IFERROR(IF(INDEX(Metrics!$G$6:$G$70,MATCH(CY_Target_Cumulative!$D8,Metrics!$D$6:$D$70,0))=Calc!$K$8,SUM(CY_Target!$F8:L8),AVERAGE(CY_Target!$F8:L8)),"")</f>
        <v>0.02</v>
      </c>
      <c r="M8" s="50">
        <f>IFERROR(IF(INDEX(Metrics!$G$6:$G$70,MATCH(CY_Target_Cumulative!$D8,Metrics!$D$6:$D$70,0))=Calc!$K$8,SUM(CY_Target!$F8:M8),AVERAGE(CY_Target!$F8:M8)),"")</f>
        <v>0.02</v>
      </c>
      <c r="N8" s="50">
        <f>IFERROR(IF(INDEX(Metrics!$G$6:$G$70,MATCH(CY_Target_Cumulative!$D8,Metrics!$D$6:$D$70,0))=Calc!$K$8,SUM(CY_Target!$F8:N8),AVERAGE(CY_Target!$F8:N8)),"")</f>
        <v>0.02</v>
      </c>
      <c r="O8" s="50">
        <f>IFERROR(IF(INDEX(Metrics!$G$6:$G$70,MATCH(CY_Target_Cumulative!$D8,Metrics!$D$6:$D$70,0))=Calc!$K$8,SUM(CY_Target!$F8:O8),AVERAGE(CY_Target!$F8:O8)),"")</f>
        <v>0.02</v>
      </c>
      <c r="P8" s="50">
        <f>IFERROR(IF(INDEX(Metrics!$G$6:$G$70,MATCH(CY_Target_Cumulative!$D8,Metrics!$D$6:$D$70,0))=Calc!$K$8,SUM(CY_Target!$F8:P8),AVERAGE(CY_Target!$F8:P8)),"")</f>
        <v>0.02</v>
      </c>
      <c r="Q8" s="80">
        <f>IFERROR(IF(INDEX(Metrics!$G$6:$G$70,MATCH(CY_Target_Cumulative!$D8,Metrics!$D$6:$D$70,0))=Calc!$K$8,SUM(CY_Target!$F8:Q8),AVERAGE(CY_Target!$F8:Q8)),"")</f>
        <v>0.02</v>
      </c>
    </row>
    <row r="9" spans="1:17" x14ac:dyDescent="0.25">
      <c r="A9" s="3"/>
      <c r="B9" s="69">
        <f>IFERROR(IF(LEN(INDEX(Metrics!$B$6:$E$70,ROW($A9)-ROW($A$5),MATCH(B$5,Metrics!$B$5:$E$5,0)))=0,"",INDEX(Metrics!$B$6:$E$70,ROW($A9)-ROW($A$5),MATCH(B$5,Metrics!$B$5:$E$5,0))),"")</f>
        <v>104</v>
      </c>
      <c r="C9" s="178" t="str">
        <f>IFERROR(IF(LEN(INDEX(Metrics!$B$6:$E$70,ROW($A9)-ROW($A$5),MATCH(C$5,Metrics!$B$5:$E$5,0)))=0,"",INDEX(Metrics!$B$6:$E$70,ROW($A9)-ROW($A$5),MATCH(C$5,Metrics!$B$5:$E$5,0))),"")</f>
        <v>Efficiency and Speed</v>
      </c>
      <c r="D9" s="178" t="str">
        <f>IFERROR(IF(LEN(INDEX(Metrics!$B$6:$E$70,ROW($A9)-ROW($A$5),MATCH(D$5,Metrics!$B$5:$E$5,0)))=0,"",INDEX(Metrics!$B$6:$E$70,ROW($A9)-ROW($A$5),MATCH(D$5,Metrics!$B$5:$E$5,0))),"")</f>
        <v>Average Interview Duration</v>
      </c>
      <c r="E9" s="42" t="str">
        <f>IFERROR(IF(LEN(INDEX(Metrics!$B$6:$E$70,ROW($A9)-ROW($A$5),MATCH(E$5,Metrics!$B$5:$E$5,0)))=0,"",INDEX(Metrics!$B$6:$E$70,ROW($A9)-ROW($A$5),MATCH(E$5,Metrics!$B$5:$E$5,0))),"")</f>
        <v>Minutes</v>
      </c>
      <c r="F9" s="51">
        <f>IFERROR(IF(INDEX(Metrics!$G$6:$G$70,MATCH(CY_Target_Cumulative!$D9,Metrics!$D$6:$D$70,0))=Calc!$K$8,SUM(CY_Target!$F9:F9),AVERAGE(CY_Target!$F9:F9)),"")</f>
        <v>40</v>
      </c>
      <c r="G9" s="51">
        <f>IFERROR(IF(INDEX(Metrics!$G$6:$G$70,MATCH(CY_Target_Cumulative!$D9,Metrics!$D$6:$D$70,0))=Calc!$K$8,SUM(CY_Target!$F9:G9),AVERAGE(CY_Target!$F9:G9)),"")</f>
        <v>40</v>
      </c>
      <c r="H9" s="51">
        <f>IFERROR(IF(INDEX(Metrics!$G$6:$G$70,MATCH(CY_Target_Cumulative!$D9,Metrics!$D$6:$D$70,0))=Calc!$K$8,SUM(CY_Target!$F9:H9),AVERAGE(CY_Target!$F9:H9)),"")</f>
        <v>40</v>
      </c>
      <c r="I9" s="51">
        <f>IFERROR(IF(INDEX(Metrics!$G$6:$G$70,MATCH(CY_Target_Cumulative!$D9,Metrics!$D$6:$D$70,0))=Calc!$K$8,SUM(CY_Target!$F9:I9),AVERAGE(CY_Target!$F9:I9)),"")</f>
        <v>40</v>
      </c>
      <c r="J9" s="51">
        <f>IFERROR(IF(INDEX(Metrics!$G$6:$G$70,MATCH(CY_Target_Cumulative!$D9,Metrics!$D$6:$D$70,0))=Calc!$K$8,SUM(CY_Target!$F9:J9),AVERAGE(CY_Target!$F9:J9)),"")</f>
        <v>40</v>
      </c>
      <c r="K9" s="51">
        <f>IFERROR(IF(INDEX(Metrics!$G$6:$G$70,MATCH(CY_Target_Cumulative!$D9,Metrics!$D$6:$D$70,0))=Calc!$K$8,SUM(CY_Target!$F9:K9),AVERAGE(CY_Target!$F9:K9)),"")</f>
        <v>40</v>
      </c>
      <c r="L9" s="51">
        <f>IFERROR(IF(INDEX(Metrics!$G$6:$G$70,MATCH(CY_Target_Cumulative!$D9,Metrics!$D$6:$D$70,0))=Calc!$K$8,SUM(CY_Target!$F9:L9),AVERAGE(CY_Target!$F9:L9)),"")</f>
        <v>40</v>
      </c>
      <c r="M9" s="51">
        <f>IFERROR(IF(INDEX(Metrics!$G$6:$G$70,MATCH(CY_Target_Cumulative!$D9,Metrics!$D$6:$D$70,0))=Calc!$K$8,SUM(CY_Target!$F9:M9),AVERAGE(CY_Target!$F9:M9)),"")</f>
        <v>40</v>
      </c>
      <c r="N9" s="51">
        <f>IFERROR(IF(INDEX(Metrics!$G$6:$G$70,MATCH(CY_Target_Cumulative!$D9,Metrics!$D$6:$D$70,0))=Calc!$K$8,SUM(CY_Target!$F9:N9),AVERAGE(CY_Target!$F9:N9)),"")</f>
        <v>40</v>
      </c>
      <c r="O9" s="51">
        <f>IFERROR(IF(INDEX(Metrics!$G$6:$G$70,MATCH(CY_Target_Cumulative!$D9,Metrics!$D$6:$D$70,0))=Calc!$K$8,SUM(CY_Target!$F9:O9),AVERAGE(CY_Target!$F9:O9)),"")</f>
        <v>40</v>
      </c>
      <c r="P9" s="51">
        <f>IFERROR(IF(INDEX(Metrics!$G$6:$G$70,MATCH(CY_Target_Cumulative!$D9,Metrics!$D$6:$D$70,0))=Calc!$K$8,SUM(CY_Target!$F9:P9),AVERAGE(CY_Target!$F9:P9)),"")</f>
        <v>40</v>
      </c>
      <c r="Q9" s="81">
        <f>IFERROR(IF(INDEX(Metrics!$G$6:$G$70,MATCH(CY_Target_Cumulative!$D9,Metrics!$D$6:$D$70,0))=Calc!$K$8,SUM(CY_Target!$F9:Q9),AVERAGE(CY_Target!$F9:Q9)),"")</f>
        <v>40</v>
      </c>
    </row>
    <row r="10" spans="1:17" x14ac:dyDescent="0.25">
      <c r="A10" s="3"/>
      <c r="B10" s="69">
        <f>IFERROR(IF(LEN(INDEX(Metrics!$B$6:$E$70,ROW($A10)-ROW($A$5),MATCH(B$5,Metrics!$B$5:$E$5,0)))=0,"",INDEX(Metrics!$B$6:$E$70,ROW($A10)-ROW($A$5),MATCH(B$5,Metrics!$B$5:$E$5,0))),"")</f>
        <v>105</v>
      </c>
      <c r="C10" s="178" t="str">
        <f>IFERROR(IF(LEN(INDEX(Metrics!$B$6:$E$70,ROW($A10)-ROW($A$5),MATCH(C$5,Metrics!$B$5:$E$5,0)))=0,"",INDEX(Metrics!$B$6:$E$70,ROW($A10)-ROW($A$5),MATCH(C$5,Metrics!$B$5:$E$5,0))),"")</f>
        <v>Efficiency and Speed</v>
      </c>
      <c r="D10" s="178" t="str">
        <f>IFERROR(IF(LEN(INDEX(Metrics!$B$6:$E$70,ROW($A10)-ROW($A$5),MATCH(D$5,Metrics!$B$5:$E$5,0)))=0,"",INDEX(Metrics!$B$6:$E$70,ROW($A10)-ROW($A$5),MATCH(D$5,Metrics!$B$5:$E$5,0))),"")</f>
        <v>Screening Efficiency</v>
      </c>
      <c r="E10" s="42" t="str">
        <f>IFERROR(IF(LEN(INDEX(Metrics!$B$6:$E$70,ROW($A10)-ROW($A$5),MATCH(E$5,Metrics!$B$5:$E$5,0)))=0,"",INDEX(Metrics!$B$6:$E$70,ROW($A10)-ROW($A$5),MATCH(E$5,Metrics!$B$5:$E$5,0))),"")</f>
        <v>%</v>
      </c>
      <c r="F10" s="49">
        <f>IFERROR(IF(INDEX(Metrics!$G$6:$G$70,MATCH(CY_Target_Cumulative!$D10,Metrics!$D$6:$D$70,0))=Calc!$K$8,SUM(CY_Target!$F10:F10),AVERAGE(CY_Target!$F10:F10)),"")</f>
        <v>0.2</v>
      </c>
      <c r="G10" s="49">
        <f>IFERROR(IF(INDEX(Metrics!$G$6:$G$70,MATCH(CY_Target_Cumulative!$D10,Metrics!$D$6:$D$70,0))=Calc!$K$8,SUM(CY_Target!$F10:G10),AVERAGE(CY_Target!$F10:G10)),"")</f>
        <v>0.2</v>
      </c>
      <c r="H10" s="49">
        <f>IFERROR(IF(INDEX(Metrics!$G$6:$G$70,MATCH(CY_Target_Cumulative!$D10,Metrics!$D$6:$D$70,0))=Calc!$K$8,SUM(CY_Target!$F10:H10),AVERAGE(CY_Target!$F10:H10)),"")</f>
        <v>0.20000000000000004</v>
      </c>
      <c r="I10" s="49">
        <f>IFERROR(IF(INDEX(Metrics!$G$6:$G$70,MATCH(CY_Target_Cumulative!$D10,Metrics!$D$6:$D$70,0))=Calc!$K$8,SUM(CY_Target!$F10:I10),AVERAGE(CY_Target!$F10:I10)),"")</f>
        <v>0.2</v>
      </c>
      <c r="J10" s="49">
        <f>IFERROR(IF(INDEX(Metrics!$G$6:$G$70,MATCH(CY_Target_Cumulative!$D10,Metrics!$D$6:$D$70,0))=Calc!$K$8,SUM(CY_Target!$F10:J10),AVERAGE(CY_Target!$F10:J10)),"")</f>
        <v>0.2</v>
      </c>
      <c r="K10" s="49">
        <f>IFERROR(IF(INDEX(Metrics!$G$6:$G$70,MATCH(CY_Target_Cumulative!$D10,Metrics!$D$6:$D$70,0))=Calc!$K$8,SUM(CY_Target!$F10:K10),AVERAGE(CY_Target!$F10:K10)),"")</f>
        <v>0.19999999999999998</v>
      </c>
      <c r="L10" s="50">
        <f>IFERROR(IF(INDEX(Metrics!$G$6:$G$70,MATCH(CY_Target_Cumulative!$D10,Metrics!$D$6:$D$70,0))=Calc!$K$8,SUM(CY_Target!$F10:L10),AVERAGE(CY_Target!$F10:L10)),"")</f>
        <v>0.19999999999999998</v>
      </c>
      <c r="M10" s="50">
        <f>IFERROR(IF(INDEX(Metrics!$G$6:$G$70,MATCH(CY_Target_Cumulative!$D10,Metrics!$D$6:$D$70,0))=Calc!$K$8,SUM(CY_Target!$F10:M10),AVERAGE(CY_Target!$F10:M10)),"")</f>
        <v>0.19999999999999998</v>
      </c>
      <c r="N10" s="50">
        <f>IFERROR(IF(INDEX(Metrics!$G$6:$G$70,MATCH(CY_Target_Cumulative!$D10,Metrics!$D$6:$D$70,0))=Calc!$K$8,SUM(CY_Target!$F10:N10),AVERAGE(CY_Target!$F10:N10)),"")</f>
        <v>0.19999999999999998</v>
      </c>
      <c r="O10" s="50">
        <f>IFERROR(IF(INDEX(Metrics!$G$6:$G$70,MATCH(CY_Target_Cumulative!$D10,Metrics!$D$6:$D$70,0))=Calc!$K$8,SUM(CY_Target!$F10:O10),AVERAGE(CY_Target!$F10:O10)),"")</f>
        <v>0.19999999999999998</v>
      </c>
      <c r="P10" s="50">
        <f>IFERROR(IF(INDEX(Metrics!$G$6:$G$70,MATCH(CY_Target_Cumulative!$D10,Metrics!$D$6:$D$70,0))=Calc!$K$8,SUM(CY_Target!$F10:P10),AVERAGE(CY_Target!$F10:P10)),"")</f>
        <v>0.19999999999999998</v>
      </c>
      <c r="Q10" s="80">
        <f>IFERROR(IF(INDEX(Metrics!$G$6:$G$70,MATCH(CY_Target_Cumulative!$D10,Metrics!$D$6:$D$70,0))=Calc!$K$8,SUM(CY_Target!$F10:Q10),AVERAGE(CY_Target!$F10:Q10)),"")</f>
        <v>0.19999999999999998</v>
      </c>
    </row>
    <row r="11" spans="1:17" x14ac:dyDescent="0.25">
      <c r="A11" s="3"/>
      <c r="B11" s="69">
        <f>IFERROR(IF(LEN(INDEX(Metrics!$B$6:$E$70,ROW($A11)-ROW($A$5),MATCH(B$5,Metrics!$B$5:$E$5,0)))=0,"",INDEX(Metrics!$B$6:$E$70,ROW($A11)-ROW($A$5),MATCH(B$5,Metrics!$B$5:$E$5,0))),"")</f>
        <v>106</v>
      </c>
      <c r="C11" s="178" t="str">
        <f>IFERROR(IF(LEN(INDEX(Metrics!$B$6:$E$70,ROW($A11)-ROW($A$5),MATCH(C$5,Metrics!$B$5:$E$5,0)))=0,"",INDEX(Metrics!$B$6:$E$70,ROW($A11)-ROW($A$5),MATCH(C$5,Metrics!$B$5:$E$5,0))),"")</f>
        <v>Efficiency and Speed</v>
      </c>
      <c r="D11" s="178" t="str">
        <f>IFERROR(IF(LEN(INDEX(Metrics!$B$6:$E$70,ROW($A11)-ROW($A$5),MATCH(D$5,Metrics!$B$5:$E$5,0)))=0,"",INDEX(Metrics!$B$6:$E$70,ROW($A11)-ROW($A$5),MATCH(D$5,Metrics!$B$5:$E$5,0))),"")</f>
        <v/>
      </c>
      <c r="E11" s="42" t="str">
        <f>IFERROR(IF(LEN(INDEX(Metrics!$B$6:$E$70,ROW($A11)-ROW($A$5),MATCH(E$5,Metrics!$B$5:$E$5,0)))=0,"",INDEX(Metrics!$B$6:$E$70,ROW($A11)-ROW($A$5),MATCH(E$5,Metrics!$B$5:$E$5,0))),"")</f>
        <v/>
      </c>
      <c r="F11" s="42" t="str">
        <f>IFERROR(IF(INDEX(Metrics!$G$6:$G$70,MATCH(CY_Target_Cumulative!$D11,Metrics!$D$6:$D$70,0))=Calc!$K$8,SUM(CY_Target!$F11:F11),AVERAGE(CY_Target!$F11:F11)),"")</f>
        <v/>
      </c>
      <c r="G11" s="42" t="str">
        <f>IFERROR(IF(INDEX(Metrics!$G$6:$G$70,MATCH(CY_Target_Cumulative!$D11,Metrics!$D$6:$D$70,0))=Calc!$K$8,SUM(CY_Target!$F11:G11),AVERAGE(CY_Target!$F11:G11)),"")</f>
        <v/>
      </c>
      <c r="H11" s="42" t="str">
        <f>IFERROR(IF(INDEX(Metrics!$G$6:$G$70,MATCH(CY_Target_Cumulative!$D11,Metrics!$D$6:$D$70,0))=Calc!$K$8,SUM(CY_Target!$F11:H11),AVERAGE(CY_Target!$F11:H11)),"")</f>
        <v/>
      </c>
      <c r="I11" s="42" t="str">
        <f>IFERROR(IF(INDEX(Metrics!$G$6:$G$70,MATCH(CY_Target_Cumulative!$D11,Metrics!$D$6:$D$70,0))=Calc!$K$8,SUM(CY_Target!$F11:I11),AVERAGE(CY_Target!$F11:I11)),"")</f>
        <v/>
      </c>
      <c r="J11" s="42" t="str">
        <f>IFERROR(IF(INDEX(Metrics!$G$6:$G$70,MATCH(CY_Target_Cumulative!$D11,Metrics!$D$6:$D$70,0))=Calc!$K$8,SUM(CY_Target!$F11:J11),AVERAGE(CY_Target!$F11:J11)),"")</f>
        <v/>
      </c>
      <c r="K11" s="42" t="str">
        <f>IFERROR(IF(INDEX(Metrics!$G$6:$G$70,MATCH(CY_Target_Cumulative!$D11,Metrics!$D$6:$D$70,0))=Calc!$K$8,SUM(CY_Target!$F11:K11),AVERAGE(CY_Target!$F11:K11)),"")</f>
        <v/>
      </c>
      <c r="L11" s="195" t="str">
        <f>IFERROR(IF(INDEX(Metrics!$G$6:$G$70,MATCH(CY_Target_Cumulative!$D11,Metrics!$D$6:$D$70,0))=Calc!$K$8,SUM(CY_Target!$F11:L11),AVERAGE(CY_Target!$F11:L11)),"")</f>
        <v/>
      </c>
      <c r="M11" s="195" t="str">
        <f>IFERROR(IF(INDEX(Metrics!$G$6:$G$70,MATCH(CY_Target_Cumulative!$D11,Metrics!$D$6:$D$70,0))=Calc!$K$8,SUM(CY_Target!$F11:M11),AVERAGE(CY_Target!$F11:M11)),"")</f>
        <v/>
      </c>
      <c r="N11" s="195" t="str">
        <f>IFERROR(IF(INDEX(Metrics!$G$6:$G$70,MATCH(CY_Target_Cumulative!$D11,Metrics!$D$6:$D$70,0))=Calc!$K$8,SUM(CY_Target!$F11:N11),AVERAGE(CY_Target!$F11:N11)),"")</f>
        <v/>
      </c>
      <c r="O11" s="195" t="str">
        <f>IFERROR(IF(INDEX(Metrics!$G$6:$G$70,MATCH(CY_Target_Cumulative!$D11,Metrics!$D$6:$D$70,0))=Calc!$K$8,SUM(CY_Target!$F11:O11),AVERAGE(CY_Target!$F11:O11)),"")</f>
        <v/>
      </c>
      <c r="P11" s="195" t="str">
        <f>IFERROR(IF(INDEX(Metrics!$G$6:$G$70,MATCH(CY_Target_Cumulative!$D11,Metrics!$D$6:$D$70,0))=Calc!$K$8,SUM(CY_Target!$F11:P11),AVERAGE(CY_Target!$F11:P11)),"")</f>
        <v/>
      </c>
      <c r="Q11" s="196" t="str">
        <f>IFERROR(IF(INDEX(Metrics!$G$6:$G$70,MATCH(CY_Target_Cumulative!$D11,Metrics!$D$6:$D$70,0))=Calc!$K$8,SUM(CY_Target!$F11:Q11),AVERAGE(CY_Target!$F11:Q11)),"")</f>
        <v/>
      </c>
    </row>
    <row r="12" spans="1:17" x14ac:dyDescent="0.25">
      <c r="A12" s="3"/>
      <c r="B12" s="69">
        <f>IFERROR(IF(LEN(INDEX(Metrics!$B$6:$E$70,ROW($A12)-ROW($A$5),MATCH(B$5,Metrics!$B$5:$E$5,0)))=0,"",INDEX(Metrics!$B$6:$E$70,ROW($A12)-ROW($A$5),MATCH(B$5,Metrics!$B$5:$E$5,0))),"")</f>
        <v>107</v>
      </c>
      <c r="C12" s="178" t="str">
        <f>IFERROR(IF(LEN(INDEX(Metrics!$B$6:$E$70,ROW($A12)-ROW($A$5),MATCH(C$5,Metrics!$B$5:$E$5,0)))=0,"",INDEX(Metrics!$B$6:$E$70,ROW($A12)-ROW($A$5),MATCH(C$5,Metrics!$B$5:$E$5,0))),"")</f>
        <v>Efficiency and Speed</v>
      </c>
      <c r="D12" s="178" t="str">
        <f>IFERROR(IF(LEN(INDEX(Metrics!$B$6:$E$70,ROW($A12)-ROW($A$5),MATCH(D$5,Metrics!$B$5:$E$5,0)))=0,"",INDEX(Metrics!$B$6:$E$70,ROW($A12)-ROW($A$5),MATCH(D$5,Metrics!$B$5:$E$5,0))),"")</f>
        <v/>
      </c>
      <c r="E12" s="42" t="str">
        <f>IFERROR(IF(LEN(INDEX(Metrics!$B$6:$E$70,ROW($A12)-ROW($A$5),MATCH(E$5,Metrics!$B$5:$E$5,0)))=0,"",INDEX(Metrics!$B$6:$E$70,ROW($A12)-ROW($A$5),MATCH(E$5,Metrics!$B$5:$E$5,0))),"")</f>
        <v/>
      </c>
      <c r="F12" s="42" t="str">
        <f>IFERROR(IF(INDEX(Metrics!$G$6:$G$70,MATCH(CY_Target_Cumulative!$D12,Metrics!$D$6:$D$70,0))=Calc!$K$8,SUM(CY_Target!$F12:F12),AVERAGE(CY_Target!$F12:F12)),"")</f>
        <v/>
      </c>
      <c r="G12" s="42" t="str">
        <f>IFERROR(IF(INDEX(Metrics!$G$6:$G$70,MATCH(CY_Target_Cumulative!$D12,Metrics!$D$6:$D$70,0))=Calc!$K$8,SUM(CY_Target!$F12:G12),AVERAGE(CY_Target!$F12:G12)),"")</f>
        <v/>
      </c>
      <c r="H12" s="42" t="str">
        <f>IFERROR(IF(INDEX(Metrics!$G$6:$G$70,MATCH(CY_Target_Cumulative!$D12,Metrics!$D$6:$D$70,0))=Calc!$K$8,SUM(CY_Target!$F12:H12),AVERAGE(CY_Target!$F12:H12)),"")</f>
        <v/>
      </c>
      <c r="I12" s="42" t="str">
        <f>IFERROR(IF(INDEX(Metrics!$G$6:$G$70,MATCH(CY_Target_Cumulative!$D12,Metrics!$D$6:$D$70,0))=Calc!$K$8,SUM(CY_Target!$F12:I12),AVERAGE(CY_Target!$F12:I12)),"")</f>
        <v/>
      </c>
      <c r="J12" s="42" t="str">
        <f>IFERROR(IF(INDEX(Metrics!$G$6:$G$70,MATCH(CY_Target_Cumulative!$D12,Metrics!$D$6:$D$70,0))=Calc!$K$8,SUM(CY_Target!$F12:J12),AVERAGE(CY_Target!$F12:J12)),"")</f>
        <v/>
      </c>
      <c r="K12" s="42" t="str">
        <f>IFERROR(IF(INDEX(Metrics!$G$6:$G$70,MATCH(CY_Target_Cumulative!$D12,Metrics!$D$6:$D$70,0))=Calc!$K$8,SUM(CY_Target!$F12:K12),AVERAGE(CY_Target!$F12:K12)),"")</f>
        <v/>
      </c>
      <c r="L12" s="42" t="str">
        <f>IFERROR(IF(INDEX(Metrics!$G$6:$G$70,MATCH(CY_Target_Cumulative!$D12,Metrics!$D$6:$D$70,0))=Calc!$K$8,SUM(CY_Target!$F12:L12),AVERAGE(CY_Target!$F12:L12)),"")</f>
        <v/>
      </c>
      <c r="M12" s="42" t="str">
        <f>IFERROR(IF(INDEX(Metrics!$G$6:$G$70,MATCH(CY_Target_Cumulative!$D12,Metrics!$D$6:$D$70,0))=Calc!$K$8,SUM(CY_Target!$F12:M12),AVERAGE(CY_Target!$F12:M12)),"")</f>
        <v/>
      </c>
      <c r="N12" s="42" t="str">
        <f>IFERROR(IF(INDEX(Metrics!$G$6:$G$70,MATCH(CY_Target_Cumulative!$D12,Metrics!$D$6:$D$70,0))=Calc!$K$8,SUM(CY_Target!$F12:N12),AVERAGE(CY_Target!$F12:N12)),"")</f>
        <v/>
      </c>
      <c r="O12" s="42" t="str">
        <f>IFERROR(IF(INDEX(Metrics!$G$6:$G$70,MATCH(CY_Target_Cumulative!$D12,Metrics!$D$6:$D$70,0))=Calc!$K$8,SUM(CY_Target!$F12:O12),AVERAGE(CY_Target!$F12:O12)),"")</f>
        <v/>
      </c>
      <c r="P12" s="42" t="str">
        <f>IFERROR(IF(INDEX(Metrics!$G$6:$G$70,MATCH(CY_Target_Cumulative!$D12,Metrics!$D$6:$D$70,0))=Calc!$K$8,SUM(CY_Target!$F12:P12),AVERAGE(CY_Target!$F12:P12)),"")</f>
        <v/>
      </c>
      <c r="Q12" s="197" t="str">
        <f>IFERROR(IF(INDEX(Metrics!$G$6:$G$70,MATCH(CY_Target_Cumulative!$D12,Metrics!$D$6:$D$70,0))=Calc!$K$8,SUM(CY_Target!$F12:Q12),AVERAGE(CY_Target!$F12:Q12)),"")</f>
        <v/>
      </c>
    </row>
    <row r="13" spans="1:17" x14ac:dyDescent="0.25">
      <c r="A13" s="3"/>
      <c r="B13" s="69">
        <f>IFERROR(IF(LEN(INDEX(Metrics!$B$6:$E$70,ROW($A13)-ROW($A$5),MATCH(B$5,Metrics!$B$5:$E$5,0)))=0,"",INDEX(Metrics!$B$6:$E$70,ROW($A13)-ROW($A$5),MATCH(B$5,Metrics!$B$5:$E$5,0))),"")</f>
        <v>201</v>
      </c>
      <c r="C13" s="178" t="str">
        <f>IFERROR(IF(LEN(INDEX(Metrics!$B$6:$E$70,ROW($A13)-ROW($A$5),MATCH(C$5,Metrics!$B$5:$E$5,0)))=0,"",INDEX(Metrics!$B$6:$E$70,ROW($A13)-ROW($A$5),MATCH(C$5,Metrics!$B$5:$E$5,0))),"")</f>
        <v>Cost and Investment</v>
      </c>
      <c r="D13" s="178" t="str">
        <f>IFERROR(IF(LEN(INDEX(Metrics!$B$6:$E$70,ROW($A13)-ROW($A$5),MATCH(D$5,Metrics!$B$5:$E$5,0)))=0,"",INDEX(Metrics!$B$6:$E$70,ROW($A13)-ROW($A$5),MATCH(D$5,Metrics!$B$5:$E$5,0))),"")</f>
        <v>Cost per Hire</v>
      </c>
      <c r="E13" s="42" t="str">
        <f>IFERROR(IF(LEN(INDEX(Metrics!$B$6:$E$70,ROW($A13)-ROW($A$5),MATCH(E$5,Metrics!$B$5:$E$5,0)))=0,"",INDEX(Metrics!$B$6:$E$70,ROW($A13)-ROW($A$5),MATCH(E$5,Metrics!$B$5:$E$5,0))),"")</f>
        <v>USD</v>
      </c>
      <c r="F13" s="52">
        <f>IFERROR(IF(INDEX(Metrics!$G$6:$G$70,MATCH(CY_Target_Cumulative!$D13,Metrics!$D$6:$D$70,0))=Calc!$K$8,SUM(CY_Target!$F13:F13),AVERAGE(CY_Target!$F13:F13)),"")</f>
        <v>1000</v>
      </c>
      <c r="G13" s="52">
        <f>IFERROR(IF(INDEX(Metrics!$G$6:$G$70,MATCH(CY_Target_Cumulative!$D13,Metrics!$D$6:$D$70,0))=Calc!$K$8,SUM(CY_Target!$F13:G13),AVERAGE(CY_Target!$F13:G13)),"")</f>
        <v>1000</v>
      </c>
      <c r="H13" s="52">
        <f>IFERROR(IF(INDEX(Metrics!$G$6:$G$70,MATCH(CY_Target_Cumulative!$D13,Metrics!$D$6:$D$70,0))=Calc!$K$8,SUM(CY_Target!$F13:H13),AVERAGE(CY_Target!$F13:H13)),"")</f>
        <v>1000</v>
      </c>
      <c r="I13" s="52">
        <f>IFERROR(IF(INDEX(Metrics!$G$6:$G$70,MATCH(CY_Target_Cumulative!$D13,Metrics!$D$6:$D$70,0))=Calc!$K$8,SUM(CY_Target!$F13:I13),AVERAGE(CY_Target!$F13:I13)),"")</f>
        <v>1000</v>
      </c>
      <c r="J13" s="52">
        <f>IFERROR(IF(INDEX(Metrics!$G$6:$G$70,MATCH(CY_Target_Cumulative!$D13,Metrics!$D$6:$D$70,0))=Calc!$K$8,SUM(CY_Target!$F13:J13),AVERAGE(CY_Target!$F13:J13)),"")</f>
        <v>1000</v>
      </c>
      <c r="K13" s="52">
        <f>IFERROR(IF(INDEX(Metrics!$G$6:$G$70,MATCH(CY_Target_Cumulative!$D13,Metrics!$D$6:$D$70,0))=Calc!$K$8,SUM(CY_Target!$F13:K13),AVERAGE(CY_Target!$F13:K13)),"")</f>
        <v>1000</v>
      </c>
      <c r="L13" s="52">
        <f>IFERROR(IF(INDEX(Metrics!$G$6:$G$70,MATCH(CY_Target_Cumulative!$D13,Metrics!$D$6:$D$70,0))=Calc!$K$8,SUM(CY_Target!$F13:L13),AVERAGE(CY_Target!$F13:L13)),"")</f>
        <v>1000</v>
      </c>
      <c r="M13" s="52">
        <f>IFERROR(IF(INDEX(Metrics!$G$6:$G$70,MATCH(CY_Target_Cumulative!$D13,Metrics!$D$6:$D$70,0))=Calc!$K$8,SUM(CY_Target!$F13:M13),AVERAGE(CY_Target!$F13:M13)),"")</f>
        <v>1000</v>
      </c>
      <c r="N13" s="52">
        <f>IFERROR(IF(INDEX(Metrics!$G$6:$G$70,MATCH(CY_Target_Cumulative!$D13,Metrics!$D$6:$D$70,0))=Calc!$K$8,SUM(CY_Target!$F13:N13),AVERAGE(CY_Target!$F13:N13)),"")</f>
        <v>1000</v>
      </c>
      <c r="O13" s="52">
        <f>IFERROR(IF(INDEX(Metrics!$G$6:$G$70,MATCH(CY_Target_Cumulative!$D13,Metrics!$D$6:$D$70,0))=Calc!$K$8,SUM(CY_Target!$F13:O13),AVERAGE(CY_Target!$F13:O13)),"")</f>
        <v>1000</v>
      </c>
      <c r="P13" s="52">
        <f>IFERROR(IF(INDEX(Metrics!$G$6:$G$70,MATCH(CY_Target_Cumulative!$D13,Metrics!$D$6:$D$70,0))=Calc!$K$8,SUM(CY_Target!$F13:P13),AVERAGE(CY_Target!$F13:P13)),"")</f>
        <v>1000</v>
      </c>
      <c r="Q13" s="82">
        <f>IFERROR(IF(INDEX(Metrics!$G$6:$G$70,MATCH(CY_Target_Cumulative!$D13,Metrics!$D$6:$D$70,0))=Calc!$K$8,SUM(CY_Target!$F13:Q13),AVERAGE(CY_Target!$F13:Q13)),"")</f>
        <v>1000</v>
      </c>
    </row>
    <row r="14" spans="1:17" x14ac:dyDescent="0.25">
      <c r="A14" s="3"/>
      <c r="B14" s="69">
        <f>IFERROR(IF(LEN(INDEX(Metrics!$B$6:$E$70,ROW($A14)-ROW($A$5),MATCH(B$5,Metrics!$B$5:$E$5,0)))=0,"",INDEX(Metrics!$B$6:$E$70,ROW($A14)-ROW($A$5),MATCH(B$5,Metrics!$B$5:$E$5,0))),"")</f>
        <v>202</v>
      </c>
      <c r="C14" s="178" t="str">
        <f>IFERROR(IF(LEN(INDEX(Metrics!$B$6:$E$70,ROW($A14)-ROW($A$5),MATCH(C$5,Metrics!$B$5:$E$5,0)))=0,"",INDEX(Metrics!$B$6:$E$70,ROW($A14)-ROW($A$5),MATCH(C$5,Metrics!$B$5:$E$5,0))),"")</f>
        <v>Cost and Investment</v>
      </c>
      <c r="D14" s="178" t="str">
        <f>IFERROR(IF(LEN(INDEX(Metrics!$B$6:$E$70,ROW($A14)-ROW($A$5),MATCH(D$5,Metrics!$B$5:$E$5,0)))=0,"",INDEX(Metrics!$B$6:$E$70,ROW($A14)-ROW($A$5),MATCH(D$5,Metrics!$B$5:$E$5,0))),"")</f>
        <v>Recruitment Marketing ROI</v>
      </c>
      <c r="E14" s="42" t="str">
        <f>IFERROR(IF(LEN(INDEX(Metrics!$B$6:$E$70,ROW($A14)-ROW($A$5),MATCH(E$5,Metrics!$B$5:$E$5,0)))=0,"",INDEX(Metrics!$B$6:$E$70,ROW($A14)-ROW($A$5),MATCH(E$5,Metrics!$B$5:$E$5,0))),"")</f>
        <v>%</v>
      </c>
      <c r="F14" s="50">
        <f>IFERROR(IF(INDEX(Metrics!$G$6:$G$70,MATCH(CY_Target_Cumulative!$D14,Metrics!$D$6:$D$70,0))=Calc!$K$8,SUM(CY_Target!$F14:F14),AVERAGE(CY_Target!$F14:F14)),"")</f>
        <v>0.15</v>
      </c>
      <c r="G14" s="50">
        <f>IFERROR(IF(INDEX(Metrics!$G$6:$G$70,MATCH(CY_Target_Cumulative!$D14,Metrics!$D$6:$D$70,0))=Calc!$K$8,SUM(CY_Target!$F14:G14),AVERAGE(CY_Target!$F14:G14)),"")</f>
        <v>0.15</v>
      </c>
      <c r="H14" s="50">
        <f>IFERROR(IF(INDEX(Metrics!$G$6:$G$70,MATCH(CY_Target_Cumulative!$D14,Metrics!$D$6:$D$70,0))=Calc!$K$8,SUM(CY_Target!$F14:H14),AVERAGE(CY_Target!$F14:H14)),"")</f>
        <v>0.15</v>
      </c>
      <c r="I14" s="50">
        <f>IFERROR(IF(INDEX(Metrics!$G$6:$G$70,MATCH(CY_Target_Cumulative!$D14,Metrics!$D$6:$D$70,0))=Calc!$K$8,SUM(CY_Target!$F14:I14),AVERAGE(CY_Target!$F14:I14)),"")</f>
        <v>0.15</v>
      </c>
      <c r="J14" s="50">
        <f>IFERROR(IF(INDEX(Metrics!$G$6:$G$70,MATCH(CY_Target_Cumulative!$D14,Metrics!$D$6:$D$70,0))=Calc!$K$8,SUM(CY_Target!$F14:J14),AVERAGE(CY_Target!$F14:J14)),"")</f>
        <v>0.15</v>
      </c>
      <c r="K14" s="50">
        <f>IFERROR(IF(INDEX(Metrics!$G$6:$G$70,MATCH(CY_Target_Cumulative!$D14,Metrics!$D$6:$D$70,0))=Calc!$K$8,SUM(CY_Target!$F14:K14),AVERAGE(CY_Target!$F14:K14)),"")</f>
        <v>0.15</v>
      </c>
      <c r="L14" s="50">
        <f>IFERROR(IF(INDEX(Metrics!$G$6:$G$70,MATCH(CY_Target_Cumulative!$D14,Metrics!$D$6:$D$70,0))=Calc!$K$8,SUM(CY_Target!$F14:L14),AVERAGE(CY_Target!$F14:L14)),"")</f>
        <v>0.15</v>
      </c>
      <c r="M14" s="50">
        <f>IFERROR(IF(INDEX(Metrics!$G$6:$G$70,MATCH(CY_Target_Cumulative!$D14,Metrics!$D$6:$D$70,0))=Calc!$K$8,SUM(CY_Target!$F14:M14),AVERAGE(CY_Target!$F14:M14)),"")</f>
        <v>0.15</v>
      </c>
      <c r="N14" s="50">
        <f>IFERROR(IF(INDEX(Metrics!$G$6:$G$70,MATCH(CY_Target_Cumulative!$D14,Metrics!$D$6:$D$70,0))=Calc!$K$8,SUM(CY_Target!$F14:N14),AVERAGE(CY_Target!$F14:N14)),"")</f>
        <v>0.15</v>
      </c>
      <c r="O14" s="50">
        <f>IFERROR(IF(INDEX(Metrics!$G$6:$G$70,MATCH(CY_Target_Cumulative!$D14,Metrics!$D$6:$D$70,0))=Calc!$K$8,SUM(CY_Target!$F14:O14),AVERAGE(CY_Target!$F14:O14)),"")</f>
        <v>0.15</v>
      </c>
      <c r="P14" s="50">
        <f>IFERROR(IF(INDEX(Metrics!$G$6:$G$70,MATCH(CY_Target_Cumulative!$D14,Metrics!$D$6:$D$70,0))=Calc!$K$8,SUM(CY_Target!$F14:P14),AVERAGE(CY_Target!$F14:P14)),"")</f>
        <v>0.15</v>
      </c>
      <c r="Q14" s="80">
        <f>IFERROR(IF(INDEX(Metrics!$G$6:$G$70,MATCH(CY_Target_Cumulative!$D14,Metrics!$D$6:$D$70,0))=Calc!$K$8,SUM(CY_Target!$F14:Q14),AVERAGE(CY_Target!$F14:Q14)),"")</f>
        <v>0.15</v>
      </c>
    </row>
    <row r="15" spans="1:17" x14ac:dyDescent="0.25">
      <c r="A15" s="3"/>
      <c r="B15" s="69">
        <f>IFERROR(IF(LEN(INDEX(Metrics!$B$6:$E$70,ROW($A15)-ROW($A$5),MATCH(B$5,Metrics!$B$5:$E$5,0)))=0,"",INDEX(Metrics!$B$6:$E$70,ROW($A15)-ROW($A$5),MATCH(B$5,Metrics!$B$5:$E$5,0))),"")</f>
        <v>203</v>
      </c>
      <c r="C15" s="178" t="str">
        <f>IFERROR(IF(LEN(INDEX(Metrics!$B$6:$E$70,ROW($A15)-ROW($A$5),MATCH(C$5,Metrics!$B$5:$E$5,0)))=0,"",INDEX(Metrics!$B$6:$E$70,ROW($A15)-ROW($A$5),MATCH(C$5,Metrics!$B$5:$E$5,0))),"")</f>
        <v>Cost and Investment</v>
      </c>
      <c r="D15" s="178" t="str">
        <f>IFERROR(IF(LEN(INDEX(Metrics!$B$6:$E$70,ROW($A15)-ROW($A$5),MATCH(D$5,Metrics!$B$5:$E$5,0)))=0,"",INDEX(Metrics!$B$6:$E$70,ROW($A15)-ROW($A$5),MATCH(D$5,Metrics!$B$5:$E$5,0))),"")</f>
        <v>Recruitment Cost Ratio</v>
      </c>
      <c r="E15" s="42" t="str">
        <f>IFERROR(IF(LEN(INDEX(Metrics!$B$6:$E$70,ROW($A15)-ROW($A$5),MATCH(E$5,Metrics!$B$5:$E$5,0)))=0,"",INDEX(Metrics!$B$6:$E$70,ROW($A15)-ROW($A$5),MATCH(E$5,Metrics!$B$5:$E$5,0))),"")</f>
        <v>%</v>
      </c>
      <c r="F15" s="49">
        <f>IFERROR(IF(INDEX(Metrics!$G$6:$G$70,MATCH(CY_Target_Cumulative!$D15,Metrics!$D$6:$D$70,0))=Calc!$K$8,SUM(CY_Target!$F15:F15),AVERAGE(CY_Target!$F15:F15)),"")</f>
        <v>0.02</v>
      </c>
      <c r="G15" s="49">
        <f>IFERROR(IF(INDEX(Metrics!$G$6:$G$70,MATCH(CY_Target_Cumulative!$D15,Metrics!$D$6:$D$70,0))=Calc!$K$8,SUM(CY_Target!$F15:G15),AVERAGE(CY_Target!$F15:G15)),"")</f>
        <v>0.02</v>
      </c>
      <c r="H15" s="49">
        <f>IFERROR(IF(INDEX(Metrics!$G$6:$G$70,MATCH(CY_Target_Cumulative!$D15,Metrics!$D$6:$D$70,0))=Calc!$K$8,SUM(CY_Target!$F15:H15),AVERAGE(CY_Target!$F15:H15)),"")</f>
        <v>0.02</v>
      </c>
      <c r="I15" s="49">
        <f>IFERROR(IF(INDEX(Metrics!$G$6:$G$70,MATCH(CY_Target_Cumulative!$D15,Metrics!$D$6:$D$70,0))=Calc!$K$8,SUM(CY_Target!$F15:I15),AVERAGE(CY_Target!$F15:I15)),"")</f>
        <v>0.02</v>
      </c>
      <c r="J15" s="49">
        <f>IFERROR(IF(INDEX(Metrics!$G$6:$G$70,MATCH(CY_Target_Cumulative!$D15,Metrics!$D$6:$D$70,0))=Calc!$K$8,SUM(CY_Target!$F15:J15),AVERAGE(CY_Target!$F15:J15)),"")</f>
        <v>0.02</v>
      </c>
      <c r="K15" s="49">
        <f>IFERROR(IF(INDEX(Metrics!$G$6:$G$70,MATCH(CY_Target_Cumulative!$D15,Metrics!$D$6:$D$70,0))=Calc!$K$8,SUM(CY_Target!$F15:K15),AVERAGE(CY_Target!$F15:K15)),"")</f>
        <v>0.02</v>
      </c>
      <c r="L15" s="49">
        <f>IFERROR(IF(INDEX(Metrics!$G$6:$G$70,MATCH(CY_Target_Cumulative!$D15,Metrics!$D$6:$D$70,0))=Calc!$K$8,SUM(CY_Target!$F15:L15),AVERAGE(CY_Target!$F15:L15)),"")</f>
        <v>0.02</v>
      </c>
      <c r="M15" s="49">
        <f>IFERROR(IF(INDEX(Metrics!$G$6:$G$70,MATCH(CY_Target_Cumulative!$D15,Metrics!$D$6:$D$70,0))=Calc!$K$8,SUM(CY_Target!$F15:M15),AVERAGE(CY_Target!$F15:M15)),"")</f>
        <v>0.02</v>
      </c>
      <c r="N15" s="49">
        <f>IFERROR(IF(INDEX(Metrics!$G$6:$G$70,MATCH(CY_Target_Cumulative!$D15,Metrics!$D$6:$D$70,0))=Calc!$K$8,SUM(CY_Target!$F15:N15),AVERAGE(CY_Target!$F15:N15)),"")</f>
        <v>0.02</v>
      </c>
      <c r="O15" s="49">
        <f>IFERROR(IF(INDEX(Metrics!$G$6:$G$70,MATCH(CY_Target_Cumulative!$D15,Metrics!$D$6:$D$70,0))=Calc!$K$8,SUM(CY_Target!$F15:O15),AVERAGE(CY_Target!$F15:O15)),"")</f>
        <v>0.02</v>
      </c>
      <c r="P15" s="49">
        <f>IFERROR(IF(INDEX(Metrics!$G$6:$G$70,MATCH(CY_Target_Cumulative!$D15,Metrics!$D$6:$D$70,0))=Calc!$K$8,SUM(CY_Target!$F15:P15),AVERAGE(CY_Target!$F15:P15)),"")</f>
        <v>0.02</v>
      </c>
      <c r="Q15" s="83">
        <f>IFERROR(IF(INDEX(Metrics!$G$6:$G$70,MATCH(CY_Target_Cumulative!$D15,Metrics!$D$6:$D$70,0))=Calc!$K$8,SUM(CY_Target!$F15:Q15),AVERAGE(CY_Target!$F15:Q15)),"")</f>
        <v>0.02</v>
      </c>
    </row>
    <row r="16" spans="1:17" x14ac:dyDescent="0.25">
      <c r="A16" s="3"/>
      <c r="B16" s="69">
        <f>IFERROR(IF(LEN(INDEX(Metrics!$B$6:$E$70,ROW($A16)-ROW($A$5),MATCH(B$5,Metrics!$B$5:$E$5,0)))=0,"",INDEX(Metrics!$B$6:$E$70,ROW($A16)-ROW($A$5),MATCH(B$5,Metrics!$B$5:$E$5,0))),"")</f>
        <v>204</v>
      </c>
      <c r="C16" s="178" t="str">
        <f>IFERROR(IF(LEN(INDEX(Metrics!$B$6:$E$70,ROW($A16)-ROW($A$5),MATCH(C$5,Metrics!$B$5:$E$5,0)))=0,"",INDEX(Metrics!$B$6:$E$70,ROW($A16)-ROW($A$5),MATCH(C$5,Metrics!$B$5:$E$5,0))),"")</f>
        <v>Cost and Investment</v>
      </c>
      <c r="D16" s="178" t="str">
        <f>IFERROR(IF(LEN(INDEX(Metrics!$B$6:$E$70,ROW($A16)-ROW($A$5),MATCH(D$5,Metrics!$B$5:$E$5,0)))=0,"",INDEX(Metrics!$B$6:$E$70,ROW($A16)-ROW($A$5),MATCH(D$5,Metrics!$B$5:$E$5,0))),"")</f>
        <v/>
      </c>
      <c r="E16" s="42" t="str">
        <f>IFERROR(IF(LEN(INDEX(Metrics!$B$6:$E$70,ROW($A16)-ROW($A$5),MATCH(E$5,Metrics!$B$5:$E$5,0)))=0,"",INDEX(Metrics!$B$6:$E$70,ROW($A16)-ROW($A$5),MATCH(E$5,Metrics!$B$5:$E$5,0))),"")</f>
        <v/>
      </c>
      <c r="F16" s="42" t="str">
        <f>IFERROR(IF(INDEX(Metrics!$G$6:$G$70,MATCH(CY_Target_Cumulative!$D16,Metrics!$D$6:$D$70,0))=Calc!$K$8,SUM(CY_Target!$F16:F16),AVERAGE(CY_Target!$F16:F16)),"")</f>
        <v/>
      </c>
      <c r="G16" s="42" t="str">
        <f>IFERROR(IF(INDEX(Metrics!$G$6:$G$70,MATCH(CY_Target_Cumulative!$D16,Metrics!$D$6:$D$70,0))=Calc!$K$8,SUM(CY_Target!$F16:G16),AVERAGE(CY_Target!$F16:G16)),"")</f>
        <v/>
      </c>
      <c r="H16" s="42" t="str">
        <f>IFERROR(IF(INDEX(Metrics!$G$6:$G$70,MATCH(CY_Target_Cumulative!$D16,Metrics!$D$6:$D$70,0))=Calc!$K$8,SUM(CY_Target!$F16:H16),AVERAGE(CY_Target!$F16:H16)),"")</f>
        <v/>
      </c>
      <c r="I16" s="42" t="str">
        <f>IFERROR(IF(INDEX(Metrics!$G$6:$G$70,MATCH(CY_Target_Cumulative!$D16,Metrics!$D$6:$D$70,0))=Calc!$K$8,SUM(CY_Target!$F16:I16),AVERAGE(CY_Target!$F16:I16)),"")</f>
        <v/>
      </c>
      <c r="J16" s="42" t="str">
        <f>IFERROR(IF(INDEX(Metrics!$G$6:$G$70,MATCH(CY_Target_Cumulative!$D16,Metrics!$D$6:$D$70,0))=Calc!$K$8,SUM(CY_Target!$F16:J16),AVERAGE(CY_Target!$F16:J16)),"")</f>
        <v/>
      </c>
      <c r="K16" s="42" t="str">
        <f>IFERROR(IF(INDEX(Metrics!$G$6:$G$70,MATCH(CY_Target_Cumulative!$D16,Metrics!$D$6:$D$70,0))=Calc!$K$8,SUM(CY_Target!$F16:K16),AVERAGE(CY_Target!$F16:K16)),"")</f>
        <v/>
      </c>
      <c r="L16" s="195" t="str">
        <f>IFERROR(IF(INDEX(Metrics!$G$6:$G$70,MATCH(CY_Target_Cumulative!$D16,Metrics!$D$6:$D$70,0))=Calc!$K$8,SUM(CY_Target!$F16:L16),AVERAGE(CY_Target!$F16:L16)),"")</f>
        <v/>
      </c>
      <c r="M16" s="195" t="str">
        <f>IFERROR(IF(INDEX(Metrics!$G$6:$G$70,MATCH(CY_Target_Cumulative!$D16,Metrics!$D$6:$D$70,0))=Calc!$K$8,SUM(CY_Target!$F16:M16),AVERAGE(CY_Target!$F16:M16)),"")</f>
        <v/>
      </c>
      <c r="N16" s="195" t="str">
        <f>IFERROR(IF(INDEX(Metrics!$G$6:$G$70,MATCH(CY_Target_Cumulative!$D16,Metrics!$D$6:$D$70,0))=Calc!$K$8,SUM(CY_Target!$F16:N16),AVERAGE(CY_Target!$F16:N16)),"")</f>
        <v/>
      </c>
      <c r="O16" s="195" t="str">
        <f>IFERROR(IF(INDEX(Metrics!$G$6:$G$70,MATCH(CY_Target_Cumulative!$D16,Metrics!$D$6:$D$70,0))=Calc!$K$8,SUM(CY_Target!$F16:O16),AVERAGE(CY_Target!$F16:O16)),"")</f>
        <v/>
      </c>
      <c r="P16" s="195" t="str">
        <f>IFERROR(IF(INDEX(Metrics!$G$6:$G$70,MATCH(CY_Target_Cumulative!$D16,Metrics!$D$6:$D$70,0))=Calc!$K$8,SUM(CY_Target!$F16:P16),AVERAGE(CY_Target!$F16:P16)),"")</f>
        <v/>
      </c>
      <c r="Q16" s="196" t="str">
        <f>IFERROR(IF(INDEX(Metrics!$G$6:$G$70,MATCH(CY_Target_Cumulative!$D16,Metrics!$D$6:$D$70,0))=Calc!$K$8,SUM(CY_Target!$F16:Q16),AVERAGE(CY_Target!$F16:Q16)),"")</f>
        <v/>
      </c>
    </row>
    <row r="17" spans="1:17" x14ac:dyDescent="0.25">
      <c r="A17" s="3"/>
      <c r="B17" s="69">
        <f>IFERROR(IF(LEN(INDEX(Metrics!$B$6:$E$70,ROW($A17)-ROW($A$5),MATCH(B$5,Metrics!$B$5:$E$5,0)))=0,"",INDEX(Metrics!$B$6:$E$70,ROW($A17)-ROW($A$5),MATCH(B$5,Metrics!$B$5:$E$5,0))),"")</f>
        <v>205</v>
      </c>
      <c r="C17" s="178" t="str">
        <f>IFERROR(IF(LEN(INDEX(Metrics!$B$6:$E$70,ROW($A17)-ROW($A$5),MATCH(C$5,Metrics!$B$5:$E$5,0)))=0,"",INDEX(Metrics!$B$6:$E$70,ROW($A17)-ROW($A$5),MATCH(C$5,Metrics!$B$5:$E$5,0))),"")</f>
        <v>Cost and Investment</v>
      </c>
      <c r="D17" s="178" t="str">
        <f>IFERROR(IF(LEN(INDEX(Metrics!$B$6:$E$70,ROW($A17)-ROW($A$5),MATCH(D$5,Metrics!$B$5:$E$5,0)))=0,"",INDEX(Metrics!$B$6:$E$70,ROW($A17)-ROW($A$5),MATCH(D$5,Metrics!$B$5:$E$5,0))),"")</f>
        <v/>
      </c>
      <c r="E17" s="42" t="str">
        <f>IFERROR(IF(LEN(INDEX(Metrics!$B$6:$E$70,ROW($A17)-ROW($A$5),MATCH(E$5,Metrics!$B$5:$E$5,0)))=0,"",INDEX(Metrics!$B$6:$E$70,ROW($A17)-ROW($A$5),MATCH(E$5,Metrics!$B$5:$E$5,0))),"")</f>
        <v/>
      </c>
      <c r="F17" s="42" t="str">
        <f>IFERROR(IF(INDEX(Metrics!$G$6:$G$70,MATCH(CY_Target_Cumulative!$D17,Metrics!$D$6:$D$70,0))=Calc!$K$8,SUM(CY_Target!$F17:F17),AVERAGE(CY_Target!$F17:F17)),"")</f>
        <v/>
      </c>
      <c r="G17" s="42" t="str">
        <f>IFERROR(IF(INDEX(Metrics!$G$6:$G$70,MATCH(CY_Target_Cumulative!$D17,Metrics!$D$6:$D$70,0))=Calc!$K$8,SUM(CY_Target!$F17:G17),AVERAGE(CY_Target!$F17:G17)),"")</f>
        <v/>
      </c>
      <c r="H17" s="42" t="str">
        <f>IFERROR(IF(INDEX(Metrics!$G$6:$G$70,MATCH(CY_Target_Cumulative!$D17,Metrics!$D$6:$D$70,0))=Calc!$K$8,SUM(CY_Target!$F17:H17),AVERAGE(CY_Target!$F17:H17)),"")</f>
        <v/>
      </c>
      <c r="I17" s="42" t="str">
        <f>IFERROR(IF(INDEX(Metrics!$G$6:$G$70,MATCH(CY_Target_Cumulative!$D17,Metrics!$D$6:$D$70,0))=Calc!$K$8,SUM(CY_Target!$F17:I17),AVERAGE(CY_Target!$F17:I17)),"")</f>
        <v/>
      </c>
      <c r="J17" s="42" t="str">
        <f>IFERROR(IF(INDEX(Metrics!$G$6:$G$70,MATCH(CY_Target_Cumulative!$D17,Metrics!$D$6:$D$70,0))=Calc!$K$8,SUM(CY_Target!$F17:J17),AVERAGE(CY_Target!$F17:J17)),"")</f>
        <v/>
      </c>
      <c r="K17" s="42" t="str">
        <f>IFERROR(IF(INDEX(Metrics!$G$6:$G$70,MATCH(CY_Target_Cumulative!$D17,Metrics!$D$6:$D$70,0))=Calc!$K$8,SUM(CY_Target!$F17:K17),AVERAGE(CY_Target!$F17:K17)),"")</f>
        <v/>
      </c>
      <c r="L17" s="195" t="str">
        <f>IFERROR(IF(INDEX(Metrics!$G$6:$G$70,MATCH(CY_Target_Cumulative!$D17,Metrics!$D$6:$D$70,0))=Calc!$K$8,SUM(CY_Target!$F17:L17),AVERAGE(CY_Target!$F17:L17)),"")</f>
        <v/>
      </c>
      <c r="M17" s="195" t="str">
        <f>IFERROR(IF(INDEX(Metrics!$G$6:$G$70,MATCH(CY_Target_Cumulative!$D17,Metrics!$D$6:$D$70,0))=Calc!$K$8,SUM(CY_Target!$F17:M17),AVERAGE(CY_Target!$F17:M17)),"")</f>
        <v/>
      </c>
      <c r="N17" s="195" t="str">
        <f>IFERROR(IF(INDEX(Metrics!$G$6:$G$70,MATCH(CY_Target_Cumulative!$D17,Metrics!$D$6:$D$70,0))=Calc!$K$8,SUM(CY_Target!$F17:N17),AVERAGE(CY_Target!$F17:N17)),"")</f>
        <v/>
      </c>
      <c r="O17" s="195" t="str">
        <f>IFERROR(IF(INDEX(Metrics!$G$6:$G$70,MATCH(CY_Target_Cumulative!$D17,Metrics!$D$6:$D$70,0))=Calc!$K$8,SUM(CY_Target!$F17:O17),AVERAGE(CY_Target!$F17:O17)),"")</f>
        <v/>
      </c>
      <c r="P17" s="195" t="str">
        <f>IFERROR(IF(INDEX(Metrics!$G$6:$G$70,MATCH(CY_Target_Cumulative!$D17,Metrics!$D$6:$D$70,0))=Calc!$K$8,SUM(CY_Target!$F17:P17),AVERAGE(CY_Target!$F17:P17)),"")</f>
        <v/>
      </c>
      <c r="Q17" s="196" t="str">
        <f>IFERROR(IF(INDEX(Metrics!$G$6:$G$70,MATCH(CY_Target_Cumulative!$D17,Metrics!$D$6:$D$70,0))=Calc!$K$8,SUM(CY_Target!$F17:Q17),AVERAGE(CY_Target!$F17:Q17)),"")</f>
        <v/>
      </c>
    </row>
    <row r="18" spans="1:17" x14ac:dyDescent="0.25">
      <c r="A18" s="3"/>
      <c r="B18" s="69">
        <f>IFERROR(IF(LEN(INDEX(Metrics!$B$6:$E$70,ROW($A18)-ROW($A$5),MATCH(B$5,Metrics!$B$5:$E$5,0)))=0,"",INDEX(Metrics!$B$6:$E$70,ROW($A18)-ROW($A$5),MATCH(B$5,Metrics!$B$5:$E$5,0))),"")</f>
        <v>301</v>
      </c>
      <c r="C18" s="178" t="str">
        <f>IFERROR(IF(LEN(INDEX(Metrics!$B$6:$E$70,ROW($A18)-ROW($A$5),MATCH(C$5,Metrics!$B$5:$E$5,0)))=0,"",INDEX(Metrics!$B$6:$E$70,ROW($A18)-ROW($A$5),MATCH(C$5,Metrics!$B$5:$E$5,0))),"")</f>
        <v>Quality &amp; Performance</v>
      </c>
      <c r="D18" s="178" t="str">
        <f>IFERROR(IF(LEN(INDEX(Metrics!$B$6:$E$70,ROW($A18)-ROW($A$5),MATCH(D$5,Metrics!$B$5:$E$5,0)))=0,"",INDEX(Metrics!$B$6:$E$70,ROW($A18)-ROW($A$5),MATCH(D$5,Metrics!$B$5:$E$5,0))),"")</f>
        <v>Performance of Hire</v>
      </c>
      <c r="E18" s="42" t="str">
        <f>IFERROR(IF(LEN(INDEX(Metrics!$B$6:$E$70,ROW($A18)-ROW($A$5),MATCH(E$5,Metrics!$B$5:$E$5,0)))=0,"",INDEX(Metrics!$B$6:$E$70,ROW($A18)-ROW($A$5),MATCH(E$5,Metrics!$B$5:$E$5,0))),"")</f>
        <v>Points</v>
      </c>
      <c r="F18" s="51">
        <f>IFERROR(IF(INDEX(Metrics!$G$6:$G$70,MATCH(CY_Target_Cumulative!$D18,Metrics!$D$6:$D$70,0))=Calc!$K$8,SUM(CY_Target!$F18:F18),AVERAGE(CY_Target!$F18:F18)),"")</f>
        <v>85</v>
      </c>
      <c r="G18" s="51">
        <f>IFERROR(IF(INDEX(Metrics!$G$6:$G$70,MATCH(CY_Target_Cumulative!$D18,Metrics!$D$6:$D$70,0))=Calc!$K$8,SUM(CY_Target!$F18:G18),AVERAGE(CY_Target!$F18:G18)),"")</f>
        <v>85</v>
      </c>
      <c r="H18" s="51">
        <f>IFERROR(IF(INDEX(Metrics!$G$6:$G$70,MATCH(CY_Target_Cumulative!$D18,Metrics!$D$6:$D$70,0))=Calc!$K$8,SUM(CY_Target!$F18:H18),AVERAGE(CY_Target!$F18:H18)),"")</f>
        <v>85</v>
      </c>
      <c r="I18" s="51">
        <f>IFERROR(IF(INDEX(Metrics!$G$6:$G$70,MATCH(CY_Target_Cumulative!$D18,Metrics!$D$6:$D$70,0))=Calc!$K$8,SUM(CY_Target!$F18:I18),AVERAGE(CY_Target!$F18:I18)),"")</f>
        <v>85</v>
      </c>
      <c r="J18" s="51">
        <f>IFERROR(IF(INDEX(Metrics!$G$6:$G$70,MATCH(CY_Target_Cumulative!$D18,Metrics!$D$6:$D$70,0))=Calc!$K$8,SUM(CY_Target!$F18:J18),AVERAGE(CY_Target!$F18:J18)),"")</f>
        <v>85</v>
      </c>
      <c r="K18" s="51">
        <f>IFERROR(IF(INDEX(Metrics!$G$6:$G$70,MATCH(CY_Target_Cumulative!$D18,Metrics!$D$6:$D$70,0))=Calc!$K$8,SUM(CY_Target!$F18:K18),AVERAGE(CY_Target!$F18:K18)),"")</f>
        <v>85</v>
      </c>
      <c r="L18" s="52">
        <f>IFERROR(IF(INDEX(Metrics!$G$6:$G$70,MATCH(CY_Target_Cumulative!$D18,Metrics!$D$6:$D$70,0))=Calc!$K$8,SUM(CY_Target!$F18:L18),AVERAGE(CY_Target!$F18:L18)),"")</f>
        <v>85</v>
      </c>
      <c r="M18" s="52">
        <f>IFERROR(IF(INDEX(Metrics!$G$6:$G$70,MATCH(CY_Target_Cumulative!$D18,Metrics!$D$6:$D$70,0))=Calc!$K$8,SUM(CY_Target!$F18:M18),AVERAGE(CY_Target!$F18:M18)),"")</f>
        <v>85</v>
      </c>
      <c r="N18" s="52">
        <f>IFERROR(IF(INDEX(Metrics!$G$6:$G$70,MATCH(CY_Target_Cumulative!$D18,Metrics!$D$6:$D$70,0))=Calc!$K$8,SUM(CY_Target!$F18:N18),AVERAGE(CY_Target!$F18:N18)),"")</f>
        <v>85</v>
      </c>
      <c r="O18" s="52">
        <f>IFERROR(IF(INDEX(Metrics!$G$6:$G$70,MATCH(CY_Target_Cumulative!$D18,Metrics!$D$6:$D$70,0))=Calc!$K$8,SUM(CY_Target!$F18:O18),AVERAGE(CY_Target!$F18:O18)),"")</f>
        <v>85</v>
      </c>
      <c r="P18" s="52">
        <f>IFERROR(IF(INDEX(Metrics!$G$6:$G$70,MATCH(CY_Target_Cumulative!$D18,Metrics!$D$6:$D$70,0))=Calc!$K$8,SUM(CY_Target!$F18:P18),AVERAGE(CY_Target!$F18:P18)),"")</f>
        <v>85</v>
      </c>
      <c r="Q18" s="82">
        <f>IFERROR(IF(INDEX(Metrics!$G$6:$G$70,MATCH(CY_Target_Cumulative!$D18,Metrics!$D$6:$D$70,0))=Calc!$K$8,SUM(CY_Target!$F18:Q18),AVERAGE(CY_Target!$F18:Q18)),"")</f>
        <v>85</v>
      </c>
    </row>
    <row r="19" spans="1:17" x14ac:dyDescent="0.25">
      <c r="A19" s="3"/>
      <c r="B19" s="69">
        <f>IFERROR(IF(LEN(INDEX(Metrics!$B$6:$E$70,ROW($A19)-ROW($A$5),MATCH(B$5,Metrics!$B$5:$E$5,0)))=0,"",INDEX(Metrics!$B$6:$E$70,ROW($A19)-ROW($A$5),MATCH(B$5,Metrics!$B$5:$E$5,0))),"")</f>
        <v>302</v>
      </c>
      <c r="C19" s="178" t="str">
        <f>IFERROR(IF(LEN(INDEX(Metrics!$B$6:$E$70,ROW($A19)-ROW($A$5),MATCH(C$5,Metrics!$B$5:$E$5,0)))=0,"",INDEX(Metrics!$B$6:$E$70,ROW($A19)-ROW($A$5),MATCH(C$5,Metrics!$B$5:$E$5,0))),"")</f>
        <v>Quality &amp; Performance</v>
      </c>
      <c r="D19" s="178" t="str">
        <f>IFERROR(IF(LEN(INDEX(Metrics!$B$6:$E$70,ROW($A19)-ROW($A$5),MATCH(D$5,Metrics!$B$5:$E$5,0)))=0,"",INDEX(Metrics!$B$6:$E$70,ROW($A19)-ROW($A$5),MATCH(D$5,Metrics!$B$5:$E$5,0))),"")</f>
        <v>First-Year Attrition</v>
      </c>
      <c r="E19" s="42" t="str">
        <f>IFERROR(IF(LEN(INDEX(Metrics!$B$6:$E$70,ROW($A19)-ROW($A$5),MATCH(E$5,Metrics!$B$5:$E$5,0)))=0,"",INDEX(Metrics!$B$6:$E$70,ROW($A19)-ROW($A$5),MATCH(E$5,Metrics!$B$5:$E$5,0))),"")</f>
        <v>%</v>
      </c>
      <c r="F19" s="49">
        <f>IFERROR(IF(INDEX(Metrics!$G$6:$G$70,MATCH(CY_Target_Cumulative!$D19,Metrics!$D$6:$D$70,0))=Calc!$K$8,SUM(CY_Target!$F19:F19),AVERAGE(CY_Target!$F19:F19)),"")</f>
        <v>0.1</v>
      </c>
      <c r="G19" s="49">
        <f>IFERROR(IF(INDEX(Metrics!$G$6:$G$70,MATCH(CY_Target_Cumulative!$D19,Metrics!$D$6:$D$70,0))=Calc!$K$8,SUM(CY_Target!$F19:G19),AVERAGE(CY_Target!$F19:G19)),"")</f>
        <v>0.1</v>
      </c>
      <c r="H19" s="49">
        <f>IFERROR(IF(INDEX(Metrics!$G$6:$G$70,MATCH(CY_Target_Cumulative!$D19,Metrics!$D$6:$D$70,0))=Calc!$K$8,SUM(CY_Target!$F19:H19),AVERAGE(CY_Target!$F19:H19)),"")</f>
        <v>0.10000000000000002</v>
      </c>
      <c r="I19" s="49">
        <f>IFERROR(IF(INDEX(Metrics!$G$6:$G$70,MATCH(CY_Target_Cumulative!$D19,Metrics!$D$6:$D$70,0))=Calc!$K$8,SUM(CY_Target!$F19:I19),AVERAGE(CY_Target!$F19:I19)),"")</f>
        <v>0.1</v>
      </c>
      <c r="J19" s="49">
        <f>IFERROR(IF(INDEX(Metrics!$G$6:$G$70,MATCH(CY_Target_Cumulative!$D19,Metrics!$D$6:$D$70,0))=Calc!$K$8,SUM(CY_Target!$F19:J19),AVERAGE(CY_Target!$F19:J19)),"")</f>
        <v>0.1</v>
      </c>
      <c r="K19" s="49">
        <f>IFERROR(IF(INDEX(Metrics!$G$6:$G$70,MATCH(CY_Target_Cumulative!$D19,Metrics!$D$6:$D$70,0))=Calc!$K$8,SUM(CY_Target!$F19:K19),AVERAGE(CY_Target!$F19:K19)),"")</f>
        <v>9.9999999999999992E-2</v>
      </c>
      <c r="L19" s="49">
        <f>IFERROR(IF(INDEX(Metrics!$G$6:$G$70,MATCH(CY_Target_Cumulative!$D19,Metrics!$D$6:$D$70,0))=Calc!$K$8,SUM(CY_Target!$F19:L19),AVERAGE(CY_Target!$F19:L19)),"")</f>
        <v>9.9999999999999992E-2</v>
      </c>
      <c r="M19" s="49">
        <f>IFERROR(IF(INDEX(Metrics!$G$6:$G$70,MATCH(CY_Target_Cumulative!$D19,Metrics!$D$6:$D$70,0))=Calc!$K$8,SUM(CY_Target!$F19:M19),AVERAGE(CY_Target!$F19:M19)),"")</f>
        <v>9.9999999999999992E-2</v>
      </c>
      <c r="N19" s="49">
        <f>IFERROR(IF(INDEX(Metrics!$G$6:$G$70,MATCH(CY_Target_Cumulative!$D19,Metrics!$D$6:$D$70,0))=Calc!$K$8,SUM(CY_Target!$F19:N19),AVERAGE(CY_Target!$F19:N19)),"")</f>
        <v>9.9999999999999992E-2</v>
      </c>
      <c r="O19" s="49">
        <f>IFERROR(IF(INDEX(Metrics!$G$6:$G$70,MATCH(CY_Target_Cumulative!$D19,Metrics!$D$6:$D$70,0))=Calc!$K$8,SUM(CY_Target!$F19:O19),AVERAGE(CY_Target!$F19:O19)),"")</f>
        <v>9.9999999999999992E-2</v>
      </c>
      <c r="P19" s="49">
        <f>IFERROR(IF(INDEX(Metrics!$G$6:$G$70,MATCH(CY_Target_Cumulative!$D19,Metrics!$D$6:$D$70,0))=Calc!$K$8,SUM(CY_Target!$F19:P19),AVERAGE(CY_Target!$F19:P19)),"")</f>
        <v>9.9999999999999992E-2</v>
      </c>
      <c r="Q19" s="83">
        <f>IFERROR(IF(INDEX(Metrics!$G$6:$G$70,MATCH(CY_Target_Cumulative!$D19,Metrics!$D$6:$D$70,0))=Calc!$K$8,SUM(CY_Target!$F19:Q19),AVERAGE(CY_Target!$F19:Q19)),"")</f>
        <v>9.9999999999999992E-2</v>
      </c>
    </row>
    <row r="20" spans="1:17" x14ac:dyDescent="0.25">
      <c r="A20" s="3"/>
      <c r="B20" s="69">
        <f>IFERROR(IF(LEN(INDEX(Metrics!$B$6:$E$70,ROW($A20)-ROW($A$5),MATCH(B$5,Metrics!$B$5:$E$5,0)))=0,"",INDEX(Metrics!$B$6:$E$70,ROW($A20)-ROW($A$5),MATCH(B$5,Metrics!$B$5:$E$5,0))),"")</f>
        <v>303</v>
      </c>
      <c r="C20" s="178" t="str">
        <f>IFERROR(IF(LEN(INDEX(Metrics!$B$6:$E$70,ROW($A20)-ROW($A$5),MATCH(C$5,Metrics!$B$5:$E$5,0)))=0,"",INDEX(Metrics!$B$6:$E$70,ROW($A20)-ROW($A$5),MATCH(C$5,Metrics!$B$5:$E$5,0))),"")</f>
        <v>Quality &amp; Performance</v>
      </c>
      <c r="D20" s="178" t="str">
        <f>IFERROR(IF(LEN(INDEX(Metrics!$B$6:$E$70,ROW($A20)-ROW($A$5),MATCH(D$5,Metrics!$B$5:$E$5,0)))=0,"",INDEX(Metrics!$B$6:$E$70,ROW($A20)-ROW($A$5),MATCH(D$5,Metrics!$B$5:$E$5,0))),"")</f>
        <v>Internal Mobility Rate</v>
      </c>
      <c r="E20" s="42" t="str">
        <f>IFERROR(IF(LEN(INDEX(Metrics!$B$6:$E$70,ROW($A20)-ROW($A$5),MATCH(E$5,Metrics!$B$5:$E$5,0)))=0,"",INDEX(Metrics!$B$6:$E$70,ROW($A20)-ROW($A$5),MATCH(E$5,Metrics!$B$5:$E$5,0))),"")</f>
        <v>%</v>
      </c>
      <c r="F20" s="50">
        <f>IFERROR(IF(INDEX(Metrics!$G$6:$G$70,MATCH(CY_Target_Cumulative!$D20,Metrics!$D$6:$D$70,0))=Calc!$K$8,SUM(CY_Target!$F20:F20),AVERAGE(CY_Target!$F20:F20)),"")</f>
        <v>0.2</v>
      </c>
      <c r="G20" s="50">
        <f>IFERROR(IF(INDEX(Metrics!$G$6:$G$70,MATCH(CY_Target_Cumulative!$D20,Metrics!$D$6:$D$70,0))=Calc!$K$8,SUM(CY_Target!$F20:G20),AVERAGE(CY_Target!$F20:G20)),"")</f>
        <v>0.2</v>
      </c>
      <c r="H20" s="50">
        <f>IFERROR(IF(INDEX(Metrics!$G$6:$G$70,MATCH(CY_Target_Cumulative!$D20,Metrics!$D$6:$D$70,0))=Calc!$K$8,SUM(CY_Target!$F20:H20),AVERAGE(CY_Target!$F20:H20)),"")</f>
        <v>0.20000000000000004</v>
      </c>
      <c r="I20" s="50">
        <f>IFERROR(IF(INDEX(Metrics!$G$6:$G$70,MATCH(CY_Target_Cumulative!$D20,Metrics!$D$6:$D$70,0))=Calc!$K$8,SUM(CY_Target!$F20:I20),AVERAGE(CY_Target!$F20:I20)),"")</f>
        <v>0.2</v>
      </c>
      <c r="J20" s="50">
        <f>IFERROR(IF(INDEX(Metrics!$G$6:$G$70,MATCH(CY_Target_Cumulative!$D20,Metrics!$D$6:$D$70,0))=Calc!$K$8,SUM(CY_Target!$F20:J20),AVERAGE(CY_Target!$F20:J20)),"")</f>
        <v>0.2</v>
      </c>
      <c r="K20" s="50">
        <f>IFERROR(IF(INDEX(Metrics!$G$6:$G$70,MATCH(CY_Target_Cumulative!$D20,Metrics!$D$6:$D$70,0))=Calc!$K$8,SUM(CY_Target!$F20:K20),AVERAGE(CY_Target!$F20:K20)),"")</f>
        <v>0.19999999999999998</v>
      </c>
      <c r="L20" s="50">
        <f>IFERROR(IF(INDEX(Metrics!$G$6:$G$70,MATCH(CY_Target_Cumulative!$D20,Metrics!$D$6:$D$70,0))=Calc!$K$8,SUM(CY_Target!$F20:L20),AVERAGE(CY_Target!$F20:L20)),"")</f>
        <v>0.19999999999999998</v>
      </c>
      <c r="M20" s="50">
        <f>IFERROR(IF(INDEX(Metrics!$G$6:$G$70,MATCH(CY_Target_Cumulative!$D20,Metrics!$D$6:$D$70,0))=Calc!$K$8,SUM(CY_Target!$F20:M20),AVERAGE(CY_Target!$F20:M20)),"")</f>
        <v>0.19999999999999998</v>
      </c>
      <c r="N20" s="50">
        <f>IFERROR(IF(INDEX(Metrics!$G$6:$G$70,MATCH(CY_Target_Cumulative!$D20,Metrics!$D$6:$D$70,0))=Calc!$K$8,SUM(CY_Target!$F20:N20),AVERAGE(CY_Target!$F20:N20)),"")</f>
        <v>0.19999999999999998</v>
      </c>
      <c r="O20" s="50">
        <f>IFERROR(IF(INDEX(Metrics!$G$6:$G$70,MATCH(CY_Target_Cumulative!$D20,Metrics!$D$6:$D$70,0))=Calc!$K$8,SUM(CY_Target!$F20:O20),AVERAGE(CY_Target!$F20:O20)),"")</f>
        <v>0.19999999999999998</v>
      </c>
      <c r="P20" s="50">
        <f>IFERROR(IF(INDEX(Metrics!$G$6:$G$70,MATCH(CY_Target_Cumulative!$D20,Metrics!$D$6:$D$70,0))=Calc!$K$8,SUM(CY_Target!$F20:P20),AVERAGE(CY_Target!$F20:P20)),"")</f>
        <v>0.19999999999999998</v>
      </c>
      <c r="Q20" s="80">
        <f>IFERROR(IF(INDEX(Metrics!$G$6:$G$70,MATCH(CY_Target_Cumulative!$D20,Metrics!$D$6:$D$70,0))=Calc!$K$8,SUM(CY_Target!$F20:Q20),AVERAGE(CY_Target!$F20:Q20)),"")</f>
        <v>0.19999999999999998</v>
      </c>
    </row>
    <row r="21" spans="1:17" x14ac:dyDescent="0.25">
      <c r="A21" s="3"/>
      <c r="B21" s="69">
        <f>IFERROR(IF(LEN(INDEX(Metrics!$B$6:$E$70,ROW($A21)-ROW($A$5),MATCH(B$5,Metrics!$B$5:$E$5,0)))=0,"",INDEX(Metrics!$B$6:$E$70,ROW($A21)-ROW($A$5),MATCH(B$5,Metrics!$B$5:$E$5,0))),"")</f>
        <v>304</v>
      </c>
      <c r="C21" s="178" t="str">
        <f>IFERROR(IF(LEN(INDEX(Metrics!$B$6:$E$70,ROW($A21)-ROW($A$5),MATCH(C$5,Metrics!$B$5:$E$5,0)))=0,"",INDEX(Metrics!$B$6:$E$70,ROW($A21)-ROW($A$5),MATCH(C$5,Metrics!$B$5:$E$5,0))),"")</f>
        <v>Quality &amp; Performance</v>
      </c>
      <c r="D21" s="178" t="str">
        <f>IFERROR(IF(LEN(INDEX(Metrics!$B$6:$E$70,ROW($A21)-ROW($A$5),MATCH(D$5,Metrics!$B$5:$E$5,0)))=0,"",INDEX(Metrics!$B$6:$E$70,ROW($A21)-ROW($A$5),MATCH(D$5,Metrics!$B$5:$E$5,0))),"")</f>
        <v>Hiring Manager Satisfaction</v>
      </c>
      <c r="E21" s="42" t="str">
        <f>IFERROR(IF(LEN(INDEX(Metrics!$B$6:$E$70,ROW($A21)-ROW($A$5),MATCH(E$5,Metrics!$B$5:$E$5,0)))=0,"",INDEX(Metrics!$B$6:$E$70,ROW($A21)-ROW($A$5),MATCH(E$5,Metrics!$B$5:$E$5,0))),"")</f>
        <v>Points</v>
      </c>
      <c r="F21" s="52">
        <f>IFERROR(IF(INDEX(Metrics!$G$6:$G$70,MATCH(CY_Target_Cumulative!$D21,Metrics!$D$6:$D$70,0))=Calc!$K$8,SUM(CY_Target!$F21:F21),AVERAGE(CY_Target!$F21:F21)),"")</f>
        <v>85</v>
      </c>
      <c r="G21" s="52">
        <f>IFERROR(IF(INDEX(Metrics!$G$6:$G$70,MATCH(CY_Target_Cumulative!$D21,Metrics!$D$6:$D$70,0))=Calc!$K$8,SUM(CY_Target!$F21:G21),AVERAGE(CY_Target!$F21:G21)),"")</f>
        <v>85</v>
      </c>
      <c r="H21" s="52">
        <f>IFERROR(IF(INDEX(Metrics!$G$6:$G$70,MATCH(CY_Target_Cumulative!$D21,Metrics!$D$6:$D$70,0))=Calc!$K$8,SUM(CY_Target!$F21:H21),AVERAGE(CY_Target!$F21:H21)),"")</f>
        <v>85</v>
      </c>
      <c r="I21" s="52">
        <f>IFERROR(IF(INDEX(Metrics!$G$6:$G$70,MATCH(CY_Target_Cumulative!$D21,Metrics!$D$6:$D$70,0))=Calc!$K$8,SUM(CY_Target!$F21:I21),AVERAGE(CY_Target!$F21:I21)),"")</f>
        <v>85</v>
      </c>
      <c r="J21" s="52">
        <f>IFERROR(IF(INDEX(Metrics!$G$6:$G$70,MATCH(CY_Target_Cumulative!$D21,Metrics!$D$6:$D$70,0))=Calc!$K$8,SUM(CY_Target!$F21:J21),AVERAGE(CY_Target!$F21:J21)),"")</f>
        <v>85</v>
      </c>
      <c r="K21" s="52">
        <f>IFERROR(IF(INDEX(Metrics!$G$6:$G$70,MATCH(CY_Target_Cumulative!$D21,Metrics!$D$6:$D$70,0))=Calc!$K$8,SUM(CY_Target!$F21:K21),AVERAGE(CY_Target!$F21:K21)),"")</f>
        <v>85</v>
      </c>
      <c r="L21" s="52">
        <f>IFERROR(IF(INDEX(Metrics!$G$6:$G$70,MATCH(CY_Target_Cumulative!$D21,Metrics!$D$6:$D$70,0))=Calc!$K$8,SUM(CY_Target!$F21:L21),AVERAGE(CY_Target!$F21:L21)),"")</f>
        <v>85</v>
      </c>
      <c r="M21" s="52">
        <f>IFERROR(IF(INDEX(Metrics!$G$6:$G$70,MATCH(CY_Target_Cumulative!$D21,Metrics!$D$6:$D$70,0))=Calc!$K$8,SUM(CY_Target!$F21:M21),AVERAGE(CY_Target!$F21:M21)),"")</f>
        <v>85</v>
      </c>
      <c r="N21" s="52">
        <f>IFERROR(IF(INDEX(Metrics!$G$6:$G$70,MATCH(CY_Target_Cumulative!$D21,Metrics!$D$6:$D$70,0))=Calc!$K$8,SUM(CY_Target!$F21:N21),AVERAGE(CY_Target!$F21:N21)),"")</f>
        <v>85</v>
      </c>
      <c r="O21" s="52">
        <f>IFERROR(IF(INDEX(Metrics!$G$6:$G$70,MATCH(CY_Target_Cumulative!$D21,Metrics!$D$6:$D$70,0))=Calc!$K$8,SUM(CY_Target!$F21:O21),AVERAGE(CY_Target!$F21:O21)),"")</f>
        <v>85</v>
      </c>
      <c r="P21" s="52">
        <f>IFERROR(IF(INDEX(Metrics!$G$6:$G$70,MATCH(CY_Target_Cumulative!$D21,Metrics!$D$6:$D$70,0))=Calc!$K$8,SUM(CY_Target!$F21:P21),AVERAGE(CY_Target!$F21:P21)),"")</f>
        <v>85</v>
      </c>
      <c r="Q21" s="82">
        <f>IFERROR(IF(INDEX(Metrics!$G$6:$G$70,MATCH(CY_Target_Cumulative!$D21,Metrics!$D$6:$D$70,0))=Calc!$K$8,SUM(CY_Target!$F21:Q21),AVERAGE(CY_Target!$F21:Q21)),"")</f>
        <v>85</v>
      </c>
    </row>
    <row r="22" spans="1:17" x14ac:dyDescent="0.25">
      <c r="A22" s="3"/>
      <c r="B22" s="69">
        <f>IFERROR(IF(LEN(INDEX(Metrics!$B$6:$E$70,ROW($A22)-ROW($A$5),MATCH(B$5,Metrics!$B$5:$E$5,0)))=0,"",INDEX(Metrics!$B$6:$E$70,ROW($A22)-ROW($A$5),MATCH(B$5,Metrics!$B$5:$E$5,0))),"")</f>
        <v>305</v>
      </c>
      <c r="C22" s="178" t="str">
        <f>IFERROR(IF(LEN(INDEX(Metrics!$B$6:$E$70,ROW($A22)-ROW($A$5),MATCH(C$5,Metrics!$B$5:$E$5,0)))=0,"",INDEX(Metrics!$B$6:$E$70,ROW($A22)-ROW($A$5),MATCH(C$5,Metrics!$B$5:$E$5,0))),"")</f>
        <v>Quality &amp; Performance</v>
      </c>
      <c r="D22" s="178" t="str">
        <f>IFERROR(IF(LEN(INDEX(Metrics!$B$6:$E$70,ROW($A22)-ROW($A$5),MATCH(D$5,Metrics!$B$5:$E$5,0)))=0,"",INDEX(Metrics!$B$6:$E$70,ROW($A22)-ROW($A$5),MATCH(D$5,Metrics!$B$5:$E$5,0))),"")</f>
        <v/>
      </c>
      <c r="E22" s="42" t="str">
        <f>IFERROR(IF(LEN(INDEX(Metrics!$B$6:$E$70,ROW($A22)-ROW($A$5),MATCH(E$5,Metrics!$B$5:$E$5,0)))=0,"",INDEX(Metrics!$B$6:$E$70,ROW($A22)-ROW($A$5),MATCH(E$5,Metrics!$B$5:$E$5,0))),"")</f>
        <v/>
      </c>
      <c r="F22" s="195" t="str">
        <f>IFERROR(IF(INDEX(Metrics!$G$6:$G$70,MATCH(CY_Target_Cumulative!$D22,Metrics!$D$6:$D$70,0))=Calc!$K$8,SUM(CY_Target!$F22:F22),AVERAGE(CY_Target!$F22:F22)),"")</f>
        <v/>
      </c>
      <c r="G22" s="195" t="str">
        <f>IFERROR(IF(INDEX(Metrics!$G$6:$G$70,MATCH(CY_Target_Cumulative!$D22,Metrics!$D$6:$D$70,0))=Calc!$K$8,SUM(CY_Target!$F22:G22),AVERAGE(CY_Target!$F22:G22)),"")</f>
        <v/>
      </c>
      <c r="H22" s="195" t="str">
        <f>IFERROR(IF(INDEX(Metrics!$G$6:$G$70,MATCH(CY_Target_Cumulative!$D22,Metrics!$D$6:$D$70,0))=Calc!$K$8,SUM(CY_Target!$F22:H22),AVERAGE(CY_Target!$F22:H22)),"")</f>
        <v/>
      </c>
      <c r="I22" s="195" t="str">
        <f>IFERROR(IF(INDEX(Metrics!$G$6:$G$70,MATCH(CY_Target_Cumulative!$D22,Metrics!$D$6:$D$70,0))=Calc!$K$8,SUM(CY_Target!$F22:I22),AVERAGE(CY_Target!$F22:I22)),"")</f>
        <v/>
      </c>
      <c r="J22" s="195" t="str">
        <f>IFERROR(IF(INDEX(Metrics!$G$6:$G$70,MATCH(CY_Target_Cumulative!$D22,Metrics!$D$6:$D$70,0))=Calc!$K$8,SUM(CY_Target!$F22:J22),AVERAGE(CY_Target!$F22:J22)),"")</f>
        <v/>
      </c>
      <c r="K22" s="195" t="str">
        <f>IFERROR(IF(INDEX(Metrics!$G$6:$G$70,MATCH(CY_Target_Cumulative!$D22,Metrics!$D$6:$D$70,0))=Calc!$K$8,SUM(CY_Target!$F22:K22),AVERAGE(CY_Target!$F22:K22)),"")</f>
        <v/>
      </c>
      <c r="L22" s="195" t="str">
        <f>IFERROR(IF(INDEX(Metrics!$G$6:$G$70,MATCH(CY_Target_Cumulative!$D22,Metrics!$D$6:$D$70,0))=Calc!$K$8,SUM(CY_Target!$F22:L22),AVERAGE(CY_Target!$F22:L22)),"")</f>
        <v/>
      </c>
      <c r="M22" s="195" t="str">
        <f>IFERROR(IF(INDEX(Metrics!$G$6:$G$70,MATCH(CY_Target_Cumulative!$D22,Metrics!$D$6:$D$70,0))=Calc!$K$8,SUM(CY_Target!$F22:M22),AVERAGE(CY_Target!$F22:M22)),"")</f>
        <v/>
      </c>
      <c r="N22" s="195" t="str">
        <f>IFERROR(IF(INDEX(Metrics!$G$6:$G$70,MATCH(CY_Target_Cumulative!$D22,Metrics!$D$6:$D$70,0))=Calc!$K$8,SUM(CY_Target!$F22:N22),AVERAGE(CY_Target!$F22:N22)),"")</f>
        <v/>
      </c>
      <c r="O22" s="195" t="str">
        <f>IFERROR(IF(INDEX(Metrics!$G$6:$G$70,MATCH(CY_Target_Cumulative!$D22,Metrics!$D$6:$D$70,0))=Calc!$K$8,SUM(CY_Target!$F22:O22),AVERAGE(CY_Target!$F22:O22)),"")</f>
        <v/>
      </c>
      <c r="P22" s="195" t="str">
        <f>IFERROR(IF(INDEX(Metrics!$G$6:$G$70,MATCH(CY_Target_Cumulative!$D22,Metrics!$D$6:$D$70,0))=Calc!$K$8,SUM(CY_Target!$F22:P22),AVERAGE(CY_Target!$F22:P22)),"")</f>
        <v/>
      </c>
      <c r="Q22" s="196" t="str">
        <f>IFERROR(IF(INDEX(Metrics!$G$6:$G$70,MATCH(CY_Target_Cumulative!$D22,Metrics!$D$6:$D$70,0))=Calc!$K$8,SUM(CY_Target!$F22:Q22),AVERAGE(CY_Target!$F22:Q22)),"")</f>
        <v/>
      </c>
    </row>
    <row r="23" spans="1:17" x14ac:dyDescent="0.25">
      <c r="A23" s="3"/>
      <c r="B23" s="69">
        <f>IFERROR(IF(LEN(INDEX(Metrics!$B$6:$E$70,ROW($A23)-ROW($A$5),MATCH(B$5,Metrics!$B$5:$E$5,0)))=0,"",INDEX(Metrics!$B$6:$E$70,ROW($A23)-ROW($A$5),MATCH(B$5,Metrics!$B$5:$E$5,0))),"")</f>
        <v>306</v>
      </c>
      <c r="C23" s="178" t="str">
        <f>IFERROR(IF(LEN(INDEX(Metrics!$B$6:$E$70,ROW($A23)-ROW($A$5),MATCH(C$5,Metrics!$B$5:$E$5,0)))=0,"",INDEX(Metrics!$B$6:$E$70,ROW($A23)-ROW($A$5),MATCH(C$5,Metrics!$B$5:$E$5,0))),"")</f>
        <v>Quality &amp; Performance</v>
      </c>
      <c r="D23" s="178" t="str">
        <f>IFERROR(IF(LEN(INDEX(Metrics!$B$6:$E$70,ROW($A23)-ROW($A$5),MATCH(D$5,Metrics!$B$5:$E$5,0)))=0,"",INDEX(Metrics!$B$6:$E$70,ROW($A23)-ROW($A$5),MATCH(D$5,Metrics!$B$5:$E$5,0))),"")</f>
        <v/>
      </c>
      <c r="E23" s="42" t="str">
        <f>IFERROR(IF(LEN(INDEX(Metrics!$B$6:$E$70,ROW($A23)-ROW($A$5),MATCH(E$5,Metrics!$B$5:$E$5,0)))=0,"",INDEX(Metrics!$B$6:$E$70,ROW($A23)-ROW($A$5),MATCH(E$5,Metrics!$B$5:$E$5,0))),"")</f>
        <v/>
      </c>
      <c r="F23" s="195" t="str">
        <f>IFERROR(IF(INDEX(Metrics!$G$6:$G$70,MATCH(CY_Target_Cumulative!$D23,Metrics!$D$6:$D$70,0))=Calc!$K$8,SUM(CY_Target!$F23:F23),AVERAGE(CY_Target!$F23:F23)),"")</f>
        <v/>
      </c>
      <c r="G23" s="195" t="str">
        <f>IFERROR(IF(INDEX(Metrics!$G$6:$G$70,MATCH(CY_Target_Cumulative!$D23,Metrics!$D$6:$D$70,0))=Calc!$K$8,SUM(CY_Target!$F23:G23),AVERAGE(CY_Target!$F23:G23)),"")</f>
        <v/>
      </c>
      <c r="H23" s="195" t="str">
        <f>IFERROR(IF(INDEX(Metrics!$G$6:$G$70,MATCH(CY_Target_Cumulative!$D23,Metrics!$D$6:$D$70,0))=Calc!$K$8,SUM(CY_Target!$F23:H23),AVERAGE(CY_Target!$F23:H23)),"")</f>
        <v/>
      </c>
      <c r="I23" s="195" t="str">
        <f>IFERROR(IF(INDEX(Metrics!$G$6:$G$70,MATCH(CY_Target_Cumulative!$D23,Metrics!$D$6:$D$70,0))=Calc!$K$8,SUM(CY_Target!$F23:I23),AVERAGE(CY_Target!$F23:I23)),"")</f>
        <v/>
      </c>
      <c r="J23" s="195" t="str">
        <f>IFERROR(IF(INDEX(Metrics!$G$6:$G$70,MATCH(CY_Target_Cumulative!$D23,Metrics!$D$6:$D$70,0))=Calc!$K$8,SUM(CY_Target!$F23:J23),AVERAGE(CY_Target!$F23:J23)),"")</f>
        <v/>
      </c>
      <c r="K23" s="195" t="str">
        <f>IFERROR(IF(INDEX(Metrics!$G$6:$G$70,MATCH(CY_Target_Cumulative!$D23,Metrics!$D$6:$D$70,0))=Calc!$K$8,SUM(CY_Target!$F23:K23),AVERAGE(CY_Target!$F23:K23)),"")</f>
        <v/>
      </c>
      <c r="L23" s="195" t="str">
        <f>IFERROR(IF(INDEX(Metrics!$G$6:$G$70,MATCH(CY_Target_Cumulative!$D23,Metrics!$D$6:$D$70,0))=Calc!$K$8,SUM(CY_Target!$F23:L23),AVERAGE(CY_Target!$F23:L23)),"")</f>
        <v/>
      </c>
      <c r="M23" s="195" t="str">
        <f>IFERROR(IF(INDEX(Metrics!$G$6:$G$70,MATCH(CY_Target_Cumulative!$D23,Metrics!$D$6:$D$70,0))=Calc!$K$8,SUM(CY_Target!$F23:M23),AVERAGE(CY_Target!$F23:M23)),"")</f>
        <v/>
      </c>
      <c r="N23" s="195" t="str">
        <f>IFERROR(IF(INDEX(Metrics!$G$6:$G$70,MATCH(CY_Target_Cumulative!$D23,Metrics!$D$6:$D$70,0))=Calc!$K$8,SUM(CY_Target!$F23:N23),AVERAGE(CY_Target!$F23:N23)),"")</f>
        <v/>
      </c>
      <c r="O23" s="195" t="str">
        <f>IFERROR(IF(INDEX(Metrics!$G$6:$G$70,MATCH(CY_Target_Cumulative!$D23,Metrics!$D$6:$D$70,0))=Calc!$K$8,SUM(CY_Target!$F23:O23),AVERAGE(CY_Target!$F23:O23)),"")</f>
        <v/>
      </c>
      <c r="P23" s="195" t="str">
        <f>IFERROR(IF(INDEX(Metrics!$G$6:$G$70,MATCH(CY_Target_Cumulative!$D23,Metrics!$D$6:$D$70,0))=Calc!$K$8,SUM(CY_Target!$F23:P23),AVERAGE(CY_Target!$F23:P23)),"")</f>
        <v/>
      </c>
      <c r="Q23" s="196" t="str">
        <f>IFERROR(IF(INDEX(Metrics!$G$6:$G$70,MATCH(CY_Target_Cumulative!$D23,Metrics!$D$6:$D$70,0))=Calc!$K$8,SUM(CY_Target!$F23:Q23),AVERAGE(CY_Target!$F23:Q23)),"")</f>
        <v/>
      </c>
    </row>
    <row r="24" spans="1:17" x14ac:dyDescent="0.25">
      <c r="A24" s="3"/>
      <c r="B24" s="219">
        <f>IFERROR(IF(LEN(INDEX(Metrics!$B$6:$E$70,ROW($A24)-ROW($A$5),MATCH(B$5,Metrics!$B$5:$E$5,0)))=0,"",INDEX(Metrics!$B$6:$E$70,ROW($A24)-ROW($A$5),MATCH(B$5,Metrics!$B$5:$E$5,0))),"")</f>
        <v>307</v>
      </c>
      <c r="C24" s="220" t="str">
        <f>IFERROR(IF(LEN(INDEX(Metrics!$B$6:$E$70,ROW($A24)-ROW($A$5),MATCH(C$5,Metrics!$B$5:$E$5,0)))=0,"",INDEX(Metrics!$B$6:$E$70,ROW($A24)-ROW($A$5),MATCH(C$5,Metrics!$B$5:$E$5,0))),"")</f>
        <v>Quality &amp; Performance</v>
      </c>
      <c r="D24" s="220" t="str">
        <f>IFERROR(IF(LEN(INDEX(Metrics!$B$6:$E$70,ROW($A24)-ROW($A$5),MATCH(D$5,Metrics!$B$5:$E$5,0)))=0,"",INDEX(Metrics!$B$6:$E$70,ROW($A24)-ROW($A$5),MATCH(D$5,Metrics!$B$5:$E$5,0))),"")</f>
        <v/>
      </c>
      <c r="E24" s="221" t="str">
        <f>IFERROR(IF(LEN(INDEX(Metrics!$B$6:$E$70,ROW($A24)-ROW($A$5),MATCH(E$5,Metrics!$B$5:$E$5,0)))=0,"",INDEX(Metrics!$B$6:$E$70,ROW($A24)-ROW($A$5),MATCH(E$5,Metrics!$B$5:$E$5,0))),"")</f>
        <v/>
      </c>
      <c r="F24" s="222" t="str">
        <f>IFERROR(IF(INDEX(Metrics!$G$6:$G$70,MATCH(CY_Target_Cumulative!$D24,Metrics!$D$6:$D$70,0))=Calc!$K$8,SUM(CY_Target!$F24:F24),AVERAGE(CY_Target!$F24:F24)),"")</f>
        <v/>
      </c>
      <c r="G24" s="222" t="str">
        <f>IFERROR(IF(INDEX(Metrics!$G$6:$G$70,MATCH(CY_Target_Cumulative!$D24,Metrics!$D$6:$D$70,0))=Calc!$K$8,SUM(CY_Target!$F24:G24),AVERAGE(CY_Target!$F24:G24)),"")</f>
        <v/>
      </c>
      <c r="H24" s="222" t="str">
        <f>IFERROR(IF(INDEX(Metrics!$G$6:$G$70,MATCH(CY_Target_Cumulative!$D24,Metrics!$D$6:$D$70,0))=Calc!$K$8,SUM(CY_Target!$F24:H24),AVERAGE(CY_Target!$F24:H24)),"")</f>
        <v/>
      </c>
      <c r="I24" s="222" t="str">
        <f>IFERROR(IF(INDEX(Metrics!$G$6:$G$70,MATCH(CY_Target_Cumulative!$D24,Metrics!$D$6:$D$70,0))=Calc!$K$8,SUM(CY_Target!$F24:I24),AVERAGE(CY_Target!$F24:I24)),"")</f>
        <v/>
      </c>
      <c r="J24" s="222" t="str">
        <f>IFERROR(IF(INDEX(Metrics!$G$6:$G$70,MATCH(CY_Target_Cumulative!$D24,Metrics!$D$6:$D$70,0))=Calc!$K$8,SUM(CY_Target!$F24:J24),AVERAGE(CY_Target!$F24:J24)),"")</f>
        <v/>
      </c>
      <c r="K24" s="222" t="str">
        <f>IFERROR(IF(INDEX(Metrics!$G$6:$G$70,MATCH(CY_Target_Cumulative!$D24,Metrics!$D$6:$D$70,0))=Calc!$K$8,SUM(CY_Target!$F24:K24),AVERAGE(CY_Target!$F24:K24)),"")</f>
        <v/>
      </c>
      <c r="L24" s="222" t="str">
        <f>IFERROR(IF(INDEX(Metrics!$G$6:$G$70,MATCH(CY_Target_Cumulative!$D24,Metrics!$D$6:$D$70,0))=Calc!$K$8,SUM(CY_Target!$F24:L24),AVERAGE(CY_Target!$F24:L24)),"")</f>
        <v/>
      </c>
      <c r="M24" s="222" t="str">
        <f>IFERROR(IF(INDEX(Metrics!$G$6:$G$70,MATCH(CY_Target_Cumulative!$D24,Metrics!$D$6:$D$70,0))=Calc!$K$8,SUM(CY_Target!$F24:M24),AVERAGE(CY_Target!$F24:M24)),"")</f>
        <v/>
      </c>
      <c r="N24" s="222" t="str">
        <f>IFERROR(IF(INDEX(Metrics!$G$6:$G$70,MATCH(CY_Target_Cumulative!$D24,Metrics!$D$6:$D$70,0))=Calc!$K$8,SUM(CY_Target!$F24:N24),AVERAGE(CY_Target!$F24:N24)),"")</f>
        <v/>
      </c>
      <c r="O24" s="222" t="str">
        <f>IFERROR(IF(INDEX(Metrics!$G$6:$G$70,MATCH(CY_Target_Cumulative!$D24,Metrics!$D$6:$D$70,0))=Calc!$K$8,SUM(CY_Target!$F24:O24),AVERAGE(CY_Target!$F24:O24)),"")</f>
        <v/>
      </c>
      <c r="P24" s="222" t="str">
        <f>IFERROR(IF(INDEX(Metrics!$G$6:$G$70,MATCH(CY_Target_Cumulative!$D24,Metrics!$D$6:$D$70,0))=Calc!$K$8,SUM(CY_Target!$F24:P24),AVERAGE(CY_Target!$F24:P24)),"")</f>
        <v/>
      </c>
      <c r="Q24" s="229" t="str">
        <f>IFERROR(IF(INDEX(Metrics!$G$6:$G$70,MATCH(CY_Target_Cumulative!$D24,Metrics!$D$6:$D$70,0))=Calc!$K$8,SUM(CY_Target!$F24:Q24),AVERAGE(CY_Target!$F24:Q24)),"")</f>
        <v/>
      </c>
    </row>
    <row r="25" spans="1:17" x14ac:dyDescent="0.25">
      <c r="A25" s="3"/>
      <c r="B25" s="230">
        <f>IFERROR(IF(LEN(INDEX(Metrics!$B$6:$E$70,ROW($A25)-ROW($A$5),MATCH(B$5,Metrics!$B$5:$E$5,0)))=0,"",INDEX(Metrics!$B$6:$E$70,ROW($A25)-ROW($A$5),MATCH(B$5,Metrics!$B$5:$E$5,0))),"")</f>
        <v>401</v>
      </c>
      <c r="C25" s="231" t="str">
        <f>IFERROR(IF(LEN(INDEX(Metrics!$B$6:$E$70,ROW($A25)-ROW($A$5),MATCH(C$5,Metrics!$B$5:$E$5,0)))=0,"",INDEX(Metrics!$B$6:$E$70,ROW($A25)-ROW($A$5),MATCH(C$5,Metrics!$B$5:$E$5,0))),"")</f>
        <v>Process and Workflow</v>
      </c>
      <c r="D25" s="231" t="str">
        <f>IFERROR(IF(LEN(INDEX(Metrics!$B$6:$E$70,ROW($A25)-ROW($A$5),MATCH(D$5,Metrics!$B$5:$E$5,0)))=0,"",INDEX(Metrics!$B$6:$E$70,ROW($A25)-ROW($A$5),MATCH(D$5,Metrics!$B$5:$E$5,0))),"")</f>
        <v>Interview-to-Offer Ratio</v>
      </c>
      <c r="E25" s="232" t="str">
        <f>IFERROR(IF(LEN(INDEX(Metrics!$B$6:$E$70,ROW($A25)-ROW($A$5),MATCH(E$5,Metrics!$B$5:$E$5,0)))=0,"",INDEX(Metrics!$B$6:$E$70,ROW($A25)-ROW($A$5),MATCH(E$5,Metrics!$B$5:$E$5,0))),"")</f>
        <v>%</v>
      </c>
      <c r="F25" s="233" t="str">
        <f>IFERROR(IF(INDEX(Metrics!$G$6:$G$70,MATCH(CY_Target_Cumulative!$D25,Metrics!$D$6:$D$70,0))=Calc!$K$8,SUM(CY_Target!$F25:F25),AVERAGE(CY_Target!$F25:F25)),"")</f>
        <v/>
      </c>
      <c r="G25" s="233" t="str">
        <f>IFERROR(IF(INDEX(Metrics!$G$6:$G$70,MATCH(CY_Target_Cumulative!$D25,Metrics!$D$6:$D$70,0))=Calc!$K$8,SUM(CY_Target!$F25:G25),AVERAGE(CY_Target!$F25:G25)),"")</f>
        <v/>
      </c>
      <c r="H25" s="233" t="str">
        <f>IFERROR(IF(INDEX(Metrics!$G$6:$G$70,MATCH(CY_Target_Cumulative!$D25,Metrics!$D$6:$D$70,0))=Calc!$K$8,SUM(CY_Target!$F25:H25),AVERAGE(CY_Target!$F25:H25)),"")</f>
        <v/>
      </c>
      <c r="I25" s="233" t="str">
        <f>IFERROR(IF(INDEX(Metrics!$G$6:$G$70,MATCH(CY_Target_Cumulative!$D25,Metrics!$D$6:$D$70,0))=Calc!$K$8,SUM(CY_Target!$F25:I25),AVERAGE(CY_Target!$F25:I25)),"")</f>
        <v/>
      </c>
      <c r="J25" s="233" t="str">
        <f>IFERROR(IF(INDEX(Metrics!$G$6:$G$70,MATCH(CY_Target_Cumulative!$D25,Metrics!$D$6:$D$70,0))=Calc!$K$8,SUM(CY_Target!$F25:J25),AVERAGE(CY_Target!$F25:J25)),"")</f>
        <v/>
      </c>
      <c r="K25" s="233" t="str">
        <f>IFERROR(IF(INDEX(Metrics!$G$6:$G$70,MATCH(CY_Target_Cumulative!$D25,Metrics!$D$6:$D$70,0))=Calc!$K$8,SUM(CY_Target!$F25:K25),AVERAGE(CY_Target!$F25:K25)),"")</f>
        <v/>
      </c>
      <c r="L25" s="233" t="str">
        <f>IFERROR(IF(INDEX(Metrics!$G$6:$G$70,MATCH(CY_Target_Cumulative!$D25,Metrics!$D$6:$D$70,0))=Calc!$K$8,SUM(CY_Target!$F25:L25),AVERAGE(CY_Target!$F25:L25)),"")</f>
        <v/>
      </c>
      <c r="M25" s="233" t="str">
        <f>IFERROR(IF(INDEX(Metrics!$G$6:$G$70,MATCH(CY_Target_Cumulative!$D25,Metrics!$D$6:$D$70,0))=Calc!$K$8,SUM(CY_Target!$F25:M25),AVERAGE(CY_Target!$F25:M25)),"")</f>
        <v/>
      </c>
      <c r="N25" s="233" t="str">
        <f>IFERROR(IF(INDEX(Metrics!$G$6:$G$70,MATCH(CY_Target_Cumulative!$D25,Metrics!$D$6:$D$70,0))=Calc!$K$8,SUM(CY_Target!$F25:N25),AVERAGE(CY_Target!$F25:N25)),"")</f>
        <v/>
      </c>
      <c r="O25" s="233" t="str">
        <f>IFERROR(IF(INDEX(Metrics!$G$6:$G$70,MATCH(CY_Target_Cumulative!$D25,Metrics!$D$6:$D$70,0))=Calc!$K$8,SUM(CY_Target!$F25:O25),AVERAGE(CY_Target!$F25:O25)),"")</f>
        <v/>
      </c>
      <c r="P25" s="233" t="str">
        <f>IFERROR(IF(INDEX(Metrics!$G$6:$G$70,MATCH(CY_Target_Cumulative!$D25,Metrics!$D$6:$D$70,0))=Calc!$K$8,SUM(CY_Target!$F25:P25),AVERAGE(CY_Target!$F25:P25)),"")</f>
        <v/>
      </c>
      <c r="Q25" s="234" t="str">
        <f>IFERROR(IF(INDEX(Metrics!$G$6:$G$70,MATCH(CY_Target_Cumulative!$D25,Metrics!$D$6:$D$70,0))=Calc!$K$8,SUM(CY_Target!$F25:Q25),AVERAGE(CY_Target!$F25:Q25)),"")</f>
        <v/>
      </c>
    </row>
    <row r="26" spans="1:17" x14ac:dyDescent="0.25">
      <c r="A26" s="3"/>
      <c r="B26" s="235">
        <f>IFERROR(IF(LEN(INDEX(Metrics!$B$6:$E$70,ROW($A26)-ROW($A$5),MATCH(B$5,Metrics!$B$5:$E$5,0)))=0,"",INDEX(Metrics!$B$6:$E$70,ROW($A26)-ROW($A$5),MATCH(B$5,Metrics!$B$5:$E$5,0))),"")</f>
        <v>402</v>
      </c>
      <c r="C26" s="236" t="str">
        <f>IFERROR(IF(LEN(INDEX(Metrics!$B$6:$E$70,ROW($A26)-ROW($A$5),MATCH(C$5,Metrics!$B$5:$E$5,0)))=0,"",INDEX(Metrics!$B$6:$E$70,ROW($A26)-ROW($A$5),MATCH(C$5,Metrics!$B$5:$E$5,0))),"")</f>
        <v>Process and Workflow</v>
      </c>
      <c r="D26" s="236" t="str">
        <f>IFERROR(IF(LEN(INDEX(Metrics!$B$6:$E$70,ROW($A26)-ROW($A$5),MATCH(D$5,Metrics!$B$5:$E$5,0)))=0,"",INDEX(Metrics!$B$6:$E$70,ROW($A26)-ROW($A$5),MATCH(D$5,Metrics!$B$5:$E$5,0))),"")</f>
        <v>Offer-to-Acceptance Ratio</v>
      </c>
      <c r="E26" s="237" t="str">
        <f>IFERROR(IF(LEN(INDEX(Metrics!$B$6:$E$70,ROW($A26)-ROW($A$5),MATCH(E$5,Metrics!$B$5:$E$5,0)))=0,"",INDEX(Metrics!$B$6:$E$70,ROW($A26)-ROW($A$5),MATCH(E$5,Metrics!$B$5:$E$5,0))),"")</f>
        <v>%</v>
      </c>
      <c r="F26" s="253" t="str">
        <f>IFERROR(IF(INDEX(Metrics!$G$6:$G$70,MATCH(CY_Target_Cumulative!$D26,Metrics!$D$6:$D$70,0))=Calc!$K$8,SUM(CY_Target!$F26:F26),AVERAGE(CY_Target!$F26:F26)),"")</f>
        <v/>
      </c>
      <c r="G26" s="239" t="str">
        <f>IFERROR(IF(INDEX(Metrics!$G$6:$G$70,MATCH(CY_Target_Cumulative!$D26,Metrics!$D$6:$D$70,0))=Calc!$K$8,SUM(CY_Target!$F26:G26),AVERAGE(CY_Target!$F26:G26)),"")</f>
        <v/>
      </c>
      <c r="H26" s="239" t="str">
        <f>IFERROR(IF(INDEX(Metrics!$G$6:$G$70,MATCH(CY_Target_Cumulative!$D26,Metrics!$D$6:$D$70,0))=Calc!$K$8,SUM(CY_Target!$F26:H26),AVERAGE(CY_Target!$F26:H26)),"")</f>
        <v/>
      </c>
      <c r="I26" s="239" t="str">
        <f>IFERROR(IF(INDEX(Metrics!$G$6:$G$70,MATCH(CY_Target_Cumulative!$D26,Metrics!$D$6:$D$70,0))=Calc!$K$8,SUM(CY_Target!$F26:I26),AVERAGE(CY_Target!$F26:I26)),"")</f>
        <v/>
      </c>
      <c r="J26" s="239" t="str">
        <f>IFERROR(IF(INDEX(Metrics!$G$6:$G$70,MATCH(CY_Target_Cumulative!$D26,Metrics!$D$6:$D$70,0))=Calc!$K$8,SUM(CY_Target!$F26:J26),AVERAGE(CY_Target!$F26:J26)),"")</f>
        <v/>
      </c>
      <c r="K26" s="239" t="str">
        <f>IFERROR(IF(INDEX(Metrics!$G$6:$G$70,MATCH(CY_Target_Cumulative!$D26,Metrics!$D$6:$D$70,0))=Calc!$K$8,SUM(CY_Target!$F26:K26),AVERAGE(CY_Target!$F26:K26)),"")</f>
        <v/>
      </c>
      <c r="L26" s="239" t="str">
        <f>IFERROR(IF(INDEX(Metrics!$G$6:$G$70,MATCH(CY_Target_Cumulative!$D26,Metrics!$D$6:$D$70,0))=Calc!$K$8,SUM(CY_Target!$F26:L26),AVERAGE(CY_Target!$F26:L26)),"")</f>
        <v/>
      </c>
      <c r="M26" s="239" t="str">
        <f>IFERROR(IF(INDEX(Metrics!$G$6:$G$70,MATCH(CY_Target_Cumulative!$D26,Metrics!$D$6:$D$70,0))=Calc!$K$8,SUM(CY_Target!$F26:M26),AVERAGE(CY_Target!$F26:M26)),"")</f>
        <v/>
      </c>
      <c r="N26" s="239" t="str">
        <f>IFERROR(IF(INDEX(Metrics!$G$6:$G$70,MATCH(CY_Target_Cumulative!$D26,Metrics!$D$6:$D$70,0))=Calc!$K$8,SUM(CY_Target!$F26:N26),AVERAGE(CY_Target!$F26:N26)),"")</f>
        <v/>
      </c>
      <c r="O26" s="239" t="str">
        <f>IFERROR(IF(INDEX(Metrics!$G$6:$G$70,MATCH(CY_Target_Cumulative!$D26,Metrics!$D$6:$D$70,0))=Calc!$K$8,SUM(CY_Target!$F26:O26),AVERAGE(CY_Target!$F26:O26)),"")</f>
        <v/>
      </c>
      <c r="P26" s="239" t="str">
        <f>IFERROR(IF(INDEX(Metrics!$G$6:$G$70,MATCH(CY_Target_Cumulative!$D26,Metrics!$D$6:$D$70,0))=Calc!$K$8,SUM(CY_Target!$F26:P26),AVERAGE(CY_Target!$F26:P26)),"")</f>
        <v/>
      </c>
      <c r="Q26" s="240" t="str">
        <f>IFERROR(IF(INDEX(Metrics!$G$6:$G$70,MATCH(CY_Target_Cumulative!$D26,Metrics!$D$6:$D$70,0))=Calc!$K$8,SUM(CY_Target!$F26:Q26),AVERAGE(CY_Target!$F26:Q26)),"")</f>
        <v/>
      </c>
    </row>
    <row r="27" spans="1:17" x14ac:dyDescent="0.25">
      <c r="A27" s="3"/>
      <c r="B27" s="235">
        <f>IFERROR(IF(LEN(INDEX(Metrics!$B$6:$E$70,ROW($A27)-ROW($A$5),MATCH(B$5,Metrics!$B$5:$E$5,0)))=0,"",INDEX(Metrics!$B$6:$E$70,ROW($A27)-ROW($A$5),MATCH(B$5,Metrics!$B$5:$E$5,0))),"")</f>
        <v>403</v>
      </c>
      <c r="C27" s="236" t="str">
        <f>IFERROR(IF(LEN(INDEX(Metrics!$B$6:$E$70,ROW($A27)-ROW($A$5),MATCH(C$5,Metrics!$B$5:$E$5,0)))=0,"",INDEX(Metrics!$B$6:$E$70,ROW($A27)-ROW($A$5),MATCH(C$5,Metrics!$B$5:$E$5,0))),"")</f>
        <v>Process and Workflow</v>
      </c>
      <c r="D27" s="236" t="str">
        <f>IFERROR(IF(LEN(INDEX(Metrics!$B$6:$E$70,ROW($A27)-ROW($A$5),MATCH(D$5,Metrics!$B$5:$E$5,0)))=0,"",INDEX(Metrics!$B$6:$E$70,ROW($A27)-ROW($A$5),MATCH(D$5,Metrics!$B$5:$E$5,0))),"")</f>
        <v>Selection Rate</v>
      </c>
      <c r="E27" s="237" t="str">
        <f>IFERROR(IF(LEN(INDEX(Metrics!$B$6:$E$70,ROW($A27)-ROW($A$5),MATCH(E$5,Metrics!$B$5:$E$5,0)))=0,"",INDEX(Metrics!$B$6:$E$70,ROW($A27)-ROW($A$5),MATCH(E$5,Metrics!$B$5:$E$5,0))),"")</f>
        <v>%</v>
      </c>
      <c r="F27" s="239" t="str">
        <f>IFERROR(IF(INDEX(Metrics!$G$6:$G$70,MATCH(CY_Target_Cumulative!$D27,Metrics!$D$6:$D$70,0))=Calc!$K$8,SUM(CY_Target!$F27:F27),AVERAGE(CY_Target!$F27:F27)),"")</f>
        <v/>
      </c>
      <c r="G27" s="239" t="str">
        <f>IFERROR(IF(INDEX(Metrics!$G$6:$G$70,MATCH(CY_Target_Cumulative!$D27,Metrics!$D$6:$D$70,0))=Calc!$K$8,SUM(CY_Target!$F27:G27),AVERAGE(CY_Target!$F27:G27)),"")</f>
        <v/>
      </c>
      <c r="H27" s="239" t="str">
        <f>IFERROR(IF(INDEX(Metrics!$G$6:$G$70,MATCH(CY_Target_Cumulative!$D27,Metrics!$D$6:$D$70,0))=Calc!$K$8,SUM(CY_Target!$F27:H27),AVERAGE(CY_Target!$F27:H27)),"")</f>
        <v/>
      </c>
      <c r="I27" s="239" t="str">
        <f>IFERROR(IF(INDEX(Metrics!$G$6:$G$70,MATCH(CY_Target_Cumulative!$D27,Metrics!$D$6:$D$70,0))=Calc!$K$8,SUM(CY_Target!$F27:I27),AVERAGE(CY_Target!$F27:I27)),"")</f>
        <v/>
      </c>
      <c r="J27" s="239" t="str">
        <f>IFERROR(IF(INDEX(Metrics!$G$6:$G$70,MATCH(CY_Target_Cumulative!$D27,Metrics!$D$6:$D$70,0))=Calc!$K$8,SUM(CY_Target!$F27:J27),AVERAGE(CY_Target!$F27:J27)),"")</f>
        <v/>
      </c>
      <c r="K27" s="239" t="str">
        <f>IFERROR(IF(INDEX(Metrics!$G$6:$G$70,MATCH(CY_Target_Cumulative!$D27,Metrics!$D$6:$D$70,0))=Calc!$K$8,SUM(CY_Target!$F27:K27),AVERAGE(CY_Target!$F27:K27)),"")</f>
        <v/>
      </c>
      <c r="L27" s="253" t="str">
        <f>IFERROR(IF(INDEX(Metrics!$G$6:$G$70,MATCH(CY_Target_Cumulative!$D27,Metrics!$D$6:$D$70,0))=Calc!$K$8,SUM(CY_Target!$F27:L27),AVERAGE(CY_Target!$F27:L27)),"")</f>
        <v/>
      </c>
      <c r="M27" s="253" t="str">
        <f>IFERROR(IF(INDEX(Metrics!$G$6:$G$70,MATCH(CY_Target_Cumulative!$D27,Metrics!$D$6:$D$70,0))=Calc!$K$8,SUM(CY_Target!$F27:M27),AVERAGE(CY_Target!$F27:M27)),"")</f>
        <v/>
      </c>
      <c r="N27" s="253" t="str">
        <f>IFERROR(IF(INDEX(Metrics!$G$6:$G$70,MATCH(CY_Target_Cumulative!$D27,Metrics!$D$6:$D$70,0))=Calc!$K$8,SUM(CY_Target!$F27:N27),AVERAGE(CY_Target!$F27:N27)),"")</f>
        <v/>
      </c>
      <c r="O27" s="253" t="str">
        <f>IFERROR(IF(INDEX(Metrics!$G$6:$G$70,MATCH(CY_Target_Cumulative!$D27,Metrics!$D$6:$D$70,0))=Calc!$K$8,SUM(CY_Target!$F27:O27),AVERAGE(CY_Target!$F27:O27)),"")</f>
        <v/>
      </c>
      <c r="P27" s="253" t="str">
        <f>IFERROR(IF(INDEX(Metrics!$G$6:$G$70,MATCH(CY_Target_Cumulative!$D27,Metrics!$D$6:$D$70,0))=Calc!$K$8,SUM(CY_Target!$F27:P27),AVERAGE(CY_Target!$F27:P27)),"")</f>
        <v/>
      </c>
      <c r="Q27" s="254" t="str">
        <f>IFERROR(IF(INDEX(Metrics!$G$6:$G$70,MATCH(CY_Target_Cumulative!$D27,Metrics!$D$6:$D$70,0))=Calc!$K$8,SUM(CY_Target!$F27:Q27),AVERAGE(CY_Target!$F27:Q27)),"")</f>
        <v/>
      </c>
    </row>
    <row r="28" spans="1:17" x14ac:dyDescent="0.25">
      <c r="A28" s="3"/>
      <c r="B28" s="235">
        <f>IFERROR(IF(LEN(INDEX(Metrics!$B$6:$E$70,ROW($A28)-ROW($A$5),MATCH(B$5,Metrics!$B$5:$E$5,0)))=0,"",INDEX(Metrics!$B$6:$E$70,ROW($A28)-ROW($A$5),MATCH(B$5,Metrics!$B$5:$E$5,0))),"")</f>
        <v>404</v>
      </c>
      <c r="C28" s="236" t="str">
        <f>IFERROR(IF(LEN(INDEX(Metrics!$B$6:$E$70,ROW($A28)-ROW($A$5),MATCH(C$5,Metrics!$B$5:$E$5,0)))=0,"",INDEX(Metrics!$B$6:$E$70,ROW($A28)-ROW($A$5),MATCH(C$5,Metrics!$B$5:$E$5,0))),"")</f>
        <v>Process and Workflow</v>
      </c>
      <c r="D28" s="236" t="str">
        <f>IFERROR(IF(LEN(INDEX(Metrics!$B$6:$E$70,ROW($A28)-ROW($A$5),MATCH(D$5,Metrics!$B$5:$E$5,0)))=0,"",INDEX(Metrics!$B$6:$E$70,ROW($A28)-ROW($A$5),MATCH(D$5,Metrics!$B$5:$E$5,0))),"")</f>
        <v>Interview Drop-off Rate</v>
      </c>
      <c r="E28" s="237" t="str">
        <f>IFERROR(IF(LEN(INDEX(Metrics!$B$6:$E$70,ROW($A28)-ROW($A$5),MATCH(E$5,Metrics!$B$5:$E$5,0)))=0,"",INDEX(Metrics!$B$6:$E$70,ROW($A28)-ROW($A$5),MATCH(E$5,Metrics!$B$5:$E$5,0))),"")</f>
        <v>%</v>
      </c>
      <c r="F28" s="239" t="str">
        <f>IFERROR(IF(INDEX(Metrics!$G$6:$G$70,MATCH(CY_Target_Cumulative!$D28,Metrics!$D$6:$D$70,0))=Calc!$K$8,SUM(CY_Target!$F28:F28),AVERAGE(CY_Target!$F28:F28)),"")</f>
        <v/>
      </c>
      <c r="G28" s="239" t="str">
        <f>IFERROR(IF(INDEX(Metrics!$G$6:$G$70,MATCH(CY_Target_Cumulative!$D28,Metrics!$D$6:$D$70,0))=Calc!$K$8,SUM(CY_Target!$F28:G28),AVERAGE(CY_Target!$F28:G28)),"")</f>
        <v/>
      </c>
      <c r="H28" s="239" t="str">
        <f>IFERROR(IF(INDEX(Metrics!$G$6:$G$70,MATCH(CY_Target_Cumulative!$D28,Metrics!$D$6:$D$70,0))=Calc!$K$8,SUM(CY_Target!$F28:H28),AVERAGE(CY_Target!$F28:H28)),"")</f>
        <v/>
      </c>
      <c r="I28" s="239" t="str">
        <f>IFERROR(IF(INDEX(Metrics!$G$6:$G$70,MATCH(CY_Target_Cumulative!$D28,Metrics!$D$6:$D$70,0))=Calc!$K$8,SUM(CY_Target!$F28:I28),AVERAGE(CY_Target!$F28:I28)),"")</f>
        <v/>
      </c>
      <c r="J28" s="239" t="str">
        <f>IFERROR(IF(INDEX(Metrics!$G$6:$G$70,MATCH(CY_Target_Cumulative!$D28,Metrics!$D$6:$D$70,0))=Calc!$K$8,SUM(CY_Target!$F28:J28),AVERAGE(CY_Target!$F28:J28)),"")</f>
        <v/>
      </c>
      <c r="K28" s="239" t="str">
        <f>IFERROR(IF(INDEX(Metrics!$G$6:$G$70,MATCH(CY_Target_Cumulative!$D28,Metrics!$D$6:$D$70,0))=Calc!$K$8,SUM(CY_Target!$F28:K28),AVERAGE(CY_Target!$F28:K28)),"")</f>
        <v/>
      </c>
      <c r="L28" s="253" t="str">
        <f>IFERROR(IF(INDEX(Metrics!$G$6:$G$70,MATCH(CY_Target_Cumulative!$D28,Metrics!$D$6:$D$70,0))=Calc!$K$8,SUM(CY_Target!$F28:L28),AVERAGE(CY_Target!$F28:L28)),"")</f>
        <v/>
      </c>
      <c r="M28" s="253" t="str">
        <f>IFERROR(IF(INDEX(Metrics!$G$6:$G$70,MATCH(CY_Target_Cumulative!$D28,Metrics!$D$6:$D$70,0))=Calc!$K$8,SUM(CY_Target!$F28:M28),AVERAGE(CY_Target!$F28:M28)),"")</f>
        <v/>
      </c>
      <c r="N28" s="253" t="str">
        <f>IFERROR(IF(INDEX(Metrics!$G$6:$G$70,MATCH(CY_Target_Cumulative!$D28,Metrics!$D$6:$D$70,0))=Calc!$K$8,SUM(CY_Target!$F28:N28),AVERAGE(CY_Target!$F28:N28)),"")</f>
        <v/>
      </c>
      <c r="O28" s="253" t="str">
        <f>IFERROR(IF(INDEX(Metrics!$G$6:$G$70,MATCH(CY_Target_Cumulative!$D28,Metrics!$D$6:$D$70,0))=Calc!$K$8,SUM(CY_Target!$F28:O28),AVERAGE(CY_Target!$F28:O28)),"")</f>
        <v/>
      </c>
      <c r="P28" s="253" t="str">
        <f>IFERROR(IF(INDEX(Metrics!$G$6:$G$70,MATCH(CY_Target_Cumulative!$D28,Metrics!$D$6:$D$70,0))=Calc!$K$8,SUM(CY_Target!$F28:P28),AVERAGE(CY_Target!$F28:P28)),"")</f>
        <v/>
      </c>
      <c r="Q28" s="254" t="str">
        <f>IFERROR(IF(INDEX(Metrics!$G$6:$G$70,MATCH(CY_Target_Cumulative!$D28,Metrics!$D$6:$D$70,0))=Calc!$K$8,SUM(CY_Target!$F28:Q28),AVERAGE(CY_Target!$F28:Q28)),"")</f>
        <v/>
      </c>
    </row>
    <row r="29" spans="1:17" x14ac:dyDescent="0.25">
      <c r="A29" s="3"/>
      <c r="B29" s="235">
        <f>IFERROR(IF(LEN(INDEX(Metrics!$B$6:$E$70,ROW($A29)-ROW($A$5),MATCH(B$5,Metrics!$B$5:$E$5,0)))=0,"",INDEX(Metrics!$B$6:$E$70,ROW($A29)-ROW($A$5),MATCH(B$5,Metrics!$B$5:$E$5,0))),"")</f>
        <v>405</v>
      </c>
      <c r="C29" s="236" t="str">
        <f>IFERROR(IF(LEN(INDEX(Metrics!$B$6:$E$70,ROW($A29)-ROW($A$5),MATCH(C$5,Metrics!$B$5:$E$5,0)))=0,"",INDEX(Metrics!$B$6:$E$70,ROW($A29)-ROW($A$5),MATCH(C$5,Metrics!$B$5:$E$5,0))),"")</f>
        <v>Process and Workflow</v>
      </c>
      <c r="D29" s="241" t="str">
        <f>IFERROR(IF(LEN(INDEX(Metrics!$B$6:$E$70,ROW($A29)-ROW($A$5),MATCH(D$5,Metrics!$B$5:$E$5,0)))=0,"",INDEX(Metrics!$B$6:$E$70,ROW($A29)-ROW($A$5),MATCH(D$5,Metrics!$B$5:$E$5,0))),"")</f>
        <v>Diversity Hire Rate</v>
      </c>
      <c r="E29" s="242" t="str">
        <f>IFERROR(IF(LEN(INDEX(Metrics!$B$6:$E$70,ROW($A29)-ROW($A$5),MATCH(E$5,Metrics!$B$5:$E$5,0)))=0,"",INDEX(Metrics!$B$6:$E$70,ROW($A29)-ROW($A$5),MATCH(E$5,Metrics!$B$5:$E$5,0))),"")</f>
        <v>%</v>
      </c>
      <c r="F29" s="253" t="str">
        <f>IFERROR(IF(INDEX(Metrics!$G$6:$G$70,MATCH(CY_Target_Cumulative!$D29,Metrics!$D$6:$D$70,0))=Calc!$K$8,SUM(CY_Target!$F29:F29),AVERAGE(CY_Target!$F29:F29)),"")</f>
        <v/>
      </c>
      <c r="G29" s="239" t="str">
        <f>IFERROR(IF(INDEX(Metrics!$G$6:$G$70,MATCH(CY_Target_Cumulative!$D29,Metrics!$D$6:$D$70,0))=Calc!$K$8,SUM(CY_Target!$F29:G29),AVERAGE(CY_Target!$F29:G29)),"")</f>
        <v/>
      </c>
      <c r="H29" s="239" t="str">
        <f>IFERROR(IF(INDEX(Metrics!$G$6:$G$70,MATCH(CY_Target_Cumulative!$D29,Metrics!$D$6:$D$70,0))=Calc!$K$8,SUM(CY_Target!$F29:H29),AVERAGE(CY_Target!$F29:H29)),"")</f>
        <v/>
      </c>
      <c r="I29" s="239" t="str">
        <f>IFERROR(IF(INDEX(Metrics!$G$6:$G$70,MATCH(CY_Target_Cumulative!$D29,Metrics!$D$6:$D$70,0))=Calc!$K$8,SUM(CY_Target!$F29:I29),AVERAGE(CY_Target!$F29:I29)),"")</f>
        <v/>
      </c>
      <c r="J29" s="239" t="str">
        <f>IFERROR(IF(INDEX(Metrics!$G$6:$G$70,MATCH(CY_Target_Cumulative!$D29,Metrics!$D$6:$D$70,0))=Calc!$K$8,SUM(CY_Target!$F29:J29),AVERAGE(CY_Target!$F29:J29)),"")</f>
        <v/>
      </c>
      <c r="K29" s="239" t="str">
        <f>IFERROR(IF(INDEX(Metrics!$G$6:$G$70,MATCH(CY_Target_Cumulative!$D29,Metrics!$D$6:$D$70,0))=Calc!$K$8,SUM(CY_Target!$F29:K29),AVERAGE(CY_Target!$F29:K29)),"")</f>
        <v/>
      </c>
      <c r="L29" s="253" t="str">
        <f>IFERROR(IF(INDEX(Metrics!$G$6:$G$70,MATCH(CY_Target_Cumulative!$D29,Metrics!$D$6:$D$70,0))=Calc!$K$8,SUM(CY_Target!$F29:L29),AVERAGE(CY_Target!$F29:L29)),"")</f>
        <v/>
      </c>
      <c r="M29" s="253" t="str">
        <f>IFERROR(IF(INDEX(Metrics!$G$6:$G$70,MATCH(CY_Target_Cumulative!$D29,Metrics!$D$6:$D$70,0))=Calc!$K$8,SUM(CY_Target!$F29:M29),AVERAGE(CY_Target!$F29:M29)),"")</f>
        <v/>
      </c>
      <c r="N29" s="253" t="str">
        <f>IFERROR(IF(INDEX(Metrics!$G$6:$G$70,MATCH(CY_Target_Cumulative!$D29,Metrics!$D$6:$D$70,0))=Calc!$K$8,SUM(CY_Target!$F29:N29),AVERAGE(CY_Target!$F29:N29)),"")</f>
        <v/>
      </c>
      <c r="O29" s="253" t="str">
        <f>IFERROR(IF(INDEX(Metrics!$G$6:$G$70,MATCH(CY_Target_Cumulative!$D29,Metrics!$D$6:$D$70,0))=Calc!$K$8,SUM(CY_Target!$F29:O29),AVERAGE(CY_Target!$F29:O29)),"")</f>
        <v/>
      </c>
      <c r="P29" s="253" t="str">
        <f>IFERROR(IF(INDEX(Metrics!$G$6:$G$70,MATCH(CY_Target_Cumulative!$D29,Metrics!$D$6:$D$70,0))=Calc!$K$8,SUM(CY_Target!$F29:P29),AVERAGE(CY_Target!$F29:P29)),"")</f>
        <v/>
      </c>
      <c r="Q29" s="254" t="str">
        <f>IFERROR(IF(INDEX(Metrics!$G$6:$G$70,MATCH(CY_Target_Cumulative!$D29,Metrics!$D$6:$D$70,0))=Calc!$K$8,SUM(CY_Target!$F29:Q29),AVERAGE(CY_Target!$F29:Q29)),"")</f>
        <v/>
      </c>
    </row>
    <row r="30" spans="1:17" x14ac:dyDescent="0.25">
      <c r="A30" s="3"/>
      <c r="B30" s="235">
        <f>IFERROR(IF(LEN(INDEX(Metrics!$B$6:$E$70,ROW($A30)-ROW($A$5),MATCH(B$5,Metrics!$B$5:$E$5,0)))=0,"",INDEX(Metrics!$B$6:$E$70,ROW($A30)-ROW($A$5),MATCH(B$5,Metrics!$B$5:$E$5,0))),"")</f>
        <v>406</v>
      </c>
      <c r="C30" s="236" t="str">
        <f>IFERROR(IF(LEN(INDEX(Metrics!$B$6:$E$70,ROW($A30)-ROW($A$5),MATCH(C$5,Metrics!$B$5:$E$5,0)))=0,"",INDEX(Metrics!$B$6:$E$70,ROW($A30)-ROW($A$5),MATCH(C$5,Metrics!$B$5:$E$5,0))),"")</f>
        <v>Process and Workflow</v>
      </c>
      <c r="D30" s="236" t="str">
        <f>IFERROR(IF(LEN(INDEX(Metrics!$B$6:$E$70,ROW($A30)-ROW($A$5),MATCH(D$5,Metrics!$B$5:$E$5,0)))=0,"",INDEX(Metrics!$B$6:$E$70,ROW($A30)-ROW($A$5),MATCH(D$5,Metrics!$B$5:$E$5,0))),"")</f>
        <v/>
      </c>
      <c r="E30" s="237" t="str">
        <f>IFERROR(IF(LEN(INDEX(Metrics!$B$6:$E$70,ROW($A30)-ROW($A$5),MATCH(E$5,Metrics!$B$5:$E$5,0)))=0,"",INDEX(Metrics!$B$6:$E$70,ROW($A30)-ROW($A$5),MATCH(E$5,Metrics!$B$5:$E$5,0))),"")</f>
        <v/>
      </c>
      <c r="F30" s="237" t="str">
        <f>IFERROR(IF(INDEX(Metrics!$G$6:$G$70,MATCH(CY_Target_Cumulative!$D30,Metrics!$D$6:$D$70,0))=Calc!$K$8,SUM(CY_Target!$F30:F30),AVERAGE(CY_Target!$F30:F30)),"")</f>
        <v/>
      </c>
      <c r="G30" s="237" t="str">
        <f>IFERROR(IF(INDEX(Metrics!$G$6:$G$70,MATCH(CY_Target_Cumulative!$D30,Metrics!$D$6:$D$70,0))=Calc!$K$8,SUM(CY_Target!$F30:G30),AVERAGE(CY_Target!$F30:G30)),"")</f>
        <v/>
      </c>
      <c r="H30" s="237" t="str">
        <f>IFERROR(IF(INDEX(Metrics!$G$6:$G$70,MATCH(CY_Target_Cumulative!$D30,Metrics!$D$6:$D$70,0))=Calc!$K$8,SUM(CY_Target!$F30:H30),AVERAGE(CY_Target!$F30:H30)),"")</f>
        <v/>
      </c>
      <c r="I30" s="237" t="str">
        <f>IFERROR(IF(INDEX(Metrics!$G$6:$G$70,MATCH(CY_Target_Cumulative!$D30,Metrics!$D$6:$D$70,0))=Calc!$K$8,SUM(CY_Target!$F30:I30),AVERAGE(CY_Target!$F30:I30)),"")</f>
        <v/>
      </c>
      <c r="J30" s="237" t="str">
        <f>IFERROR(IF(INDEX(Metrics!$G$6:$G$70,MATCH(CY_Target_Cumulative!$D30,Metrics!$D$6:$D$70,0))=Calc!$K$8,SUM(CY_Target!$F30:J30),AVERAGE(CY_Target!$F30:J30)),"")</f>
        <v/>
      </c>
      <c r="K30" s="237" t="str">
        <f>IFERROR(IF(INDEX(Metrics!$G$6:$G$70,MATCH(CY_Target_Cumulative!$D30,Metrics!$D$6:$D$70,0))=Calc!$K$8,SUM(CY_Target!$F30:K30),AVERAGE(CY_Target!$F30:K30)),"")</f>
        <v/>
      </c>
      <c r="L30" s="243" t="str">
        <f>IFERROR(IF(INDEX(Metrics!$G$6:$G$70,MATCH(CY_Target_Cumulative!$D30,Metrics!$D$6:$D$70,0))=Calc!$K$8,SUM(CY_Target!$F30:L30),AVERAGE(CY_Target!$F30:L30)),"")</f>
        <v/>
      </c>
      <c r="M30" s="243" t="str">
        <f>IFERROR(IF(INDEX(Metrics!$G$6:$G$70,MATCH(CY_Target_Cumulative!$D30,Metrics!$D$6:$D$70,0))=Calc!$K$8,SUM(CY_Target!$F30:M30),AVERAGE(CY_Target!$F30:M30)),"")</f>
        <v/>
      </c>
      <c r="N30" s="243" t="str">
        <f>IFERROR(IF(INDEX(Metrics!$G$6:$G$70,MATCH(CY_Target_Cumulative!$D30,Metrics!$D$6:$D$70,0))=Calc!$K$8,SUM(CY_Target!$F30:N30),AVERAGE(CY_Target!$F30:N30)),"")</f>
        <v/>
      </c>
      <c r="O30" s="243" t="str">
        <f>IFERROR(IF(INDEX(Metrics!$G$6:$G$70,MATCH(CY_Target_Cumulative!$D30,Metrics!$D$6:$D$70,0))=Calc!$K$8,SUM(CY_Target!$F30:O30),AVERAGE(CY_Target!$F30:O30)),"")</f>
        <v/>
      </c>
      <c r="P30" s="243" t="str">
        <f>IFERROR(IF(INDEX(Metrics!$G$6:$G$70,MATCH(CY_Target_Cumulative!$D30,Metrics!$D$6:$D$70,0))=Calc!$K$8,SUM(CY_Target!$F30:P30),AVERAGE(CY_Target!$F30:P30)),"")</f>
        <v/>
      </c>
      <c r="Q30" s="244" t="str">
        <f>IFERROR(IF(INDEX(Metrics!$G$6:$G$70,MATCH(CY_Target_Cumulative!$D30,Metrics!$D$6:$D$70,0))=Calc!$K$8,SUM(CY_Target!$F30:Q30),AVERAGE(CY_Target!$F30:Q30)),"")</f>
        <v/>
      </c>
    </row>
    <row r="31" spans="1:17" x14ac:dyDescent="0.25">
      <c r="A31" s="3"/>
      <c r="B31" s="235">
        <f>IFERROR(IF(LEN(INDEX(Metrics!$B$6:$E$70,ROW($A31)-ROW($A$5),MATCH(B$5,Metrics!$B$5:$E$5,0)))=0,"",INDEX(Metrics!$B$6:$E$70,ROW($A31)-ROW($A$5),MATCH(B$5,Metrics!$B$5:$E$5,0))),"")</f>
        <v>407</v>
      </c>
      <c r="C31" s="236" t="str">
        <f>IFERROR(IF(LEN(INDEX(Metrics!$B$6:$E$70,ROW($A31)-ROW($A$5),MATCH(C$5,Metrics!$B$5:$E$5,0)))=0,"",INDEX(Metrics!$B$6:$E$70,ROW($A31)-ROW($A$5),MATCH(C$5,Metrics!$B$5:$E$5,0))),"")</f>
        <v>Process and Workflow</v>
      </c>
      <c r="D31" s="236" t="str">
        <f>IFERROR(IF(LEN(INDEX(Metrics!$B$6:$E$70,ROW($A31)-ROW($A$5),MATCH(D$5,Metrics!$B$5:$E$5,0)))=0,"",INDEX(Metrics!$B$6:$E$70,ROW($A31)-ROW($A$5),MATCH(D$5,Metrics!$B$5:$E$5,0))),"")</f>
        <v/>
      </c>
      <c r="E31" s="237" t="str">
        <f>IFERROR(IF(LEN(INDEX(Metrics!$B$6:$E$70,ROW($A31)-ROW($A$5),MATCH(E$5,Metrics!$B$5:$E$5,0)))=0,"",INDEX(Metrics!$B$6:$E$70,ROW($A31)-ROW($A$5),MATCH(E$5,Metrics!$B$5:$E$5,0))),"")</f>
        <v/>
      </c>
      <c r="F31" s="243" t="str">
        <f>IFERROR(IF(INDEX(Metrics!$G$6:$G$70,MATCH(CY_Target_Cumulative!$D31,Metrics!$D$6:$D$70,0))=Calc!$K$8,SUM(CY_Target!$F31:F31),AVERAGE(CY_Target!$F31:F31)),"")</f>
        <v/>
      </c>
      <c r="G31" s="243" t="str">
        <f>IFERROR(IF(INDEX(Metrics!$G$6:$G$70,MATCH(CY_Target_Cumulative!$D31,Metrics!$D$6:$D$70,0))=Calc!$K$8,SUM(CY_Target!$F31:G31),AVERAGE(CY_Target!$F31:G31)),"")</f>
        <v/>
      </c>
      <c r="H31" s="243" t="str">
        <f>IFERROR(IF(INDEX(Metrics!$G$6:$G$70,MATCH(CY_Target_Cumulative!$D31,Metrics!$D$6:$D$70,0))=Calc!$K$8,SUM(CY_Target!$F31:H31),AVERAGE(CY_Target!$F31:H31)),"")</f>
        <v/>
      </c>
      <c r="I31" s="243" t="str">
        <f>IFERROR(IF(INDEX(Metrics!$G$6:$G$70,MATCH(CY_Target_Cumulative!$D31,Metrics!$D$6:$D$70,0))=Calc!$K$8,SUM(CY_Target!$F31:I31),AVERAGE(CY_Target!$F31:I31)),"")</f>
        <v/>
      </c>
      <c r="J31" s="243" t="str">
        <f>IFERROR(IF(INDEX(Metrics!$G$6:$G$70,MATCH(CY_Target_Cumulative!$D31,Metrics!$D$6:$D$70,0))=Calc!$K$8,SUM(CY_Target!$F31:J31),AVERAGE(CY_Target!$F31:J31)),"")</f>
        <v/>
      </c>
      <c r="K31" s="243" t="str">
        <f>IFERROR(IF(INDEX(Metrics!$G$6:$G$70,MATCH(CY_Target_Cumulative!$D31,Metrics!$D$6:$D$70,0))=Calc!$K$8,SUM(CY_Target!$F31:K31),AVERAGE(CY_Target!$F31:K31)),"")</f>
        <v/>
      </c>
      <c r="L31" s="243" t="str">
        <f>IFERROR(IF(INDEX(Metrics!$G$6:$G$70,MATCH(CY_Target_Cumulative!$D31,Metrics!$D$6:$D$70,0))=Calc!$K$8,SUM(CY_Target!$F31:L31),AVERAGE(CY_Target!$F31:L31)),"")</f>
        <v/>
      </c>
      <c r="M31" s="243" t="str">
        <f>IFERROR(IF(INDEX(Metrics!$G$6:$G$70,MATCH(CY_Target_Cumulative!$D31,Metrics!$D$6:$D$70,0))=Calc!$K$8,SUM(CY_Target!$F31:M31),AVERAGE(CY_Target!$F31:M31)),"")</f>
        <v/>
      </c>
      <c r="N31" s="243" t="str">
        <f>IFERROR(IF(INDEX(Metrics!$G$6:$G$70,MATCH(CY_Target_Cumulative!$D31,Metrics!$D$6:$D$70,0))=Calc!$K$8,SUM(CY_Target!$F31:N31),AVERAGE(CY_Target!$F31:N31)),"")</f>
        <v/>
      </c>
      <c r="O31" s="243" t="str">
        <f>IFERROR(IF(INDEX(Metrics!$G$6:$G$70,MATCH(CY_Target_Cumulative!$D31,Metrics!$D$6:$D$70,0))=Calc!$K$8,SUM(CY_Target!$F31:O31),AVERAGE(CY_Target!$F31:O31)),"")</f>
        <v/>
      </c>
      <c r="P31" s="243" t="str">
        <f>IFERROR(IF(INDEX(Metrics!$G$6:$G$70,MATCH(CY_Target_Cumulative!$D31,Metrics!$D$6:$D$70,0))=Calc!$K$8,SUM(CY_Target!$F31:P31),AVERAGE(CY_Target!$F31:P31)),"")</f>
        <v/>
      </c>
      <c r="Q31" s="244" t="str">
        <f>IFERROR(IF(INDEX(Metrics!$G$6:$G$70,MATCH(CY_Target_Cumulative!$D31,Metrics!$D$6:$D$70,0))=Calc!$K$8,SUM(CY_Target!$F31:Q31),AVERAGE(CY_Target!$F31:Q31)),"")</f>
        <v/>
      </c>
    </row>
    <row r="32" spans="1:17" x14ac:dyDescent="0.25">
      <c r="A32" s="3"/>
      <c r="B32" s="235">
        <f>IFERROR(IF(LEN(INDEX(Metrics!$B$6:$E$70,ROW($A32)-ROW($A$5),MATCH(B$5,Metrics!$B$5:$E$5,0)))=0,"",INDEX(Metrics!$B$6:$E$70,ROW($A32)-ROW($A$5),MATCH(B$5,Metrics!$B$5:$E$5,0))),"")</f>
        <v>501</v>
      </c>
      <c r="C32" s="236" t="str">
        <f>IFERROR(IF(LEN(INDEX(Metrics!$B$6:$E$70,ROW($A32)-ROW($A$5),MATCH(C$5,Metrics!$B$5:$E$5,0)))=0,"",INDEX(Metrics!$B$6:$E$70,ROW($A32)-ROW($A$5),MATCH(C$5,Metrics!$B$5:$E$5,0))),"")</f>
        <v>Candidate Experience</v>
      </c>
      <c r="D32" s="236" t="str">
        <f>IFERROR(IF(LEN(INDEX(Metrics!$B$6:$E$70,ROW($A32)-ROW($A$5),MATCH(D$5,Metrics!$B$5:$E$5,0)))=0,"",INDEX(Metrics!$B$6:$E$70,ROW($A32)-ROW($A$5),MATCH(D$5,Metrics!$B$5:$E$5,0))),"")</f>
        <v>Candidate Job Satisfaction</v>
      </c>
      <c r="E32" s="237" t="str">
        <f>IFERROR(IF(LEN(INDEX(Metrics!$B$6:$E$70,ROW($A32)-ROW($A$5),MATCH(E$5,Metrics!$B$5:$E$5,0)))=0,"",INDEX(Metrics!$B$6:$E$70,ROW($A32)-ROW($A$5),MATCH(E$5,Metrics!$B$5:$E$5,0))),"")</f>
        <v>Points</v>
      </c>
      <c r="F32" s="245" t="str">
        <f>IFERROR(IF(INDEX(Metrics!$G$6:$G$70,MATCH(CY_Target_Cumulative!$D32,Metrics!$D$6:$D$70,0))=Calc!$K$8,SUM(CY_Target!$F32:F32),AVERAGE(CY_Target!$F32:F32)),"")</f>
        <v/>
      </c>
      <c r="G32" s="245" t="str">
        <f>IFERROR(IF(INDEX(Metrics!$G$6:$G$70,MATCH(CY_Target_Cumulative!$D32,Metrics!$D$6:$D$70,0))=Calc!$K$8,SUM(CY_Target!$F32:G32),AVERAGE(CY_Target!$F32:G32)),"")</f>
        <v/>
      </c>
      <c r="H32" s="245" t="str">
        <f>IFERROR(IF(INDEX(Metrics!$G$6:$G$70,MATCH(CY_Target_Cumulative!$D32,Metrics!$D$6:$D$70,0))=Calc!$K$8,SUM(CY_Target!$F32:H32),AVERAGE(CY_Target!$F32:H32)),"")</f>
        <v/>
      </c>
      <c r="I32" s="245" t="str">
        <f>IFERROR(IF(INDEX(Metrics!$G$6:$G$70,MATCH(CY_Target_Cumulative!$D32,Metrics!$D$6:$D$70,0))=Calc!$K$8,SUM(CY_Target!$F32:I32),AVERAGE(CY_Target!$F32:I32)),"")</f>
        <v/>
      </c>
      <c r="J32" s="245" t="str">
        <f>IFERROR(IF(INDEX(Metrics!$G$6:$G$70,MATCH(CY_Target_Cumulative!$D32,Metrics!$D$6:$D$70,0))=Calc!$K$8,SUM(CY_Target!$F32:J32),AVERAGE(CY_Target!$F32:J32)),"")</f>
        <v/>
      </c>
      <c r="K32" s="245" t="str">
        <f>IFERROR(IF(INDEX(Metrics!$G$6:$G$70,MATCH(CY_Target_Cumulative!$D32,Metrics!$D$6:$D$70,0))=Calc!$K$8,SUM(CY_Target!$F32:K32),AVERAGE(CY_Target!$F32:K32)),"")</f>
        <v/>
      </c>
      <c r="L32" s="245" t="str">
        <f>IFERROR(IF(INDEX(Metrics!$G$6:$G$70,MATCH(CY_Target_Cumulative!$D32,Metrics!$D$6:$D$70,0))=Calc!$K$8,SUM(CY_Target!$F32:L32),AVERAGE(CY_Target!$F32:L32)),"")</f>
        <v/>
      </c>
      <c r="M32" s="245" t="str">
        <f>IFERROR(IF(INDEX(Metrics!$G$6:$G$70,MATCH(CY_Target_Cumulative!$D32,Metrics!$D$6:$D$70,0))=Calc!$K$8,SUM(CY_Target!$F32:M32),AVERAGE(CY_Target!$F32:M32)),"")</f>
        <v/>
      </c>
      <c r="N32" s="245" t="str">
        <f>IFERROR(IF(INDEX(Metrics!$G$6:$G$70,MATCH(CY_Target_Cumulative!$D32,Metrics!$D$6:$D$70,0))=Calc!$K$8,SUM(CY_Target!$F32:N32),AVERAGE(CY_Target!$F32:N32)),"")</f>
        <v/>
      </c>
      <c r="O32" s="245" t="str">
        <f>IFERROR(IF(INDEX(Metrics!$G$6:$G$70,MATCH(CY_Target_Cumulative!$D32,Metrics!$D$6:$D$70,0))=Calc!$K$8,SUM(CY_Target!$F32:O32),AVERAGE(CY_Target!$F32:O32)),"")</f>
        <v/>
      </c>
      <c r="P32" s="245" t="str">
        <f>IFERROR(IF(INDEX(Metrics!$G$6:$G$70,MATCH(CY_Target_Cumulative!$D32,Metrics!$D$6:$D$70,0))=Calc!$K$8,SUM(CY_Target!$F32:P32),AVERAGE(CY_Target!$F32:P32)),"")</f>
        <v/>
      </c>
      <c r="Q32" s="246" t="str">
        <f>IFERROR(IF(INDEX(Metrics!$G$6:$G$70,MATCH(CY_Target_Cumulative!$D32,Metrics!$D$6:$D$70,0))=Calc!$K$8,SUM(CY_Target!$F32:Q32),AVERAGE(CY_Target!$F32:Q32)),"")</f>
        <v/>
      </c>
    </row>
    <row r="33" spans="1:17" x14ac:dyDescent="0.25">
      <c r="A33" s="3"/>
      <c r="B33" s="235">
        <f>IFERROR(IF(LEN(INDEX(Metrics!$B$6:$E$70,ROW($A33)-ROW($A$5),MATCH(B$5,Metrics!$B$5:$E$5,0)))=0,"",INDEX(Metrics!$B$6:$E$70,ROW($A33)-ROW($A$5),MATCH(B$5,Metrics!$B$5:$E$5,0))),"")</f>
        <v>502</v>
      </c>
      <c r="C33" s="236" t="str">
        <f>IFERROR(IF(LEN(INDEX(Metrics!$B$6:$E$70,ROW($A33)-ROW($A$5),MATCH(C$5,Metrics!$B$5:$E$5,0)))=0,"",INDEX(Metrics!$B$6:$E$70,ROW($A33)-ROW($A$5),MATCH(C$5,Metrics!$B$5:$E$5,0))),"")</f>
        <v>Candidate Experience</v>
      </c>
      <c r="D33" s="236" t="str">
        <f>IFERROR(IF(LEN(INDEX(Metrics!$B$6:$E$70,ROW($A33)-ROW($A$5),MATCH(D$5,Metrics!$B$5:$E$5,0)))=0,"",INDEX(Metrics!$B$6:$E$70,ROW($A33)-ROW($A$5),MATCH(D$5,Metrics!$B$5:$E$5,0))),"")</f>
        <v>Applicant Drop-off Rate</v>
      </c>
      <c r="E33" s="237" t="str">
        <f>IFERROR(IF(LEN(INDEX(Metrics!$B$6:$E$70,ROW($A33)-ROW($A$5),MATCH(E$5,Metrics!$B$5:$E$5,0)))=0,"",INDEX(Metrics!$B$6:$E$70,ROW($A33)-ROW($A$5),MATCH(E$5,Metrics!$B$5:$E$5,0))),"")</f>
        <v>%</v>
      </c>
      <c r="F33" s="239" t="str">
        <f>IFERROR(IF(INDEX(Metrics!$G$6:$G$70,MATCH(CY_Target_Cumulative!$D33,Metrics!$D$6:$D$70,0))=Calc!$K$8,SUM(CY_Target!$F33:F33),AVERAGE(CY_Target!$F33:F33)),"")</f>
        <v/>
      </c>
      <c r="G33" s="239" t="str">
        <f>IFERROR(IF(INDEX(Metrics!$G$6:$G$70,MATCH(CY_Target_Cumulative!$D33,Metrics!$D$6:$D$70,0))=Calc!$K$8,SUM(CY_Target!$F33:G33),AVERAGE(CY_Target!$F33:G33)),"")</f>
        <v/>
      </c>
      <c r="H33" s="239" t="str">
        <f>IFERROR(IF(INDEX(Metrics!$G$6:$G$70,MATCH(CY_Target_Cumulative!$D33,Metrics!$D$6:$D$70,0))=Calc!$K$8,SUM(CY_Target!$F33:H33),AVERAGE(CY_Target!$F33:H33)),"")</f>
        <v/>
      </c>
      <c r="I33" s="239" t="str">
        <f>IFERROR(IF(INDEX(Metrics!$G$6:$G$70,MATCH(CY_Target_Cumulative!$D33,Metrics!$D$6:$D$70,0))=Calc!$K$8,SUM(CY_Target!$F33:I33),AVERAGE(CY_Target!$F33:I33)),"")</f>
        <v/>
      </c>
      <c r="J33" s="239" t="str">
        <f>IFERROR(IF(INDEX(Metrics!$G$6:$G$70,MATCH(CY_Target_Cumulative!$D33,Metrics!$D$6:$D$70,0))=Calc!$K$8,SUM(CY_Target!$F33:J33),AVERAGE(CY_Target!$F33:J33)),"")</f>
        <v/>
      </c>
      <c r="K33" s="239" t="str">
        <f>IFERROR(IF(INDEX(Metrics!$G$6:$G$70,MATCH(CY_Target_Cumulative!$D33,Metrics!$D$6:$D$70,0))=Calc!$K$8,SUM(CY_Target!$F33:K33),AVERAGE(CY_Target!$F33:K33)),"")</f>
        <v/>
      </c>
      <c r="L33" s="239" t="str">
        <f>IFERROR(IF(INDEX(Metrics!$G$6:$G$70,MATCH(CY_Target_Cumulative!$D33,Metrics!$D$6:$D$70,0))=Calc!$K$8,SUM(CY_Target!$F33:L33),AVERAGE(CY_Target!$F33:L33)),"")</f>
        <v/>
      </c>
      <c r="M33" s="239" t="str">
        <f>IFERROR(IF(INDEX(Metrics!$G$6:$G$70,MATCH(CY_Target_Cumulative!$D33,Metrics!$D$6:$D$70,0))=Calc!$K$8,SUM(CY_Target!$F33:M33),AVERAGE(CY_Target!$F33:M33)),"")</f>
        <v/>
      </c>
      <c r="N33" s="239" t="str">
        <f>IFERROR(IF(INDEX(Metrics!$G$6:$G$70,MATCH(CY_Target_Cumulative!$D33,Metrics!$D$6:$D$70,0))=Calc!$K$8,SUM(CY_Target!$F33:N33),AVERAGE(CY_Target!$F33:N33)),"")</f>
        <v/>
      </c>
      <c r="O33" s="239" t="str">
        <f>IFERROR(IF(INDEX(Metrics!$G$6:$G$70,MATCH(CY_Target_Cumulative!$D33,Metrics!$D$6:$D$70,0))=Calc!$K$8,SUM(CY_Target!$F33:O33),AVERAGE(CY_Target!$F33:O33)),"")</f>
        <v/>
      </c>
      <c r="P33" s="239" t="str">
        <f>IFERROR(IF(INDEX(Metrics!$G$6:$G$70,MATCH(CY_Target_Cumulative!$D33,Metrics!$D$6:$D$70,0))=Calc!$K$8,SUM(CY_Target!$F33:P33),AVERAGE(CY_Target!$F33:P33)),"")</f>
        <v/>
      </c>
      <c r="Q33" s="240" t="str">
        <f>IFERROR(IF(INDEX(Metrics!$G$6:$G$70,MATCH(CY_Target_Cumulative!$D33,Metrics!$D$6:$D$70,0))=Calc!$K$8,SUM(CY_Target!$F33:Q33),AVERAGE(CY_Target!$F33:Q33)),"")</f>
        <v/>
      </c>
    </row>
    <row r="34" spans="1:17" x14ac:dyDescent="0.25">
      <c r="A34" s="3"/>
      <c r="B34" s="235">
        <f>IFERROR(IF(LEN(INDEX(Metrics!$B$6:$E$70,ROW($A34)-ROW($A$5),MATCH(B$5,Metrics!$B$5:$E$5,0)))=0,"",INDEX(Metrics!$B$6:$E$70,ROW($A34)-ROW($A$5),MATCH(B$5,Metrics!$B$5:$E$5,0))),"")</f>
        <v>503</v>
      </c>
      <c r="C34" s="236" t="str">
        <f>IFERROR(IF(LEN(INDEX(Metrics!$B$6:$E$70,ROW($A34)-ROW($A$5),MATCH(C$5,Metrics!$B$5:$E$5,0)))=0,"",INDEX(Metrics!$B$6:$E$70,ROW($A34)-ROW($A$5),MATCH(C$5,Metrics!$B$5:$E$5,0))),"")</f>
        <v>Candidate Experience</v>
      </c>
      <c r="D34" s="236" t="str">
        <f>IFERROR(IF(LEN(INDEX(Metrics!$B$6:$E$70,ROW($A34)-ROW($A$5),MATCH(D$5,Metrics!$B$5:$E$5,0)))=0,"",INDEX(Metrics!$B$6:$E$70,ROW($A34)-ROW($A$5),MATCH(D$5,Metrics!$B$5:$E$5,0))),"")</f>
        <v>Candidate Net Promoter Score (NPS)</v>
      </c>
      <c r="E34" s="237" t="str">
        <f>IFERROR(IF(LEN(INDEX(Metrics!$B$6:$E$70,ROW($A34)-ROW($A$5),MATCH(E$5,Metrics!$B$5:$E$5,0)))=0,"",INDEX(Metrics!$B$6:$E$70,ROW($A34)-ROW($A$5),MATCH(E$5,Metrics!$B$5:$E$5,0))),"")</f>
        <v>Points</v>
      </c>
      <c r="F34" s="245" t="str">
        <f>IFERROR(IF(INDEX(Metrics!$G$6:$G$70,MATCH(CY_Target_Cumulative!$D34,Metrics!$D$6:$D$70,0))=Calc!$K$8,SUM(CY_Target!$F34:F34),AVERAGE(CY_Target!$F34:F34)),"")</f>
        <v/>
      </c>
      <c r="G34" s="245" t="str">
        <f>IFERROR(IF(INDEX(Metrics!$G$6:$G$70,MATCH(CY_Target_Cumulative!$D34,Metrics!$D$6:$D$70,0))=Calc!$K$8,SUM(CY_Target!$F34:G34),AVERAGE(CY_Target!$F34:G34)),"")</f>
        <v/>
      </c>
      <c r="H34" s="245" t="str">
        <f>IFERROR(IF(INDEX(Metrics!$G$6:$G$70,MATCH(CY_Target_Cumulative!$D34,Metrics!$D$6:$D$70,0))=Calc!$K$8,SUM(CY_Target!$F34:H34),AVERAGE(CY_Target!$F34:H34)),"")</f>
        <v/>
      </c>
      <c r="I34" s="245" t="str">
        <f>IFERROR(IF(INDEX(Metrics!$G$6:$G$70,MATCH(CY_Target_Cumulative!$D34,Metrics!$D$6:$D$70,0))=Calc!$K$8,SUM(CY_Target!$F34:I34),AVERAGE(CY_Target!$F34:I34)),"")</f>
        <v/>
      </c>
      <c r="J34" s="245" t="str">
        <f>IFERROR(IF(INDEX(Metrics!$G$6:$G$70,MATCH(CY_Target_Cumulative!$D34,Metrics!$D$6:$D$70,0))=Calc!$K$8,SUM(CY_Target!$F34:J34),AVERAGE(CY_Target!$F34:J34)),"")</f>
        <v/>
      </c>
      <c r="K34" s="245" t="str">
        <f>IFERROR(IF(INDEX(Metrics!$G$6:$G$70,MATCH(CY_Target_Cumulative!$D34,Metrics!$D$6:$D$70,0))=Calc!$K$8,SUM(CY_Target!$F34:K34),AVERAGE(CY_Target!$F34:K34)),"")</f>
        <v/>
      </c>
      <c r="L34" s="245" t="str">
        <f>IFERROR(IF(INDEX(Metrics!$G$6:$G$70,MATCH(CY_Target_Cumulative!$D34,Metrics!$D$6:$D$70,0))=Calc!$K$8,SUM(CY_Target!$F34:L34),AVERAGE(CY_Target!$F34:L34)),"")</f>
        <v/>
      </c>
      <c r="M34" s="245" t="str">
        <f>IFERROR(IF(INDEX(Metrics!$G$6:$G$70,MATCH(CY_Target_Cumulative!$D34,Metrics!$D$6:$D$70,0))=Calc!$K$8,SUM(CY_Target!$F34:M34),AVERAGE(CY_Target!$F34:M34)),"")</f>
        <v/>
      </c>
      <c r="N34" s="245" t="str">
        <f>IFERROR(IF(INDEX(Metrics!$G$6:$G$70,MATCH(CY_Target_Cumulative!$D34,Metrics!$D$6:$D$70,0))=Calc!$K$8,SUM(CY_Target!$F34:N34),AVERAGE(CY_Target!$F34:N34)),"")</f>
        <v/>
      </c>
      <c r="O34" s="245" t="str">
        <f>IFERROR(IF(INDEX(Metrics!$G$6:$G$70,MATCH(CY_Target_Cumulative!$D34,Metrics!$D$6:$D$70,0))=Calc!$K$8,SUM(CY_Target!$F34:O34),AVERAGE(CY_Target!$F34:O34)),"")</f>
        <v/>
      </c>
      <c r="P34" s="245" t="str">
        <f>IFERROR(IF(INDEX(Metrics!$G$6:$G$70,MATCH(CY_Target_Cumulative!$D34,Metrics!$D$6:$D$70,0))=Calc!$K$8,SUM(CY_Target!$F34:P34),AVERAGE(CY_Target!$F34:P34)),"")</f>
        <v/>
      </c>
      <c r="Q34" s="246" t="str">
        <f>IFERROR(IF(INDEX(Metrics!$G$6:$G$70,MATCH(CY_Target_Cumulative!$D34,Metrics!$D$6:$D$70,0))=Calc!$K$8,SUM(CY_Target!$F34:Q34),AVERAGE(CY_Target!$F34:Q34)),"")</f>
        <v/>
      </c>
    </row>
    <row r="35" spans="1:17" x14ac:dyDescent="0.25">
      <c r="A35" s="3"/>
      <c r="B35" s="235">
        <f>IFERROR(IF(LEN(INDEX(Metrics!$B$6:$E$70,ROW($A35)-ROW($A$5),MATCH(B$5,Metrics!$B$5:$E$5,0)))=0,"",INDEX(Metrics!$B$6:$E$70,ROW($A35)-ROW($A$5),MATCH(B$5,Metrics!$B$5:$E$5,0))),"")</f>
        <v>504</v>
      </c>
      <c r="C35" s="236" t="str">
        <f>IFERROR(IF(LEN(INDEX(Metrics!$B$6:$E$70,ROW($A35)-ROW($A$5),MATCH(C$5,Metrics!$B$5:$E$5,0)))=0,"",INDEX(Metrics!$B$6:$E$70,ROW($A35)-ROW($A$5),MATCH(C$5,Metrics!$B$5:$E$5,0))),"")</f>
        <v>Candidate Experience</v>
      </c>
      <c r="D35" s="236" t="str">
        <f>IFERROR(IF(LEN(INDEX(Metrics!$B$6:$E$70,ROW($A35)-ROW($A$5),MATCH(D$5,Metrics!$B$5:$E$5,0)))=0,"",INDEX(Metrics!$B$6:$E$70,ROW($A35)-ROW($A$5),MATCH(D$5,Metrics!$B$5:$E$5,0))),"")</f>
        <v/>
      </c>
      <c r="E35" s="237" t="str">
        <f>IFERROR(IF(LEN(INDEX(Metrics!$B$6:$E$70,ROW($A35)-ROW($A$5),MATCH(E$5,Metrics!$B$5:$E$5,0)))=0,"",INDEX(Metrics!$B$6:$E$70,ROW($A35)-ROW($A$5),MATCH(E$5,Metrics!$B$5:$E$5,0))),"")</f>
        <v/>
      </c>
      <c r="F35" s="243" t="str">
        <f>IFERROR(IF(INDEX(Metrics!$G$6:$G$70,MATCH(CY_Target_Cumulative!$D35,Metrics!$D$6:$D$70,0))=Calc!$K$8,SUM(CY_Target!$F35:F35),AVERAGE(CY_Target!$F35:F35)),"")</f>
        <v/>
      </c>
      <c r="G35" s="243" t="str">
        <f>IFERROR(IF(INDEX(Metrics!$G$6:$G$70,MATCH(CY_Target_Cumulative!$D35,Metrics!$D$6:$D$70,0))=Calc!$K$8,SUM(CY_Target!$F35:G35),AVERAGE(CY_Target!$F35:G35)),"")</f>
        <v/>
      </c>
      <c r="H35" s="243" t="str">
        <f>IFERROR(IF(INDEX(Metrics!$G$6:$G$70,MATCH(CY_Target_Cumulative!$D35,Metrics!$D$6:$D$70,0))=Calc!$K$8,SUM(CY_Target!$F35:H35),AVERAGE(CY_Target!$F35:H35)),"")</f>
        <v/>
      </c>
      <c r="I35" s="243" t="str">
        <f>IFERROR(IF(INDEX(Metrics!$G$6:$G$70,MATCH(CY_Target_Cumulative!$D35,Metrics!$D$6:$D$70,0))=Calc!$K$8,SUM(CY_Target!$F35:I35),AVERAGE(CY_Target!$F35:I35)),"")</f>
        <v/>
      </c>
      <c r="J35" s="243" t="str">
        <f>IFERROR(IF(INDEX(Metrics!$G$6:$G$70,MATCH(CY_Target_Cumulative!$D35,Metrics!$D$6:$D$70,0))=Calc!$K$8,SUM(CY_Target!$F35:J35),AVERAGE(CY_Target!$F35:J35)),"")</f>
        <v/>
      </c>
      <c r="K35" s="243" t="str">
        <f>IFERROR(IF(INDEX(Metrics!$G$6:$G$70,MATCH(CY_Target_Cumulative!$D35,Metrics!$D$6:$D$70,0))=Calc!$K$8,SUM(CY_Target!$F35:K35),AVERAGE(CY_Target!$F35:K35)),"")</f>
        <v/>
      </c>
      <c r="L35" s="243" t="str">
        <f>IFERROR(IF(INDEX(Metrics!$G$6:$G$70,MATCH(CY_Target_Cumulative!$D35,Metrics!$D$6:$D$70,0))=Calc!$K$8,SUM(CY_Target!$F35:L35),AVERAGE(CY_Target!$F35:L35)),"")</f>
        <v/>
      </c>
      <c r="M35" s="243" t="str">
        <f>IFERROR(IF(INDEX(Metrics!$G$6:$G$70,MATCH(CY_Target_Cumulative!$D35,Metrics!$D$6:$D$70,0))=Calc!$K$8,SUM(CY_Target!$F35:M35),AVERAGE(CY_Target!$F35:M35)),"")</f>
        <v/>
      </c>
      <c r="N35" s="243" t="str">
        <f>IFERROR(IF(INDEX(Metrics!$G$6:$G$70,MATCH(CY_Target_Cumulative!$D35,Metrics!$D$6:$D$70,0))=Calc!$K$8,SUM(CY_Target!$F35:N35),AVERAGE(CY_Target!$F35:N35)),"")</f>
        <v/>
      </c>
      <c r="O35" s="243" t="str">
        <f>IFERROR(IF(INDEX(Metrics!$G$6:$G$70,MATCH(CY_Target_Cumulative!$D35,Metrics!$D$6:$D$70,0))=Calc!$K$8,SUM(CY_Target!$F35:O35),AVERAGE(CY_Target!$F35:O35)),"")</f>
        <v/>
      </c>
      <c r="P35" s="243" t="str">
        <f>IFERROR(IF(INDEX(Metrics!$G$6:$G$70,MATCH(CY_Target_Cumulative!$D35,Metrics!$D$6:$D$70,0))=Calc!$K$8,SUM(CY_Target!$F35:P35),AVERAGE(CY_Target!$F35:P35)),"")</f>
        <v/>
      </c>
      <c r="Q35" s="244" t="str">
        <f>IFERROR(IF(INDEX(Metrics!$G$6:$G$70,MATCH(CY_Target_Cumulative!$D35,Metrics!$D$6:$D$70,0))=Calc!$K$8,SUM(CY_Target!$F35:Q35),AVERAGE(CY_Target!$F35:Q35)),"")</f>
        <v/>
      </c>
    </row>
    <row r="36" spans="1:17" x14ac:dyDescent="0.25">
      <c r="A36" s="3"/>
      <c r="B36" s="235">
        <f>IFERROR(IF(LEN(INDEX(Metrics!$B$6:$E$70,ROW($A36)-ROW($A$5),MATCH(B$5,Metrics!$B$5:$E$5,0)))=0,"",INDEX(Metrics!$B$6:$E$70,ROW($A36)-ROW($A$5),MATCH(B$5,Metrics!$B$5:$E$5,0))),"")</f>
        <v>505</v>
      </c>
      <c r="C36" s="236" t="str">
        <f>IFERROR(IF(LEN(INDEX(Metrics!$B$6:$E$70,ROW($A36)-ROW($A$5),MATCH(C$5,Metrics!$B$5:$E$5,0)))=0,"",INDEX(Metrics!$B$6:$E$70,ROW($A36)-ROW($A$5),MATCH(C$5,Metrics!$B$5:$E$5,0))),"")</f>
        <v>Candidate Experience</v>
      </c>
      <c r="D36" s="236" t="str">
        <f>IFERROR(IF(LEN(INDEX(Metrics!$B$6:$E$70,ROW($A36)-ROW($A$5),MATCH(D$5,Metrics!$B$5:$E$5,0)))=0,"",INDEX(Metrics!$B$6:$E$70,ROW($A36)-ROW($A$5),MATCH(D$5,Metrics!$B$5:$E$5,0))),"")</f>
        <v/>
      </c>
      <c r="E36" s="237" t="str">
        <f>IFERROR(IF(LEN(INDEX(Metrics!$B$6:$E$70,ROW($A36)-ROW($A$5),MATCH(E$5,Metrics!$B$5:$E$5,0)))=0,"",INDEX(Metrics!$B$6:$E$70,ROW($A36)-ROW($A$5),MATCH(E$5,Metrics!$B$5:$E$5,0))),"")</f>
        <v/>
      </c>
      <c r="F36" s="243" t="str">
        <f>IFERROR(IF(INDEX(Metrics!$G$6:$G$70,MATCH(CY_Target_Cumulative!$D36,Metrics!$D$6:$D$70,0))=Calc!$K$8,SUM(CY_Target!$F36:F36),AVERAGE(CY_Target!$F36:F36)),"")</f>
        <v/>
      </c>
      <c r="G36" s="243" t="str">
        <f>IFERROR(IF(INDEX(Metrics!$G$6:$G$70,MATCH(CY_Target_Cumulative!$D36,Metrics!$D$6:$D$70,0))=Calc!$K$8,SUM(CY_Target!$F36:G36),AVERAGE(CY_Target!$F36:G36)),"")</f>
        <v/>
      </c>
      <c r="H36" s="243" t="str">
        <f>IFERROR(IF(INDEX(Metrics!$G$6:$G$70,MATCH(CY_Target_Cumulative!$D36,Metrics!$D$6:$D$70,0))=Calc!$K$8,SUM(CY_Target!$F36:H36),AVERAGE(CY_Target!$F36:H36)),"")</f>
        <v/>
      </c>
      <c r="I36" s="243" t="str">
        <f>IFERROR(IF(INDEX(Metrics!$G$6:$G$70,MATCH(CY_Target_Cumulative!$D36,Metrics!$D$6:$D$70,0))=Calc!$K$8,SUM(CY_Target!$F36:I36),AVERAGE(CY_Target!$F36:I36)),"")</f>
        <v/>
      </c>
      <c r="J36" s="243" t="str">
        <f>IFERROR(IF(INDEX(Metrics!$G$6:$G$70,MATCH(CY_Target_Cumulative!$D36,Metrics!$D$6:$D$70,0))=Calc!$K$8,SUM(CY_Target!$F36:J36),AVERAGE(CY_Target!$F36:J36)),"")</f>
        <v/>
      </c>
      <c r="K36" s="243" t="str">
        <f>IFERROR(IF(INDEX(Metrics!$G$6:$G$70,MATCH(CY_Target_Cumulative!$D36,Metrics!$D$6:$D$70,0))=Calc!$K$8,SUM(CY_Target!$F36:K36),AVERAGE(CY_Target!$F36:K36)),"")</f>
        <v/>
      </c>
      <c r="L36" s="237" t="str">
        <f>IFERROR(IF(INDEX(Metrics!$G$6:$G$70,MATCH(CY_Target_Cumulative!$D36,Metrics!$D$6:$D$70,0))=Calc!$K$8,SUM(CY_Target!$F36:L36),AVERAGE(CY_Target!$F36:L36)),"")</f>
        <v/>
      </c>
      <c r="M36" s="237" t="str">
        <f>IFERROR(IF(INDEX(Metrics!$G$6:$G$70,MATCH(CY_Target_Cumulative!$D36,Metrics!$D$6:$D$70,0))=Calc!$K$8,SUM(CY_Target!$F36:M36),AVERAGE(CY_Target!$F36:M36)),"")</f>
        <v/>
      </c>
      <c r="N36" s="237" t="str">
        <f>IFERROR(IF(INDEX(Metrics!$G$6:$G$70,MATCH(CY_Target_Cumulative!$D36,Metrics!$D$6:$D$70,0))=Calc!$K$8,SUM(CY_Target!$F36:N36),AVERAGE(CY_Target!$F36:N36)),"")</f>
        <v/>
      </c>
      <c r="O36" s="237" t="str">
        <f>IFERROR(IF(INDEX(Metrics!$G$6:$G$70,MATCH(CY_Target_Cumulative!$D36,Metrics!$D$6:$D$70,0))=Calc!$K$8,SUM(CY_Target!$F36:O36),AVERAGE(CY_Target!$F36:O36)),"")</f>
        <v/>
      </c>
      <c r="P36" s="237" t="str">
        <f>IFERROR(IF(INDEX(Metrics!$G$6:$G$70,MATCH(CY_Target_Cumulative!$D36,Metrics!$D$6:$D$70,0))=Calc!$K$8,SUM(CY_Target!$F36:P36),AVERAGE(CY_Target!$F36:P36)),"")</f>
        <v/>
      </c>
      <c r="Q36" s="248" t="str">
        <f>IFERROR(IF(INDEX(Metrics!$G$6:$G$70,MATCH(CY_Target_Cumulative!$D36,Metrics!$D$6:$D$70,0))=Calc!$K$8,SUM(CY_Target!$F36:Q36),AVERAGE(CY_Target!$F36:Q36)),"")</f>
        <v/>
      </c>
    </row>
    <row r="37" spans="1:17" x14ac:dyDescent="0.25">
      <c r="A37" s="3"/>
      <c r="B37" s="235" t="str">
        <f>IFERROR(IF(LEN(INDEX(Metrics!$B$6:$E$70,ROW($A37)-ROW($A$5),MATCH(B$5,Metrics!$B$5:$E$5,0)))=0,"",INDEX(Metrics!$B$6:$E$70,ROW($A37)-ROW($A$5),MATCH(B$5,Metrics!$B$5:$E$5,0))),"")</f>
        <v/>
      </c>
      <c r="C37" s="236" t="str">
        <f>IFERROR(IF(LEN(INDEX(Metrics!$B$6:$E$70,ROW($A37)-ROW($A$5),MATCH(C$5,Metrics!$B$5:$E$5,0)))=0,"",INDEX(Metrics!$B$6:$E$70,ROW($A37)-ROW($A$5),MATCH(C$5,Metrics!$B$5:$E$5,0))),"")</f>
        <v/>
      </c>
      <c r="D37" s="236" t="str">
        <f>IFERROR(IF(LEN(INDEX(Metrics!$B$6:$E$70,ROW($A37)-ROW($A$5),MATCH(D$5,Metrics!$B$5:$E$5,0)))=0,"",INDEX(Metrics!$B$6:$E$70,ROW($A37)-ROW($A$5),MATCH(D$5,Metrics!$B$5:$E$5,0))),"")</f>
        <v/>
      </c>
      <c r="E37" s="237" t="str">
        <f>IFERROR(IF(LEN(INDEX(Metrics!$B$6:$E$70,ROW($A37)-ROW($A$5),MATCH(E$5,Metrics!$B$5:$E$5,0)))=0,"",INDEX(Metrics!$B$6:$E$70,ROW($A37)-ROW($A$5),MATCH(E$5,Metrics!$B$5:$E$5,0))),"")</f>
        <v/>
      </c>
      <c r="F37" s="243" t="str">
        <f>IFERROR(IF(INDEX(Metrics!$G$6:$G$70,MATCH(CY_Target_Cumulative!$D37,Metrics!$D$6:$D$70,0))=Calc!$K$8,SUM(CY_Target!$F37:F37),AVERAGE(CY_Target!$F37:F37)),"")</f>
        <v/>
      </c>
      <c r="G37" s="243" t="str">
        <f>IFERROR(IF(INDEX(Metrics!$G$6:$G$70,MATCH(CY_Target_Cumulative!$D37,Metrics!$D$6:$D$70,0))=Calc!$K$8,SUM(CY_Target!$F37:G37),AVERAGE(CY_Target!$F37:G37)),"")</f>
        <v/>
      </c>
      <c r="H37" s="243" t="str">
        <f>IFERROR(IF(INDEX(Metrics!$G$6:$G$70,MATCH(CY_Target_Cumulative!$D37,Metrics!$D$6:$D$70,0))=Calc!$K$8,SUM(CY_Target!$F37:H37),AVERAGE(CY_Target!$F37:H37)),"")</f>
        <v/>
      </c>
      <c r="I37" s="243" t="str">
        <f>IFERROR(IF(INDEX(Metrics!$G$6:$G$70,MATCH(CY_Target_Cumulative!$D37,Metrics!$D$6:$D$70,0))=Calc!$K$8,SUM(CY_Target!$F37:I37),AVERAGE(CY_Target!$F37:I37)),"")</f>
        <v/>
      </c>
      <c r="J37" s="243" t="str">
        <f>IFERROR(IF(INDEX(Metrics!$G$6:$G$70,MATCH(CY_Target_Cumulative!$D37,Metrics!$D$6:$D$70,0))=Calc!$K$8,SUM(CY_Target!$F37:J37),AVERAGE(CY_Target!$F37:J37)),"")</f>
        <v/>
      </c>
      <c r="K37" s="243" t="str">
        <f>IFERROR(IF(INDEX(Metrics!$G$6:$G$70,MATCH(CY_Target_Cumulative!$D37,Metrics!$D$6:$D$70,0))=Calc!$K$8,SUM(CY_Target!$F37:K37),AVERAGE(CY_Target!$F37:K37)),"")</f>
        <v/>
      </c>
      <c r="L37" s="237" t="str">
        <f>IFERROR(IF(INDEX(Metrics!$G$6:$G$70,MATCH(CY_Target_Cumulative!$D37,Metrics!$D$6:$D$70,0))=Calc!$K$8,SUM(CY_Target!$F37:L37),AVERAGE(CY_Target!$F37:L37)),"")</f>
        <v/>
      </c>
      <c r="M37" s="237" t="str">
        <f>IFERROR(IF(INDEX(Metrics!$G$6:$G$70,MATCH(CY_Target_Cumulative!$D37,Metrics!$D$6:$D$70,0))=Calc!$K$8,SUM(CY_Target!$F37:M37),AVERAGE(CY_Target!$F37:M37)),"")</f>
        <v/>
      </c>
      <c r="N37" s="237" t="str">
        <f>IFERROR(IF(INDEX(Metrics!$G$6:$G$70,MATCH(CY_Target_Cumulative!$D37,Metrics!$D$6:$D$70,0))=Calc!$K$8,SUM(CY_Target!$F37:N37),AVERAGE(CY_Target!$F37:N37)),"")</f>
        <v/>
      </c>
      <c r="O37" s="237" t="str">
        <f>IFERROR(IF(INDEX(Metrics!$G$6:$G$70,MATCH(CY_Target_Cumulative!$D37,Metrics!$D$6:$D$70,0))=Calc!$K$8,SUM(CY_Target!$F37:O37),AVERAGE(CY_Target!$F37:O37)),"")</f>
        <v/>
      </c>
      <c r="P37" s="237" t="str">
        <f>IFERROR(IF(INDEX(Metrics!$G$6:$G$70,MATCH(CY_Target_Cumulative!$D37,Metrics!$D$6:$D$70,0))=Calc!$K$8,SUM(CY_Target!$F37:P37),AVERAGE(CY_Target!$F37:P37)),"")</f>
        <v/>
      </c>
      <c r="Q37" s="248" t="str">
        <f>IFERROR(IF(INDEX(Metrics!$G$6:$G$70,MATCH(CY_Target_Cumulative!$D37,Metrics!$D$6:$D$70,0))=Calc!$K$8,SUM(CY_Target!$F37:Q37),AVERAGE(CY_Target!$F37:Q37)),"")</f>
        <v/>
      </c>
    </row>
    <row r="38" spans="1:17" x14ac:dyDescent="0.25">
      <c r="A38" s="3"/>
      <c r="B38" s="235" t="str">
        <f>IFERROR(IF(LEN(INDEX(Metrics!$B$6:$E$70,ROW($A38)-ROW($A$5),MATCH(B$5,Metrics!$B$5:$E$5,0)))=0,"",INDEX(Metrics!$B$6:$E$70,ROW($A38)-ROW($A$5),MATCH(B$5,Metrics!$B$5:$E$5,0))),"")</f>
        <v/>
      </c>
      <c r="C38" s="236" t="str">
        <f>IFERROR(IF(LEN(INDEX(Metrics!$B$6:$E$70,ROW($A38)-ROW($A$5),MATCH(C$5,Metrics!$B$5:$E$5,0)))=0,"",INDEX(Metrics!$B$6:$E$70,ROW($A38)-ROW($A$5),MATCH(C$5,Metrics!$B$5:$E$5,0))),"")</f>
        <v/>
      </c>
      <c r="D38" s="236" t="str">
        <f>IFERROR(IF(LEN(INDEX(Metrics!$B$6:$E$70,ROW($A38)-ROW($A$5),MATCH(D$5,Metrics!$B$5:$E$5,0)))=0,"",INDEX(Metrics!$B$6:$E$70,ROW($A38)-ROW($A$5),MATCH(D$5,Metrics!$B$5:$E$5,0))),"")</f>
        <v/>
      </c>
      <c r="E38" s="237" t="str">
        <f>IFERROR(IF(LEN(INDEX(Metrics!$B$6:$E$70,ROW($A38)-ROW($A$5),MATCH(E$5,Metrics!$B$5:$E$5,0)))=0,"",INDEX(Metrics!$B$6:$E$70,ROW($A38)-ROW($A$5),MATCH(E$5,Metrics!$B$5:$E$5,0))),"")</f>
        <v/>
      </c>
      <c r="F38" s="237" t="str">
        <f>IFERROR(IF(INDEX(Metrics!$G$6:$G$70,MATCH(CY_Target_Cumulative!$D38,Metrics!$D$6:$D$70,0))=Calc!$K$8,SUM(CY_Target!$F38:F38),AVERAGE(CY_Target!$F38:F38)),"")</f>
        <v/>
      </c>
      <c r="G38" s="243" t="str">
        <f>IFERROR(IF(INDEX(Metrics!$G$6:$G$70,MATCH(CY_Target_Cumulative!$D38,Metrics!$D$6:$D$70,0))=Calc!$K$8,SUM(CY_Target!$F38:G38),AVERAGE(CY_Target!$F38:G38)),"")</f>
        <v/>
      </c>
      <c r="H38" s="243" t="str">
        <f>IFERROR(IF(INDEX(Metrics!$G$6:$G$70,MATCH(CY_Target_Cumulative!$D38,Metrics!$D$6:$D$70,0))=Calc!$K$8,SUM(CY_Target!$F38:H38),AVERAGE(CY_Target!$F38:H38)),"")</f>
        <v/>
      </c>
      <c r="I38" s="243" t="str">
        <f>IFERROR(IF(INDEX(Metrics!$G$6:$G$70,MATCH(CY_Target_Cumulative!$D38,Metrics!$D$6:$D$70,0))=Calc!$K$8,SUM(CY_Target!$F38:I38),AVERAGE(CY_Target!$F38:I38)),"")</f>
        <v/>
      </c>
      <c r="J38" s="243" t="str">
        <f>IFERROR(IF(INDEX(Metrics!$G$6:$G$70,MATCH(CY_Target_Cumulative!$D38,Metrics!$D$6:$D$70,0))=Calc!$K$8,SUM(CY_Target!$F38:J38),AVERAGE(CY_Target!$F38:J38)),"")</f>
        <v/>
      </c>
      <c r="K38" s="243" t="str">
        <f>IFERROR(IF(INDEX(Metrics!$G$6:$G$70,MATCH(CY_Target_Cumulative!$D38,Metrics!$D$6:$D$70,0))=Calc!$K$8,SUM(CY_Target!$F38:K38),AVERAGE(CY_Target!$F38:K38)),"")</f>
        <v/>
      </c>
      <c r="L38" s="243" t="str">
        <f>IFERROR(IF(INDEX(Metrics!$G$6:$G$70,MATCH(CY_Target_Cumulative!$D38,Metrics!$D$6:$D$70,0))=Calc!$K$8,SUM(CY_Target!$F38:L38),AVERAGE(CY_Target!$F38:L38)),"")</f>
        <v/>
      </c>
      <c r="M38" s="243" t="str">
        <f>IFERROR(IF(INDEX(Metrics!$G$6:$G$70,MATCH(CY_Target_Cumulative!$D38,Metrics!$D$6:$D$70,0))=Calc!$K$8,SUM(CY_Target!$F38:M38),AVERAGE(CY_Target!$F38:M38)),"")</f>
        <v/>
      </c>
      <c r="N38" s="243" t="str">
        <f>IFERROR(IF(INDEX(Metrics!$G$6:$G$70,MATCH(CY_Target_Cumulative!$D38,Metrics!$D$6:$D$70,0))=Calc!$K$8,SUM(CY_Target!$F38:N38),AVERAGE(CY_Target!$F38:N38)),"")</f>
        <v/>
      </c>
      <c r="O38" s="243" t="str">
        <f>IFERROR(IF(INDEX(Metrics!$G$6:$G$70,MATCH(CY_Target_Cumulative!$D38,Metrics!$D$6:$D$70,0))=Calc!$K$8,SUM(CY_Target!$F38:O38),AVERAGE(CY_Target!$F38:O38)),"")</f>
        <v/>
      </c>
      <c r="P38" s="243" t="str">
        <f>IFERROR(IF(INDEX(Metrics!$G$6:$G$70,MATCH(CY_Target_Cumulative!$D38,Metrics!$D$6:$D$70,0))=Calc!$K$8,SUM(CY_Target!$F38:P38),AVERAGE(CY_Target!$F38:P38)),"")</f>
        <v/>
      </c>
      <c r="Q38" s="244" t="str">
        <f>IFERROR(IF(INDEX(Metrics!$G$6:$G$70,MATCH(CY_Target_Cumulative!$D38,Metrics!$D$6:$D$70,0))=Calc!$K$8,SUM(CY_Target!$F38:Q38),AVERAGE(CY_Target!$F38:Q38)),"")</f>
        <v/>
      </c>
    </row>
    <row r="39" spans="1:17" x14ac:dyDescent="0.25">
      <c r="A39" s="3"/>
      <c r="B39" s="235" t="str">
        <f>IFERROR(IF(LEN(INDEX(Metrics!$B$6:$E$70,ROW($A39)-ROW($A$5),MATCH(B$5,Metrics!$B$5:$E$5,0)))=0,"",INDEX(Metrics!$B$6:$E$70,ROW($A39)-ROW($A$5),MATCH(B$5,Metrics!$B$5:$E$5,0))),"")</f>
        <v/>
      </c>
      <c r="C39" s="236" t="str">
        <f>IFERROR(IF(LEN(INDEX(Metrics!$B$6:$E$70,ROW($A39)-ROW($A$5),MATCH(C$5,Metrics!$B$5:$E$5,0)))=0,"",INDEX(Metrics!$B$6:$E$70,ROW($A39)-ROW($A$5),MATCH(C$5,Metrics!$B$5:$E$5,0))),"")</f>
        <v/>
      </c>
      <c r="D39" s="236" t="str">
        <f>IFERROR(IF(LEN(INDEX(Metrics!$B$6:$E$70,ROW($A39)-ROW($A$5),MATCH(D$5,Metrics!$B$5:$E$5,0)))=0,"",INDEX(Metrics!$B$6:$E$70,ROW($A39)-ROW($A$5),MATCH(D$5,Metrics!$B$5:$E$5,0))),"")</f>
        <v/>
      </c>
      <c r="E39" s="237" t="str">
        <f>IFERROR(IF(LEN(INDEX(Metrics!$B$6:$E$70,ROW($A39)-ROW($A$5),MATCH(E$5,Metrics!$B$5:$E$5,0)))=0,"",INDEX(Metrics!$B$6:$E$70,ROW($A39)-ROW($A$5),MATCH(E$5,Metrics!$B$5:$E$5,0))),"")</f>
        <v/>
      </c>
      <c r="F39" s="237" t="str">
        <f>IFERROR(IF(INDEX(Metrics!$G$6:$G$70,MATCH(CY_Target_Cumulative!$D39,Metrics!$D$6:$D$70,0))=Calc!$K$8,SUM(CY_Target!$F39:F39),AVERAGE(CY_Target!$F39:F39)),"")</f>
        <v/>
      </c>
      <c r="G39" s="237" t="str">
        <f>IFERROR(IF(INDEX(Metrics!$G$6:$G$70,MATCH(CY_Target_Cumulative!$D39,Metrics!$D$6:$D$70,0))=Calc!$K$8,SUM(CY_Target!$F39:G39),AVERAGE(CY_Target!$F39:G39)),"")</f>
        <v/>
      </c>
      <c r="H39" s="237" t="str">
        <f>IFERROR(IF(INDEX(Metrics!$G$6:$G$70,MATCH(CY_Target_Cumulative!$D39,Metrics!$D$6:$D$70,0))=Calc!$K$8,SUM(CY_Target!$F39:H39),AVERAGE(CY_Target!$F39:H39)),"")</f>
        <v/>
      </c>
      <c r="I39" s="237" t="str">
        <f>IFERROR(IF(INDEX(Metrics!$G$6:$G$70,MATCH(CY_Target_Cumulative!$D39,Metrics!$D$6:$D$70,0))=Calc!$K$8,SUM(CY_Target!$F39:I39),AVERAGE(CY_Target!$F39:I39)),"")</f>
        <v/>
      </c>
      <c r="J39" s="237" t="str">
        <f>IFERROR(IF(INDEX(Metrics!$G$6:$G$70,MATCH(CY_Target_Cumulative!$D39,Metrics!$D$6:$D$70,0))=Calc!$K$8,SUM(CY_Target!$F39:J39),AVERAGE(CY_Target!$F39:J39)),"")</f>
        <v/>
      </c>
      <c r="K39" s="237" t="str">
        <f>IFERROR(IF(INDEX(Metrics!$G$6:$G$70,MATCH(CY_Target_Cumulative!$D39,Metrics!$D$6:$D$70,0))=Calc!$K$8,SUM(CY_Target!$F39:K39),AVERAGE(CY_Target!$F39:K39)),"")</f>
        <v/>
      </c>
      <c r="L39" s="237" t="str">
        <f>IFERROR(IF(INDEX(Metrics!$G$6:$G$70,MATCH(CY_Target_Cumulative!$D39,Metrics!$D$6:$D$70,0))=Calc!$K$8,SUM(CY_Target!$F39:L39),AVERAGE(CY_Target!$F39:L39)),"")</f>
        <v/>
      </c>
      <c r="M39" s="237" t="str">
        <f>IFERROR(IF(INDEX(Metrics!$G$6:$G$70,MATCH(CY_Target_Cumulative!$D39,Metrics!$D$6:$D$70,0))=Calc!$K$8,SUM(CY_Target!$F39:M39),AVERAGE(CY_Target!$F39:M39)),"")</f>
        <v/>
      </c>
      <c r="N39" s="237" t="str">
        <f>IFERROR(IF(INDEX(Metrics!$G$6:$G$70,MATCH(CY_Target_Cumulative!$D39,Metrics!$D$6:$D$70,0))=Calc!$K$8,SUM(CY_Target!$F39:N39),AVERAGE(CY_Target!$F39:N39)),"")</f>
        <v/>
      </c>
      <c r="O39" s="237" t="str">
        <f>IFERROR(IF(INDEX(Metrics!$G$6:$G$70,MATCH(CY_Target_Cumulative!$D39,Metrics!$D$6:$D$70,0))=Calc!$K$8,SUM(CY_Target!$F39:O39),AVERAGE(CY_Target!$F39:O39)),"")</f>
        <v/>
      </c>
      <c r="P39" s="237" t="str">
        <f>IFERROR(IF(INDEX(Metrics!$G$6:$G$70,MATCH(CY_Target_Cumulative!$D39,Metrics!$D$6:$D$70,0))=Calc!$K$8,SUM(CY_Target!$F39:P39),AVERAGE(CY_Target!$F39:P39)),"")</f>
        <v/>
      </c>
      <c r="Q39" s="248" t="str">
        <f>IFERROR(IF(INDEX(Metrics!$G$6:$G$70,MATCH(CY_Target_Cumulative!$D39,Metrics!$D$6:$D$70,0))=Calc!$K$8,SUM(CY_Target!$F39:Q39),AVERAGE(CY_Target!$F39:Q39)),"")</f>
        <v/>
      </c>
    </row>
    <row r="40" spans="1:17" x14ac:dyDescent="0.25">
      <c r="A40" s="3"/>
      <c r="B40" s="235" t="str">
        <f>IFERROR(IF(LEN(INDEX(Metrics!$B$6:$E$70,ROW($A40)-ROW($A$5),MATCH(B$5,Metrics!$B$5:$E$5,0)))=0,"",INDEX(Metrics!$B$6:$E$70,ROW($A40)-ROW($A$5),MATCH(B$5,Metrics!$B$5:$E$5,0))),"")</f>
        <v/>
      </c>
      <c r="C40" s="236" t="str">
        <f>IFERROR(IF(LEN(INDEX(Metrics!$B$6:$E$70,ROW($A40)-ROW($A$5),MATCH(C$5,Metrics!$B$5:$E$5,0)))=0,"",INDEX(Metrics!$B$6:$E$70,ROW($A40)-ROW($A$5),MATCH(C$5,Metrics!$B$5:$E$5,0))),"")</f>
        <v/>
      </c>
      <c r="D40" s="236" t="str">
        <f>IFERROR(IF(LEN(INDEX(Metrics!$B$6:$E$70,ROW($A40)-ROW($A$5),MATCH(D$5,Metrics!$B$5:$E$5,0)))=0,"",INDEX(Metrics!$B$6:$E$70,ROW($A40)-ROW($A$5),MATCH(D$5,Metrics!$B$5:$E$5,0))),"")</f>
        <v/>
      </c>
      <c r="E40" s="237" t="str">
        <f>IFERROR(IF(LEN(INDEX(Metrics!$B$6:$E$70,ROW($A40)-ROW($A$5),MATCH(E$5,Metrics!$B$5:$E$5,0)))=0,"",INDEX(Metrics!$B$6:$E$70,ROW($A40)-ROW($A$5),MATCH(E$5,Metrics!$B$5:$E$5,0))),"")</f>
        <v/>
      </c>
      <c r="F40" s="243" t="str">
        <f>IFERROR(IF(INDEX(Metrics!$G$6:$G$70,MATCH(CY_Target_Cumulative!$D40,Metrics!$D$6:$D$70,0))=Calc!$K$8,SUM(CY_Target!$F40:F40),AVERAGE(CY_Target!$F40:F40)),"")</f>
        <v/>
      </c>
      <c r="G40" s="243" t="str">
        <f>IFERROR(IF(INDEX(Metrics!$G$6:$G$70,MATCH(CY_Target_Cumulative!$D40,Metrics!$D$6:$D$70,0))=Calc!$K$8,SUM(CY_Target!$F40:G40),AVERAGE(CY_Target!$F40:G40)),"")</f>
        <v/>
      </c>
      <c r="H40" s="243" t="str">
        <f>IFERROR(IF(INDEX(Metrics!$G$6:$G$70,MATCH(CY_Target_Cumulative!$D40,Metrics!$D$6:$D$70,0))=Calc!$K$8,SUM(CY_Target!$F40:H40),AVERAGE(CY_Target!$F40:H40)),"")</f>
        <v/>
      </c>
      <c r="I40" s="243" t="str">
        <f>IFERROR(IF(INDEX(Metrics!$G$6:$G$70,MATCH(CY_Target_Cumulative!$D40,Metrics!$D$6:$D$70,0))=Calc!$K$8,SUM(CY_Target!$F40:I40),AVERAGE(CY_Target!$F40:I40)),"")</f>
        <v/>
      </c>
      <c r="J40" s="243" t="str">
        <f>IFERROR(IF(INDEX(Metrics!$G$6:$G$70,MATCH(CY_Target_Cumulative!$D40,Metrics!$D$6:$D$70,0))=Calc!$K$8,SUM(CY_Target!$F40:J40),AVERAGE(CY_Target!$F40:J40)),"")</f>
        <v/>
      </c>
      <c r="K40" s="243" t="str">
        <f>IFERROR(IF(INDEX(Metrics!$G$6:$G$70,MATCH(CY_Target_Cumulative!$D40,Metrics!$D$6:$D$70,0))=Calc!$K$8,SUM(CY_Target!$F40:K40),AVERAGE(CY_Target!$F40:K40)),"")</f>
        <v/>
      </c>
      <c r="L40" s="243" t="str">
        <f>IFERROR(IF(INDEX(Metrics!$G$6:$G$70,MATCH(CY_Target_Cumulative!$D40,Metrics!$D$6:$D$70,0))=Calc!$K$8,SUM(CY_Target!$F40:L40),AVERAGE(CY_Target!$F40:L40)),"")</f>
        <v/>
      </c>
      <c r="M40" s="243" t="str">
        <f>IFERROR(IF(INDEX(Metrics!$G$6:$G$70,MATCH(CY_Target_Cumulative!$D40,Metrics!$D$6:$D$70,0))=Calc!$K$8,SUM(CY_Target!$F40:M40),AVERAGE(CY_Target!$F40:M40)),"")</f>
        <v/>
      </c>
      <c r="N40" s="243" t="str">
        <f>IFERROR(IF(INDEX(Metrics!$G$6:$G$70,MATCH(CY_Target_Cumulative!$D40,Metrics!$D$6:$D$70,0))=Calc!$K$8,SUM(CY_Target!$F40:N40),AVERAGE(CY_Target!$F40:N40)),"")</f>
        <v/>
      </c>
      <c r="O40" s="243" t="str">
        <f>IFERROR(IF(INDEX(Metrics!$G$6:$G$70,MATCH(CY_Target_Cumulative!$D40,Metrics!$D$6:$D$70,0))=Calc!$K$8,SUM(CY_Target!$F40:O40),AVERAGE(CY_Target!$F40:O40)),"")</f>
        <v/>
      </c>
      <c r="P40" s="243" t="str">
        <f>IFERROR(IF(INDEX(Metrics!$G$6:$G$70,MATCH(CY_Target_Cumulative!$D40,Metrics!$D$6:$D$70,0))=Calc!$K$8,SUM(CY_Target!$F40:P40),AVERAGE(CY_Target!$F40:P40)),"")</f>
        <v/>
      </c>
      <c r="Q40" s="244" t="str">
        <f>IFERROR(IF(INDEX(Metrics!$G$6:$G$70,MATCH(CY_Target_Cumulative!$D40,Metrics!$D$6:$D$70,0))=Calc!$K$8,SUM(CY_Target!$F40:Q40),AVERAGE(CY_Target!$F40:Q40)),"")</f>
        <v/>
      </c>
    </row>
    <row r="41" spans="1:17" x14ac:dyDescent="0.25">
      <c r="A41" s="3"/>
      <c r="B41" s="235" t="str">
        <f>IFERROR(IF(LEN(INDEX(Metrics!$B$6:$E$70,ROW($A41)-ROW($A$5),MATCH(B$5,Metrics!$B$5:$E$5,0)))=0,"",INDEX(Metrics!$B$6:$E$70,ROW($A41)-ROW($A$5),MATCH(B$5,Metrics!$B$5:$E$5,0))),"")</f>
        <v/>
      </c>
      <c r="C41" s="236" t="str">
        <f>IFERROR(IF(LEN(INDEX(Metrics!$B$6:$E$70,ROW($A41)-ROW($A$5),MATCH(C$5,Metrics!$B$5:$E$5,0)))=0,"",INDEX(Metrics!$B$6:$E$70,ROW($A41)-ROW($A$5),MATCH(C$5,Metrics!$B$5:$E$5,0))),"")</f>
        <v/>
      </c>
      <c r="D41" s="236" t="str">
        <f>IFERROR(IF(LEN(INDEX(Metrics!$B$6:$E$70,ROW($A41)-ROW($A$5),MATCH(D$5,Metrics!$B$5:$E$5,0)))=0,"",INDEX(Metrics!$B$6:$E$70,ROW($A41)-ROW($A$5),MATCH(D$5,Metrics!$B$5:$E$5,0))),"")</f>
        <v/>
      </c>
      <c r="E41" s="237" t="str">
        <f>IFERROR(IF(LEN(INDEX(Metrics!$B$6:$E$70,ROW($A41)-ROW($A$5),MATCH(E$5,Metrics!$B$5:$E$5,0)))=0,"",INDEX(Metrics!$B$6:$E$70,ROW($A41)-ROW($A$5),MATCH(E$5,Metrics!$B$5:$E$5,0))),"")</f>
        <v/>
      </c>
      <c r="F41" s="243" t="str">
        <f>IFERROR(IF(INDEX(Metrics!$G$6:$G$70,MATCH(CY_Target_Cumulative!$D41,Metrics!$D$6:$D$70,0))=Calc!$K$8,SUM(CY_Target!$F41:F41),AVERAGE(CY_Target!$F41:F41)),"")</f>
        <v/>
      </c>
      <c r="G41" s="243" t="str">
        <f>IFERROR(IF(INDEX(Metrics!$G$6:$G$70,MATCH(CY_Target_Cumulative!$D41,Metrics!$D$6:$D$70,0))=Calc!$K$8,SUM(CY_Target!$F41:G41),AVERAGE(CY_Target!$F41:G41)),"")</f>
        <v/>
      </c>
      <c r="H41" s="243" t="str">
        <f>IFERROR(IF(INDEX(Metrics!$G$6:$G$70,MATCH(CY_Target_Cumulative!$D41,Metrics!$D$6:$D$70,0))=Calc!$K$8,SUM(CY_Target!$F41:H41),AVERAGE(CY_Target!$F41:H41)),"")</f>
        <v/>
      </c>
      <c r="I41" s="243" t="str">
        <f>IFERROR(IF(INDEX(Metrics!$G$6:$G$70,MATCH(CY_Target_Cumulative!$D41,Metrics!$D$6:$D$70,0))=Calc!$K$8,SUM(CY_Target!$F41:I41),AVERAGE(CY_Target!$F41:I41)),"")</f>
        <v/>
      </c>
      <c r="J41" s="243" t="str">
        <f>IFERROR(IF(INDEX(Metrics!$G$6:$G$70,MATCH(CY_Target_Cumulative!$D41,Metrics!$D$6:$D$70,0))=Calc!$K$8,SUM(CY_Target!$F41:J41),AVERAGE(CY_Target!$F41:J41)),"")</f>
        <v/>
      </c>
      <c r="K41" s="243" t="str">
        <f>IFERROR(IF(INDEX(Metrics!$G$6:$G$70,MATCH(CY_Target_Cumulative!$D41,Metrics!$D$6:$D$70,0))=Calc!$K$8,SUM(CY_Target!$F41:K41),AVERAGE(CY_Target!$F41:K41)),"")</f>
        <v/>
      </c>
      <c r="L41" s="243" t="str">
        <f>IFERROR(IF(INDEX(Metrics!$G$6:$G$70,MATCH(CY_Target_Cumulative!$D41,Metrics!$D$6:$D$70,0))=Calc!$K$8,SUM(CY_Target!$F41:L41),AVERAGE(CY_Target!$F41:L41)),"")</f>
        <v/>
      </c>
      <c r="M41" s="243" t="str">
        <f>IFERROR(IF(INDEX(Metrics!$G$6:$G$70,MATCH(CY_Target_Cumulative!$D41,Metrics!$D$6:$D$70,0))=Calc!$K$8,SUM(CY_Target!$F41:M41),AVERAGE(CY_Target!$F41:M41)),"")</f>
        <v/>
      </c>
      <c r="N41" s="243" t="str">
        <f>IFERROR(IF(INDEX(Metrics!$G$6:$G$70,MATCH(CY_Target_Cumulative!$D41,Metrics!$D$6:$D$70,0))=Calc!$K$8,SUM(CY_Target!$F41:N41),AVERAGE(CY_Target!$F41:N41)),"")</f>
        <v/>
      </c>
      <c r="O41" s="243" t="str">
        <f>IFERROR(IF(INDEX(Metrics!$G$6:$G$70,MATCH(CY_Target_Cumulative!$D41,Metrics!$D$6:$D$70,0))=Calc!$K$8,SUM(CY_Target!$F41:O41),AVERAGE(CY_Target!$F41:O41)),"")</f>
        <v/>
      </c>
      <c r="P41" s="243" t="str">
        <f>IFERROR(IF(INDEX(Metrics!$G$6:$G$70,MATCH(CY_Target_Cumulative!$D41,Metrics!$D$6:$D$70,0))=Calc!$K$8,SUM(CY_Target!$F41:P41),AVERAGE(CY_Target!$F41:P41)),"")</f>
        <v/>
      </c>
      <c r="Q41" s="244" t="str">
        <f>IFERROR(IF(INDEX(Metrics!$G$6:$G$70,MATCH(CY_Target_Cumulative!$D41,Metrics!$D$6:$D$70,0))=Calc!$K$8,SUM(CY_Target!$F41:Q41),AVERAGE(CY_Target!$F41:Q41)),"")</f>
        <v/>
      </c>
    </row>
    <row r="42" spans="1:17" x14ac:dyDescent="0.25">
      <c r="A42" s="3"/>
      <c r="B42" s="235" t="str">
        <f>IFERROR(IF(LEN(INDEX(Metrics!$B$6:$E$70,ROW($A42)-ROW($A$5),MATCH(B$5,Metrics!$B$5:$E$5,0)))=0,"",INDEX(Metrics!$B$6:$E$70,ROW($A42)-ROW($A$5),MATCH(B$5,Metrics!$B$5:$E$5,0))),"")</f>
        <v/>
      </c>
      <c r="C42" s="236" t="str">
        <f>IFERROR(IF(LEN(INDEX(Metrics!$B$6:$E$70,ROW($A42)-ROW($A$5),MATCH(C$5,Metrics!$B$5:$E$5,0)))=0,"",INDEX(Metrics!$B$6:$E$70,ROW($A42)-ROW($A$5),MATCH(C$5,Metrics!$B$5:$E$5,0))),"")</f>
        <v/>
      </c>
      <c r="D42" s="236" t="str">
        <f>IFERROR(IF(LEN(INDEX(Metrics!$B$6:$E$70,ROW($A42)-ROW($A$5),MATCH(D$5,Metrics!$B$5:$E$5,0)))=0,"",INDEX(Metrics!$B$6:$E$70,ROW($A42)-ROW($A$5),MATCH(D$5,Metrics!$B$5:$E$5,0))),"")</f>
        <v/>
      </c>
      <c r="E42" s="237" t="str">
        <f>IFERROR(IF(LEN(INDEX(Metrics!$B$6:$E$70,ROW($A42)-ROW($A$5),MATCH(E$5,Metrics!$B$5:$E$5,0)))=0,"",INDEX(Metrics!$B$6:$E$70,ROW($A42)-ROW($A$5),MATCH(E$5,Metrics!$B$5:$E$5,0))),"")</f>
        <v/>
      </c>
      <c r="F42" s="243" t="str">
        <f>IFERROR(IF(INDEX(Metrics!$G$6:$G$70,MATCH(CY_Target_Cumulative!$D42,Metrics!$D$6:$D$70,0))=Calc!$K$8,SUM(CY_Target!$F42:F42),AVERAGE(CY_Target!$F42:F42)),"")</f>
        <v/>
      </c>
      <c r="G42" s="243" t="str">
        <f>IFERROR(IF(INDEX(Metrics!$G$6:$G$70,MATCH(CY_Target_Cumulative!$D42,Metrics!$D$6:$D$70,0))=Calc!$K$8,SUM(CY_Target!$F42:G42),AVERAGE(CY_Target!$F42:G42)),"")</f>
        <v/>
      </c>
      <c r="H42" s="243" t="str">
        <f>IFERROR(IF(INDEX(Metrics!$G$6:$G$70,MATCH(CY_Target_Cumulative!$D42,Metrics!$D$6:$D$70,0))=Calc!$K$8,SUM(CY_Target!$F42:H42),AVERAGE(CY_Target!$F42:H42)),"")</f>
        <v/>
      </c>
      <c r="I42" s="243" t="str">
        <f>IFERROR(IF(INDEX(Metrics!$G$6:$G$70,MATCH(CY_Target_Cumulative!$D42,Metrics!$D$6:$D$70,0))=Calc!$K$8,SUM(CY_Target!$F42:I42),AVERAGE(CY_Target!$F42:I42)),"")</f>
        <v/>
      </c>
      <c r="J42" s="243" t="str">
        <f>IFERROR(IF(INDEX(Metrics!$G$6:$G$70,MATCH(CY_Target_Cumulative!$D42,Metrics!$D$6:$D$70,0))=Calc!$K$8,SUM(CY_Target!$F42:J42),AVERAGE(CY_Target!$F42:J42)),"")</f>
        <v/>
      </c>
      <c r="K42" s="243" t="str">
        <f>IFERROR(IF(INDEX(Metrics!$G$6:$G$70,MATCH(CY_Target_Cumulative!$D42,Metrics!$D$6:$D$70,0))=Calc!$K$8,SUM(CY_Target!$F42:K42),AVERAGE(CY_Target!$F42:K42)),"")</f>
        <v/>
      </c>
      <c r="L42" s="243" t="str">
        <f>IFERROR(IF(INDEX(Metrics!$G$6:$G$70,MATCH(CY_Target_Cumulative!$D42,Metrics!$D$6:$D$70,0))=Calc!$K$8,SUM(CY_Target!$F42:L42),AVERAGE(CY_Target!$F42:L42)),"")</f>
        <v/>
      </c>
      <c r="M42" s="243" t="str">
        <f>IFERROR(IF(INDEX(Metrics!$G$6:$G$70,MATCH(CY_Target_Cumulative!$D42,Metrics!$D$6:$D$70,0))=Calc!$K$8,SUM(CY_Target!$F42:M42),AVERAGE(CY_Target!$F42:M42)),"")</f>
        <v/>
      </c>
      <c r="N42" s="243" t="str">
        <f>IFERROR(IF(INDEX(Metrics!$G$6:$G$70,MATCH(CY_Target_Cumulative!$D42,Metrics!$D$6:$D$70,0))=Calc!$K$8,SUM(CY_Target!$F42:N42),AVERAGE(CY_Target!$F42:N42)),"")</f>
        <v/>
      </c>
      <c r="O42" s="243" t="str">
        <f>IFERROR(IF(INDEX(Metrics!$G$6:$G$70,MATCH(CY_Target_Cumulative!$D42,Metrics!$D$6:$D$70,0))=Calc!$K$8,SUM(CY_Target!$F42:O42),AVERAGE(CY_Target!$F42:O42)),"")</f>
        <v/>
      </c>
      <c r="P42" s="243" t="str">
        <f>IFERROR(IF(INDEX(Metrics!$G$6:$G$70,MATCH(CY_Target_Cumulative!$D42,Metrics!$D$6:$D$70,0))=Calc!$K$8,SUM(CY_Target!$F42:P42),AVERAGE(CY_Target!$F42:P42)),"")</f>
        <v/>
      </c>
      <c r="Q42" s="244" t="str">
        <f>IFERROR(IF(INDEX(Metrics!$G$6:$G$70,MATCH(CY_Target_Cumulative!$D42,Metrics!$D$6:$D$70,0))=Calc!$K$8,SUM(CY_Target!$F42:Q42),AVERAGE(CY_Target!$F42:Q42)),"")</f>
        <v/>
      </c>
    </row>
    <row r="43" spans="1:17" x14ac:dyDescent="0.25">
      <c r="A43" s="3"/>
      <c r="B43" s="235" t="str">
        <f>IFERROR(IF(LEN(INDEX(Metrics!$B$6:$E$70,ROW($A43)-ROW($A$5),MATCH(B$5,Metrics!$B$5:$E$5,0)))=0,"",INDEX(Metrics!$B$6:$E$70,ROW($A43)-ROW($A$5),MATCH(B$5,Metrics!$B$5:$E$5,0))),"")</f>
        <v/>
      </c>
      <c r="C43" s="236" t="str">
        <f>IFERROR(IF(LEN(INDEX(Metrics!$B$6:$E$70,ROW($A43)-ROW($A$5),MATCH(C$5,Metrics!$B$5:$E$5,0)))=0,"",INDEX(Metrics!$B$6:$E$70,ROW($A43)-ROW($A$5),MATCH(C$5,Metrics!$B$5:$E$5,0))),"")</f>
        <v/>
      </c>
      <c r="D43" s="236" t="str">
        <f>IFERROR(IF(LEN(INDEX(Metrics!$B$6:$E$70,ROW($A43)-ROW($A$5),MATCH(D$5,Metrics!$B$5:$E$5,0)))=0,"",INDEX(Metrics!$B$6:$E$70,ROW($A43)-ROW($A$5),MATCH(D$5,Metrics!$B$5:$E$5,0))),"")</f>
        <v/>
      </c>
      <c r="E43" s="237" t="str">
        <f>IFERROR(IF(LEN(INDEX(Metrics!$B$6:$E$70,ROW($A43)-ROW($A$5),MATCH(E$5,Metrics!$B$5:$E$5,0)))=0,"",INDEX(Metrics!$B$6:$E$70,ROW($A43)-ROW($A$5),MATCH(E$5,Metrics!$B$5:$E$5,0))),"")</f>
        <v/>
      </c>
      <c r="F43" s="243" t="str">
        <f>IFERROR(IF(INDEX(Metrics!$G$6:$G$70,MATCH(CY_Target_Cumulative!$D43,Metrics!$D$6:$D$70,0))=Calc!$K$8,SUM(CY_Target!$F43:F43),AVERAGE(CY_Target!$F43:F43)),"")</f>
        <v/>
      </c>
      <c r="G43" s="243" t="str">
        <f>IFERROR(IF(INDEX(Metrics!$G$6:$G$70,MATCH(CY_Target_Cumulative!$D43,Metrics!$D$6:$D$70,0))=Calc!$K$8,SUM(CY_Target!$F43:G43),AVERAGE(CY_Target!$F43:G43)),"")</f>
        <v/>
      </c>
      <c r="H43" s="243" t="str">
        <f>IFERROR(IF(INDEX(Metrics!$G$6:$G$70,MATCH(CY_Target_Cumulative!$D43,Metrics!$D$6:$D$70,0))=Calc!$K$8,SUM(CY_Target!$F43:H43),AVERAGE(CY_Target!$F43:H43)),"")</f>
        <v/>
      </c>
      <c r="I43" s="243" t="str">
        <f>IFERROR(IF(INDEX(Metrics!$G$6:$G$70,MATCH(CY_Target_Cumulative!$D43,Metrics!$D$6:$D$70,0))=Calc!$K$8,SUM(CY_Target!$F43:I43),AVERAGE(CY_Target!$F43:I43)),"")</f>
        <v/>
      </c>
      <c r="J43" s="243" t="str">
        <f>IFERROR(IF(INDEX(Metrics!$G$6:$G$70,MATCH(CY_Target_Cumulative!$D43,Metrics!$D$6:$D$70,0))=Calc!$K$8,SUM(CY_Target!$F43:J43),AVERAGE(CY_Target!$F43:J43)),"")</f>
        <v/>
      </c>
      <c r="K43" s="243" t="str">
        <f>IFERROR(IF(INDEX(Metrics!$G$6:$G$70,MATCH(CY_Target_Cumulative!$D43,Metrics!$D$6:$D$70,0))=Calc!$K$8,SUM(CY_Target!$F43:K43),AVERAGE(CY_Target!$F43:K43)),"")</f>
        <v/>
      </c>
      <c r="L43" s="243" t="str">
        <f>IFERROR(IF(INDEX(Metrics!$G$6:$G$70,MATCH(CY_Target_Cumulative!$D43,Metrics!$D$6:$D$70,0))=Calc!$K$8,SUM(CY_Target!$F43:L43),AVERAGE(CY_Target!$F43:L43)),"")</f>
        <v/>
      </c>
      <c r="M43" s="243" t="str">
        <f>IFERROR(IF(INDEX(Metrics!$G$6:$G$70,MATCH(CY_Target_Cumulative!$D43,Metrics!$D$6:$D$70,0))=Calc!$K$8,SUM(CY_Target!$F43:M43),AVERAGE(CY_Target!$F43:M43)),"")</f>
        <v/>
      </c>
      <c r="N43" s="243" t="str">
        <f>IFERROR(IF(INDEX(Metrics!$G$6:$G$70,MATCH(CY_Target_Cumulative!$D43,Metrics!$D$6:$D$70,0))=Calc!$K$8,SUM(CY_Target!$F43:N43),AVERAGE(CY_Target!$F43:N43)),"")</f>
        <v/>
      </c>
      <c r="O43" s="243" t="str">
        <f>IFERROR(IF(INDEX(Metrics!$G$6:$G$70,MATCH(CY_Target_Cumulative!$D43,Metrics!$D$6:$D$70,0))=Calc!$K$8,SUM(CY_Target!$F43:O43),AVERAGE(CY_Target!$F43:O43)),"")</f>
        <v/>
      </c>
      <c r="P43" s="243" t="str">
        <f>IFERROR(IF(INDEX(Metrics!$G$6:$G$70,MATCH(CY_Target_Cumulative!$D43,Metrics!$D$6:$D$70,0))=Calc!$K$8,SUM(CY_Target!$F43:P43),AVERAGE(CY_Target!$F43:P43)),"")</f>
        <v/>
      </c>
      <c r="Q43" s="244" t="str">
        <f>IFERROR(IF(INDEX(Metrics!$G$6:$G$70,MATCH(CY_Target_Cumulative!$D43,Metrics!$D$6:$D$70,0))=Calc!$K$8,SUM(CY_Target!$F43:Q43),AVERAGE(CY_Target!$F43:Q43)),"")</f>
        <v/>
      </c>
    </row>
    <row r="44" spans="1:17" x14ac:dyDescent="0.25">
      <c r="A44" s="3"/>
      <c r="B44" s="235" t="str">
        <f>IFERROR(IF(LEN(INDEX(Metrics!$B$6:$E$70,ROW($A44)-ROW($A$5),MATCH(B$5,Metrics!$B$5:$E$5,0)))=0,"",INDEX(Metrics!$B$6:$E$70,ROW($A44)-ROW($A$5),MATCH(B$5,Metrics!$B$5:$E$5,0))),"")</f>
        <v/>
      </c>
      <c r="C44" s="236" t="str">
        <f>IFERROR(IF(LEN(INDEX(Metrics!$B$6:$E$70,ROW($A44)-ROW($A$5),MATCH(C$5,Metrics!$B$5:$E$5,0)))=0,"",INDEX(Metrics!$B$6:$E$70,ROW($A44)-ROW($A$5),MATCH(C$5,Metrics!$B$5:$E$5,0))),"")</f>
        <v/>
      </c>
      <c r="D44" s="236" t="str">
        <f>IFERROR(IF(LEN(INDEX(Metrics!$B$6:$E$70,ROW($A44)-ROW($A$5),MATCH(D$5,Metrics!$B$5:$E$5,0)))=0,"",INDEX(Metrics!$B$6:$E$70,ROW($A44)-ROW($A$5),MATCH(D$5,Metrics!$B$5:$E$5,0))),"")</f>
        <v/>
      </c>
      <c r="E44" s="237" t="str">
        <f>IFERROR(IF(LEN(INDEX(Metrics!$B$6:$E$70,ROW($A44)-ROW($A$5),MATCH(E$5,Metrics!$B$5:$E$5,0)))=0,"",INDEX(Metrics!$B$6:$E$70,ROW($A44)-ROW($A$5),MATCH(E$5,Metrics!$B$5:$E$5,0))),"")</f>
        <v/>
      </c>
      <c r="F44" s="243" t="str">
        <f>IFERROR(IF(INDEX(Metrics!$G$6:$G$70,MATCH(CY_Target_Cumulative!$D44,Metrics!$D$6:$D$70,0))=Calc!$K$8,SUM(CY_Target!$F44:F44),AVERAGE(CY_Target!$F44:F44)),"")</f>
        <v/>
      </c>
      <c r="G44" s="243" t="str">
        <f>IFERROR(IF(INDEX(Metrics!$G$6:$G$70,MATCH(CY_Target_Cumulative!$D44,Metrics!$D$6:$D$70,0))=Calc!$K$8,SUM(CY_Target!$F44:G44),AVERAGE(CY_Target!$F44:G44)),"")</f>
        <v/>
      </c>
      <c r="H44" s="243" t="str">
        <f>IFERROR(IF(INDEX(Metrics!$G$6:$G$70,MATCH(CY_Target_Cumulative!$D44,Metrics!$D$6:$D$70,0))=Calc!$K$8,SUM(CY_Target!$F44:H44),AVERAGE(CY_Target!$F44:H44)),"")</f>
        <v/>
      </c>
      <c r="I44" s="243" t="str">
        <f>IFERROR(IF(INDEX(Metrics!$G$6:$G$70,MATCH(CY_Target_Cumulative!$D44,Metrics!$D$6:$D$70,0))=Calc!$K$8,SUM(CY_Target!$F44:I44),AVERAGE(CY_Target!$F44:I44)),"")</f>
        <v/>
      </c>
      <c r="J44" s="243" t="str">
        <f>IFERROR(IF(INDEX(Metrics!$G$6:$G$70,MATCH(CY_Target_Cumulative!$D44,Metrics!$D$6:$D$70,0))=Calc!$K$8,SUM(CY_Target!$F44:J44),AVERAGE(CY_Target!$F44:J44)),"")</f>
        <v/>
      </c>
      <c r="K44" s="243" t="str">
        <f>IFERROR(IF(INDEX(Metrics!$G$6:$G$70,MATCH(CY_Target_Cumulative!$D44,Metrics!$D$6:$D$70,0))=Calc!$K$8,SUM(CY_Target!$F44:K44),AVERAGE(CY_Target!$F44:K44)),"")</f>
        <v/>
      </c>
      <c r="L44" s="243" t="str">
        <f>IFERROR(IF(INDEX(Metrics!$G$6:$G$70,MATCH(CY_Target_Cumulative!$D44,Metrics!$D$6:$D$70,0))=Calc!$K$8,SUM(CY_Target!$F44:L44),AVERAGE(CY_Target!$F44:L44)),"")</f>
        <v/>
      </c>
      <c r="M44" s="243" t="str">
        <f>IFERROR(IF(INDEX(Metrics!$G$6:$G$70,MATCH(CY_Target_Cumulative!$D44,Metrics!$D$6:$D$70,0))=Calc!$K$8,SUM(CY_Target!$F44:M44),AVERAGE(CY_Target!$F44:M44)),"")</f>
        <v/>
      </c>
      <c r="N44" s="243" t="str">
        <f>IFERROR(IF(INDEX(Metrics!$G$6:$G$70,MATCH(CY_Target_Cumulative!$D44,Metrics!$D$6:$D$70,0))=Calc!$K$8,SUM(CY_Target!$F44:N44),AVERAGE(CY_Target!$F44:N44)),"")</f>
        <v/>
      </c>
      <c r="O44" s="243" t="str">
        <f>IFERROR(IF(INDEX(Metrics!$G$6:$G$70,MATCH(CY_Target_Cumulative!$D44,Metrics!$D$6:$D$70,0))=Calc!$K$8,SUM(CY_Target!$F44:O44),AVERAGE(CY_Target!$F44:O44)),"")</f>
        <v/>
      </c>
      <c r="P44" s="243" t="str">
        <f>IFERROR(IF(INDEX(Metrics!$G$6:$G$70,MATCH(CY_Target_Cumulative!$D44,Metrics!$D$6:$D$70,0))=Calc!$K$8,SUM(CY_Target!$F44:P44),AVERAGE(CY_Target!$F44:P44)),"")</f>
        <v/>
      </c>
      <c r="Q44" s="244" t="str">
        <f>IFERROR(IF(INDEX(Metrics!$G$6:$G$70,MATCH(CY_Target_Cumulative!$D44,Metrics!$D$6:$D$70,0))=Calc!$K$8,SUM(CY_Target!$F44:Q44),AVERAGE(CY_Target!$F44:Q44)),"")</f>
        <v/>
      </c>
    </row>
    <row r="45" spans="1:17" x14ac:dyDescent="0.25">
      <c r="A45" s="3"/>
      <c r="B45" s="235" t="str">
        <f>IFERROR(IF(LEN(INDEX(Metrics!$B$6:$E$70,ROW($A45)-ROW($A$5),MATCH(B$5,Metrics!$B$5:$E$5,0)))=0,"",INDEX(Metrics!$B$6:$E$70,ROW($A45)-ROW($A$5),MATCH(B$5,Metrics!$B$5:$E$5,0))),"")</f>
        <v/>
      </c>
      <c r="C45" s="236" t="str">
        <f>IFERROR(IF(LEN(INDEX(Metrics!$B$6:$E$70,ROW($A45)-ROW($A$5),MATCH(C$5,Metrics!$B$5:$E$5,0)))=0,"",INDEX(Metrics!$B$6:$E$70,ROW($A45)-ROW($A$5),MATCH(C$5,Metrics!$B$5:$E$5,0))),"")</f>
        <v/>
      </c>
      <c r="D45" s="236" t="str">
        <f>IFERROR(IF(LEN(INDEX(Metrics!$B$6:$E$70,ROW($A45)-ROW($A$5),MATCH(D$5,Metrics!$B$5:$E$5,0)))=0,"",INDEX(Metrics!$B$6:$E$70,ROW($A45)-ROW($A$5),MATCH(D$5,Metrics!$B$5:$E$5,0))),"")</f>
        <v/>
      </c>
      <c r="E45" s="237" t="str">
        <f>IFERROR(IF(LEN(INDEX(Metrics!$B$6:$E$70,ROW($A45)-ROW($A$5),MATCH(E$5,Metrics!$B$5:$E$5,0)))=0,"",INDEX(Metrics!$B$6:$E$70,ROW($A45)-ROW($A$5),MATCH(E$5,Metrics!$B$5:$E$5,0))),"")</f>
        <v/>
      </c>
      <c r="F45" s="243" t="str">
        <f>IFERROR(IF(INDEX(Metrics!$G$6:$G$70,MATCH(CY_Target_Cumulative!$D45,Metrics!$D$6:$D$70,0))=Calc!$K$8,SUM(CY_Target!$F45:F45),AVERAGE(CY_Target!$F45:F45)),"")</f>
        <v/>
      </c>
      <c r="G45" s="243" t="str">
        <f>IFERROR(IF(INDEX(Metrics!$G$6:$G$70,MATCH(CY_Target_Cumulative!$D45,Metrics!$D$6:$D$70,0))=Calc!$K$8,SUM(CY_Target!$F45:G45),AVERAGE(CY_Target!$F45:G45)),"")</f>
        <v/>
      </c>
      <c r="H45" s="243" t="str">
        <f>IFERROR(IF(INDEX(Metrics!$G$6:$G$70,MATCH(CY_Target_Cumulative!$D45,Metrics!$D$6:$D$70,0))=Calc!$K$8,SUM(CY_Target!$F45:H45),AVERAGE(CY_Target!$F45:H45)),"")</f>
        <v/>
      </c>
      <c r="I45" s="243" t="str">
        <f>IFERROR(IF(INDEX(Metrics!$G$6:$G$70,MATCH(CY_Target_Cumulative!$D45,Metrics!$D$6:$D$70,0))=Calc!$K$8,SUM(CY_Target!$F45:I45),AVERAGE(CY_Target!$F45:I45)),"")</f>
        <v/>
      </c>
      <c r="J45" s="243" t="str">
        <f>IFERROR(IF(INDEX(Metrics!$G$6:$G$70,MATCH(CY_Target_Cumulative!$D45,Metrics!$D$6:$D$70,0))=Calc!$K$8,SUM(CY_Target!$F45:J45),AVERAGE(CY_Target!$F45:J45)),"")</f>
        <v/>
      </c>
      <c r="K45" s="243" t="str">
        <f>IFERROR(IF(INDEX(Metrics!$G$6:$G$70,MATCH(CY_Target_Cumulative!$D45,Metrics!$D$6:$D$70,0))=Calc!$K$8,SUM(CY_Target!$F45:K45),AVERAGE(CY_Target!$F45:K45)),"")</f>
        <v/>
      </c>
      <c r="L45" s="243" t="str">
        <f>IFERROR(IF(INDEX(Metrics!$G$6:$G$70,MATCH(CY_Target_Cumulative!$D45,Metrics!$D$6:$D$70,0))=Calc!$K$8,SUM(CY_Target!$F45:L45),AVERAGE(CY_Target!$F45:L45)),"")</f>
        <v/>
      </c>
      <c r="M45" s="243" t="str">
        <f>IFERROR(IF(INDEX(Metrics!$G$6:$G$70,MATCH(CY_Target_Cumulative!$D45,Metrics!$D$6:$D$70,0))=Calc!$K$8,SUM(CY_Target!$F45:M45),AVERAGE(CY_Target!$F45:M45)),"")</f>
        <v/>
      </c>
      <c r="N45" s="243" t="str">
        <f>IFERROR(IF(INDEX(Metrics!$G$6:$G$70,MATCH(CY_Target_Cumulative!$D45,Metrics!$D$6:$D$70,0))=Calc!$K$8,SUM(CY_Target!$F45:N45),AVERAGE(CY_Target!$F45:N45)),"")</f>
        <v/>
      </c>
      <c r="O45" s="243" t="str">
        <f>IFERROR(IF(INDEX(Metrics!$G$6:$G$70,MATCH(CY_Target_Cumulative!$D45,Metrics!$D$6:$D$70,0))=Calc!$K$8,SUM(CY_Target!$F45:O45),AVERAGE(CY_Target!$F45:O45)),"")</f>
        <v/>
      </c>
      <c r="P45" s="243" t="str">
        <f>IFERROR(IF(INDEX(Metrics!$G$6:$G$70,MATCH(CY_Target_Cumulative!$D45,Metrics!$D$6:$D$70,0))=Calc!$K$8,SUM(CY_Target!$F45:P45),AVERAGE(CY_Target!$F45:P45)),"")</f>
        <v/>
      </c>
      <c r="Q45" s="244" t="str">
        <f>IFERROR(IF(INDEX(Metrics!$G$6:$G$70,MATCH(CY_Target_Cumulative!$D45,Metrics!$D$6:$D$70,0))=Calc!$K$8,SUM(CY_Target!$F45:Q45),AVERAGE(CY_Target!$F45:Q45)),"")</f>
        <v/>
      </c>
    </row>
    <row r="46" spans="1:17" x14ac:dyDescent="0.25">
      <c r="A46" s="3"/>
      <c r="B46" s="235" t="str">
        <f>IFERROR(IF(LEN(INDEX(Metrics!$B$6:$E$70,ROW($A46)-ROW($A$5),MATCH(B$5,Metrics!$B$5:$E$5,0)))=0,"",INDEX(Metrics!$B$6:$E$70,ROW($A46)-ROW($A$5),MATCH(B$5,Metrics!$B$5:$E$5,0))),"")</f>
        <v/>
      </c>
      <c r="C46" s="236" t="str">
        <f>IFERROR(IF(LEN(INDEX(Metrics!$B$6:$E$70,ROW($A46)-ROW($A$5),MATCH(C$5,Metrics!$B$5:$E$5,0)))=0,"",INDEX(Metrics!$B$6:$E$70,ROW($A46)-ROW($A$5),MATCH(C$5,Metrics!$B$5:$E$5,0))),"")</f>
        <v/>
      </c>
      <c r="D46" s="241" t="str">
        <f>IFERROR(IF(LEN(INDEX(Metrics!$B$6:$E$70,ROW($A46)-ROW($A$5),MATCH(D$5,Metrics!$B$5:$E$5,0)))=0,"",INDEX(Metrics!$B$6:$E$70,ROW($A46)-ROW($A$5),MATCH(D$5,Metrics!$B$5:$E$5,0))),"")</f>
        <v/>
      </c>
      <c r="E46" s="242" t="str">
        <f>IFERROR(IF(LEN(INDEX(Metrics!$B$6:$E$70,ROW($A46)-ROW($A$5),MATCH(E$5,Metrics!$B$5:$E$5,0)))=0,"",INDEX(Metrics!$B$6:$E$70,ROW($A46)-ROW($A$5),MATCH(E$5,Metrics!$B$5:$E$5,0))),"")</f>
        <v/>
      </c>
      <c r="F46" s="243" t="str">
        <f>IFERROR(IF(INDEX(Metrics!$G$6:$G$70,MATCH(CY_Target_Cumulative!$D46,Metrics!$D$6:$D$70,0))=Calc!$K$8,SUM(CY_Target!$F46:F46),AVERAGE(CY_Target!$F46:F46)),"")</f>
        <v/>
      </c>
      <c r="G46" s="243" t="str">
        <f>IFERROR(IF(INDEX(Metrics!$G$6:$G$70,MATCH(CY_Target_Cumulative!$D46,Metrics!$D$6:$D$70,0))=Calc!$K$8,SUM(CY_Target!$F46:G46),AVERAGE(CY_Target!$F46:G46)),"")</f>
        <v/>
      </c>
      <c r="H46" s="243" t="str">
        <f>IFERROR(IF(INDEX(Metrics!$G$6:$G$70,MATCH(CY_Target_Cumulative!$D46,Metrics!$D$6:$D$70,0))=Calc!$K$8,SUM(CY_Target!$F46:H46),AVERAGE(CY_Target!$F46:H46)),"")</f>
        <v/>
      </c>
      <c r="I46" s="243" t="str">
        <f>IFERROR(IF(INDEX(Metrics!$G$6:$G$70,MATCH(CY_Target_Cumulative!$D46,Metrics!$D$6:$D$70,0))=Calc!$K$8,SUM(CY_Target!$F46:I46),AVERAGE(CY_Target!$F46:I46)),"")</f>
        <v/>
      </c>
      <c r="J46" s="243" t="str">
        <f>IFERROR(IF(INDEX(Metrics!$G$6:$G$70,MATCH(CY_Target_Cumulative!$D46,Metrics!$D$6:$D$70,0))=Calc!$K$8,SUM(CY_Target!$F46:J46),AVERAGE(CY_Target!$F46:J46)),"")</f>
        <v/>
      </c>
      <c r="K46" s="243" t="str">
        <f>IFERROR(IF(INDEX(Metrics!$G$6:$G$70,MATCH(CY_Target_Cumulative!$D46,Metrics!$D$6:$D$70,0))=Calc!$K$8,SUM(CY_Target!$F46:K46),AVERAGE(CY_Target!$F46:K46)),"")</f>
        <v/>
      </c>
      <c r="L46" s="237" t="str">
        <f>IFERROR(IF(INDEX(Metrics!$G$6:$G$70,MATCH(CY_Target_Cumulative!$D46,Metrics!$D$6:$D$70,0))=Calc!$K$8,SUM(CY_Target!$F46:L46),AVERAGE(CY_Target!$F46:L46)),"")</f>
        <v/>
      </c>
      <c r="M46" s="237" t="str">
        <f>IFERROR(IF(INDEX(Metrics!$G$6:$G$70,MATCH(CY_Target_Cumulative!$D46,Metrics!$D$6:$D$70,0))=Calc!$K$8,SUM(CY_Target!$F46:M46),AVERAGE(CY_Target!$F46:M46)),"")</f>
        <v/>
      </c>
      <c r="N46" s="237" t="str">
        <f>IFERROR(IF(INDEX(Metrics!$G$6:$G$70,MATCH(CY_Target_Cumulative!$D46,Metrics!$D$6:$D$70,0))=Calc!$K$8,SUM(CY_Target!$F46:N46),AVERAGE(CY_Target!$F46:N46)),"")</f>
        <v/>
      </c>
      <c r="O46" s="237" t="str">
        <f>IFERROR(IF(INDEX(Metrics!$G$6:$G$70,MATCH(CY_Target_Cumulative!$D46,Metrics!$D$6:$D$70,0))=Calc!$K$8,SUM(CY_Target!$F46:O46),AVERAGE(CY_Target!$F46:O46)),"")</f>
        <v/>
      </c>
      <c r="P46" s="237" t="str">
        <f>IFERROR(IF(INDEX(Metrics!$G$6:$G$70,MATCH(CY_Target_Cumulative!$D46,Metrics!$D$6:$D$70,0))=Calc!$K$8,SUM(CY_Target!$F46:P46),AVERAGE(CY_Target!$F46:P46)),"")</f>
        <v/>
      </c>
      <c r="Q46" s="248" t="str">
        <f>IFERROR(IF(INDEX(Metrics!$G$6:$G$70,MATCH(CY_Target_Cumulative!$D46,Metrics!$D$6:$D$70,0))=Calc!$K$8,SUM(CY_Target!$F46:Q46),AVERAGE(CY_Target!$F46:Q46)),"")</f>
        <v/>
      </c>
    </row>
    <row r="47" spans="1:17" x14ac:dyDescent="0.25">
      <c r="A47" s="3"/>
      <c r="B47" s="235" t="str">
        <f>IFERROR(IF(LEN(INDEX(Metrics!$B$6:$E$70,ROW($A47)-ROW($A$5),MATCH(B$5,Metrics!$B$5:$E$5,0)))=0,"",INDEX(Metrics!$B$6:$E$70,ROW($A47)-ROW($A$5),MATCH(B$5,Metrics!$B$5:$E$5,0))),"")</f>
        <v/>
      </c>
      <c r="C47" s="236" t="str">
        <f>IFERROR(IF(LEN(INDEX(Metrics!$B$6:$E$70,ROW($A47)-ROW($A$5),MATCH(C$5,Metrics!$B$5:$E$5,0)))=0,"",INDEX(Metrics!$B$6:$E$70,ROW($A47)-ROW($A$5),MATCH(C$5,Metrics!$B$5:$E$5,0))),"")</f>
        <v/>
      </c>
      <c r="D47" s="241" t="str">
        <f>IFERROR(IF(LEN(INDEX(Metrics!$B$6:$E$70,ROW($A47)-ROW($A$5),MATCH(D$5,Metrics!$B$5:$E$5,0)))=0,"",INDEX(Metrics!$B$6:$E$70,ROW($A47)-ROW($A$5),MATCH(D$5,Metrics!$B$5:$E$5,0))),"")</f>
        <v/>
      </c>
      <c r="E47" s="242" t="str">
        <f>IFERROR(IF(LEN(INDEX(Metrics!$B$6:$E$70,ROW($A47)-ROW($A$5),MATCH(E$5,Metrics!$B$5:$E$5,0)))=0,"",INDEX(Metrics!$B$6:$E$70,ROW($A47)-ROW($A$5),MATCH(E$5,Metrics!$B$5:$E$5,0))),"")</f>
        <v/>
      </c>
      <c r="F47" s="243" t="str">
        <f>IFERROR(IF(INDEX(Metrics!$G$6:$G$70,MATCH(CY_Target_Cumulative!$D47,Metrics!$D$6:$D$70,0))=Calc!$K$8,SUM(CY_Target!$F47:F47),AVERAGE(CY_Target!$F47:F47)),"")</f>
        <v/>
      </c>
      <c r="G47" s="243" t="str">
        <f>IFERROR(IF(INDEX(Metrics!$G$6:$G$70,MATCH(CY_Target_Cumulative!$D47,Metrics!$D$6:$D$70,0))=Calc!$K$8,SUM(CY_Target!$F47:G47),AVERAGE(CY_Target!$F47:G47)),"")</f>
        <v/>
      </c>
      <c r="H47" s="243" t="str">
        <f>IFERROR(IF(INDEX(Metrics!$G$6:$G$70,MATCH(CY_Target_Cumulative!$D47,Metrics!$D$6:$D$70,0))=Calc!$K$8,SUM(CY_Target!$F47:H47),AVERAGE(CY_Target!$F47:H47)),"")</f>
        <v/>
      </c>
      <c r="I47" s="243" t="str">
        <f>IFERROR(IF(INDEX(Metrics!$G$6:$G$70,MATCH(CY_Target_Cumulative!$D47,Metrics!$D$6:$D$70,0))=Calc!$K$8,SUM(CY_Target!$F47:I47),AVERAGE(CY_Target!$F47:I47)),"")</f>
        <v/>
      </c>
      <c r="J47" s="243" t="str">
        <f>IFERROR(IF(INDEX(Metrics!$G$6:$G$70,MATCH(CY_Target_Cumulative!$D47,Metrics!$D$6:$D$70,0))=Calc!$K$8,SUM(CY_Target!$F47:J47),AVERAGE(CY_Target!$F47:J47)),"")</f>
        <v/>
      </c>
      <c r="K47" s="243" t="str">
        <f>IFERROR(IF(INDEX(Metrics!$G$6:$G$70,MATCH(CY_Target_Cumulative!$D47,Metrics!$D$6:$D$70,0))=Calc!$K$8,SUM(CY_Target!$F47:K47),AVERAGE(CY_Target!$F47:K47)),"")</f>
        <v/>
      </c>
      <c r="L47" s="237" t="str">
        <f>IFERROR(IF(INDEX(Metrics!$G$6:$G$70,MATCH(CY_Target_Cumulative!$D47,Metrics!$D$6:$D$70,0))=Calc!$K$8,SUM(CY_Target!$F47:L47),AVERAGE(CY_Target!$F47:L47)),"")</f>
        <v/>
      </c>
      <c r="M47" s="237" t="str">
        <f>IFERROR(IF(INDEX(Metrics!$G$6:$G$70,MATCH(CY_Target_Cumulative!$D47,Metrics!$D$6:$D$70,0))=Calc!$K$8,SUM(CY_Target!$F47:M47),AVERAGE(CY_Target!$F47:M47)),"")</f>
        <v/>
      </c>
      <c r="N47" s="237" t="str">
        <f>IFERROR(IF(INDEX(Metrics!$G$6:$G$70,MATCH(CY_Target_Cumulative!$D47,Metrics!$D$6:$D$70,0))=Calc!$K$8,SUM(CY_Target!$F47:N47),AVERAGE(CY_Target!$F47:N47)),"")</f>
        <v/>
      </c>
      <c r="O47" s="237" t="str">
        <f>IFERROR(IF(INDEX(Metrics!$G$6:$G$70,MATCH(CY_Target_Cumulative!$D47,Metrics!$D$6:$D$70,0))=Calc!$K$8,SUM(CY_Target!$F47:O47),AVERAGE(CY_Target!$F47:O47)),"")</f>
        <v/>
      </c>
      <c r="P47" s="237" t="str">
        <f>IFERROR(IF(INDEX(Metrics!$G$6:$G$70,MATCH(CY_Target_Cumulative!$D47,Metrics!$D$6:$D$70,0))=Calc!$K$8,SUM(CY_Target!$F47:P47),AVERAGE(CY_Target!$F47:P47)),"")</f>
        <v/>
      </c>
      <c r="Q47" s="248" t="str">
        <f>IFERROR(IF(INDEX(Metrics!$G$6:$G$70,MATCH(CY_Target_Cumulative!$D47,Metrics!$D$6:$D$70,0))=Calc!$K$8,SUM(CY_Target!$F47:Q47),AVERAGE(CY_Target!$F47:Q47)),"")</f>
        <v/>
      </c>
    </row>
    <row r="48" spans="1:17" x14ac:dyDescent="0.25">
      <c r="A48" s="3"/>
      <c r="B48" s="235" t="str">
        <f>IFERROR(IF(LEN(INDEX(Metrics!$B$6:$E$70,ROW($A48)-ROW($A$5),MATCH(B$5,Metrics!$B$5:$E$5,0)))=0,"",INDEX(Metrics!$B$6:$E$70,ROW($A48)-ROW($A$5),MATCH(B$5,Metrics!$B$5:$E$5,0))),"")</f>
        <v/>
      </c>
      <c r="C48" s="236" t="str">
        <f>IFERROR(IF(LEN(INDEX(Metrics!$B$6:$E$70,ROW($A48)-ROW($A$5),MATCH(C$5,Metrics!$B$5:$E$5,0)))=0,"",INDEX(Metrics!$B$6:$E$70,ROW($A48)-ROW($A$5),MATCH(C$5,Metrics!$B$5:$E$5,0))),"")</f>
        <v/>
      </c>
      <c r="D48" s="241" t="str">
        <f>IFERROR(IF(LEN(INDEX(Metrics!$B$6:$E$70,ROW($A48)-ROW($A$5),MATCH(D$5,Metrics!$B$5:$E$5,0)))=0,"",INDEX(Metrics!$B$6:$E$70,ROW($A48)-ROW($A$5),MATCH(D$5,Metrics!$B$5:$E$5,0))),"")</f>
        <v/>
      </c>
      <c r="E48" s="242" t="str">
        <f>IFERROR(IF(LEN(INDEX(Metrics!$B$6:$E$70,ROW($A48)-ROW($A$5),MATCH(E$5,Metrics!$B$5:$E$5,0)))=0,"",INDEX(Metrics!$B$6:$E$70,ROW($A48)-ROW($A$5),MATCH(E$5,Metrics!$B$5:$E$5,0))),"")</f>
        <v/>
      </c>
      <c r="F48" s="237" t="str">
        <f>IFERROR(IF(INDEX(Metrics!$G$6:$G$70,MATCH(CY_Target_Cumulative!$D48,Metrics!$D$6:$D$70,0))=Calc!$K$8,SUM(CY_Target!$F48:F48),AVERAGE(CY_Target!$F48:F48)),"")</f>
        <v/>
      </c>
      <c r="G48" s="243" t="str">
        <f>IFERROR(IF(INDEX(Metrics!$G$6:$G$70,MATCH(CY_Target_Cumulative!$D48,Metrics!$D$6:$D$70,0))=Calc!$K$8,SUM(CY_Target!$F48:G48),AVERAGE(CY_Target!$F48:G48)),"")</f>
        <v/>
      </c>
      <c r="H48" s="243" t="str">
        <f>IFERROR(IF(INDEX(Metrics!$G$6:$G$70,MATCH(CY_Target_Cumulative!$D48,Metrics!$D$6:$D$70,0))=Calc!$K$8,SUM(CY_Target!$F48:H48),AVERAGE(CY_Target!$F48:H48)),"")</f>
        <v/>
      </c>
      <c r="I48" s="243" t="str">
        <f>IFERROR(IF(INDEX(Metrics!$G$6:$G$70,MATCH(CY_Target_Cumulative!$D48,Metrics!$D$6:$D$70,0))=Calc!$K$8,SUM(CY_Target!$F48:I48),AVERAGE(CY_Target!$F48:I48)),"")</f>
        <v/>
      </c>
      <c r="J48" s="243" t="str">
        <f>IFERROR(IF(INDEX(Metrics!$G$6:$G$70,MATCH(CY_Target_Cumulative!$D48,Metrics!$D$6:$D$70,0))=Calc!$K$8,SUM(CY_Target!$F48:J48),AVERAGE(CY_Target!$F48:J48)),"")</f>
        <v/>
      </c>
      <c r="K48" s="243" t="str">
        <f>IFERROR(IF(INDEX(Metrics!$G$6:$G$70,MATCH(CY_Target_Cumulative!$D48,Metrics!$D$6:$D$70,0))=Calc!$K$8,SUM(CY_Target!$F48:K48),AVERAGE(CY_Target!$F48:K48)),"")</f>
        <v/>
      </c>
      <c r="L48" s="243" t="str">
        <f>IFERROR(IF(INDEX(Metrics!$G$6:$G$70,MATCH(CY_Target_Cumulative!$D48,Metrics!$D$6:$D$70,0))=Calc!$K$8,SUM(CY_Target!$F48:L48),AVERAGE(CY_Target!$F48:L48)),"")</f>
        <v/>
      </c>
      <c r="M48" s="243" t="str">
        <f>IFERROR(IF(INDEX(Metrics!$G$6:$G$70,MATCH(CY_Target_Cumulative!$D48,Metrics!$D$6:$D$70,0))=Calc!$K$8,SUM(CY_Target!$F48:M48),AVERAGE(CY_Target!$F48:M48)),"")</f>
        <v/>
      </c>
      <c r="N48" s="243" t="str">
        <f>IFERROR(IF(INDEX(Metrics!$G$6:$G$70,MATCH(CY_Target_Cumulative!$D48,Metrics!$D$6:$D$70,0))=Calc!$K$8,SUM(CY_Target!$F48:N48),AVERAGE(CY_Target!$F48:N48)),"")</f>
        <v/>
      </c>
      <c r="O48" s="243" t="str">
        <f>IFERROR(IF(INDEX(Metrics!$G$6:$G$70,MATCH(CY_Target_Cumulative!$D48,Metrics!$D$6:$D$70,0))=Calc!$K$8,SUM(CY_Target!$F48:O48),AVERAGE(CY_Target!$F48:O48)),"")</f>
        <v/>
      </c>
      <c r="P48" s="243" t="str">
        <f>IFERROR(IF(INDEX(Metrics!$G$6:$G$70,MATCH(CY_Target_Cumulative!$D48,Metrics!$D$6:$D$70,0))=Calc!$K$8,SUM(CY_Target!$F48:P48),AVERAGE(CY_Target!$F48:P48)),"")</f>
        <v/>
      </c>
      <c r="Q48" s="244" t="str">
        <f>IFERROR(IF(INDEX(Metrics!$G$6:$G$70,MATCH(CY_Target_Cumulative!$D48,Metrics!$D$6:$D$70,0))=Calc!$K$8,SUM(CY_Target!$F48:Q48),AVERAGE(CY_Target!$F48:Q48)),"")</f>
        <v/>
      </c>
    </row>
    <row r="49" spans="1:17" x14ac:dyDescent="0.25">
      <c r="A49" s="3"/>
      <c r="B49" s="235" t="str">
        <f>IFERROR(IF(LEN(INDEX(Metrics!$B$6:$E$70,ROW($A49)-ROW($A$5),MATCH(B$5,Metrics!$B$5:$E$5,0)))=0,"",INDEX(Metrics!$B$6:$E$70,ROW($A49)-ROW($A$5),MATCH(B$5,Metrics!$B$5:$E$5,0))),"")</f>
        <v/>
      </c>
      <c r="C49" s="236" t="str">
        <f>IFERROR(IF(LEN(INDEX(Metrics!$B$6:$E$70,ROW($A49)-ROW($A$5),MATCH(C$5,Metrics!$B$5:$E$5,0)))=0,"",INDEX(Metrics!$B$6:$E$70,ROW($A49)-ROW($A$5),MATCH(C$5,Metrics!$B$5:$E$5,0))),"")</f>
        <v/>
      </c>
      <c r="D49" s="236" t="str">
        <f>IFERROR(IF(LEN(INDEX(Metrics!$B$6:$E$70,ROW($A49)-ROW($A$5),MATCH(D$5,Metrics!$B$5:$E$5,0)))=0,"",INDEX(Metrics!$B$6:$E$70,ROW($A49)-ROW($A$5),MATCH(D$5,Metrics!$B$5:$E$5,0))),"")</f>
        <v/>
      </c>
      <c r="E49" s="237" t="str">
        <f>IFERROR(IF(LEN(INDEX(Metrics!$B$6:$E$70,ROW($A49)-ROW($A$5),MATCH(E$5,Metrics!$B$5:$E$5,0)))=0,"",INDEX(Metrics!$B$6:$E$70,ROW($A49)-ROW($A$5),MATCH(E$5,Metrics!$B$5:$E$5,0))),"")</f>
        <v/>
      </c>
      <c r="F49" s="243" t="str">
        <f>IFERROR(IF(INDEX(Metrics!$G$6:$G$70,MATCH(CY_Target_Cumulative!$D49,Metrics!$D$6:$D$70,0))=Calc!$K$8,SUM(CY_Target!$F49:F49),AVERAGE(CY_Target!$F49:F49)),"")</f>
        <v/>
      </c>
      <c r="G49" s="243" t="str">
        <f>IFERROR(IF(INDEX(Metrics!$G$6:$G$70,MATCH(CY_Target_Cumulative!$D49,Metrics!$D$6:$D$70,0))=Calc!$K$8,SUM(CY_Target!$F49:G49),AVERAGE(CY_Target!$F49:G49)),"")</f>
        <v/>
      </c>
      <c r="H49" s="243" t="str">
        <f>IFERROR(IF(INDEX(Metrics!$G$6:$G$70,MATCH(CY_Target_Cumulative!$D49,Metrics!$D$6:$D$70,0))=Calc!$K$8,SUM(CY_Target!$F49:H49),AVERAGE(CY_Target!$F49:H49)),"")</f>
        <v/>
      </c>
      <c r="I49" s="243" t="str">
        <f>IFERROR(IF(INDEX(Metrics!$G$6:$G$70,MATCH(CY_Target_Cumulative!$D49,Metrics!$D$6:$D$70,0))=Calc!$K$8,SUM(CY_Target!$F49:I49),AVERAGE(CY_Target!$F49:I49)),"")</f>
        <v/>
      </c>
      <c r="J49" s="243" t="str">
        <f>IFERROR(IF(INDEX(Metrics!$G$6:$G$70,MATCH(CY_Target_Cumulative!$D49,Metrics!$D$6:$D$70,0))=Calc!$K$8,SUM(CY_Target!$F49:J49),AVERAGE(CY_Target!$F49:J49)),"")</f>
        <v/>
      </c>
      <c r="K49" s="243" t="str">
        <f>IFERROR(IF(INDEX(Metrics!$G$6:$G$70,MATCH(CY_Target_Cumulative!$D49,Metrics!$D$6:$D$70,0))=Calc!$K$8,SUM(CY_Target!$F49:K49),AVERAGE(CY_Target!$F49:K49)),"")</f>
        <v/>
      </c>
      <c r="L49" s="243" t="str">
        <f>IFERROR(IF(INDEX(Metrics!$G$6:$G$70,MATCH(CY_Target_Cumulative!$D49,Metrics!$D$6:$D$70,0))=Calc!$K$8,SUM(CY_Target!$F49:L49),AVERAGE(CY_Target!$F49:L49)),"")</f>
        <v/>
      </c>
      <c r="M49" s="243" t="str">
        <f>IFERROR(IF(INDEX(Metrics!$G$6:$G$70,MATCH(CY_Target_Cumulative!$D49,Metrics!$D$6:$D$70,0))=Calc!$K$8,SUM(CY_Target!$F49:M49),AVERAGE(CY_Target!$F49:M49)),"")</f>
        <v/>
      </c>
      <c r="N49" s="243" t="str">
        <f>IFERROR(IF(INDEX(Metrics!$G$6:$G$70,MATCH(CY_Target_Cumulative!$D49,Metrics!$D$6:$D$70,0))=Calc!$K$8,SUM(CY_Target!$F49:N49),AVERAGE(CY_Target!$F49:N49)),"")</f>
        <v/>
      </c>
      <c r="O49" s="243" t="str">
        <f>IFERROR(IF(INDEX(Metrics!$G$6:$G$70,MATCH(CY_Target_Cumulative!$D49,Metrics!$D$6:$D$70,0))=Calc!$K$8,SUM(CY_Target!$F49:O49),AVERAGE(CY_Target!$F49:O49)),"")</f>
        <v/>
      </c>
      <c r="P49" s="243" t="str">
        <f>IFERROR(IF(INDEX(Metrics!$G$6:$G$70,MATCH(CY_Target_Cumulative!$D49,Metrics!$D$6:$D$70,0))=Calc!$K$8,SUM(CY_Target!$F49:P49),AVERAGE(CY_Target!$F49:P49)),"")</f>
        <v/>
      </c>
      <c r="Q49" s="244" t="str">
        <f>IFERROR(IF(INDEX(Metrics!$G$6:$G$70,MATCH(CY_Target_Cumulative!$D49,Metrics!$D$6:$D$70,0))=Calc!$K$8,SUM(CY_Target!$F49:Q49),AVERAGE(CY_Target!$F49:Q49)),"")</f>
        <v/>
      </c>
    </row>
    <row r="50" spans="1:17" x14ac:dyDescent="0.25">
      <c r="A50" s="3"/>
      <c r="B50" s="235" t="str">
        <f>IFERROR(IF(LEN(INDEX(Metrics!$B$6:$E$70,ROW($A50)-ROW($A$5),MATCH(B$5,Metrics!$B$5:$E$5,0)))=0,"",INDEX(Metrics!$B$6:$E$70,ROW($A50)-ROW($A$5),MATCH(B$5,Metrics!$B$5:$E$5,0))),"")</f>
        <v/>
      </c>
      <c r="C50" s="236" t="str">
        <f>IFERROR(IF(LEN(INDEX(Metrics!$B$6:$E$70,ROW($A50)-ROW($A$5),MATCH(C$5,Metrics!$B$5:$E$5,0)))=0,"",INDEX(Metrics!$B$6:$E$70,ROW($A50)-ROW($A$5),MATCH(C$5,Metrics!$B$5:$E$5,0))),"")</f>
        <v/>
      </c>
      <c r="D50" s="241" t="str">
        <f>IFERROR(IF(LEN(INDEX(Metrics!$B$6:$E$70,ROW($A50)-ROW($A$5),MATCH(D$5,Metrics!$B$5:$E$5,0)))=0,"",INDEX(Metrics!$B$6:$E$70,ROW($A50)-ROW($A$5),MATCH(D$5,Metrics!$B$5:$E$5,0))),"")</f>
        <v/>
      </c>
      <c r="E50" s="242" t="str">
        <f>IFERROR(IF(LEN(INDEX(Metrics!$B$6:$E$70,ROW($A50)-ROW($A$5),MATCH(E$5,Metrics!$B$5:$E$5,0)))=0,"",INDEX(Metrics!$B$6:$E$70,ROW($A50)-ROW($A$5),MATCH(E$5,Metrics!$B$5:$E$5,0))),"")</f>
        <v/>
      </c>
      <c r="F50" s="243" t="str">
        <f>IFERROR(IF(INDEX(Metrics!$G$6:$G$70,MATCH(CY_Target_Cumulative!$D50,Metrics!$D$6:$D$70,0))=Calc!$K$8,SUM(CY_Target!$F50:F50),AVERAGE(CY_Target!$F50:F50)),"")</f>
        <v/>
      </c>
      <c r="G50" s="243" t="str">
        <f>IFERROR(IF(INDEX(Metrics!$G$6:$G$70,MATCH(CY_Target_Cumulative!$D50,Metrics!$D$6:$D$70,0))=Calc!$K$8,SUM(CY_Target!$F50:G50),AVERAGE(CY_Target!$F50:G50)),"")</f>
        <v/>
      </c>
      <c r="H50" s="243" t="str">
        <f>IFERROR(IF(INDEX(Metrics!$G$6:$G$70,MATCH(CY_Target_Cumulative!$D50,Metrics!$D$6:$D$70,0))=Calc!$K$8,SUM(CY_Target!$F50:H50),AVERAGE(CY_Target!$F50:H50)),"")</f>
        <v/>
      </c>
      <c r="I50" s="243" t="str">
        <f>IFERROR(IF(INDEX(Metrics!$G$6:$G$70,MATCH(CY_Target_Cumulative!$D50,Metrics!$D$6:$D$70,0))=Calc!$K$8,SUM(CY_Target!$F50:I50),AVERAGE(CY_Target!$F50:I50)),"")</f>
        <v/>
      </c>
      <c r="J50" s="243" t="str">
        <f>IFERROR(IF(INDEX(Metrics!$G$6:$G$70,MATCH(CY_Target_Cumulative!$D50,Metrics!$D$6:$D$70,0))=Calc!$K$8,SUM(CY_Target!$F50:J50),AVERAGE(CY_Target!$F50:J50)),"")</f>
        <v/>
      </c>
      <c r="K50" s="243" t="str">
        <f>IFERROR(IF(INDEX(Metrics!$G$6:$G$70,MATCH(CY_Target_Cumulative!$D50,Metrics!$D$6:$D$70,0))=Calc!$K$8,SUM(CY_Target!$F50:K50),AVERAGE(CY_Target!$F50:K50)),"")</f>
        <v/>
      </c>
      <c r="L50" s="243" t="str">
        <f>IFERROR(IF(INDEX(Metrics!$G$6:$G$70,MATCH(CY_Target_Cumulative!$D50,Metrics!$D$6:$D$70,0))=Calc!$K$8,SUM(CY_Target!$F50:L50),AVERAGE(CY_Target!$F50:L50)),"")</f>
        <v/>
      </c>
      <c r="M50" s="243" t="str">
        <f>IFERROR(IF(INDEX(Metrics!$G$6:$G$70,MATCH(CY_Target_Cumulative!$D50,Metrics!$D$6:$D$70,0))=Calc!$K$8,SUM(CY_Target!$F50:M50),AVERAGE(CY_Target!$F50:M50)),"")</f>
        <v/>
      </c>
      <c r="N50" s="243" t="str">
        <f>IFERROR(IF(INDEX(Metrics!$G$6:$G$70,MATCH(CY_Target_Cumulative!$D50,Metrics!$D$6:$D$70,0))=Calc!$K$8,SUM(CY_Target!$F50:N50),AVERAGE(CY_Target!$F50:N50)),"")</f>
        <v/>
      </c>
      <c r="O50" s="243" t="str">
        <f>IFERROR(IF(INDEX(Metrics!$G$6:$G$70,MATCH(CY_Target_Cumulative!$D50,Metrics!$D$6:$D$70,0))=Calc!$K$8,SUM(CY_Target!$F50:O50),AVERAGE(CY_Target!$F50:O50)),"")</f>
        <v/>
      </c>
      <c r="P50" s="243" t="str">
        <f>IFERROR(IF(INDEX(Metrics!$G$6:$G$70,MATCH(CY_Target_Cumulative!$D50,Metrics!$D$6:$D$70,0))=Calc!$K$8,SUM(CY_Target!$F50:P50),AVERAGE(CY_Target!$F50:P50)),"")</f>
        <v/>
      </c>
      <c r="Q50" s="244" t="str">
        <f>IFERROR(IF(INDEX(Metrics!$G$6:$G$70,MATCH(CY_Target_Cumulative!$D50,Metrics!$D$6:$D$70,0))=Calc!$K$8,SUM(CY_Target!$F50:Q50),AVERAGE(CY_Target!$F50:Q50)),"")</f>
        <v/>
      </c>
    </row>
    <row r="51" spans="1:17" x14ac:dyDescent="0.25">
      <c r="A51" s="3"/>
      <c r="B51" s="235" t="str">
        <f>IFERROR(IF(LEN(INDEX(Metrics!$B$6:$E$70,ROW($A51)-ROW($A$5),MATCH(B$5,Metrics!$B$5:$E$5,0)))=0,"",INDEX(Metrics!$B$6:$E$70,ROW($A51)-ROW($A$5),MATCH(B$5,Metrics!$B$5:$E$5,0))),"")</f>
        <v/>
      </c>
      <c r="C51" s="236" t="str">
        <f>IFERROR(IF(LEN(INDEX(Metrics!$B$6:$E$70,ROW($A51)-ROW($A$5),MATCH(C$5,Metrics!$B$5:$E$5,0)))=0,"",INDEX(Metrics!$B$6:$E$70,ROW($A51)-ROW($A$5),MATCH(C$5,Metrics!$B$5:$E$5,0))),"")</f>
        <v/>
      </c>
      <c r="D51" s="236" t="str">
        <f>IFERROR(IF(LEN(INDEX(Metrics!$B$6:$E$70,ROW($A51)-ROW($A$5),MATCH(D$5,Metrics!$B$5:$E$5,0)))=0,"",INDEX(Metrics!$B$6:$E$70,ROW($A51)-ROW($A$5),MATCH(D$5,Metrics!$B$5:$E$5,0))),"")</f>
        <v/>
      </c>
      <c r="E51" s="237" t="str">
        <f>IFERROR(IF(LEN(INDEX(Metrics!$B$6:$E$70,ROW($A51)-ROW($A$5),MATCH(E$5,Metrics!$B$5:$E$5,0)))=0,"",INDEX(Metrics!$B$6:$E$70,ROW($A51)-ROW($A$5),MATCH(E$5,Metrics!$B$5:$E$5,0))),"")</f>
        <v/>
      </c>
      <c r="F51" s="243" t="str">
        <f>IFERROR(IF(INDEX(Metrics!$G$6:$G$70,MATCH(CY_Target_Cumulative!$D51,Metrics!$D$6:$D$70,0))=Calc!$K$8,SUM(CY_Target!$F51:F51),AVERAGE(CY_Target!$F51:F51)),"")</f>
        <v/>
      </c>
      <c r="G51" s="243" t="str">
        <f>IFERROR(IF(INDEX(Metrics!$G$6:$G$70,MATCH(CY_Target_Cumulative!$D51,Metrics!$D$6:$D$70,0))=Calc!$K$8,SUM(CY_Target!$F51:G51),AVERAGE(CY_Target!$F51:G51)),"")</f>
        <v/>
      </c>
      <c r="H51" s="243" t="str">
        <f>IFERROR(IF(INDEX(Metrics!$G$6:$G$70,MATCH(CY_Target_Cumulative!$D51,Metrics!$D$6:$D$70,0))=Calc!$K$8,SUM(CY_Target!$F51:H51),AVERAGE(CY_Target!$F51:H51)),"")</f>
        <v/>
      </c>
      <c r="I51" s="243" t="str">
        <f>IFERROR(IF(INDEX(Metrics!$G$6:$G$70,MATCH(CY_Target_Cumulative!$D51,Metrics!$D$6:$D$70,0))=Calc!$K$8,SUM(CY_Target!$F51:I51),AVERAGE(CY_Target!$F51:I51)),"")</f>
        <v/>
      </c>
      <c r="J51" s="243" t="str">
        <f>IFERROR(IF(INDEX(Metrics!$G$6:$G$70,MATCH(CY_Target_Cumulative!$D51,Metrics!$D$6:$D$70,0))=Calc!$K$8,SUM(CY_Target!$F51:J51),AVERAGE(CY_Target!$F51:J51)),"")</f>
        <v/>
      </c>
      <c r="K51" s="243" t="str">
        <f>IFERROR(IF(INDEX(Metrics!$G$6:$G$70,MATCH(CY_Target_Cumulative!$D51,Metrics!$D$6:$D$70,0))=Calc!$K$8,SUM(CY_Target!$F51:K51),AVERAGE(CY_Target!$F51:K51)),"")</f>
        <v/>
      </c>
      <c r="L51" s="243" t="str">
        <f>IFERROR(IF(INDEX(Metrics!$G$6:$G$70,MATCH(CY_Target_Cumulative!$D51,Metrics!$D$6:$D$70,0))=Calc!$K$8,SUM(CY_Target!$F51:L51),AVERAGE(CY_Target!$F51:L51)),"")</f>
        <v/>
      </c>
      <c r="M51" s="243" t="str">
        <f>IFERROR(IF(INDEX(Metrics!$G$6:$G$70,MATCH(CY_Target_Cumulative!$D51,Metrics!$D$6:$D$70,0))=Calc!$K$8,SUM(CY_Target!$F51:M51),AVERAGE(CY_Target!$F51:M51)),"")</f>
        <v/>
      </c>
      <c r="N51" s="243" t="str">
        <f>IFERROR(IF(INDEX(Metrics!$G$6:$G$70,MATCH(CY_Target_Cumulative!$D51,Metrics!$D$6:$D$70,0))=Calc!$K$8,SUM(CY_Target!$F51:N51),AVERAGE(CY_Target!$F51:N51)),"")</f>
        <v/>
      </c>
      <c r="O51" s="243" t="str">
        <f>IFERROR(IF(INDEX(Metrics!$G$6:$G$70,MATCH(CY_Target_Cumulative!$D51,Metrics!$D$6:$D$70,0))=Calc!$K$8,SUM(CY_Target!$F51:O51),AVERAGE(CY_Target!$F51:O51)),"")</f>
        <v/>
      </c>
      <c r="P51" s="243" t="str">
        <f>IFERROR(IF(INDEX(Metrics!$G$6:$G$70,MATCH(CY_Target_Cumulative!$D51,Metrics!$D$6:$D$70,0))=Calc!$K$8,SUM(CY_Target!$F51:P51),AVERAGE(CY_Target!$F51:P51)),"")</f>
        <v/>
      </c>
      <c r="Q51" s="244" t="str">
        <f>IFERROR(IF(INDEX(Metrics!$G$6:$G$70,MATCH(CY_Target_Cumulative!$D51,Metrics!$D$6:$D$70,0))=Calc!$K$8,SUM(CY_Target!$F51:Q51),AVERAGE(CY_Target!$F51:Q51)),"")</f>
        <v/>
      </c>
    </row>
    <row r="52" spans="1:17" x14ac:dyDescent="0.25">
      <c r="A52" s="3"/>
      <c r="B52" s="235" t="str">
        <f>IFERROR(IF(LEN(INDEX(Metrics!$B$6:$E$70,ROW($A52)-ROW($A$5),MATCH(B$5,Metrics!$B$5:$E$5,0)))=0,"",INDEX(Metrics!$B$6:$E$70,ROW($A52)-ROW($A$5),MATCH(B$5,Metrics!$B$5:$E$5,0))),"")</f>
        <v/>
      </c>
      <c r="C52" s="236" t="str">
        <f>IFERROR(IF(LEN(INDEX(Metrics!$B$6:$E$70,ROW($A52)-ROW($A$5),MATCH(C$5,Metrics!$B$5:$E$5,0)))=0,"",INDEX(Metrics!$B$6:$E$70,ROW($A52)-ROW($A$5),MATCH(C$5,Metrics!$B$5:$E$5,0))),"")</f>
        <v/>
      </c>
      <c r="D52" s="236" t="str">
        <f>IFERROR(IF(LEN(INDEX(Metrics!$B$6:$E$70,ROW($A52)-ROW($A$5),MATCH(D$5,Metrics!$B$5:$E$5,0)))=0,"",INDEX(Metrics!$B$6:$E$70,ROW($A52)-ROW($A$5),MATCH(D$5,Metrics!$B$5:$E$5,0))),"")</f>
        <v/>
      </c>
      <c r="E52" s="237" t="str">
        <f>IFERROR(IF(LEN(INDEX(Metrics!$B$6:$E$70,ROW($A52)-ROW($A$5),MATCH(E$5,Metrics!$B$5:$E$5,0)))=0,"",INDEX(Metrics!$B$6:$E$70,ROW($A52)-ROW($A$5),MATCH(E$5,Metrics!$B$5:$E$5,0))),"")</f>
        <v/>
      </c>
      <c r="F52" s="243" t="str">
        <f>IFERROR(IF(INDEX(Metrics!$G$6:$G$70,MATCH(CY_Target_Cumulative!$D52,Metrics!$D$6:$D$70,0))=Calc!$K$8,SUM(CY_Target!$F52:F52),AVERAGE(CY_Target!$F52:F52)),"")</f>
        <v/>
      </c>
      <c r="G52" s="243" t="str">
        <f>IFERROR(IF(INDEX(Metrics!$G$6:$G$70,MATCH(CY_Target_Cumulative!$D52,Metrics!$D$6:$D$70,0))=Calc!$K$8,SUM(CY_Target!$F52:G52),AVERAGE(CY_Target!$F52:G52)),"")</f>
        <v/>
      </c>
      <c r="H52" s="243" t="str">
        <f>IFERROR(IF(INDEX(Metrics!$G$6:$G$70,MATCH(CY_Target_Cumulative!$D52,Metrics!$D$6:$D$70,0))=Calc!$K$8,SUM(CY_Target!$F52:H52),AVERAGE(CY_Target!$F52:H52)),"")</f>
        <v/>
      </c>
      <c r="I52" s="243" t="str">
        <f>IFERROR(IF(INDEX(Metrics!$G$6:$G$70,MATCH(CY_Target_Cumulative!$D52,Metrics!$D$6:$D$70,0))=Calc!$K$8,SUM(CY_Target!$F52:I52),AVERAGE(CY_Target!$F52:I52)),"")</f>
        <v/>
      </c>
      <c r="J52" s="243" t="str">
        <f>IFERROR(IF(INDEX(Metrics!$G$6:$G$70,MATCH(CY_Target_Cumulative!$D52,Metrics!$D$6:$D$70,0))=Calc!$K$8,SUM(CY_Target!$F52:J52),AVERAGE(CY_Target!$F52:J52)),"")</f>
        <v/>
      </c>
      <c r="K52" s="243" t="str">
        <f>IFERROR(IF(INDEX(Metrics!$G$6:$G$70,MATCH(CY_Target_Cumulative!$D52,Metrics!$D$6:$D$70,0))=Calc!$K$8,SUM(CY_Target!$F52:K52),AVERAGE(CY_Target!$F52:K52)),"")</f>
        <v/>
      </c>
      <c r="L52" s="243" t="str">
        <f>IFERROR(IF(INDEX(Metrics!$G$6:$G$70,MATCH(CY_Target_Cumulative!$D52,Metrics!$D$6:$D$70,0))=Calc!$K$8,SUM(CY_Target!$F52:L52),AVERAGE(CY_Target!$F52:L52)),"")</f>
        <v/>
      </c>
      <c r="M52" s="243" t="str">
        <f>IFERROR(IF(INDEX(Metrics!$G$6:$G$70,MATCH(CY_Target_Cumulative!$D52,Metrics!$D$6:$D$70,0))=Calc!$K$8,SUM(CY_Target!$F52:M52),AVERAGE(CY_Target!$F52:M52)),"")</f>
        <v/>
      </c>
      <c r="N52" s="243" t="str">
        <f>IFERROR(IF(INDEX(Metrics!$G$6:$G$70,MATCH(CY_Target_Cumulative!$D52,Metrics!$D$6:$D$70,0))=Calc!$K$8,SUM(CY_Target!$F52:N52),AVERAGE(CY_Target!$F52:N52)),"")</f>
        <v/>
      </c>
      <c r="O52" s="243" t="str">
        <f>IFERROR(IF(INDEX(Metrics!$G$6:$G$70,MATCH(CY_Target_Cumulative!$D52,Metrics!$D$6:$D$70,0))=Calc!$K$8,SUM(CY_Target!$F52:O52),AVERAGE(CY_Target!$F52:O52)),"")</f>
        <v/>
      </c>
      <c r="P52" s="243" t="str">
        <f>IFERROR(IF(INDEX(Metrics!$G$6:$G$70,MATCH(CY_Target_Cumulative!$D52,Metrics!$D$6:$D$70,0))=Calc!$K$8,SUM(CY_Target!$F52:P52),AVERAGE(CY_Target!$F52:P52)),"")</f>
        <v/>
      </c>
      <c r="Q52" s="244" t="str">
        <f>IFERROR(IF(INDEX(Metrics!$G$6:$G$70,MATCH(CY_Target_Cumulative!$D52,Metrics!$D$6:$D$70,0))=Calc!$K$8,SUM(CY_Target!$F52:Q52),AVERAGE(CY_Target!$F52:Q52)),"")</f>
        <v/>
      </c>
    </row>
    <row r="53" spans="1:17" x14ac:dyDescent="0.25">
      <c r="A53" s="3"/>
      <c r="B53" s="235" t="str">
        <f>IFERROR(IF(LEN(INDEX(Metrics!$B$6:$E$70,ROW($A53)-ROW($A$5),MATCH(B$5,Metrics!$B$5:$E$5,0)))=0,"",INDEX(Metrics!$B$6:$E$70,ROW($A53)-ROW($A$5),MATCH(B$5,Metrics!$B$5:$E$5,0))),"")</f>
        <v/>
      </c>
      <c r="C53" s="236" t="str">
        <f>IFERROR(IF(LEN(INDEX(Metrics!$B$6:$E$70,ROW($A53)-ROW($A$5),MATCH(C$5,Metrics!$B$5:$E$5,0)))=0,"",INDEX(Metrics!$B$6:$E$70,ROW($A53)-ROW($A$5),MATCH(C$5,Metrics!$B$5:$E$5,0))),"")</f>
        <v/>
      </c>
      <c r="D53" s="236" t="str">
        <f>IFERROR(IF(LEN(INDEX(Metrics!$B$6:$E$70,ROW($A53)-ROW($A$5),MATCH(D$5,Metrics!$B$5:$E$5,0)))=0,"",INDEX(Metrics!$B$6:$E$70,ROW($A53)-ROW($A$5),MATCH(D$5,Metrics!$B$5:$E$5,0))),"")</f>
        <v/>
      </c>
      <c r="E53" s="237" t="str">
        <f>IFERROR(IF(LEN(INDEX(Metrics!$B$6:$E$70,ROW($A53)-ROW($A$5),MATCH(E$5,Metrics!$B$5:$E$5,0)))=0,"",INDEX(Metrics!$B$6:$E$70,ROW($A53)-ROW($A$5),MATCH(E$5,Metrics!$B$5:$E$5,0))),"")</f>
        <v/>
      </c>
      <c r="F53" s="243" t="str">
        <f>IFERROR(IF(INDEX(Metrics!$G$6:$G$70,MATCH(CY_Target_Cumulative!$D53,Metrics!$D$6:$D$70,0))=Calc!$K$8,SUM(CY_Target!$F53:F53),AVERAGE(CY_Target!$F53:F53)),"")</f>
        <v/>
      </c>
      <c r="G53" s="243" t="str">
        <f>IFERROR(IF(INDEX(Metrics!$G$6:$G$70,MATCH(CY_Target_Cumulative!$D53,Metrics!$D$6:$D$70,0))=Calc!$K$8,SUM(CY_Target!$F53:G53),AVERAGE(CY_Target!$F53:G53)),"")</f>
        <v/>
      </c>
      <c r="H53" s="243" t="str">
        <f>IFERROR(IF(INDEX(Metrics!$G$6:$G$70,MATCH(CY_Target_Cumulative!$D53,Metrics!$D$6:$D$70,0))=Calc!$K$8,SUM(CY_Target!$F53:H53),AVERAGE(CY_Target!$F53:H53)),"")</f>
        <v/>
      </c>
      <c r="I53" s="243" t="str">
        <f>IFERROR(IF(INDEX(Metrics!$G$6:$G$70,MATCH(CY_Target_Cumulative!$D53,Metrics!$D$6:$D$70,0))=Calc!$K$8,SUM(CY_Target!$F53:I53),AVERAGE(CY_Target!$F53:I53)),"")</f>
        <v/>
      </c>
      <c r="J53" s="243" t="str">
        <f>IFERROR(IF(INDEX(Metrics!$G$6:$G$70,MATCH(CY_Target_Cumulative!$D53,Metrics!$D$6:$D$70,0))=Calc!$K$8,SUM(CY_Target!$F53:J53),AVERAGE(CY_Target!$F53:J53)),"")</f>
        <v/>
      </c>
      <c r="K53" s="243" t="str">
        <f>IFERROR(IF(INDEX(Metrics!$G$6:$G$70,MATCH(CY_Target_Cumulative!$D53,Metrics!$D$6:$D$70,0))=Calc!$K$8,SUM(CY_Target!$F53:K53),AVERAGE(CY_Target!$F53:K53)),"")</f>
        <v/>
      </c>
      <c r="L53" s="243" t="str">
        <f>IFERROR(IF(INDEX(Metrics!$G$6:$G$70,MATCH(CY_Target_Cumulative!$D53,Metrics!$D$6:$D$70,0))=Calc!$K$8,SUM(CY_Target!$F53:L53),AVERAGE(CY_Target!$F53:L53)),"")</f>
        <v/>
      </c>
      <c r="M53" s="243" t="str">
        <f>IFERROR(IF(INDEX(Metrics!$G$6:$G$70,MATCH(CY_Target_Cumulative!$D53,Metrics!$D$6:$D$70,0))=Calc!$K$8,SUM(CY_Target!$F53:M53),AVERAGE(CY_Target!$F53:M53)),"")</f>
        <v/>
      </c>
      <c r="N53" s="243" t="str">
        <f>IFERROR(IF(INDEX(Metrics!$G$6:$G$70,MATCH(CY_Target_Cumulative!$D53,Metrics!$D$6:$D$70,0))=Calc!$K$8,SUM(CY_Target!$F53:N53),AVERAGE(CY_Target!$F53:N53)),"")</f>
        <v/>
      </c>
      <c r="O53" s="243" t="str">
        <f>IFERROR(IF(INDEX(Metrics!$G$6:$G$70,MATCH(CY_Target_Cumulative!$D53,Metrics!$D$6:$D$70,0))=Calc!$K$8,SUM(CY_Target!$F53:O53),AVERAGE(CY_Target!$F53:O53)),"")</f>
        <v/>
      </c>
      <c r="P53" s="243" t="str">
        <f>IFERROR(IF(INDEX(Metrics!$G$6:$G$70,MATCH(CY_Target_Cumulative!$D53,Metrics!$D$6:$D$70,0))=Calc!$K$8,SUM(CY_Target!$F53:P53),AVERAGE(CY_Target!$F53:P53)),"")</f>
        <v/>
      </c>
      <c r="Q53" s="244" t="str">
        <f>IFERROR(IF(INDEX(Metrics!$G$6:$G$70,MATCH(CY_Target_Cumulative!$D53,Metrics!$D$6:$D$70,0))=Calc!$K$8,SUM(CY_Target!$F53:Q53),AVERAGE(CY_Target!$F53:Q53)),"")</f>
        <v/>
      </c>
    </row>
    <row r="54" spans="1:17" x14ac:dyDescent="0.25">
      <c r="A54" s="3"/>
      <c r="B54" s="235" t="str">
        <f>IFERROR(IF(LEN(INDEX(Metrics!$B$6:$E$70,ROW($A54)-ROW($A$5),MATCH(B$5,Metrics!$B$5:$E$5,0)))=0,"",INDEX(Metrics!$B$6:$E$70,ROW($A54)-ROW($A$5),MATCH(B$5,Metrics!$B$5:$E$5,0))),"")</f>
        <v/>
      </c>
      <c r="C54" s="236" t="str">
        <f>IFERROR(IF(LEN(INDEX(Metrics!$B$6:$E$70,ROW($A54)-ROW($A$5),MATCH(C$5,Metrics!$B$5:$E$5,0)))=0,"",INDEX(Metrics!$B$6:$E$70,ROW($A54)-ROW($A$5),MATCH(C$5,Metrics!$B$5:$E$5,0))),"")</f>
        <v/>
      </c>
      <c r="D54" s="236" t="str">
        <f>IFERROR(IF(LEN(INDEX(Metrics!$B$6:$E$70,ROW($A54)-ROW($A$5),MATCH(D$5,Metrics!$B$5:$E$5,0)))=0,"",INDEX(Metrics!$B$6:$E$70,ROW($A54)-ROW($A$5),MATCH(D$5,Metrics!$B$5:$E$5,0))),"")</f>
        <v/>
      </c>
      <c r="E54" s="237" t="str">
        <f>IFERROR(IF(LEN(INDEX(Metrics!$B$6:$E$70,ROW($A54)-ROW($A$5),MATCH(E$5,Metrics!$B$5:$E$5,0)))=0,"",INDEX(Metrics!$B$6:$E$70,ROW($A54)-ROW($A$5),MATCH(E$5,Metrics!$B$5:$E$5,0))),"")</f>
        <v/>
      </c>
      <c r="F54" s="243" t="str">
        <f>IFERROR(IF(INDEX(Metrics!$G$6:$G$70,MATCH(CY_Target_Cumulative!$D54,Metrics!$D$6:$D$70,0))=Calc!$K$8,SUM(CY_Target!$F54:F54),AVERAGE(CY_Target!$F54:F54)),"")</f>
        <v/>
      </c>
      <c r="G54" s="243" t="str">
        <f>IFERROR(IF(INDEX(Metrics!$G$6:$G$70,MATCH(CY_Target_Cumulative!$D54,Metrics!$D$6:$D$70,0))=Calc!$K$8,SUM(CY_Target!$F54:G54),AVERAGE(CY_Target!$F54:G54)),"")</f>
        <v/>
      </c>
      <c r="H54" s="243" t="str">
        <f>IFERROR(IF(INDEX(Metrics!$G$6:$G$70,MATCH(CY_Target_Cumulative!$D54,Metrics!$D$6:$D$70,0))=Calc!$K$8,SUM(CY_Target!$F54:H54),AVERAGE(CY_Target!$F54:H54)),"")</f>
        <v/>
      </c>
      <c r="I54" s="243" t="str">
        <f>IFERROR(IF(INDEX(Metrics!$G$6:$G$70,MATCH(CY_Target_Cumulative!$D54,Metrics!$D$6:$D$70,0))=Calc!$K$8,SUM(CY_Target!$F54:I54),AVERAGE(CY_Target!$F54:I54)),"")</f>
        <v/>
      </c>
      <c r="J54" s="243" t="str">
        <f>IFERROR(IF(INDEX(Metrics!$G$6:$G$70,MATCH(CY_Target_Cumulative!$D54,Metrics!$D$6:$D$70,0))=Calc!$K$8,SUM(CY_Target!$F54:J54),AVERAGE(CY_Target!$F54:J54)),"")</f>
        <v/>
      </c>
      <c r="K54" s="243" t="str">
        <f>IFERROR(IF(INDEX(Metrics!$G$6:$G$70,MATCH(CY_Target_Cumulative!$D54,Metrics!$D$6:$D$70,0))=Calc!$K$8,SUM(CY_Target!$F54:K54),AVERAGE(CY_Target!$F54:K54)),"")</f>
        <v/>
      </c>
      <c r="L54" s="243" t="str">
        <f>IFERROR(IF(INDEX(Metrics!$G$6:$G$70,MATCH(CY_Target_Cumulative!$D54,Metrics!$D$6:$D$70,0))=Calc!$K$8,SUM(CY_Target!$F54:L54),AVERAGE(CY_Target!$F54:L54)),"")</f>
        <v/>
      </c>
      <c r="M54" s="243" t="str">
        <f>IFERROR(IF(INDEX(Metrics!$G$6:$G$70,MATCH(CY_Target_Cumulative!$D54,Metrics!$D$6:$D$70,0))=Calc!$K$8,SUM(CY_Target!$F54:M54),AVERAGE(CY_Target!$F54:M54)),"")</f>
        <v/>
      </c>
      <c r="N54" s="243" t="str">
        <f>IFERROR(IF(INDEX(Metrics!$G$6:$G$70,MATCH(CY_Target_Cumulative!$D54,Metrics!$D$6:$D$70,0))=Calc!$K$8,SUM(CY_Target!$F54:N54),AVERAGE(CY_Target!$F54:N54)),"")</f>
        <v/>
      </c>
      <c r="O54" s="243" t="str">
        <f>IFERROR(IF(INDEX(Metrics!$G$6:$G$70,MATCH(CY_Target_Cumulative!$D54,Metrics!$D$6:$D$70,0))=Calc!$K$8,SUM(CY_Target!$F54:O54),AVERAGE(CY_Target!$F54:O54)),"")</f>
        <v/>
      </c>
      <c r="P54" s="243" t="str">
        <f>IFERROR(IF(INDEX(Metrics!$G$6:$G$70,MATCH(CY_Target_Cumulative!$D54,Metrics!$D$6:$D$70,0))=Calc!$K$8,SUM(CY_Target!$F54:P54),AVERAGE(CY_Target!$F54:P54)),"")</f>
        <v/>
      </c>
      <c r="Q54" s="244" t="str">
        <f>IFERROR(IF(INDEX(Metrics!$G$6:$G$70,MATCH(CY_Target_Cumulative!$D54,Metrics!$D$6:$D$70,0))=Calc!$K$8,SUM(CY_Target!$F54:Q54),AVERAGE(CY_Target!$F54:Q54)),"")</f>
        <v/>
      </c>
    </row>
    <row r="55" spans="1:17" x14ac:dyDescent="0.25">
      <c r="A55" s="3"/>
      <c r="B55" s="235" t="str">
        <f>IFERROR(IF(LEN(INDEX(Metrics!$B$6:$E$70,ROW($A55)-ROW($A$5),MATCH(B$5,Metrics!$B$5:$E$5,0)))=0,"",INDEX(Metrics!$B$6:$E$70,ROW($A55)-ROW($A$5),MATCH(B$5,Metrics!$B$5:$E$5,0))),"")</f>
        <v/>
      </c>
      <c r="C55" s="236" t="str">
        <f>IFERROR(IF(LEN(INDEX(Metrics!$B$6:$E$70,ROW($A55)-ROW($A$5),MATCH(C$5,Metrics!$B$5:$E$5,0)))=0,"",INDEX(Metrics!$B$6:$E$70,ROW($A55)-ROW($A$5),MATCH(C$5,Metrics!$B$5:$E$5,0))),"")</f>
        <v/>
      </c>
      <c r="D55" s="236" t="str">
        <f>IFERROR(IF(LEN(INDEX(Metrics!$B$6:$E$70,ROW($A55)-ROW($A$5),MATCH(D$5,Metrics!$B$5:$E$5,0)))=0,"",INDEX(Metrics!$B$6:$E$70,ROW($A55)-ROW($A$5),MATCH(D$5,Metrics!$B$5:$E$5,0))),"")</f>
        <v/>
      </c>
      <c r="E55" s="237" t="str">
        <f>IFERROR(IF(LEN(INDEX(Metrics!$B$6:$E$70,ROW($A55)-ROW($A$5),MATCH(E$5,Metrics!$B$5:$E$5,0)))=0,"",INDEX(Metrics!$B$6:$E$70,ROW($A55)-ROW($A$5),MATCH(E$5,Metrics!$B$5:$E$5,0))),"")</f>
        <v/>
      </c>
      <c r="F55" s="243" t="str">
        <f>IFERROR(IF(INDEX(Metrics!$G$6:$G$70,MATCH(CY_Target_Cumulative!$D55,Metrics!$D$6:$D$70,0))=Calc!$K$8,SUM(CY_Target!$F55:F55),AVERAGE(CY_Target!$F55:F55)),"")</f>
        <v/>
      </c>
      <c r="G55" s="243" t="str">
        <f>IFERROR(IF(INDEX(Metrics!$G$6:$G$70,MATCH(CY_Target_Cumulative!$D55,Metrics!$D$6:$D$70,0))=Calc!$K$8,SUM(CY_Target!$F55:G55),AVERAGE(CY_Target!$F55:G55)),"")</f>
        <v/>
      </c>
      <c r="H55" s="243" t="str">
        <f>IFERROR(IF(INDEX(Metrics!$G$6:$G$70,MATCH(CY_Target_Cumulative!$D55,Metrics!$D$6:$D$70,0))=Calc!$K$8,SUM(CY_Target!$F55:H55),AVERAGE(CY_Target!$F55:H55)),"")</f>
        <v/>
      </c>
      <c r="I55" s="243" t="str">
        <f>IFERROR(IF(INDEX(Metrics!$G$6:$G$70,MATCH(CY_Target_Cumulative!$D55,Metrics!$D$6:$D$70,0))=Calc!$K$8,SUM(CY_Target!$F55:I55),AVERAGE(CY_Target!$F55:I55)),"")</f>
        <v/>
      </c>
      <c r="J55" s="243" t="str">
        <f>IFERROR(IF(INDEX(Metrics!$G$6:$G$70,MATCH(CY_Target_Cumulative!$D55,Metrics!$D$6:$D$70,0))=Calc!$K$8,SUM(CY_Target!$F55:J55),AVERAGE(CY_Target!$F55:J55)),"")</f>
        <v/>
      </c>
      <c r="K55" s="243" t="str">
        <f>IFERROR(IF(INDEX(Metrics!$G$6:$G$70,MATCH(CY_Target_Cumulative!$D55,Metrics!$D$6:$D$70,0))=Calc!$K$8,SUM(CY_Target!$F55:K55),AVERAGE(CY_Target!$F55:K55)),"")</f>
        <v/>
      </c>
      <c r="L55" s="243" t="str">
        <f>IFERROR(IF(INDEX(Metrics!$G$6:$G$70,MATCH(CY_Target_Cumulative!$D55,Metrics!$D$6:$D$70,0))=Calc!$K$8,SUM(CY_Target!$F55:L55),AVERAGE(CY_Target!$F55:L55)),"")</f>
        <v/>
      </c>
      <c r="M55" s="243" t="str">
        <f>IFERROR(IF(INDEX(Metrics!$G$6:$G$70,MATCH(CY_Target_Cumulative!$D55,Metrics!$D$6:$D$70,0))=Calc!$K$8,SUM(CY_Target!$F55:M55),AVERAGE(CY_Target!$F55:M55)),"")</f>
        <v/>
      </c>
      <c r="N55" s="243" t="str">
        <f>IFERROR(IF(INDEX(Metrics!$G$6:$G$70,MATCH(CY_Target_Cumulative!$D55,Metrics!$D$6:$D$70,0))=Calc!$K$8,SUM(CY_Target!$F55:N55),AVERAGE(CY_Target!$F55:N55)),"")</f>
        <v/>
      </c>
      <c r="O55" s="243" t="str">
        <f>IFERROR(IF(INDEX(Metrics!$G$6:$G$70,MATCH(CY_Target_Cumulative!$D55,Metrics!$D$6:$D$70,0))=Calc!$K$8,SUM(CY_Target!$F55:O55),AVERAGE(CY_Target!$F55:O55)),"")</f>
        <v/>
      </c>
      <c r="P55" s="243" t="str">
        <f>IFERROR(IF(INDEX(Metrics!$G$6:$G$70,MATCH(CY_Target_Cumulative!$D55,Metrics!$D$6:$D$70,0))=Calc!$K$8,SUM(CY_Target!$F55:P55),AVERAGE(CY_Target!$F55:P55)),"")</f>
        <v/>
      </c>
      <c r="Q55" s="244" t="str">
        <f>IFERROR(IF(INDEX(Metrics!$G$6:$G$70,MATCH(CY_Target_Cumulative!$D55,Metrics!$D$6:$D$70,0))=Calc!$K$8,SUM(CY_Target!$F55:Q55),AVERAGE(CY_Target!$F55:Q55)),"")</f>
        <v/>
      </c>
    </row>
    <row r="56" spans="1:17" x14ac:dyDescent="0.25">
      <c r="B56" s="235" t="str">
        <f>IFERROR(IF(LEN(INDEX(Metrics!$B$6:$E$70,ROW($A56)-ROW($A$5),MATCH(B$5,Metrics!$B$5:$E$5,0)))=0,"",INDEX(Metrics!$B$6:$E$70,ROW($A56)-ROW($A$5),MATCH(B$5,Metrics!$B$5:$E$5,0))),"")</f>
        <v/>
      </c>
      <c r="C56" s="236" t="str">
        <f>IFERROR(IF(LEN(INDEX(Metrics!$B$6:$E$70,ROW($A56)-ROW($A$5),MATCH(C$5,Metrics!$B$5:$E$5,0)))=0,"",INDEX(Metrics!$B$6:$E$70,ROW($A56)-ROW($A$5),MATCH(C$5,Metrics!$B$5:$E$5,0))),"")</f>
        <v/>
      </c>
      <c r="D56" s="236" t="str">
        <f>IFERROR(IF(LEN(INDEX(Metrics!$B$6:$E$70,ROW($A56)-ROW($A$5),MATCH(D$5,Metrics!$B$5:$E$5,0)))=0,"",INDEX(Metrics!$B$6:$E$70,ROW($A56)-ROW($A$5),MATCH(D$5,Metrics!$B$5:$E$5,0))),"")</f>
        <v/>
      </c>
      <c r="E56" s="237" t="str">
        <f>IFERROR(IF(LEN(INDEX(Metrics!$B$6:$E$70,ROW($A56)-ROW($A$5),MATCH(E$5,Metrics!$B$5:$E$5,0)))=0,"",INDEX(Metrics!$B$6:$E$70,ROW($A56)-ROW($A$5),MATCH(E$5,Metrics!$B$5:$E$5,0))),"")</f>
        <v/>
      </c>
      <c r="F56" s="243" t="str">
        <f>IFERROR(IF(INDEX(Metrics!$G$6:$G$70,MATCH(CY_Target_Cumulative!$D56,Metrics!$D$6:$D$70,0))=Calc!$K$8,SUM(CY_Target!$F56:F56),AVERAGE(CY_Target!$F56:F56)),"")</f>
        <v/>
      </c>
      <c r="G56" s="243" t="str">
        <f>IFERROR(IF(INDEX(Metrics!$G$6:$G$70,MATCH(CY_Target_Cumulative!$D56,Metrics!$D$6:$D$70,0))=Calc!$K$8,SUM(CY_Target!$F56:G56),AVERAGE(CY_Target!$F56:G56)),"")</f>
        <v/>
      </c>
      <c r="H56" s="243" t="str">
        <f>IFERROR(IF(INDEX(Metrics!$G$6:$G$70,MATCH(CY_Target_Cumulative!$D56,Metrics!$D$6:$D$70,0))=Calc!$K$8,SUM(CY_Target!$F56:H56),AVERAGE(CY_Target!$F56:H56)),"")</f>
        <v/>
      </c>
      <c r="I56" s="243" t="str">
        <f>IFERROR(IF(INDEX(Metrics!$G$6:$G$70,MATCH(CY_Target_Cumulative!$D56,Metrics!$D$6:$D$70,0))=Calc!$K$8,SUM(CY_Target!$F56:I56),AVERAGE(CY_Target!$F56:I56)),"")</f>
        <v/>
      </c>
      <c r="J56" s="243" t="str">
        <f>IFERROR(IF(INDEX(Metrics!$G$6:$G$70,MATCH(CY_Target_Cumulative!$D56,Metrics!$D$6:$D$70,0))=Calc!$K$8,SUM(CY_Target!$F56:J56),AVERAGE(CY_Target!$F56:J56)),"")</f>
        <v/>
      </c>
      <c r="K56" s="243" t="str">
        <f>IFERROR(IF(INDEX(Metrics!$G$6:$G$70,MATCH(CY_Target_Cumulative!$D56,Metrics!$D$6:$D$70,0))=Calc!$K$8,SUM(CY_Target!$F56:K56),AVERAGE(CY_Target!$F56:K56)),"")</f>
        <v/>
      </c>
      <c r="L56" s="243" t="str">
        <f>IFERROR(IF(INDEX(Metrics!$G$6:$G$70,MATCH(CY_Target_Cumulative!$D56,Metrics!$D$6:$D$70,0))=Calc!$K$8,SUM(CY_Target!$F56:L56),AVERAGE(CY_Target!$F56:L56)),"")</f>
        <v/>
      </c>
      <c r="M56" s="243" t="str">
        <f>IFERROR(IF(INDEX(Metrics!$G$6:$G$70,MATCH(CY_Target_Cumulative!$D56,Metrics!$D$6:$D$70,0))=Calc!$K$8,SUM(CY_Target!$F56:M56),AVERAGE(CY_Target!$F56:M56)),"")</f>
        <v/>
      </c>
      <c r="N56" s="243" t="str">
        <f>IFERROR(IF(INDEX(Metrics!$G$6:$G$70,MATCH(CY_Target_Cumulative!$D56,Metrics!$D$6:$D$70,0))=Calc!$K$8,SUM(CY_Target!$F56:N56),AVERAGE(CY_Target!$F56:N56)),"")</f>
        <v/>
      </c>
      <c r="O56" s="243" t="str">
        <f>IFERROR(IF(INDEX(Metrics!$G$6:$G$70,MATCH(CY_Target_Cumulative!$D56,Metrics!$D$6:$D$70,0))=Calc!$K$8,SUM(CY_Target!$F56:O56),AVERAGE(CY_Target!$F56:O56)),"")</f>
        <v/>
      </c>
      <c r="P56" s="243" t="str">
        <f>IFERROR(IF(INDEX(Metrics!$G$6:$G$70,MATCH(CY_Target_Cumulative!$D56,Metrics!$D$6:$D$70,0))=Calc!$K$8,SUM(CY_Target!$F56:P56),AVERAGE(CY_Target!$F56:P56)),"")</f>
        <v/>
      </c>
      <c r="Q56" s="244" t="str">
        <f>IFERROR(IF(INDEX(Metrics!$G$6:$G$70,MATCH(CY_Target_Cumulative!$D56,Metrics!$D$6:$D$70,0))=Calc!$K$8,SUM(CY_Target!$F56:Q56),AVERAGE(CY_Target!$F56:Q56)),"")</f>
        <v/>
      </c>
    </row>
    <row r="57" spans="1:17" x14ac:dyDescent="0.25">
      <c r="B57" s="235" t="str">
        <f>IFERROR(IF(LEN(INDEX(Metrics!$B$6:$E$70,ROW($A57)-ROW($A$5),MATCH(B$5,Metrics!$B$5:$E$5,0)))=0,"",INDEX(Metrics!$B$6:$E$70,ROW($A57)-ROW($A$5),MATCH(B$5,Metrics!$B$5:$E$5,0))),"")</f>
        <v/>
      </c>
      <c r="C57" s="236" t="str">
        <f>IFERROR(IF(LEN(INDEX(Metrics!$B$6:$E$70,ROW($A57)-ROW($A$5),MATCH(C$5,Metrics!$B$5:$E$5,0)))=0,"",INDEX(Metrics!$B$6:$E$70,ROW($A57)-ROW($A$5),MATCH(C$5,Metrics!$B$5:$E$5,0))),"")</f>
        <v/>
      </c>
      <c r="D57" s="236" t="str">
        <f>IFERROR(IF(LEN(INDEX(Metrics!$B$6:$E$70,ROW($A57)-ROW($A$5),MATCH(D$5,Metrics!$B$5:$E$5,0)))=0,"",INDEX(Metrics!$B$6:$E$70,ROW($A57)-ROW($A$5),MATCH(D$5,Metrics!$B$5:$E$5,0))),"")</f>
        <v/>
      </c>
      <c r="E57" s="237" t="str">
        <f>IFERROR(IF(LEN(INDEX(Metrics!$B$6:$E$70,ROW($A57)-ROW($A$5),MATCH(E$5,Metrics!$B$5:$E$5,0)))=0,"",INDEX(Metrics!$B$6:$E$70,ROW($A57)-ROW($A$5),MATCH(E$5,Metrics!$B$5:$E$5,0))),"")</f>
        <v/>
      </c>
      <c r="F57" s="243" t="str">
        <f>IFERROR(IF(INDEX(Metrics!$G$6:$G$70,MATCH(CY_Target_Cumulative!$D57,Metrics!$D$6:$D$70,0))=Calc!$K$8,SUM(CY_Target!$F57:F57),AVERAGE(CY_Target!$F57:F57)),"")</f>
        <v/>
      </c>
      <c r="G57" s="243" t="str">
        <f>IFERROR(IF(INDEX(Metrics!$G$6:$G$70,MATCH(CY_Target_Cumulative!$D57,Metrics!$D$6:$D$70,0))=Calc!$K$8,SUM(CY_Target!$F57:G57),AVERAGE(CY_Target!$F57:G57)),"")</f>
        <v/>
      </c>
      <c r="H57" s="243" t="str">
        <f>IFERROR(IF(INDEX(Metrics!$G$6:$G$70,MATCH(CY_Target_Cumulative!$D57,Metrics!$D$6:$D$70,0))=Calc!$K$8,SUM(CY_Target!$F57:H57),AVERAGE(CY_Target!$F57:H57)),"")</f>
        <v/>
      </c>
      <c r="I57" s="243" t="str">
        <f>IFERROR(IF(INDEX(Metrics!$G$6:$G$70,MATCH(CY_Target_Cumulative!$D57,Metrics!$D$6:$D$70,0))=Calc!$K$8,SUM(CY_Target!$F57:I57),AVERAGE(CY_Target!$F57:I57)),"")</f>
        <v/>
      </c>
      <c r="J57" s="243" t="str">
        <f>IFERROR(IF(INDEX(Metrics!$G$6:$G$70,MATCH(CY_Target_Cumulative!$D57,Metrics!$D$6:$D$70,0))=Calc!$K$8,SUM(CY_Target!$F57:J57),AVERAGE(CY_Target!$F57:J57)),"")</f>
        <v/>
      </c>
      <c r="K57" s="243" t="str">
        <f>IFERROR(IF(INDEX(Metrics!$G$6:$G$70,MATCH(CY_Target_Cumulative!$D57,Metrics!$D$6:$D$70,0))=Calc!$K$8,SUM(CY_Target!$F57:K57),AVERAGE(CY_Target!$F57:K57)),"")</f>
        <v/>
      </c>
      <c r="L57" s="243" t="str">
        <f>IFERROR(IF(INDEX(Metrics!$G$6:$G$70,MATCH(CY_Target_Cumulative!$D57,Metrics!$D$6:$D$70,0))=Calc!$K$8,SUM(CY_Target!$F57:L57),AVERAGE(CY_Target!$F57:L57)),"")</f>
        <v/>
      </c>
      <c r="M57" s="243" t="str">
        <f>IFERROR(IF(INDEX(Metrics!$G$6:$G$70,MATCH(CY_Target_Cumulative!$D57,Metrics!$D$6:$D$70,0))=Calc!$K$8,SUM(CY_Target!$F57:M57),AVERAGE(CY_Target!$F57:M57)),"")</f>
        <v/>
      </c>
      <c r="N57" s="243" t="str">
        <f>IFERROR(IF(INDEX(Metrics!$G$6:$G$70,MATCH(CY_Target_Cumulative!$D57,Metrics!$D$6:$D$70,0))=Calc!$K$8,SUM(CY_Target!$F57:N57),AVERAGE(CY_Target!$F57:N57)),"")</f>
        <v/>
      </c>
      <c r="O57" s="243" t="str">
        <f>IFERROR(IF(INDEX(Metrics!$G$6:$G$70,MATCH(CY_Target_Cumulative!$D57,Metrics!$D$6:$D$70,0))=Calc!$K$8,SUM(CY_Target!$F57:O57),AVERAGE(CY_Target!$F57:O57)),"")</f>
        <v/>
      </c>
      <c r="P57" s="243" t="str">
        <f>IFERROR(IF(INDEX(Metrics!$G$6:$G$70,MATCH(CY_Target_Cumulative!$D57,Metrics!$D$6:$D$70,0))=Calc!$K$8,SUM(CY_Target!$F57:P57),AVERAGE(CY_Target!$F57:P57)),"")</f>
        <v/>
      </c>
      <c r="Q57" s="244" t="str">
        <f>IFERROR(IF(INDEX(Metrics!$G$6:$G$70,MATCH(CY_Target_Cumulative!$D57,Metrics!$D$6:$D$70,0))=Calc!$K$8,SUM(CY_Target!$F57:Q57),AVERAGE(CY_Target!$F57:Q57)),"")</f>
        <v/>
      </c>
    </row>
    <row r="58" spans="1:17" x14ac:dyDescent="0.25">
      <c r="B58" s="235" t="str">
        <f>IFERROR(IF(LEN(INDEX(Metrics!$B$6:$E$70,ROW($A58)-ROW($A$5),MATCH(B$5,Metrics!$B$5:$E$5,0)))=0,"",INDEX(Metrics!$B$6:$E$70,ROW($A58)-ROW($A$5),MATCH(B$5,Metrics!$B$5:$E$5,0))),"")</f>
        <v/>
      </c>
      <c r="C58" s="236" t="str">
        <f>IFERROR(IF(LEN(INDEX(Metrics!$B$6:$E$70,ROW($A58)-ROW($A$5),MATCH(C$5,Metrics!$B$5:$E$5,0)))=0,"",INDEX(Metrics!$B$6:$E$70,ROW($A58)-ROW($A$5),MATCH(C$5,Metrics!$B$5:$E$5,0))),"")</f>
        <v/>
      </c>
      <c r="D58" s="236" t="str">
        <f>IFERROR(IF(LEN(INDEX(Metrics!$B$6:$E$70,ROW($A58)-ROW($A$5),MATCH(D$5,Metrics!$B$5:$E$5,0)))=0,"",INDEX(Metrics!$B$6:$E$70,ROW($A58)-ROW($A$5),MATCH(D$5,Metrics!$B$5:$E$5,0))),"")</f>
        <v/>
      </c>
      <c r="E58" s="237" t="str">
        <f>IFERROR(IF(LEN(INDEX(Metrics!$B$6:$E$70,ROW($A58)-ROW($A$5),MATCH(E$5,Metrics!$B$5:$E$5,0)))=0,"",INDEX(Metrics!$B$6:$E$70,ROW($A58)-ROW($A$5),MATCH(E$5,Metrics!$B$5:$E$5,0))),"")</f>
        <v/>
      </c>
      <c r="F58" s="243" t="str">
        <f>IFERROR(IF(INDEX(Metrics!$G$6:$G$70,MATCH(CY_Target_Cumulative!$D58,Metrics!$D$6:$D$70,0))=Calc!$K$8,SUM(CY_Target!$F58:F58),AVERAGE(CY_Target!$F58:F58)),"")</f>
        <v/>
      </c>
      <c r="G58" s="243" t="str">
        <f>IFERROR(IF(INDEX(Metrics!$G$6:$G$70,MATCH(CY_Target_Cumulative!$D58,Metrics!$D$6:$D$70,0))=Calc!$K$8,SUM(CY_Target!$F58:G58),AVERAGE(CY_Target!$F58:G58)),"")</f>
        <v/>
      </c>
      <c r="H58" s="243" t="str">
        <f>IFERROR(IF(INDEX(Metrics!$G$6:$G$70,MATCH(CY_Target_Cumulative!$D58,Metrics!$D$6:$D$70,0))=Calc!$K$8,SUM(CY_Target!$F58:H58),AVERAGE(CY_Target!$F58:H58)),"")</f>
        <v/>
      </c>
      <c r="I58" s="243" t="str">
        <f>IFERROR(IF(INDEX(Metrics!$G$6:$G$70,MATCH(CY_Target_Cumulative!$D58,Metrics!$D$6:$D$70,0))=Calc!$K$8,SUM(CY_Target!$F58:I58),AVERAGE(CY_Target!$F58:I58)),"")</f>
        <v/>
      </c>
      <c r="J58" s="243" t="str">
        <f>IFERROR(IF(INDEX(Metrics!$G$6:$G$70,MATCH(CY_Target_Cumulative!$D58,Metrics!$D$6:$D$70,0))=Calc!$K$8,SUM(CY_Target!$F58:J58),AVERAGE(CY_Target!$F58:J58)),"")</f>
        <v/>
      </c>
      <c r="K58" s="243" t="str">
        <f>IFERROR(IF(INDEX(Metrics!$G$6:$G$70,MATCH(CY_Target_Cumulative!$D58,Metrics!$D$6:$D$70,0))=Calc!$K$8,SUM(CY_Target!$F58:K58),AVERAGE(CY_Target!$F58:K58)),"")</f>
        <v/>
      </c>
      <c r="L58" s="243" t="str">
        <f>IFERROR(IF(INDEX(Metrics!$G$6:$G$70,MATCH(CY_Target_Cumulative!$D58,Metrics!$D$6:$D$70,0))=Calc!$K$8,SUM(CY_Target!$F58:L58),AVERAGE(CY_Target!$F58:L58)),"")</f>
        <v/>
      </c>
      <c r="M58" s="243" t="str">
        <f>IFERROR(IF(INDEX(Metrics!$G$6:$G$70,MATCH(CY_Target_Cumulative!$D58,Metrics!$D$6:$D$70,0))=Calc!$K$8,SUM(CY_Target!$F58:M58),AVERAGE(CY_Target!$F58:M58)),"")</f>
        <v/>
      </c>
      <c r="N58" s="243" t="str">
        <f>IFERROR(IF(INDEX(Metrics!$G$6:$G$70,MATCH(CY_Target_Cumulative!$D58,Metrics!$D$6:$D$70,0))=Calc!$K$8,SUM(CY_Target!$F58:N58),AVERAGE(CY_Target!$F58:N58)),"")</f>
        <v/>
      </c>
      <c r="O58" s="243" t="str">
        <f>IFERROR(IF(INDEX(Metrics!$G$6:$G$70,MATCH(CY_Target_Cumulative!$D58,Metrics!$D$6:$D$70,0))=Calc!$K$8,SUM(CY_Target!$F58:O58),AVERAGE(CY_Target!$F58:O58)),"")</f>
        <v/>
      </c>
      <c r="P58" s="243" t="str">
        <f>IFERROR(IF(INDEX(Metrics!$G$6:$G$70,MATCH(CY_Target_Cumulative!$D58,Metrics!$D$6:$D$70,0))=Calc!$K$8,SUM(CY_Target!$F58:P58),AVERAGE(CY_Target!$F58:P58)),"")</f>
        <v/>
      </c>
      <c r="Q58" s="244" t="str">
        <f>IFERROR(IF(INDEX(Metrics!$G$6:$G$70,MATCH(CY_Target_Cumulative!$D58,Metrics!$D$6:$D$70,0))=Calc!$K$8,SUM(CY_Target!$F58:Q58),AVERAGE(CY_Target!$F58:Q58)),"")</f>
        <v/>
      </c>
    </row>
    <row r="59" spans="1:17" x14ac:dyDescent="0.25">
      <c r="B59" s="235" t="str">
        <f>IFERROR(IF(LEN(INDEX(Metrics!$B$6:$E$70,ROW($A59)-ROW($A$5),MATCH(B$5,Metrics!$B$5:$E$5,0)))=0,"",INDEX(Metrics!$B$6:$E$70,ROW($A59)-ROW($A$5),MATCH(B$5,Metrics!$B$5:$E$5,0))),"")</f>
        <v/>
      </c>
      <c r="C59" s="236" t="str">
        <f>IFERROR(IF(LEN(INDEX(Metrics!$B$6:$E$70,ROW($A59)-ROW($A$5),MATCH(C$5,Metrics!$B$5:$E$5,0)))=0,"",INDEX(Metrics!$B$6:$E$70,ROW($A59)-ROW($A$5),MATCH(C$5,Metrics!$B$5:$E$5,0))),"")</f>
        <v/>
      </c>
      <c r="D59" s="236" t="str">
        <f>IFERROR(IF(LEN(INDEX(Metrics!$B$6:$E$70,ROW($A59)-ROW($A$5),MATCH(D$5,Metrics!$B$5:$E$5,0)))=0,"",INDEX(Metrics!$B$6:$E$70,ROW($A59)-ROW($A$5),MATCH(D$5,Metrics!$B$5:$E$5,0))),"")</f>
        <v/>
      </c>
      <c r="E59" s="237" t="str">
        <f>IFERROR(IF(LEN(INDEX(Metrics!$B$6:$E$70,ROW($A59)-ROW($A$5),MATCH(E$5,Metrics!$B$5:$E$5,0)))=0,"",INDEX(Metrics!$B$6:$E$70,ROW($A59)-ROW($A$5),MATCH(E$5,Metrics!$B$5:$E$5,0))),"")</f>
        <v/>
      </c>
      <c r="F59" s="243" t="str">
        <f>IFERROR(IF(INDEX(Metrics!$G$6:$G$70,MATCH(CY_Target_Cumulative!$D59,Metrics!$D$6:$D$70,0))=Calc!$K$8,SUM(CY_Target!$F59:F59),AVERAGE(CY_Target!$F59:F59)),"")</f>
        <v/>
      </c>
      <c r="G59" s="243" t="str">
        <f>IFERROR(IF(INDEX(Metrics!$G$6:$G$70,MATCH(CY_Target_Cumulative!$D59,Metrics!$D$6:$D$70,0))=Calc!$K$8,SUM(CY_Target!$F59:G59),AVERAGE(CY_Target!$F59:G59)),"")</f>
        <v/>
      </c>
      <c r="H59" s="243" t="str">
        <f>IFERROR(IF(INDEX(Metrics!$G$6:$G$70,MATCH(CY_Target_Cumulative!$D59,Metrics!$D$6:$D$70,0))=Calc!$K$8,SUM(CY_Target!$F59:H59),AVERAGE(CY_Target!$F59:H59)),"")</f>
        <v/>
      </c>
      <c r="I59" s="243" t="str">
        <f>IFERROR(IF(INDEX(Metrics!$G$6:$G$70,MATCH(CY_Target_Cumulative!$D59,Metrics!$D$6:$D$70,0))=Calc!$K$8,SUM(CY_Target!$F59:I59),AVERAGE(CY_Target!$F59:I59)),"")</f>
        <v/>
      </c>
      <c r="J59" s="243" t="str">
        <f>IFERROR(IF(INDEX(Metrics!$G$6:$G$70,MATCH(CY_Target_Cumulative!$D59,Metrics!$D$6:$D$70,0))=Calc!$K$8,SUM(CY_Target!$F59:J59),AVERAGE(CY_Target!$F59:J59)),"")</f>
        <v/>
      </c>
      <c r="K59" s="243" t="str">
        <f>IFERROR(IF(INDEX(Metrics!$G$6:$G$70,MATCH(CY_Target_Cumulative!$D59,Metrics!$D$6:$D$70,0))=Calc!$K$8,SUM(CY_Target!$F59:K59),AVERAGE(CY_Target!$F59:K59)),"")</f>
        <v/>
      </c>
      <c r="L59" s="243" t="str">
        <f>IFERROR(IF(INDEX(Metrics!$G$6:$G$70,MATCH(CY_Target_Cumulative!$D59,Metrics!$D$6:$D$70,0))=Calc!$K$8,SUM(CY_Target!$F59:L59),AVERAGE(CY_Target!$F59:L59)),"")</f>
        <v/>
      </c>
      <c r="M59" s="243" t="str">
        <f>IFERROR(IF(INDEX(Metrics!$G$6:$G$70,MATCH(CY_Target_Cumulative!$D59,Metrics!$D$6:$D$70,0))=Calc!$K$8,SUM(CY_Target!$F59:M59),AVERAGE(CY_Target!$F59:M59)),"")</f>
        <v/>
      </c>
      <c r="N59" s="243" t="str">
        <f>IFERROR(IF(INDEX(Metrics!$G$6:$G$70,MATCH(CY_Target_Cumulative!$D59,Metrics!$D$6:$D$70,0))=Calc!$K$8,SUM(CY_Target!$F59:N59),AVERAGE(CY_Target!$F59:N59)),"")</f>
        <v/>
      </c>
      <c r="O59" s="243" t="str">
        <f>IFERROR(IF(INDEX(Metrics!$G$6:$G$70,MATCH(CY_Target_Cumulative!$D59,Metrics!$D$6:$D$70,0))=Calc!$K$8,SUM(CY_Target!$F59:O59),AVERAGE(CY_Target!$F59:O59)),"")</f>
        <v/>
      </c>
      <c r="P59" s="243" t="str">
        <f>IFERROR(IF(INDEX(Metrics!$G$6:$G$70,MATCH(CY_Target_Cumulative!$D59,Metrics!$D$6:$D$70,0))=Calc!$K$8,SUM(CY_Target!$F59:P59),AVERAGE(CY_Target!$F59:P59)),"")</f>
        <v/>
      </c>
      <c r="Q59" s="244" t="str">
        <f>IFERROR(IF(INDEX(Metrics!$G$6:$G$70,MATCH(CY_Target_Cumulative!$D59,Metrics!$D$6:$D$70,0))=Calc!$K$8,SUM(CY_Target!$F59:Q59),AVERAGE(CY_Target!$F59:Q59)),"")</f>
        <v/>
      </c>
    </row>
    <row r="60" spans="1:17" x14ac:dyDescent="0.25">
      <c r="B60" s="235" t="str">
        <f>IFERROR(IF(LEN(INDEX(Metrics!$B$6:$E$70,ROW($A60)-ROW($A$5),MATCH(B$5,Metrics!$B$5:$E$5,0)))=0,"",INDEX(Metrics!$B$6:$E$70,ROW($A60)-ROW($A$5),MATCH(B$5,Metrics!$B$5:$E$5,0))),"")</f>
        <v/>
      </c>
      <c r="C60" s="236" t="str">
        <f>IFERROR(IF(LEN(INDEX(Metrics!$B$6:$E$70,ROW($A60)-ROW($A$5),MATCH(C$5,Metrics!$B$5:$E$5,0)))=0,"",INDEX(Metrics!$B$6:$E$70,ROW($A60)-ROW($A$5),MATCH(C$5,Metrics!$B$5:$E$5,0))),"")</f>
        <v/>
      </c>
      <c r="D60" s="236" t="str">
        <f>IFERROR(IF(LEN(INDEX(Metrics!$B$6:$E$70,ROW($A60)-ROW($A$5),MATCH(D$5,Metrics!$B$5:$E$5,0)))=0,"",INDEX(Metrics!$B$6:$E$70,ROW($A60)-ROW($A$5),MATCH(D$5,Metrics!$B$5:$E$5,0))),"")</f>
        <v/>
      </c>
      <c r="E60" s="237" t="str">
        <f>IFERROR(IF(LEN(INDEX(Metrics!$B$6:$E$70,ROW($A60)-ROW($A$5),MATCH(E$5,Metrics!$B$5:$E$5,0)))=0,"",INDEX(Metrics!$B$6:$E$70,ROW($A60)-ROW($A$5),MATCH(E$5,Metrics!$B$5:$E$5,0))),"")</f>
        <v/>
      </c>
      <c r="F60" s="243" t="str">
        <f>IFERROR(IF(INDEX(Metrics!$G$6:$G$70,MATCH(CY_Target_Cumulative!$D60,Metrics!$D$6:$D$70,0))=Calc!$K$8,SUM(CY_Target!$F60:F60),AVERAGE(CY_Target!$F60:F60)),"")</f>
        <v/>
      </c>
      <c r="G60" s="243" t="str">
        <f>IFERROR(IF(INDEX(Metrics!$G$6:$G$70,MATCH(CY_Target_Cumulative!$D60,Metrics!$D$6:$D$70,0))=Calc!$K$8,SUM(CY_Target!$F60:G60),AVERAGE(CY_Target!$F60:G60)),"")</f>
        <v/>
      </c>
      <c r="H60" s="243" t="str">
        <f>IFERROR(IF(INDEX(Metrics!$G$6:$G$70,MATCH(CY_Target_Cumulative!$D60,Metrics!$D$6:$D$70,0))=Calc!$K$8,SUM(CY_Target!$F60:H60),AVERAGE(CY_Target!$F60:H60)),"")</f>
        <v/>
      </c>
      <c r="I60" s="243" t="str">
        <f>IFERROR(IF(INDEX(Metrics!$G$6:$G$70,MATCH(CY_Target_Cumulative!$D60,Metrics!$D$6:$D$70,0))=Calc!$K$8,SUM(CY_Target!$F60:I60),AVERAGE(CY_Target!$F60:I60)),"")</f>
        <v/>
      </c>
      <c r="J60" s="243" t="str">
        <f>IFERROR(IF(INDEX(Metrics!$G$6:$G$70,MATCH(CY_Target_Cumulative!$D60,Metrics!$D$6:$D$70,0))=Calc!$K$8,SUM(CY_Target!$F60:J60),AVERAGE(CY_Target!$F60:J60)),"")</f>
        <v/>
      </c>
      <c r="K60" s="243" t="str">
        <f>IFERROR(IF(INDEX(Metrics!$G$6:$G$70,MATCH(CY_Target_Cumulative!$D60,Metrics!$D$6:$D$70,0))=Calc!$K$8,SUM(CY_Target!$F60:K60),AVERAGE(CY_Target!$F60:K60)),"")</f>
        <v/>
      </c>
      <c r="L60" s="243" t="str">
        <f>IFERROR(IF(INDEX(Metrics!$G$6:$G$70,MATCH(CY_Target_Cumulative!$D60,Metrics!$D$6:$D$70,0))=Calc!$K$8,SUM(CY_Target!$F60:L60),AVERAGE(CY_Target!$F60:L60)),"")</f>
        <v/>
      </c>
      <c r="M60" s="243" t="str">
        <f>IFERROR(IF(INDEX(Metrics!$G$6:$G$70,MATCH(CY_Target_Cumulative!$D60,Metrics!$D$6:$D$70,0))=Calc!$K$8,SUM(CY_Target!$F60:M60),AVERAGE(CY_Target!$F60:M60)),"")</f>
        <v/>
      </c>
      <c r="N60" s="243" t="str">
        <f>IFERROR(IF(INDEX(Metrics!$G$6:$G$70,MATCH(CY_Target_Cumulative!$D60,Metrics!$D$6:$D$70,0))=Calc!$K$8,SUM(CY_Target!$F60:N60),AVERAGE(CY_Target!$F60:N60)),"")</f>
        <v/>
      </c>
      <c r="O60" s="243" t="str">
        <f>IFERROR(IF(INDEX(Metrics!$G$6:$G$70,MATCH(CY_Target_Cumulative!$D60,Metrics!$D$6:$D$70,0))=Calc!$K$8,SUM(CY_Target!$F60:O60),AVERAGE(CY_Target!$F60:O60)),"")</f>
        <v/>
      </c>
      <c r="P60" s="243" t="str">
        <f>IFERROR(IF(INDEX(Metrics!$G$6:$G$70,MATCH(CY_Target_Cumulative!$D60,Metrics!$D$6:$D$70,0))=Calc!$K$8,SUM(CY_Target!$F60:P60),AVERAGE(CY_Target!$F60:P60)),"")</f>
        <v/>
      </c>
      <c r="Q60" s="244" t="str">
        <f>IFERROR(IF(INDEX(Metrics!$G$6:$G$70,MATCH(CY_Target_Cumulative!$D60,Metrics!$D$6:$D$70,0))=Calc!$K$8,SUM(CY_Target!$F60:Q60),AVERAGE(CY_Target!$F60:Q60)),"")</f>
        <v/>
      </c>
    </row>
    <row r="61" spans="1:17" x14ac:dyDescent="0.25">
      <c r="B61" s="235" t="str">
        <f>IFERROR(IF(LEN(INDEX(Metrics!$B$6:$E$70,ROW($A61)-ROW($A$5),MATCH(B$5,Metrics!$B$5:$E$5,0)))=0,"",INDEX(Metrics!$B$6:$E$70,ROW($A61)-ROW($A$5),MATCH(B$5,Metrics!$B$5:$E$5,0))),"")</f>
        <v/>
      </c>
      <c r="C61" s="236" t="str">
        <f>IFERROR(IF(LEN(INDEX(Metrics!$B$6:$E$70,ROW($A61)-ROW($A$5),MATCH(C$5,Metrics!$B$5:$E$5,0)))=0,"",INDEX(Metrics!$B$6:$E$70,ROW($A61)-ROW($A$5),MATCH(C$5,Metrics!$B$5:$E$5,0))),"")</f>
        <v/>
      </c>
      <c r="D61" s="236" t="str">
        <f>IFERROR(IF(LEN(INDEX(Metrics!$B$6:$E$70,ROW($A61)-ROW($A$5),MATCH(D$5,Metrics!$B$5:$E$5,0)))=0,"",INDEX(Metrics!$B$6:$E$70,ROW($A61)-ROW($A$5),MATCH(D$5,Metrics!$B$5:$E$5,0))),"")</f>
        <v/>
      </c>
      <c r="E61" s="237" t="str">
        <f>IFERROR(IF(LEN(INDEX(Metrics!$B$6:$E$70,ROW($A61)-ROW($A$5),MATCH(E$5,Metrics!$B$5:$E$5,0)))=0,"",INDEX(Metrics!$B$6:$E$70,ROW($A61)-ROW($A$5),MATCH(E$5,Metrics!$B$5:$E$5,0))),"")</f>
        <v/>
      </c>
      <c r="F61" s="243" t="str">
        <f>IFERROR(IF(INDEX(Metrics!$G$6:$G$70,MATCH(CY_Target_Cumulative!$D61,Metrics!$D$6:$D$70,0))=Calc!$K$8,SUM(CY_Target!$F61:F61),AVERAGE(CY_Target!$F61:F61)),"")</f>
        <v/>
      </c>
      <c r="G61" s="243" t="str">
        <f>IFERROR(IF(INDEX(Metrics!$G$6:$G$70,MATCH(CY_Target_Cumulative!$D61,Metrics!$D$6:$D$70,0))=Calc!$K$8,SUM(CY_Target!$F61:G61),AVERAGE(CY_Target!$F61:G61)),"")</f>
        <v/>
      </c>
      <c r="H61" s="243" t="str">
        <f>IFERROR(IF(INDEX(Metrics!$G$6:$G$70,MATCH(CY_Target_Cumulative!$D61,Metrics!$D$6:$D$70,0))=Calc!$K$8,SUM(CY_Target!$F61:H61),AVERAGE(CY_Target!$F61:H61)),"")</f>
        <v/>
      </c>
      <c r="I61" s="243" t="str">
        <f>IFERROR(IF(INDEX(Metrics!$G$6:$G$70,MATCH(CY_Target_Cumulative!$D61,Metrics!$D$6:$D$70,0))=Calc!$K$8,SUM(CY_Target!$F61:I61),AVERAGE(CY_Target!$F61:I61)),"")</f>
        <v/>
      </c>
      <c r="J61" s="243" t="str">
        <f>IFERROR(IF(INDEX(Metrics!$G$6:$G$70,MATCH(CY_Target_Cumulative!$D61,Metrics!$D$6:$D$70,0))=Calc!$K$8,SUM(CY_Target!$F61:J61),AVERAGE(CY_Target!$F61:J61)),"")</f>
        <v/>
      </c>
      <c r="K61" s="243" t="str">
        <f>IFERROR(IF(INDEX(Metrics!$G$6:$G$70,MATCH(CY_Target_Cumulative!$D61,Metrics!$D$6:$D$70,0))=Calc!$K$8,SUM(CY_Target!$F61:K61),AVERAGE(CY_Target!$F61:K61)),"")</f>
        <v/>
      </c>
      <c r="L61" s="243" t="str">
        <f>IFERROR(IF(INDEX(Metrics!$G$6:$G$70,MATCH(CY_Target_Cumulative!$D61,Metrics!$D$6:$D$70,0))=Calc!$K$8,SUM(CY_Target!$F61:L61),AVERAGE(CY_Target!$F61:L61)),"")</f>
        <v/>
      </c>
      <c r="M61" s="243" t="str">
        <f>IFERROR(IF(INDEX(Metrics!$G$6:$G$70,MATCH(CY_Target_Cumulative!$D61,Metrics!$D$6:$D$70,0))=Calc!$K$8,SUM(CY_Target!$F61:M61),AVERAGE(CY_Target!$F61:M61)),"")</f>
        <v/>
      </c>
      <c r="N61" s="243" t="str">
        <f>IFERROR(IF(INDEX(Metrics!$G$6:$G$70,MATCH(CY_Target_Cumulative!$D61,Metrics!$D$6:$D$70,0))=Calc!$K$8,SUM(CY_Target!$F61:N61),AVERAGE(CY_Target!$F61:N61)),"")</f>
        <v/>
      </c>
      <c r="O61" s="243" t="str">
        <f>IFERROR(IF(INDEX(Metrics!$G$6:$G$70,MATCH(CY_Target_Cumulative!$D61,Metrics!$D$6:$D$70,0))=Calc!$K$8,SUM(CY_Target!$F61:O61),AVERAGE(CY_Target!$F61:O61)),"")</f>
        <v/>
      </c>
      <c r="P61" s="243" t="str">
        <f>IFERROR(IF(INDEX(Metrics!$G$6:$G$70,MATCH(CY_Target_Cumulative!$D61,Metrics!$D$6:$D$70,0))=Calc!$K$8,SUM(CY_Target!$F61:P61),AVERAGE(CY_Target!$F61:P61)),"")</f>
        <v/>
      </c>
      <c r="Q61" s="244" t="str">
        <f>IFERROR(IF(INDEX(Metrics!$G$6:$G$70,MATCH(CY_Target_Cumulative!$D61,Metrics!$D$6:$D$70,0))=Calc!$K$8,SUM(CY_Target!$F61:Q61),AVERAGE(CY_Target!$F61:Q61)),"")</f>
        <v/>
      </c>
    </row>
    <row r="62" spans="1:17" x14ac:dyDescent="0.25">
      <c r="B62" s="235" t="str">
        <f>IFERROR(IF(LEN(INDEX(Metrics!$B$6:$E$70,ROW($A62)-ROW($A$5),MATCH(B$5,Metrics!$B$5:$E$5,0)))=0,"",INDEX(Metrics!$B$6:$E$70,ROW($A62)-ROW($A$5),MATCH(B$5,Metrics!$B$5:$E$5,0))),"")</f>
        <v/>
      </c>
      <c r="C62" s="236" t="str">
        <f>IFERROR(IF(LEN(INDEX(Metrics!$B$6:$E$70,ROW($A62)-ROW($A$5),MATCH(C$5,Metrics!$B$5:$E$5,0)))=0,"",INDEX(Metrics!$B$6:$E$70,ROW($A62)-ROW($A$5),MATCH(C$5,Metrics!$B$5:$E$5,0))),"")</f>
        <v/>
      </c>
      <c r="D62" s="236" t="str">
        <f>IFERROR(IF(LEN(INDEX(Metrics!$B$6:$E$70,ROW($A62)-ROW($A$5),MATCH(D$5,Metrics!$B$5:$E$5,0)))=0,"",INDEX(Metrics!$B$6:$E$70,ROW($A62)-ROW($A$5),MATCH(D$5,Metrics!$B$5:$E$5,0))),"")</f>
        <v/>
      </c>
      <c r="E62" s="237" t="str">
        <f>IFERROR(IF(LEN(INDEX(Metrics!$B$6:$E$70,ROW($A62)-ROW($A$5),MATCH(E$5,Metrics!$B$5:$E$5,0)))=0,"",INDEX(Metrics!$B$6:$E$70,ROW($A62)-ROW($A$5),MATCH(E$5,Metrics!$B$5:$E$5,0))),"")</f>
        <v/>
      </c>
      <c r="F62" s="243" t="str">
        <f>IFERROR(IF(INDEX(Metrics!$G$6:$G$70,MATCH(CY_Target_Cumulative!$D62,Metrics!$D$6:$D$70,0))=Calc!$K$8,SUM(CY_Target!$F62:F62),AVERAGE(CY_Target!$F62:F62)),"")</f>
        <v/>
      </c>
      <c r="G62" s="243" t="str">
        <f>IFERROR(IF(INDEX(Metrics!$G$6:$G$70,MATCH(CY_Target_Cumulative!$D62,Metrics!$D$6:$D$70,0))=Calc!$K$8,SUM(CY_Target!$F62:G62),AVERAGE(CY_Target!$F62:G62)),"")</f>
        <v/>
      </c>
      <c r="H62" s="243" t="str">
        <f>IFERROR(IF(INDEX(Metrics!$G$6:$G$70,MATCH(CY_Target_Cumulative!$D62,Metrics!$D$6:$D$70,0))=Calc!$K$8,SUM(CY_Target!$F62:H62),AVERAGE(CY_Target!$F62:H62)),"")</f>
        <v/>
      </c>
      <c r="I62" s="243" t="str">
        <f>IFERROR(IF(INDEX(Metrics!$G$6:$G$70,MATCH(CY_Target_Cumulative!$D62,Metrics!$D$6:$D$70,0))=Calc!$K$8,SUM(CY_Target!$F62:I62),AVERAGE(CY_Target!$F62:I62)),"")</f>
        <v/>
      </c>
      <c r="J62" s="243" t="str">
        <f>IFERROR(IF(INDEX(Metrics!$G$6:$G$70,MATCH(CY_Target_Cumulative!$D62,Metrics!$D$6:$D$70,0))=Calc!$K$8,SUM(CY_Target!$F62:J62),AVERAGE(CY_Target!$F62:J62)),"")</f>
        <v/>
      </c>
      <c r="K62" s="243" t="str">
        <f>IFERROR(IF(INDEX(Metrics!$G$6:$G$70,MATCH(CY_Target_Cumulative!$D62,Metrics!$D$6:$D$70,0))=Calc!$K$8,SUM(CY_Target!$F62:K62),AVERAGE(CY_Target!$F62:K62)),"")</f>
        <v/>
      </c>
      <c r="L62" s="243" t="str">
        <f>IFERROR(IF(INDEX(Metrics!$G$6:$G$70,MATCH(CY_Target_Cumulative!$D62,Metrics!$D$6:$D$70,0))=Calc!$K$8,SUM(CY_Target!$F62:L62),AVERAGE(CY_Target!$F62:L62)),"")</f>
        <v/>
      </c>
      <c r="M62" s="243" t="str">
        <f>IFERROR(IF(INDEX(Metrics!$G$6:$G$70,MATCH(CY_Target_Cumulative!$D62,Metrics!$D$6:$D$70,0))=Calc!$K$8,SUM(CY_Target!$F62:M62),AVERAGE(CY_Target!$F62:M62)),"")</f>
        <v/>
      </c>
      <c r="N62" s="243" t="str">
        <f>IFERROR(IF(INDEX(Metrics!$G$6:$G$70,MATCH(CY_Target_Cumulative!$D62,Metrics!$D$6:$D$70,0))=Calc!$K$8,SUM(CY_Target!$F62:N62),AVERAGE(CY_Target!$F62:N62)),"")</f>
        <v/>
      </c>
      <c r="O62" s="243" t="str">
        <f>IFERROR(IF(INDEX(Metrics!$G$6:$G$70,MATCH(CY_Target_Cumulative!$D62,Metrics!$D$6:$D$70,0))=Calc!$K$8,SUM(CY_Target!$F62:O62),AVERAGE(CY_Target!$F62:O62)),"")</f>
        <v/>
      </c>
      <c r="P62" s="243" t="str">
        <f>IFERROR(IF(INDEX(Metrics!$G$6:$G$70,MATCH(CY_Target_Cumulative!$D62,Metrics!$D$6:$D$70,0))=Calc!$K$8,SUM(CY_Target!$F62:P62),AVERAGE(CY_Target!$F62:P62)),"")</f>
        <v/>
      </c>
      <c r="Q62" s="244" t="str">
        <f>IFERROR(IF(INDEX(Metrics!$G$6:$G$70,MATCH(CY_Target_Cumulative!$D62,Metrics!$D$6:$D$70,0))=Calc!$K$8,SUM(CY_Target!$F62:Q62),AVERAGE(CY_Target!$F62:Q62)),"")</f>
        <v/>
      </c>
    </row>
    <row r="63" spans="1:17" x14ac:dyDescent="0.25">
      <c r="B63" s="235" t="str">
        <f>IFERROR(IF(LEN(INDEX(Metrics!$B$6:$E$70,ROW($A63)-ROW($A$5),MATCH(B$5,Metrics!$B$5:$E$5,0)))=0,"",INDEX(Metrics!$B$6:$E$70,ROW($A63)-ROW($A$5),MATCH(B$5,Metrics!$B$5:$E$5,0))),"")</f>
        <v/>
      </c>
      <c r="C63" s="236" t="str">
        <f>IFERROR(IF(LEN(INDEX(Metrics!$B$6:$E$70,ROW($A63)-ROW($A$5),MATCH(C$5,Metrics!$B$5:$E$5,0)))=0,"",INDEX(Metrics!$B$6:$E$70,ROW($A63)-ROW($A$5),MATCH(C$5,Metrics!$B$5:$E$5,0))),"")</f>
        <v/>
      </c>
      <c r="D63" s="236" t="str">
        <f>IFERROR(IF(LEN(INDEX(Metrics!$B$6:$E$70,ROW($A63)-ROW($A$5),MATCH(D$5,Metrics!$B$5:$E$5,0)))=0,"",INDEX(Metrics!$B$6:$E$70,ROW($A63)-ROW($A$5),MATCH(D$5,Metrics!$B$5:$E$5,0))),"")</f>
        <v/>
      </c>
      <c r="E63" s="237" t="str">
        <f>IFERROR(IF(LEN(INDEX(Metrics!$B$6:$E$70,ROW($A63)-ROW($A$5),MATCH(E$5,Metrics!$B$5:$E$5,0)))=0,"",INDEX(Metrics!$B$6:$E$70,ROW($A63)-ROW($A$5),MATCH(E$5,Metrics!$B$5:$E$5,0))),"")</f>
        <v/>
      </c>
      <c r="F63" s="243" t="str">
        <f>IFERROR(IF(INDEX(Metrics!$G$6:$G$70,MATCH(CY_Target_Cumulative!$D63,Metrics!$D$6:$D$70,0))=Calc!$K$8,SUM(CY_Target!$F63:F63),AVERAGE(CY_Target!$F63:F63)),"")</f>
        <v/>
      </c>
      <c r="G63" s="243" t="str">
        <f>IFERROR(IF(INDEX(Metrics!$G$6:$G$70,MATCH(CY_Target_Cumulative!$D63,Metrics!$D$6:$D$70,0))=Calc!$K$8,SUM(CY_Target!$F63:G63),AVERAGE(CY_Target!$F63:G63)),"")</f>
        <v/>
      </c>
      <c r="H63" s="243" t="str">
        <f>IFERROR(IF(INDEX(Metrics!$G$6:$G$70,MATCH(CY_Target_Cumulative!$D63,Metrics!$D$6:$D$70,0))=Calc!$K$8,SUM(CY_Target!$F63:H63),AVERAGE(CY_Target!$F63:H63)),"")</f>
        <v/>
      </c>
      <c r="I63" s="243" t="str">
        <f>IFERROR(IF(INDEX(Metrics!$G$6:$G$70,MATCH(CY_Target_Cumulative!$D63,Metrics!$D$6:$D$70,0))=Calc!$K$8,SUM(CY_Target!$F63:I63),AVERAGE(CY_Target!$F63:I63)),"")</f>
        <v/>
      </c>
      <c r="J63" s="243" t="str">
        <f>IFERROR(IF(INDEX(Metrics!$G$6:$G$70,MATCH(CY_Target_Cumulative!$D63,Metrics!$D$6:$D$70,0))=Calc!$K$8,SUM(CY_Target!$F63:J63),AVERAGE(CY_Target!$F63:J63)),"")</f>
        <v/>
      </c>
      <c r="K63" s="243" t="str">
        <f>IFERROR(IF(INDEX(Metrics!$G$6:$G$70,MATCH(CY_Target_Cumulative!$D63,Metrics!$D$6:$D$70,0))=Calc!$K$8,SUM(CY_Target!$F63:K63),AVERAGE(CY_Target!$F63:K63)),"")</f>
        <v/>
      </c>
      <c r="L63" s="243" t="str">
        <f>IFERROR(IF(INDEX(Metrics!$G$6:$G$70,MATCH(CY_Target_Cumulative!$D63,Metrics!$D$6:$D$70,0))=Calc!$K$8,SUM(CY_Target!$F63:L63),AVERAGE(CY_Target!$F63:L63)),"")</f>
        <v/>
      </c>
      <c r="M63" s="243" t="str">
        <f>IFERROR(IF(INDEX(Metrics!$G$6:$G$70,MATCH(CY_Target_Cumulative!$D63,Metrics!$D$6:$D$70,0))=Calc!$K$8,SUM(CY_Target!$F63:M63),AVERAGE(CY_Target!$F63:M63)),"")</f>
        <v/>
      </c>
      <c r="N63" s="243" t="str">
        <f>IFERROR(IF(INDEX(Metrics!$G$6:$G$70,MATCH(CY_Target_Cumulative!$D63,Metrics!$D$6:$D$70,0))=Calc!$K$8,SUM(CY_Target!$F63:N63),AVERAGE(CY_Target!$F63:N63)),"")</f>
        <v/>
      </c>
      <c r="O63" s="243" t="str">
        <f>IFERROR(IF(INDEX(Metrics!$G$6:$G$70,MATCH(CY_Target_Cumulative!$D63,Metrics!$D$6:$D$70,0))=Calc!$K$8,SUM(CY_Target!$F63:O63),AVERAGE(CY_Target!$F63:O63)),"")</f>
        <v/>
      </c>
      <c r="P63" s="243" t="str">
        <f>IFERROR(IF(INDEX(Metrics!$G$6:$G$70,MATCH(CY_Target_Cumulative!$D63,Metrics!$D$6:$D$70,0))=Calc!$K$8,SUM(CY_Target!$F63:P63),AVERAGE(CY_Target!$F63:P63)),"")</f>
        <v/>
      </c>
      <c r="Q63" s="244" t="str">
        <f>IFERROR(IF(INDEX(Metrics!$G$6:$G$70,MATCH(CY_Target_Cumulative!$D63,Metrics!$D$6:$D$70,0))=Calc!$K$8,SUM(CY_Target!$F63:Q63),AVERAGE(CY_Target!$F63:Q63)),"")</f>
        <v/>
      </c>
    </row>
    <row r="64" spans="1:17" x14ac:dyDescent="0.25">
      <c r="B64" s="235" t="str">
        <f>IFERROR(IF(LEN(INDEX(Metrics!$B$6:$E$70,ROW($A64)-ROW($A$5),MATCH(B$5,Metrics!$B$5:$E$5,0)))=0,"",INDEX(Metrics!$B$6:$E$70,ROW($A64)-ROW($A$5),MATCH(B$5,Metrics!$B$5:$E$5,0))),"")</f>
        <v/>
      </c>
      <c r="C64" s="236" t="str">
        <f>IFERROR(IF(LEN(INDEX(Metrics!$B$6:$E$70,ROW($A64)-ROW($A$5),MATCH(C$5,Metrics!$B$5:$E$5,0)))=0,"",INDEX(Metrics!$B$6:$E$70,ROW($A64)-ROW($A$5),MATCH(C$5,Metrics!$B$5:$E$5,0))),"")</f>
        <v/>
      </c>
      <c r="D64" s="236" t="str">
        <f>IFERROR(IF(LEN(INDEX(Metrics!$B$6:$E$70,ROW($A64)-ROW($A$5),MATCH(D$5,Metrics!$B$5:$E$5,0)))=0,"",INDEX(Metrics!$B$6:$E$70,ROW($A64)-ROW($A$5),MATCH(D$5,Metrics!$B$5:$E$5,0))),"")</f>
        <v/>
      </c>
      <c r="E64" s="237" t="str">
        <f>IFERROR(IF(LEN(INDEX(Metrics!$B$6:$E$70,ROW($A64)-ROW($A$5),MATCH(E$5,Metrics!$B$5:$E$5,0)))=0,"",INDEX(Metrics!$B$6:$E$70,ROW($A64)-ROW($A$5),MATCH(E$5,Metrics!$B$5:$E$5,0))),"")</f>
        <v/>
      </c>
      <c r="F64" s="243" t="str">
        <f>IFERROR(IF(INDEX(Metrics!$G$6:$G$70,MATCH(CY_Target_Cumulative!$D64,Metrics!$D$6:$D$70,0))=Calc!$K$8,SUM(CY_Target!$F64:F64),AVERAGE(CY_Target!$F64:F64)),"")</f>
        <v/>
      </c>
      <c r="G64" s="243" t="str">
        <f>IFERROR(IF(INDEX(Metrics!$G$6:$G$70,MATCH(CY_Target_Cumulative!$D64,Metrics!$D$6:$D$70,0))=Calc!$K$8,SUM(CY_Target!$F64:G64),AVERAGE(CY_Target!$F64:G64)),"")</f>
        <v/>
      </c>
      <c r="H64" s="243" t="str">
        <f>IFERROR(IF(INDEX(Metrics!$G$6:$G$70,MATCH(CY_Target_Cumulative!$D64,Metrics!$D$6:$D$70,0))=Calc!$K$8,SUM(CY_Target!$F64:H64),AVERAGE(CY_Target!$F64:H64)),"")</f>
        <v/>
      </c>
      <c r="I64" s="243" t="str">
        <f>IFERROR(IF(INDEX(Metrics!$G$6:$G$70,MATCH(CY_Target_Cumulative!$D64,Metrics!$D$6:$D$70,0))=Calc!$K$8,SUM(CY_Target!$F64:I64),AVERAGE(CY_Target!$F64:I64)),"")</f>
        <v/>
      </c>
      <c r="J64" s="243" t="str">
        <f>IFERROR(IF(INDEX(Metrics!$G$6:$G$70,MATCH(CY_Target_Cumulative!$D64,Metrics!$D$6:$D$70,0))=Calc!$K$8,SUM(CY_Target!$F64:J64),AVERAGE(CY_Target!$F64:J64)),"")</f>
        <v/>
      </c>
      <c r="K64" s="243" t="str">
        <f>IFERROR(IF(INDEX(Metrics!$G$6:$G$70,MATCH(CY_Target_Cumulative!$D64,Metrics!$D$6:$D$70,0))=Calc!$K$8,SUM(CY_Target!$F64:K64),AVERAGE(CY_Target!$F64:K64)),"")</f>
        <v/>
      </c>
      <c r="L64" s="243" t="str">
        <f>IFERROR(IF(INDEX(Metrics!$G$6:$G$70,MATCH(CY_Target_Cumulative!$D64,Metrics!$D$6:$D$70,0))=Calc!$K$8,SUM(CY_Target!$F64:L64),AVERAGE(CY_Target!$F64:L64)),"")</f>
        <v/>
      </c>
      <c r="M64" s="243" t="str">
        <f>IFERROR(IF(INDEX(Metrics!$G$6:$G$70,MATCH(CY_Target_Cumulative!$D64,Metrics!$D$6:$D$70,0))=Calc!$K$8,SUM(CY_Target!$F64:M64),AVERAGE(CY_Target!$F64:M64)),"")</f>
        <v/>
      </c>
      <c r="N64" s="243" t="str">
        <f>IFERROR(IF(INDEX(Metrics!$G$6:$G$70,MATCH(CY_Target_Cumulative!$D64,Metrics!$D$6:$D$70,0))=Calc!$K$8,SUM(CY_Target!$F64:N64),AVERAGE(CY_Target!$F64:N64)),"")</f>
        <v/>
      </c>
      <c r="O64" s="243" t="str">
        <f>IFERROR(IF(INDEX(Metrics!$G$6:$G$70,MATCH(CY_Target_Cumulative!$D64,Metrics!$D$6:$D$70,0))=Calc!$K$8,SUM(CY_Target!$F64:O64),AVERAGE(CY_Target!$F64:O64)),"")</f>
        <v/>
      </c>
      <c r="P64" s="243" t="str">
        <f>IFERROR(IF(INDEX(Metrics!$G$6:$G$70,MATCH(CY_Target_Cumulative!$D64,Metrics!$D$6:$D$70,0))=Calc!$K$8,SUM(CY_Target!$F64:P64),AVERAGE(CY_Target!$F64:P64)),"")</f>
        <v/>
      </c>
      <c r="Q64" s="244" t="str">
        <f>IFERROR(IF(INDEX(Metrics!$G$6:$G$70,MATCH(CY_Target_Cumulative!$D64,Metrics!$D$6:$D$70,0))=Calc!$K$8,SUM(CY_Target!$F64:Q64),AVERAGE(CY_Target!$F64:Q64)),"")</f>
        <v/>
      </c>
    </row>
    <row r="65" spans="2:17" x14ac:dyDescent="0.25">
      <c r="B65" s="235" t="str">
        <f>IFERROR(IF(LEN(INDEX(Metrics!$B$6:$E$70,ROW($A65)-ROW($A$5),MATCH(B$5,Metrics!$B$5:$E$5,0)))=0,"",INDEX(Metrics!$B$6:$E$70,ROW($A65)-ROW($A$5),MATCH(B$5,Metrics!$B$5:$E$5,0))),"")</f>
        <v/>
      </c>
      <c r="C65" s="236" t="str">
        <f>IFERROR(IF(LEN(INDEX(Metrics!$B$6:$E$70,ROW($A65)-ROW($A$5),MATCH(C$5,Metrics!$B$5:$E$5,0)))=0,"",INDEX(Metrics!$B$6:$E$70,ROW($A65)-ROW($A$5),MATCH(C$5,Metrics!$B$5:$E$5,0))),"")</f>
        <v/>
      </c>
      <c r="D65" s="236" t="str">
        <f>IFERROR(IF(LEN(INDEX(Metrics!$B$6:$E$70,ROW($A65)-ROW($A$5),MATCH(D$5,Metrics!$B$5:$E$5,0)))=0,"",INDEX(Metrics!$B$6:$E$70,ROW($A65)-ROW($A$5),MATCH(D$5,Metrics!$B$5:$E$5,0))),"")</f>
        <v/>
      </c>
      <c r="E65" s="237" t="str">
        <f>IFERROR(IF(LEN(INDEX(Metrics!$B$6:$E$70,ROW($A65)-ROW($A$5),MATCH(E$5,Metrics!$B$5:$E$5,0)))=0,"",INDEX(Metrics!$B$6:$E$70,ROW($A65)-ROW($A$5),MATCH(E$5,Metrics!$B$5:$E$5,0))),"")</f>
        <v/>
      </c>
      <c r="F65" s="243" t="str">
        <f>IFERROR(IF(INDEX(Metrics!$G$6:$G$70,MATCH(CY_Target_Cumulative!$D65,Metrics!$D$6:$D$70,0))=Calc!$K$8,SUM(CY_Target!$F65:F65),AVERAGE(CY_Target!$F65:F65)),"")</f>
        <v/>
      </c>
      <c r="G65" s="243" t="str">
        <f>IFERROR(IF(INDEX(Metrics!$G$6:$G$70,MATCH(CY_Target_Cumulative!$D65,Metrics!$D$6:$D$70,0))=Calc!$K$8,SUM(CY_Target!$F65:G65),AVERAGE(CY_Target!$F65:G65)),"")</f>
        <v/>
      </c>
      <c r="H65" s="243" t="str">
        <f>IFERROR(IF(INDEX(Metrics!$G$6:$G$70,MATCH(CY_Target_Cumulative!$D65,Metrics!$D$6:$D$70,0))=Calc!$K$8,SUM(CY_Target!$F65:H65),AVERAGE(CY_Target!$F65:H65)),"")</f>
        <v/>
      </c>
      <c r="I65" s="243" t="str">
        <f>IFERROR(IF(INDEX(Metrics!$G$6:$G$70,MATCH(CY_Target_Cumulative!$D65,Metrics!$D$6:$D$70,0))=Calc!$K$8,SUM(CY_Target!$F65:I65),AVERAGE(CY_Target!$F65:I65)),"")</f>
        <v/>
      </c>
      <c r="J65" s="243" t="str">
        <f>IFERROR(IF(INDEX(Metrics!$G$6:$G$70,MATCH(CY_Target_Cumulative!$D65,Metrics!$D$6:$D$70,0))=Calc!$K$8,SUM(CY_Target!$F65:J65),AVERAGE(CY_Target!$F65:J65)),"")</f>
        <v/>
      </c>
      <c r="K65" s="243" t="str">
        <f>IFERROR(IF(INDEX(Metrics!$G$6:$G$70,MATCH(CY_Target_Cumulative!$D65,Metrics!$D$6:$D$70,0))=Calc!$K$8,SUM(CY_Target!$F65:K65),AVERAGE(CY_Target!$F65:K65)),"")</f>
        <v/>
      </c>
      <c r="L65" s="243" t="str">
        <f>IFERROR(IF(INDEX(Metrics!$G$6:$G$70,MATCH(CY_Target_Cumulative!$D65,Metrics!$D$6:$D$70,0))=Calc!$K$8,SUM(CY_Target!$F65:L65),AVERAGE(CY_Target!$F65:L65)),"")</f>
        <v/>
      </c>
      <c r="M65" s="243" t="str">
        <f>IFERROR(IF(INDEX(Metrics!$G$6:$G$70,MATCH(CY_Target_Cumulative!$D65,Metrics!$D$6:$D$70,0))=Calc!$K$8,SUM(CY_Target!$F65:M65),AVERAGE(CY_Target!$F65:M65)),"")</f>
        <v/>
      </c>
      <c r="N65" s="243" t="str">
        <f>IFERROR(IF(INDEX(Metrics!$G$6:$G$70,MATCH(CY_Target_Cumulative!$D65,Metrics!$D$6:$D$70,0))=Calc!$K$8,SUM(CY_Target!$F65:N65),AVERAGE(CY_Target!$F65:N65)),"")</f>
        <v/>
      </c>
      <c r="O65" s="243" t="str">
        <f>IFERROR(IF(INDEX(Metrics!$G$6:$G$70,MATCH(CY_Target_Cumulative!$D65,Metrics!$D$6:$D$70,0))=Calc!$K$8,SUM(CY_Target!$F65:O65),AVERAGE(CY_Target!$F65:O65)),"")</f>
        <v/>
      </c>
      <c r="P65" s="243" t="str">
        <f>IFERROR(IF(INDEX(Metrics!$G$6:$G$70,MATCH(CY_Target_Cumulative!$D65,Metrics!$D$6:$D$70,0))=Calc!$K$8,SUM(CY_Target!$F65:P65),AVERAGE(CY_Target!$F65:P65)),"")</f>
        <v/>
      </c>
      <c r="Q65" s="244" t="str">
        <f>IFERROR(IF(INDEX(Metrics!$G$6:$G$70,MATCH(CY_Target_Cumulative!$D65,Metrics!$D$6:$D$70,0))=Calc!$K$8,SUM(CY_Target!$F65:Q65),AVERAGE(CY_Target!$F65:Q65)),"")</f>
        <v/>
      </c>
    </row>
    <row r="66" spans="2:17" x14ac:dyDescent="0.25">
      <c r="B66" s="235" t="str">
        <f>IFERROR(IF(LEN(INDEX(Metrics!$B$6:$E$70,ROW($A66)-ROW($A$5),MATCH(B$5,Metrics!$B$5:$E$5,0)))=0,"",INDEX(Metrics!$B$6:$E$70,ROW($A66)-ROW($A$5),MATCH(B$5,Metrics!$B$5:$E$5,0))),"")</f>
        <v/>
      </c>
      <c r="C66" s="236" t="str">
        <f>IFERROR(IF(LEN(INDEX(Metrics!$B$6:$E$70,ROW($A66)-ROW($A$5),MATCH(C$5,Metrics!$B$5:$E$5,0)))=0,"",INDEX(Metrics!$B$6:$E$70,ROW($A66)-ROW($A$5),MATCH(C$5,Metrics!$B$5:$E$5,0))),"")</f>
        <v/>
      </c>
      <c r="D66" s="236" t="str">
        <f>IFERROR(IF(LEN(INDEX(Metrics!$B$6:$E$70,ROW($A66)-ROW($A$5),MATCH(D$5,Metrics!$B$5:$E$5,0)))=0,"",INDEX(Metrics!$B$6:$E$70,ROW($A66)-ROW($A$5),MATCH(D$5,Metrics!$B$5:$E$5,0))),"")</f>
        <v/>
      </c>
      <c r="E66" s="237" t="str">
        <f>IFERROR(IF(LEN(INDEX(Metrics!$B$6:$E$70,ROW($A66)-ROW($A$5),MATCH(E$5,Metrics!$B$5:$E$5,0)))=0,"",INDEX(Metrics!$B$6:$E$70,ROW($A66)-ROW($A$5),MATCH(E$5,Metrics!$B$5:$E$5,0))),"")</f>
        <v/>
      </c>
      <c r="F66" s="243" t="str">
        <f>IFERROR(IF(INDEX(Metrics!$G$6:$G$70,MATCH(CY_Target_Cumulative!$D66,Metrics!$D$6:$D$70,0))=Calc!$K$8,SUM(CY_Target!$F66:F66),AVERAGE(CY_Target!$F66:F66)),"")</f>
        <v/>
      </c>
      <c r="G66" s="243" t="str">
        <f>IFERROR(IF(INDEX(Metrics!$G$6:$G$70,MATCH(CY_Target_Cumulative!$D66,Metrics!$D$6:$D$70,0))=Calc!$K$8,SUM(CY_Target!$F66:G66),AVERAGE(CY_Target!$F66:G66)),"")</f>
        <v/>
      </c>
      <c r="H66" s="243" t="str">
        <f>IFERROR(IF(INDEX(Metrics!$G$6:$G$70,MATCH(CY_Target_Cumulative!$D66,Metrics!$D$6:$D$70,0))=Calc!$K$8,SUM(CY_Target!$F66:H66),AVERAGE(CY_Target!$F66:H66)),"")</f>
        <v/>
      </c>
      <c r="I66" s="243" t="str">
        <f>IFERROR(IF(INDEX(Metrics!$G$6:$G$70,MATCH(CY_Target_Cumulative!$D66,Metrics!$D$6:$D$70,0))=Calc!$K$8,SUM(CY_Target!$F66:I66),AVERAGE(CY_Target!$F66:I66)),"")</f>
        <v/>
      </c>
      <c r="J66" s="243" t="str">
        <f>IFERROR(IF(INDEX(Metrics!$G$6:$G$70,MATCH(CY_Target_Cumulative!$D66,Metrics!$D$6:$D$70,0))=Calc!$K$8,SUM(CY_Target!$F66:J66),AVERAGE(CY_Target!$F66:J66)),"")</f>
        <v/>
      </c>
      <c r="K66" s="243" t="str">
        <f>IFERROR(IF(INDEX(Metrics!$G$6:$G$70,MATCH(CY_Target_Cumulative!$D66,Metrics!$D$6:$D$70,0))=Calc!$K$8,SUM(CY_Target!$F66:K66),AVERAGE(CY_Target!$F66:K66)),"")</f>
        <v/>
      </c>
      <c r="L66" s="243" t="str">
        <f>IFERROR(IF(INDEX(Metrics!$G$6:$G$70,MATCH(CY_Target_Cumulative!$D66,Metrics!$D$6:$D$70,0))=Calc!$K$8,SUM(CY_Target!$F66:L66),AVERAGE(CY_Target!$F66:L66)),"")</f>
        <v/>
      </c>
      <c r="M66" s="243" t="str">
        <f>IFERROR(IF(INDEX(Metrics!$G$6:$G$70,MATCH(CY_Target_Cumulative!$D66,Metrics!$D$6:$D$70,0))=Calc!$K$8,SUM(CY_Target!$F66:M66),AVERAGE(CY_Target!$F66:M66)),"")</f>
        <v/>
      </c>
      <c r="N66" s="243" t="str">
        <f>IFERROR(IF(INDEX(Metrics!$G$6:$G$70,MATCH(CY_Target_Cumulative!$D66,Metrics!$D$6:$D$70,0))=Calc!$K$8,SUM(CY_Target!$F66:N66),AVERAGE(CY_Target!$F66:N66)),"")</f>
        <v/>
      </c>
      <c r="O66" s="243" t="str">
        <f>IFERROR(IF(INDEX(Metrics!$G$6:$G$70,MATCH(CY_Target_Cumulative!$D66,Metrics!$D$6:$D$70,0))=Calc!$K$8,SUM(CY_Target!$F66:O66),AVERAGE(CY_Target!$F66:O66)),"")</f>
        <v/>
      </c>
      <c r="P66" s="243" t="str">
        <f>IFERROR(IF(INDEX(Metrics!$G$6:$G$70,MATCH(CY_Target_Cumulative!$D66,Metrics!$D$6:$D$70,0))=Calc!$K$8,SUM(CY_Target!$F66:P66),AVERAGE(CY_Target!$F66:P66)),"")</f>
        <v/>
      </c>
      <c r="Q66" s="244" t="str">
        <f>IFERROR(IF(INDEX(Metrics!$G$6:$G$70,MATCH(CY_Target_Cumulative!$D66,Metrics!$D$6:$D$70,0))=Calc!$K$8,SUM(CY_Target!$F66:Q66),AVERAGE(CY_Target!$F66:Q66)),"")</f>
        <v/>
      </c>
    </row>
    <row r="67" spans="2:17" x14ac:dyDescent="0.25">
      <c r="B67" s="235" t="str">
        <f>IFERROR(IF(LEN(INDEX(Metrics!$B$6:$E$70,ROW($A67)-ROW($A$5),MATCH(B$5,Metrics!$B$5:$E$5,0)))=0,"",INDEX(Metrics!$B$6:$E$70,ROW($A67)-ROW($A$5),MATCH(B$5,Metrics!$B$5:$E$5,0))),"")</f>
        <v/>
      </c>
      <c r="C67" s="236" t="str">
        <f>IFERROR(IF(LEN(INDEX(Metrics!$B$6:$E$70,ROW($A67)-ROW($A$5),MATCH(C$5,Metrics!$B$5:$E$5,0)))=0,"",INDEX(Metrics!$B$6:$E$70,ROW($A67)-ROW($A$5),MATCH(C$5,Metrics!$B$5:$E$5,0))),"")</f>
        <v/>
      </c>
      <c r="D67" s="236" t="str">
        <f>IFERROR(IF(LEN(INDEX(Metrics!$B$6:$E$70,ROW($A67)-ROW($A$5),MATCH(D$5,Metrics!$B$5:$E$5,0)))=0,"",INDEX(Metrics!$B$6:$E$70,ROW($A67)-ROW($A$5),MATCH(D$5,Metrics!$B$5:$E$5,0))),"")</f>
        <v/>
      </c>
      <c r="E67" s="237" t="str">
        <f>IFERROR(IF(LEN(INDEX(Metrics!$B$6:$E$70,ROW($A67)-ROW($A$5),MATCH(E$5,Metrics!$B$5:$E$5,0)))=0,"",INDEX(Metrics!$B$6:$E$70,ROW($A67)-ROW($A$5),MATCH(E$5,Metrics!$B$5:$E$5,0))),"")</f>
        <v/>
      </c>
      <c r="F67" s="243" t="str">
        <f>IFERROR(IF(INDEX(Metrics!$G$6:$G$70,MATCH(CY_Target_Cumulative!$D67,Metrics!$D$6:$D$70,0))=Calc!$K$8,SUM(CY_Target!$F67:F67),AVERAGE(CY_Target!$F67:F67)),"")</f>
        <v/>
      </c>
      <c r="G67" s="243" t="str">
        <f>IFERROR(IF(INDEX(Metrics!$G$6:$G$70,MATCH(CY_Target_Cumulative!$D67,Metrics!$D$6:$D$70,0))=Calc!$K$8,SUM(CY_Target!$F67:G67),AVERAGE(CY_Target!$F67:G67)),"")</f>
        <v/>
      </c>
      <c r="H67" s="243" t="str">
        <f>IFERROR(IF(INDEX(Metrics!$G$6:$G$70,MATCH(CY_Target_Cumulative!$D67,Metrics!$D$6:$D$70,0))=Calc!$K$8,SUM(CY_Target!$F67:H67),AVERAGE(CY_Target!$F67:H67)),"")</f>
        <v/>
      </c>
      <c r="I67" s="243" t="str">
        <f>IFERROR(IF(INDEX(Metrics!$G$6:$G$70,MATCH(CY_Target_Cumulative!$D67,Metrics!$D$6:$D$70,0))=Calc!$K$8,SUM(CY_Target!$F67:I67),AVERAGE(CY_Target!$F67:I67)),"")</f>
        <v/>
      </c>
      <c r="J67" s="243" t="str">
        <f>IFERROR(IF(INDEX(Metrics!$G$6:$G$70,MATCH(CY_Target_Cumulative!$D67,Metrics!$D$6:$D$70,0))=Calc!$K$8,SUM(CY_Target!$F67:J67),AVERAGE(CY_Target!$F67:J67)),"")</f>
        <v/>
      </c>
      <c r="K67" s="243" t="str">
        <f>IFERROR(IF(INDEX(Metrics!$G$6:$G$70,MATCH(CY_Target_Cumulative!$D67,Metrics!$D$6:$D$70,0))=Calc!$K$8,SUM(CY_Target!$F67:K67),AVERAGE(CY_Target!$F67:K67)),"")</f>
        <v/>
      </c>
      <c r="L67" s="243" t="str">
        <f>IFERROR(IF(INDEX(Metrics!$G$6:$G$70,MATCH(CY_Target_Cumulative!$D67,Metrics!$D$6:$D$70,0))=Calc!$K$8,SUM(CY_Target!$F67:L67),AVERAGE(CY_Target!$F67:L67)),"")</f>
        <v/>
      </c>
      <c r="M67" s="243" t="str">
        <f>IFERROR(IF(INDEX(Metrics!$G$6:$G$70,MATCH(CY_Target_Cumulative!$D67,Metrics!$D$6:$D$70,0))=Calc!$K$8,SUM(CY_Target!$F67:M67),AVERAGE(CY_Target!$F67:M67)),"")</f>
        <v/>
      </c>
      <c r="N67" s="243" t="str">
        <f>IFERROR(IF(INDEX(Metrics!$G$6:$G$70,MATCH(CY_Target_Cumulative!$D67,Metrics!$D$6:$D$70,0))=Calc!$K$8,SUM(CY_Target!$F67:N67),AVERAGE(CY_Target!$F67:N67)),"")</f>
        <v/>
      </c>
      <c r="O67" s="243" t="str">
        <f>IFERROR(IF(INDEX(Metrics!$G$6:$G$70,MATCH(CY_Target_Cumulative!$D67,Metrics!$D$6:$D$70,0))=Calc!$K$8,SUM(CY_Target!$F67:O67),AVERAGE(CY_Target!$F67:O67)),"")</f>
        <v/>
      </c>
      <c r="P67" s="243" t="str">
        <f>IFERROR(IF(INDEX(Metrics!$G$6:$G$70,MATCH(CY_Target_Cumulative!$D67,Metrics!$D$6:$D$70,0))=Calc!$K$8,SUM(CY_Target!$F67:P67),AVERAGE(CY_Target!$F67:P67)),"")</f>
        <v/>
      </c>
      <c r="Q67" s="244" t="str">
        <f>IFERROR(IF(INDEX(Metrics!$G$6:$G$70,MATCH(CY_Target_Cumulative!$D67,Metrics!$D$6:$D$70,0))=Calc!$K$8,SUM(CY_Target!$F67:Q67),AVERAGE(CY_Target!$F67:Q67)),"")</f>
        <v/>
      </c>
    </row>
    <row r="68" spans="2:17" x14ac:dyDescent="0.25">
      <c r="B68" s="235" t="str">
        <f>IFERROR(IF(LEN(INDEX(Metrics!$B$6:$E$70,ROW($A68)-ROW($A$5),MATCH(B$5,Metrics!$B$5:$E$5,0)))=0,"",INDEX(Metrics!$B$6:$E$70,ROW($A68)-ROW($A$5),MATCH(B$5,Metrics!$B$5:$E$5,0))),"")</f>
        <v/>
      </c>
      <c r="C68" s="236" t="str">
        <f>IFERROR(IF(LEN(INDEX(Metrics!$B$6:$E$70,ROW($A68)-ROW($A$5),MATCH(C$5,Metrics!$B$5:$E$5,0)))=0,"",INDEX(Metrics!$B$6:$E$70,ROW($A68)-ROW($A$5),MATCH(C$5,Metrics!$B$5:$E$5,0))),"")</f>
        <v/>
      </c>
      <c r="D68" s="236" t="str">
        <f>IFERROR(IF(LEN(INDEX(Metrics!$B$6:$E$70,ROW($A68)-ROW($A$5),MATCH(D$5,Metrics!$B$5:$E$5,0)))=0,"",INDEX(Metrics!$B$6:$E$70,ROW($A68)-ROW($A$5),MATCH(D$5,Metrics!$B$5:$E$5,0))),"")</f>
        <v/>
      </c>
      <c r="E68" s="237" t="str">
        <f>IFERROR(IF(LEN(INDEX(Metrics!$B$6:$E$70,ROW($A68)-ROW($A$5),MATCH(E$5,Metrics!$B$5:$E$5,0)))=0,"",INDEX(Metrics!$B$6:$E$70,ROW($A68)-ROW($A$5),MATCH(E$5,Metrics!$B$5:$E$5,0))),"")</f>
        <v/>
      </c>
      <c r="F68" s="243" t="str">
        <f>IFERROR(IF(INDEX(Metrics!$G$6:$G$70,MATCH(CY_Target_Cumulative!$D68,Metrics!$D$6:$D$70,0))=Calc!$K$8,SUM(CY_Target!$F68:F68),AVERAGE(CY_Target!$F68:F68)),"")</f>
        <v/>
      </c>
      <c r="G68" s="243" t="str">
        <f>IFERROR(IF(INDEX(Metrics!$G$6:$G$70,MATCH(CY_Target_Cumulative!$D68,Metrics!$D$6:$D$70,0))=Calc!$K$8,SUM(CY_Target!$F68:G68),AVERAGE(CY_Target!$F68:G68)),"")</f>
        <v/>
      </c>
      <c r="H68" s="243" t="str">
        <f>IFERROR(IF(INDEX(Metrics!$G$6:$G$70,MATCH(CY_Target_Cumulative!$D68,Metrics!$D$6:$D$70,0))=Calc!$K$8,SUM(CY_Target!$F68:H68),AVERAGE(CY_Target!$F68:H68)),"")</f>
        <v/>
      </c>
      <c r="I68" s="243" t="str">
        <f>IFERROR(IF(INDEX(Metrics!$G$6:$G$70,MATCH(CY_Target_Cumulative!$D68,Metrics!$D$6:$D$70,0))=Calc!$K$8,SUM(CY_Target!$F68:I68),AVERAGE(CY_Target!$F68:I68)),"")</f>
        <v/>
      </c>
      <c r="J68" s="243" t="str">
        <f>IFERROR(IF(INDEX(Metrics!$G$6:$G$70,MATCH(CY_Target_Cumulative!$D68,Metrics!$D$6:$D$70,0))=Calc!$K$8,SUM(CY_Target!$F68:J68),AVERAGE(CY_Target!$F68:J68)),"")</f>
        <v/>
      </c>
      <c r="K68" s="243" t="str">
        <f>IFERROR(IF(INDEX(Metrics!$G$6:$G$70,MATCH(CY_Target_Cumulative!$D68,Metrics!$D$6:$D$70,0))=Calc!$K$8,SUM(CY_Target!$F68:K68),AVERAGE(CY_Target!$F68:K68)),"")</f>
        <v/>
      </c>
      <c r="L68" s="243" t="str">
        <f>IFERROR(IF(INDEX(Metrics!$G$6:$G$70,MATCH(CY_Target_Cumulative!$D68,Metrics!$D$6:$D$70,0))=Calc!$K$8,SUM(CY_Target!$F68:L68),AVERAGE(CY_Target!$F68:L68)),"")</f>
        <v/>
      </c>
      <c r="M68" s="243" t="str">
        <f>IFERROR(IF(INDEX(Metrics!$G$6:$G$70,MATCH(CY_Target_Cumulative!$D68,Metrics!$D$6:$D$70,0))=Calc!$K$8,SUM(CY_Target!$F68:M68),AVERAGE(CY_Target!$F68:M68)),"")</f>
        <v/>
      </c>
      <c r="N68" s="243" t="str">
        <f>IFERROR(IF(INDEX(Metrics!$G$6:$G$70,MATCH(CY_Target_Cumulative!$D68,Metrics!$D$6:$D$70,0))=Calc!$K$8,SUM(CY_Target!$F68:N68),AVERAGE(CY_Target!$F68:N68)),"")</f>
        <v/>
      </c>
      <c r="O68" s="243" t="str">
        <f>IFERROR(IF(INDEX(Metrics!$G$6:$G$70,MATCH(CY_Target_Cumulative!$D68,Metrics!$D$6:$D$70,0))=Calc!$K$8,SUM(CY_Target!$F68:O68),AVERAGE(CY_Target!$F68:O68)),"")</f>
        <v/>
      </c>
      <c r="P68" s="243" t="str">
        <f>IFERROR(IF(INDEX(Metrics!$G$6:$G$70,MATCH(CY_Target_Cumulative!$D68,Metrics!$D$6:$D$70,0))=Calc!$K$8,SUM(CY_Target!$F68:P68),AVERAGE(CY_Target!$F68:P68)),"")</f>
        <v/>
      </c>
      <c r="Q68" s="244" t="str">
        <f>IFERROR(IF(INDEX(Metrics!$G$6:$G$70,MATCH(CY_Target_Cumulative!$D68,Metrics!$D$6:$D$70,0))=Calc!$K$8,SUM(CY_Target!$F68:Q68),AVERAGE(CY_Target!$F68:Q68)),"")</f>
        <v/>
      </c>
    </row>
    <row r="69" spans="2:17" x14ac:dyDescent="0.25">
      <c r="B69" s="235" t="str">
        <f>IFERROR(IF(LEN(INDEX(Metrics!$B$6:$E$70,ROW($A69)-ROW($A$5),MATCH(B$5,Metrics!$B$5:$E$5,0)))=0,"",INDEX(Metrics!$B$6:$E$70,ROW($A69)-ROW($A$5),MATCH(B$5,Metrics!$B$5:$E$5,0))),"")</f>
        <v/>
      </c>
      <c r="C69" s="236" t="str">
        <f>IFERROR(IF(LEN(INDEX(Metrics!$B$6:$E$70,ROW($A69)-ROW($A$5),MATCH(C$5,Metrics!$B$5:$E$5,0)))=0,"",INDEX(Metrics!$B$6:$E$70,ROW($A69)-ROW($A$5),MATCH(C$5,Metrics!$B$5:$E$5,0))),"")</f>
        <v/>
      </c>
      <c r="D69" s="236" t="str">
        <f>IFERROR(IF(LEN(INDEX(Metrics!$B$6:$E$70,ROW($A69)-ROW($A$5),MATCH(D$5,Metrics!$B$5:$E$5,0)))=0,"",INDEX(Metrics!$B$6:$E$70,ROW($A69)-ROW($A$5),MATCH(D$5,Metrics!$B$5:$E$5,0))),"")</f>
        <v/>
      </c>
      <c r="E69" s="237" t="str">
        <f>IFERROR(IF(LEN(INDEX(Metrics!$B$6:$E$70,ROW($A69)-ROW($A$5),MATCH(E$5,Metrics!$B$5:$E$5,0)))=0,"",INDEX(Metrics!$B$6:$E$70,ROW($A69)-ROW($A$5),MATCH(E$5,Metrics!$B$5:$E$5,0))),"")</f>
        <v/>
      </c>
      <c r="F69" s="243" t="str">
        <f>IFERROR(IF(INDEX(Metrics!$G$6:$G$70,MATCH(CY_Target_Cumulative!$D69,Metrics!$D$6:$D$70,0))=Calc!$K$8,SUM(CY_Target!$F69:F69),AVERAGE(CY_Target!$F69:F69)),"")</f>
        <v/>
      </c>
      <c r="G69" s="243" t="str">
        <f>IFERROR(IF(INDEX(Metrics!$G$6:$G$70,MATCH(CY_Target_Cumulative!$D69,Metrics!$D$6:$D$70,0))=Calc!$K$8,SUM(CY_Target!$F69:G69),AVERAGE(CY_Target!$F69:G69)),"")</f>
        <v/>
      </c>
      <c r="H69" s="243" t="str">
        <f>IFERROR(IF(INDEX(Metrics!$G$6:$G$70,MATCH(CY_Target_Cumulative!$D69,Metrics!$D$6:$D$70,0))=Calc!$K$8,SUM(CY_Target!$F69:H69),AVERAGE(CY_Target!$F69:H69)),"")</f>
        <v/>
      </c>
      <c r="I69" s="243" t="str">
        <f>IFERROR(IF(INDEX(Metrics!$G$6:$G$70,MATCH(CY_Target_Cumulative!$D69,Metrics!$D$6:$D$70,0))=Calc!$K$8,SUM(CY_Target!$F69:I69),AVERAGE(CY_Target!$F69:I69)),"")</f>
        <v/>
      </c>
      <c r="J69" s="243" t="str">
        <f>IFERROR(IF(INDEX(Metrics!$G$6:$G$70,MATCH(CY_Target_Cumulative!$D69,Metrics!$D$6:$D$70,0))=Calc!$K$8,SUM(CY_Target!$F69:J69),AVERAGE(CY_Target!$F69:J69)),"")</f>
        <v/>
      </c>
      <c r="K69" s="243" t="str">
        <f>IFERROR(IF(INDEX(Metrics!$G$6:$G$70,MATCH(CY_Target_Cumulative!$D69,Metrics!$D$6:$D$70,0))=Calc!$K$8,SUM(CY_Target!$F69:K69),AVERAGE(CY_Target!$F69:K69)),"")</f>
        <v/>
      </c>
      <c r="L69" s="243" t="str">
        <f>IFERROR(IF(INDEX(Metrics!$G$6:$G$70,MATCH(CY_Target_Cumulative!$D69,Metrics!$D$6:$D$70,0))=Calc!$K$8,SUM(CY_Target!$F69:L69),AVERAGE(CY_Target!$F69:L69)),"")</f>
        <v/>
      </c>
      <c r="M69" s="243" t="str">
        <f>IFERROR(IF(INDEX(Metrics!$G$6:$G$70,MATCH(CY_Target_Cumulative!$D69,Metrics!$D$6:$D$70,0))=Calc!$K$8,SUM(CY_Target!$F69:M69),AVERAGE(CY_Target!$F69:M69)),"")</f>
        <v/>
      </c>
      <c r="N69" s="243" t="str">
        <f>IFERROR(IF(INDEX(Metrics!$G$6:$G$70,MATCH(CY_Target_Cumulative!$D69,Metrics!$D$6:$D$70,0))=Calc!$K$8,SUM(CY_Target!$F69:N69),AVERAGE(CY_Target!$F69:N69)),"")</f>
        <v/>
      </c>
      <c r="O69" s="243" t="str">
        <f>IFERROR(IF(INDEX(Metrics!$G$6:$G$70,MATCH(CY_Target_Cumulative!$D69,Metrics!$D$6:$D$70,0))=Calc!$K$8,SUM(CY_Target!$F69:O69),AVERAGE(CY_Target!$F69:O69)),"")</f>
        <v/>
      </c>
      <c r="P69" s="243" t="str">
        <f>IFERROR(IF(INDEX(Metrics!$G$6:$G$70,MATCH(CY_Target_Cumulative!$D69,Metrics!$D$6:$D$70,0))=Calc!$K$8,SUM(CY_Target!$F69:P69),AVERAGE(CY_Target!$F69:P69)),"")</f>
        <v/>
      </c>
      <c r="Q69" s="244" t="str">
        <f>IFERROR(IF(INDEX(Metrics!$G$6:$G$70,MATCH(CY_Target_Cumulative!$D69,Metrics!$D$6:$D$70,0))=Calc!$K$8,SUM(CY_Target!$F69:Q69),AVERAGE(CY_Target!$F69:Q69)),"")</f>
        <v/>
      </c>
    </row>
    <row r="70" spans="2:17" x14ac:dyDescent="0.25">
      <c r="B70" s="249" t="str">
        <f>IFERROR(IF(LEN(INDEX(Metrics!$B$6:$E$70,ROW($A70)-ROW($A$5),MATCH(B$5,Metrics!$B$5:$E$5,0)))=0,"",INDEX(Metrics!$B$6:$E$70,ROW($A70)-ROW($A$5),MATCH(B$5,Metrics!$B$5:$E$5,0))),"")</f>
        <v/>
      </c>
      <c r="C70" s="250" t="str">
        <f>IFERROR(IF(LEN(INDEX(Metrics!$B$6:$E$70,ROW($A70)-ROW($A$5),MATCH(C$5,Metrics!$B$5:$E$5,0)))=0,"",INDEX(Metrics!$B$6:$E$70,ROW($A70)-ROW($A$5),MATCH(C$5,Metrics!$B$5:$E$5,0))),"")</f>
        <v/>
      </c>
      <c r="D70" s="250" t="str">
        <f>IFERROR(IF(LEN(INDEX(Metrics!$B$6:$E$70,ROW($A70)-ROW($A$5),MATCH(D$5,Metrics!$B$5:$E$5,0)))=0,"",INDEX(Metrics!$B$6:$E$70,ROW($A70)-ROW($A$5),MATCH(D$5,Metrics!$B$5:$E$5,0))),"")</f>
        <v/>
      </c>
      <c r="E70" s="251" t="str">
        <f>IFERROR(IF(LEN(INDEX(Metrics!$B$6:$E$70,ROW($A70)-ROW($A$5),MATCH(E$5,Metrics!$B$5:$E$5,0)))=0,"",INDEX(Metrics!$B$6:$E$70,ROW($A70)-ROW($A$5),MATCH(E$5,Metrics!$B$5:$E$5,0))),"")</f>
        <v/>
      </c>
      <c r="F70" s="255" t="str">
        <f>IFERROR(IF(INDEX(Metrics!$G$6:$G$70,MATCH(CY_Target_Cumulative!$D70,Metrics!$D$6:$D$70,0))=Calc!$K$8,SUM(CY_Target!$F70:F70),AVERAGE(CY_Target!$F70:F70)),"")</f>
        <v/>
      </c>
      <c r="G70" s="255" t="str">
        <f>IFERROR(IF(INDEX(Metrics!$G$6:$G$70,MATCH(CY_Target_Cumulative!$D70,Metrics!$D$6:$D$70,0))=Calc!$K$8,SUM(CY_Target!$F70:G70),AVERAGE(CY_Target!$F70:G70)),"")</f>
        <v/>
      </c>
      <c r="H70" s="255" t="str">
        <f>IFERROR(IF(INDEX(Metrics!$G$6:$G$70,MATCH(CY_Target_Cumulative!$D70,Metrics!$D$6:$D$70,0))=Calc!$K$8,SUM(CY_Target!$F70:H70),AVERAGE(CY_Target!$F70:H70)),"")</f>
        <v/>
      </c>
      <c r="I70" s="255" t="str">
        <f>IFERROR(IF(INDEX(Metrics!$G$6:$G$70,MATCH(CY_Target_Cumulative!$D70,Metrics!$D$6:$D$70,0))=Calc!$K$8,SUM(CY_Target!$F70:I70),AVERAGE(CY_Target!$F70:I70)),"")</f>
        <v/>
      </c>
      <c r="J70" s="255" t="str">
        <f>IFERROR(IF(INDEX(Metrics!$G$6:$G$70,MATCH(CY_Target_Cumulative!$D70,Metrics!$D$6:$D$70,0))=Calc!$K$8,SUM(CY_Target!$F70:J70),AVERAGE(CY_Target!$F70:J70)),"")</f>
        <v/>
      </c>
      <c r="K70" s="255" t="str">
        <f>IFERROR(IF(INDEX(Metrics!$G$6:$G$70,MATCH(CY_Target_Cumulative!$D70,Metrics!$D$6:$D$70,0))=Calc!$K$8,SUM(CY_Target!$F70:K70),AVERAGE(CY_Target!$F70:K70)),"")</f>
        <v/>
      </c>
      <c r="L70" s="255" t="str">
        <f>IFERROR(IF(INDEX(Metrics!$G$6:$G$70,MATCH(CY_Target_Cumulative!$D70,Metrics!$D$6:$D$70,0))=Calc!$K$8,SUM(CY_Target!$F70:L70),AVERAGE(CY_Target!$F70:L70)),"")</f>
        <v/>
      </c>
      <c r="M70" s="255" t="str">
        <f>IFERROR(IF(INDEX(Metrics!$G$6:$G$70,MATCH(CY_Target_Cumulative!$D70,Metrics!$D$6:$D$70,0))=Calc!$K$8,SUM(CY_Target!$F70:M70),AVERAGE(CY_Target!$F70:M70)),"")</f>
        <v/>
      </c>
      <c r="N70" s="255" t="str">
        <f>IFERROR(IF(INDEX(Metrics!$G$6:$G$70,MATCH(CY_Target_Cumulative!$D70,Metrics!$D$6:$D$70,0))=Calc!$K$8,SUM(CY_Target!$F70:N70),AVERAGE(CY_Target!$F70:N70)),"")</f>
        <v/>
      </c>
      <c r="O70" s="255" t="str">
        <f>IFERROR(IF(INDEX(Metrics!$G$6:$G$70,MATCH(CY_Target_Cumulative!$D70,Metrics!$D$6:$D$70,0))=Calc!$K$8,SUM(CY_Target!$F70:O70),AVERAGE(CY_Target!$F70:O70)),"")</f>
        <v/>
      </c>
      <c r="P70" s="255" t="str">
        <f>IFERROR(IF(INDEX(Metrics!$G$6:$G$70,MATCH(CY_Target_Cumulative!$D70,Metrics!$D$6:$D$70,0))=Calc!$K$8,SUM(CY_Target!$F70:P70),AVERAGE(CY_Target!$F70:P70)),"")</f>
        <v/>
      </c>
      <c r="Q70" s="256" t="str">
        <f>IFERROR(IF(INDEX(Metrics!$G$6:$G$70,MATCH(CY_Target_Cumulative!$D70,Metrics!$D$6:$D$70,0))=Calc!$K$8,SUM(CY_Target!$F70:Q70),AVERAGE(CY_Target!$F70:Q70)),"")</f>
        <v/>
      </c>
    </row>
  </sheetData>
  <sheetProtection algorithmName="SHA-512" hashValue="3n49JGG8DsKtJ3CtZGTEoMi6kGsnWchg8Wd4q874GImDXcEQLx71JyTDV+geUFyfNyURYQUXC5dEIrBfaKrTKg==" saltValue="kZ7+dup31hrubAD+sPorlg==" spinCount="100000" sheet="1" objects="1" scenarios="1" formatCells="0" formatColumns="0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s="122" customFormat="1" ht="24" customHeight="1" x14ac:dyDescent="0.25">
      <c r="B3" s="93"/>
      <c r="C3" s="102" t="s">
        <v>84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2023</v>
      </c>
      <c r="G5" s="39" t="str">
        <f>IFERROR(INDEX(Calc!$I$7:$I$18,COLUMN(PY_Actual_Cumulative!G4)-COLUMN(PY_Actual_Cumulative!$E$4)),"")</f>
        <v>Feb 2023</v>
      </c>
      <c r="H5" s="39" t="str">
        <f>IFERROR(INDEX(Calc!$I$7:$I$18,COLUMN(PY_Actual_Cumulative!H4)-COLUMN(PY_Actual_Cumulative!$E$4)),"")</f>
        <v>Mar 2023</v>
      </c>
      <c r="I5" s="39" t="str">
        <f>IFERROR(INDEX(Calc!$I$7:$I$18,COLUMN(PY_Actual_Cumulative!I4)-COLUMN(PY_Actual_Cumulative!$E$4)),"")</f>
        <v>Apr 2023</v>
      </c>
      <c r="J5" s="39" t="str">
        <f>IFERROR(INDEX(Calc!$I$7:$I$18,COLUMN(PY_Actual_Cumulative!J4)-COLUMN(PY_Actual_Cumulative!$E$4)),"")</f>
        <v>May 2023</v>
      </c>
      <c r="K5" s="39" t="str">
        <f>IFERROR(INDEX(Calc!$I$7:$I$18,COLUMN(PY_Actual_Cumulative!K4)-COLUMN(PY_Actual_Cumulative!$E$4)),"")</f>
        <v>Jun 2023</v>
      </c>
      <c r="L5" s="39" t="str">
        <f>IFERROR(INDEX(Calc!$I$7:$I$18,COLUMN(PY_Actual_Cumulative!L4)-COLUMN(PY_Actual_Cumulative!$E$4)),"")</f>
        <v>Jul 2023</v>
      </c>
      <c r="M5" s="39" t="str">
        <f>IFERROR(INDEX(Calc!$I$7:$I$18,COLUMN(PY_Actual_Cumulative!M4)-COLUMN(PY_Actual_Cumulative!$E$4)),"")</f>
        <v>Aug 2023</v>
      </c>
      <c r="N5" s="39" t="str">
        <f>IFERROR(INDEX(Calc!$I$7:$I$18,COLUMN(PY_Actual_Cumulative!N4)-COLUMN(PY_Actual_Cumulative!$E$4)),"")</f>
        <v>Sep 2023</v>
      </c>
      <c r="O5" s="39" t="str">
        <f>IFERROR(INDEX(Calc!$I$7:$I$18,COLUMN(PY_Actual_Cumulative!O4)-COLUMN(PY_Actual_Cumulative!$E$4)),"")</f>
        <v>Oct 2023</v>
      </c>
      <c r="P5" s="39" t="str">
        <f>IFERROR(INDEX(Calc!$I$7:$I$18,COLUMN(PY_Actual_Cumulative!P4)-COLUMN(PY_Actual_Cumulative!$E$4)),"")</f>
        <v>Nov 2023</v>
      </c>
      <c r="Q5" s="40" t="str">
        <f>IFERROR(INDEX(Calc!$I$7:$I$18,COLUMN(PY_Actual_Cumulative!Q4)-COLUMN(PY_Actual_Cumulative!$E$4)),"")</f>
        <v>Dec 2023</v>
      </c>
    </row>
    <row r="6" spans="1:17" x14ac:dyDescent="0.25">
      <c r="A6" s="3"/>
      <c r="B6" s="78">
        <f>IFERROR(IF(LEN(INDEX(Metrics!$B$6:$E$70,ROW($A6)-ROW($A$5),MATCH(B$5,Metrics!$B$5:$E$5,0)))=0,"",INDEX(Metrics!$B$6:$E$70,ROW($A6)-ROW($A$5),MATCH(B$5,Metrics!$B$5:$E$5,0))),"")</f>
        <v>101</v>
      </c>
      <c r="C6" s="179" t="str">
        <f>IFERROR(IF(LEN(INDEX(Metrics!$B$6:$E$70,ROW($A6)-ROW($A$5),MATCH(C$5,Metrics!$B$5:$E$5,0)))=0,"",INDEX(Metrics!$B$6:$E$70,ROW($A6)-ROW($A$5),MATCH(C$5,Metrics!$B$5:$E$5,0))),"")</f>
        <v>Efficiency and Speed</v>
      </c>
      <c r="D6" s="179" t="str">
        <f>IFERROR(IF(LEN(INDEX(Metrics!$B$6:$E$70,ROW($A6)-ROW($A$5),MATCH(D$5,Metrics!$B$5:$E$5,0)))=0,"",INDEX(Metrics!$B$6:$E$70,ROW($A6)-ROW($A$5),MATCH(D$5,Metrics!$B$5:$E$5,0))),"")</f>
        <v>Time to Fill</v>
      </c>
      <c r="E6" s="79" t="str">
        <f>IFERROR(IF(LEN(INDEX(Metrics!$B$6:$E$70,ROW($A6)-ROW($A$5),MATCH(E$5,Metrics!$B$5:$E$5,0)))=0,"",INDEX(Metrics!$B$6:$E$70,ROW($A6)-ROW($A$5),MATCH(E$5,Metrics!$B$5:$E$5,0))),"")</f>
        <v>Days</v>
      </c>
      <c r="F6" s="200">
        <f>IFERROR(IF(INDEX(Metrics!$G$6:$G$70,MATCH(PY_Actual_Cumulative!$D6,Metrics!$D$6:$D$70,0))=Calc!$K$8,SUM(PY_Actual!$F6:F6),AVERAGE(PY_Actual!$F6:F6)),"")</f>
        <v>50</v>
      </c>
      <c r="G6" s="200">
        <f>IFERROR(IF(INDEX(Metrics!$G$6:$G$70,MATCH(PY_Actual_Cumulative!$D6,Metrics!$D$6:$D$70,0))=Calc!$K$8,SUM(PY_Actual!$F6:G6),AVERAGE(PY_Actual!$F6:G6)),"")</f>
        <v>50</v>
      </c>
      <c r="H6" s="200">
        <f>IFERROR(IF(INDEX(Metrics!$G$6:$G$70,MATCH(PY_Actual_Cumulative!$D6,Metrics!$D$6:$D$70,0))=Calc!$K$8,SUM(PY_Actual!$F6:H6),AVERAGE(PY_Actual!$F6:H6)),"")</f>
        <v>53.333333333333336</v>
      </c>
      <c r="I6" s="200">
        <f>IFERROR(IF(INDEX(Metrics!$G$6:$G$70,MATCH(PY_Actual_Cumulative!$D6,Metrics!$D$6:$D$70,0))=Calc!$K$8,SUM(PY_Actual!$F6:I6),AVERAGE(PY_Actual!$F6:I6)),"")</f>
        <v>46.25</v>
      </c>
      <c r="J6" s="200">
        <f>IFERROR(IF(INDEX(Metrics!$G$6:$G$70,MATCH(PY_Actual_Cumulative!$D6,Metrics!$D$6:$D$70,0))=Calc!$K$8,SUM(PY_Actual!$F6:J6),AVERAGE(PY_Actual!$F6:J6)),"")</f>
        <v>49</v>
      </c>
      <c r="K6" s="200">
        <f>IFERROR(IF(INDEX(Metrics!$G$6:$G$70,MATCH(PY_Actual_Cumulative!$D6,Metrics!$D$6:$D$70,0))=Calc!$K$8,SUM(PY_Actual!$F6:K6),AVERAGE(PY_Actual!$F6:K6)),"")</f>
        <v>47.5</v>
      </c>
      <c r="L6" s="201">
        <f>IFERROR(IF(INDEX(Metrics!$G$6:$G$70,MATCH(PY_Actual_Cumulative!$D6,Metrics!$D$6:$D$70,0))=Calc!$K$8,SUM(PY_Actual!$F6:L6),AVERAGE(PY_Actual!$F6:L6)),"")</f>
        <v>47.5</v>
      </c>
      <c r="M6" s="201">
        <f>IFERROR(IF(INDEX(Metrics!$G$6:$G$70,MATCH(PY_Actual_Cumulative!$D6,Metrics!$D$6:$D$70,0))=Calc!$K$8,SUM(PY_Actual!$F6:M6),AVERAGE(PY_Actual!$F6:M6)),"")</f>
        <v>47.5</v>
      </c>
      <c r="N6" s="201">
        <f>IFERROR(IF(INDEX(Metrics!$G$6:$G$70,MATCH(PY_Actual_Cumulative!$D6,Metrics!$D$6:$D$70,0))=Calc!$K$8,SUM(PY_Actual!$F6:N6),AVERAGE(PY_Actual!$F6:N6)),"")</f>
        <v>47.5</v>
      </c>
      <c r="O6" s="201">
        <f>IFERROR(IF(INDEX(Metrics!$G$6:$G$70,MATCH(PY_Actual_Cumulative!$D6,Metrics!$D$6:$D$70,0))=Calc!$K$8,SUM(PY_Actual!$F6:O6),AVERAGE(PY_Actual!$F6:O6)),"")</f>
        <v>47.5</v>
      </c>
      <c r="P6" s="201">
        <f>IFERROR(IF(INDEX(Metrics!$G$6:$G$70,MATCH(PY_Actual_Cumulative!$D6,Metrics!$D$6:$D$70,0))=Calc!$K$8,SUM(PY_Actual!$F6:P6),AVERAGE(PY_Actual!$F6:P6)),"")</f>
        <v>47.5</v>
      </c>
      <c r="Q6" s="202">
        <f>IFERROR(IF(INDEX(Metrics!$G$6:$G$70,MATCH(PY_Actual_Cumulative!$D6,Metrics!$D$6:$D$70,0))=Calc!$K$8,SUM(PY_Actual!$F6:Q6),AVERAGE(PY_Actual!$F6:Q6)),"")</f>
        <v>47.5</v>
      </c>
    </row>
    <row r="7" spans="1:17" x14ac:dyDescent="0.25">
      <c r="A7" s="3"/>
      <c r="B7" s="69">
        <f>IFERROR(IF(LEN(INDEX(Metrics!$B$6:$E$70,ROW($A7)-ROW($A$5),MATCH(B$5,Metrics!$B$5:$E$5,0)))=0,"",INDEX(Metrics!$B$6:$E$70,ROW($A7)-ROW($A$5),MATCH(B$5,Metrics!$B$5:$E$5,0))),"")</f>
        <v>102</v>
      </c>
      <c r="C7" s="178" t="str">
        <f>IFERROR(IF(LEN(INDEX(Metrics!$B$6:$E$70,ROW($A7)-ROW($A$5),MATCH(C$5,Metrics!$B$5:$E$5,0)))=0,"",INDEX(Metrics!$B$6:$E$70,ROW($A7)-ROW($A$5),MATCH(C$5,Metrics!$B$5:$E$5,0))),"")</f>
        <v>Efficiency and Speed</v>
      </c>
      <c r="D7" s="178" t="str">
        <f>IFERROR(IF(LEN(INDEX(Metrics!$B$6:$E$70,ROW($A7)-ROW($A$5),MATCH(D$5,Metrics!$B$5:$E$5,0)))=0,"",INDEX(Metrics!$B$6:$E$70,ROW($A7)-ROW($A$5),MATCH(D$5,Metrics!$B$5:$E$5,0))),"")</f>
        <v>Time to Hire</v>
      </c>
      <c r="E7" s="42" t="str">
        <f>IFERROR(IF(LEN(INDEX(Metrics!$B$6:$E$70,ROW($A7)-ROW($A$5),MATCH(E$5,Metrics!$B$5:$E$5,0)))=0,"",INDEX(Metrics!$B$6:$E$70,ROW($A7)-ROW($A$5),MATCH(E$5,Metrics!$B$5:$E$5,0))),"")</f>
        <v>Days</v>
      </c>
      <c r="F7" s="51">
        <f>IFERROR(IF(INDEX(Metrics!$G$6:$G$70,MATCH(PY_Actual_Cumulative!$D7,Metrics!$D$6:$D$70,0))=Calc!$K$8,SUM(PY_Actual!$F7:F7),AVERAGE(PY_Actual!$F7:F7)),"")</f>
        <v>25</v>
      </c>
      <c r="G7" s="51">
        <f>IFERROR(IF(INDEX(Metrics!$G$6:$G$70,MATCH(PY_Actual_Cumulative!$D7,Metrics!$D$6:$D$70,0))=Calc!$K$8,SUM(PY_Actual!$F7:G7),AVERAGE(PY_Actual!$F7:G7)),"")</f>
        <v>22.5</v>
      </c>
      <c r="H7" s="51">
        <f>IFERROR(IF(INDEX(Metrics!$G$6:$G$70,MATCH(PY_Actual_Cumulative!$D7,Metrics!$D$6:$D$70,0))=Calc!$K$8,SUM(PY_Actual!$F7:H7),AVERAGE(PY_Actual!$F7:H7)),"")</f>
        <v>20</v>
      </c>
      <c r="I7" s="51">
        <f>IFERROR(IF(INDEX(Metrics!$G$6:$G$70,MATCH(PY_Actual_Cumulative!$D7,Metrics!$D$6:$D$70,0))=Calc!$K$8,SUM(PY_Actual!$F7:I7),AVERAGE(PY_Actual!$F7:I7)),"")</f>
        <v>18.75</v>
      </c>
      <c r="J7" s="51">
        <f>IFERROR(IF(INDEX(Metrics!$G$6:$G$70,MATCH(PY_Actual_Cumulative!$D7,Metrics!$D$6:$D$70,0))=Calc!$K$8,SUM(PY_Actual!$F7:J7),AVERAGE(PY_Actual!$F7:J7)),"")</f>
        <v>19</v>
      </c>
      <c r="K7" s="51">
        <f>IFERROR(IF(INDEX(Metrics!$G$6:$G$70,MATCH(PY_Actual_Cumulative!$D7,Metrics!$D$6:$D$70,0))=Calc!$K$8,SUM(PY_Actual!$F7:K7),AVERAGE(PY_Actual!$F7:K7)),"")</f>
        <v>20</v>
      </c>
      <c r="L7" s="52">
        <f>IFERROR(IF(INDEX(Metrics!$G$6:$G$70,MATCH(PY_Actual_Cumulative!$D7,Metrics!$D$6:$D$70,0))=Calc!$K$8,SUM(PY_Actual!$F7:L7),AVERAGE(PY_Actual!$F7:L7)),"")</f>
        <v>20</v>
      </c>
      <c r="M7" s="52">
        <f>IFERROR(IF(INDEX(Metrics!$G$6:$G$70,MATCH(PY_Actual_Cumulative!$D7,Metrics!$D$6:$D$70,0))=Calc!$K$8,SUM(PY_Actual!$F7:M7),AVERAGE(PY_Actual!$F7:M7)),"")</f>
        <v>20</v>
      </c>
      <c r="N7" s="52">
        <f>IFERROR(IF(INDEX(Metrics!$G$6:$G$70,MATCH(PY_Actual_Cumulative!$D7,Metrics!$D$6:$D$70,0))=Calc!$K$8,SUM(PY_Actual!$F7:N7),AVERAGE(PY_Actual!$F7:N7)),"")</f>
        <v>20</v>
      </c>
      <c r="O7" s="52">
        <f>IFERROR(IF(INDEX(Metrics!$G$6:$G$70,MATCH(PY_Actual_Cumulative!$D7,Metrics!$D$6:$D$70,0))=Calc!$K$8,SUM(PY_Actual!$F7:O7),AVERAGE(PY_Actual!$F7:O7)),"")</f>
        <v>20</v>
      </c>
      <c r="P7" s="52">
        <f>IFERROR(IF(INDEX(Metrics!$G$6:$G$70,MATCH(PY_Actual_Cumulative!$D7,Metrics!$D$6:$D$70,0))=Calc!$K$8,SUM(PY_Actual!$F7:P7),AVERAGE(PY_Actual!$F7:P7)),"")</f>
        <v>20</v>
      </c>
      <c r="Q7" s="82">
        <f>IFERROR(IF(INDEX(Metrics!$G$6:$G$70,MATCH(PY_Actual_Cumulative!$D7,Metrics!$D$6:$D$70,0))=Calc!$K$8,SUM(PY_Actual!$F7:Q7),AVERAGE(PY_Actual!$F7:Q7)),"")</f>
        <v>20</v>
      </c>
    </row>
    <row r="8" spans="1:17" x14ac:dyDescent="0.25">
      <c r="A8" s="3"/>
      <c r="B8" s="69">
        <f>IFERROR(IF(LEN(INDEX(Metrics!$B$6:$E$70,ROW($A8)-ROW($A$5),MATCH(B$5,Metrics!$B$5:$E$5,0)))=0,"",INDEX(Metrics!$B$6:$E$70,ROW($A8)-ROW($A$5),MATCH(B$5,Metrics!$B$5:$E$5,0))),"")</f>
        <v>103</v>
      </c>
      <c r="C8" s="178" t="str">
        <f>IFERROR(IF(LEN(INDEX(Metrics!$B$6:$E$70,ROW($A8)-ROW($A$5),MATCH(C$5,Metrics!$B$5:$E$5,0)))=0,"",INDEX(Metrics!$B$6:$E$70,ROW($A8)-ROW($A$5),MATCH(C$5,Metrics!$B$5:$E$5,0))),"")</f>
        <v>Efficiency and Speed</v>
      </c>
      <c r="D8" s="178" t="str">
        <f>IFERROR(IF(LEN(INDEX(Metrics!$B$6:$E$70,ROW($A8)-ROW($A$5),MATCH(D$5,Metrics!$B$5:$E$5,0)))=0,"",INDEX(Metrics!$B$6:$E$70,ROW($A8)-ROW($A$5),MATCH(D$5,Metrics!$B$5:$E$5,0))),"")</f>
        <v>Hiring Velocity</v>
      </c>
      <c r="E8" s="42" t="str">
        <f>IFERROR(IF(LEN(INDEX(Metrics!$B$6:$E$70,ROW($A8)-ROW($A$5),MATCH(E$5,Metrics!$B$5:$E$5,0)))=0,"",INDEX(Metrics!$B$6:$E$70,ROW($A8)-ROW($A$5),MATCH(E$5,Metrics!$B$5:$E$5,0))),"")</f>
        <v>%</v>
      </c>
      <c r="F8" s="49">
        <f>IFERROR(IF(INDEX(Metrics!$G$6:$G$70,MATCH(PY_Actual_Cumulative!$D8,Metrics!$D$6:$D$70,0))=Calc!$K$8,SUM(PY_Actual!$F8:F8),AVERAGE(PY_Actual!$F8:F8)),"")</f>
        <v>1.4999999999999999E-2</v>
      </c>
      <c r="G8" s="49">
        <f>IFERROR(IF(INDEX(Metrics!$G$6:$G$70,MATCH(PY_Actual_Cumulative!$D8,Metrics!$D$6:$D$70,0))=Calc!$K$8,SUM(PY_Actual!$F8:G8),AVERAGE(PY_Actual!$F8:G8)),"")</f>
        <v>1.7500000000000002E-2</v>
      </c>
      <c r="H8" s="49">
        <f>IFERROR(IF(INDEX(Metrics!$G$6:$G$70,MATCH(PY_Actual_Cumulative!$D8,Metrics!$D$6:$D$70,0))=Calc!$K$8,SUM(PY_Actual!$F8:H8),AVERAGE(PY_Actual!$F8:H8)),"")</f>
        <v>1.6666666666666666E-2</v>
      </c>
      <c r="I8" s="49">
        <f>IFERROR(IF(INDEX(Metrics!$G$6:$G$70,MATCH(PY_Actual_Cumulative!$D8,Metrics!$D$6:$D$70,0))=Calc!$K$8,SUM(PY_Actual!$F8:I8),AVERAGE(PY_Actual!$F8:I8)),"")</f>
        <v>1.7500000000000002E-2</v>
      </c>
      <c r="J8" s="49">
        <f>IFERROR(IF(INDEX(Metrics!$G$6:$G$70,MATCH(PY_Actual_Cumulative!$D8,Metrics!$D$6:$D$70,0))=Calc!$K$8,SUM(PY_Actual!$F8:J8),AVERAGE(PY_Actual!$F8:J8)),"")</f>
        <v>0.02</v>
      </c>
      <c r="K8" s="49">
        <f>IFERROR(IF(INDEX(Metrics!$G$6:$G$70,MATCH(PY_Actual_Cumulative!$D8,Metrics!$D$6:$D$70,0))=Calc!$K$8,SUM(PY_Actual!$F8:K8),AVERAGE(PY_Actual!$F8:K8)),"")</f>
        <v>0.02</v>
      </c>
      <c r="L8" s="50">
        <f>IFERROR(IF(INDEX(Metrics!$G$6:$G$70,MATCH(PY_Actual_Cumulative!$D8,Metrics!$D$6:$D$70,0))=Calc!$K$8,SUM(PY_Actual!$F8:L8),AVERAGE(PY_Actual!$F8:L8)),"")</f>
        <v>0.02</v>
      </c>
      <c r="M8" s="50">
        <f>IFERROR(IF(INDEX(Metrics!$G$6:$G$70,MATCH(PY_Actual_Cumulative!$D8,Metrics!$D$6:$D$70,0))=Calc!$K$8,SUM(PY_Actual!$F8:M8),AVERAGE(PY_Actual!$F8:M8)),"")</f>
        <v>0.02</v>
      </c>
      <c r="N8" s="50">
        <f>IFERROR(IF(INDEX(Metrics!$G$6:$G$70,MATCH(PY_Actual_Cumulative!$D8,Metrics!$D$6:$D$70,0))=Calc!$K$8,SUM(PY_Actual!$F8:N8),AVERAGE(PY_Actual!$F8:N8)),"")</f>
        <v>0.02</v>
      </c>
      <c r="O8" s="50">
        <f>IFERROR(IF(INDEX(Metrics!$G$6:$G$70,MATCH(PY_Actual_Cumulative!$D8,Metrics!$D$6:$D$70,0))=Calc!$K$8,SUM(PY_Actual!$F8:O8),AVERAGE(PY_Actual!$F8:O8)),"")</f>
        <v>0.02</v>
      </c>
      <c r="P8" s="50">
        <f>IFERROR(IF(INDEX(Metrics!$G$6:$G$70,MATCH(PY_Actual_Cumulative!$D8,Metrics!$D$6:$D$70,0))=Calc!$K$8,SUM(PY_Actual!$F8:P8),AVERAGE(PY_Actual!$F8:P8)),"")</f>
        <v>0.02</v>
      </c>
      <c r="Q8" s="80">
        <f>IFERROR(IF(INDEX(Metrics!$G$6:$G$70,MATCH(PY_Actual_Cumulative!$D8,Metrics!$D$6:$D$70,0))=Calc!$K$8,SUM(PY_Actual!$F8:Q8),AVERAGE(PY_Actual!$F8:Q8)),"")</f>
        <v>0.02</v>
      </c>
    </row>
    <row r="9" spans="1:17" x14ac:dyDescent="0.25">
      <c r="A9" s="3"/>
      <c r="B9" s="69">
        <f>IFERROR(IF(LEN(INDEX(Metrics!$B$6:$E$70,ROW($A9)-ROW($A$5),MATCH(B$5,Metrics!$B$5:$E$5,0)))=0,"",INDEX(Metrics!$B$6:$E$70,ROW($A9)-ROW($A$5),MATCH(B$5,Metrics!$B$5:$E$5,0))),"")</f>
        <v>104</v>
      </c>
      <c r="C9" s="178" t="str">
        <f>IFERROR(IF(LEN(INDEX(Metrics!$B$6:$E$70,ROW($A9)-ROW($A$5),MATCH(C$5,Metrics!$B$5:$E$5,0)))=0,"",INDEX(Metrics!$B$6:$E$70,ROW($A9)-ROW($A$5),MATCH(C$5,Metrics!$B$5:$E$5,0))),"")</f>
        <v>Efficiency and Speed</v>
      </c>
      <c r="D9" s="178" t="str">
        <f>IFERROR(IF(LEN(INDEX(Metrics!$B$6:$E$70,ROW($A9)-ROW($A$5),MATCH(D$5,Metrics!$B$5:$E$5,0)))=0,"",INDEX(Metrics!$B$6:$E$70,ROW($A9)-ROW($A$5),MATCH(D$5,Metrics!$B$5:$E$5,0))),"")</f>
        <v>Average Interview Duration</v>
      </c>
      <c r="E9" s="42" t="str">
        <f>IFERROR(IF(LEN(INDEX(Metrics!$B$6:$E$70,ROW($A9)-ROW($A$5),MATCH(E$5,Metrics!$B$5:$E$5,0)))=0,"",INDEX(Metrics!$B$6:$E$70,ROW($A9)-ROW($A$5),MATCH(E$5,Metrics!$B$5:$E$5,0))),"")</f>
        <v>Minutes</v>
      </c>
      <c r="F9" s="51">
        <f>IFERROR(IF(INDEX(Metrics!$G$6:$G$70,MATCH(PY_Actual_Cumulative!$D9,Metrics!$D$6:$D$70,0))=Calc!$K$8,SUM(PY_Actual!$F9:F9),AVERAGE(PY_Actual!$F9:F9)),"")</f>
        <v>50</v>
      </c>
      <c r="G9" s="51">
        <f>IFERROR(IF(INDEX(Metrics!$G$6:$G$70,MATCH(PY_Actual_Cumulative!$D9,Metrics!$D$6:$D$70,0))=Calc!$K$8,SUM(PY_Actual!$F9:G9),AVERAGE(PY_Actual!$F9:G9)),"")</f>
        <v>55</v>
      </c>
      <c r="H9" s="51">
        <f>IFERROR(IF(INDEX(Metrics!$G$6:$G$70,MATCH(PY_Actual_Cumulative!$D9,Metrics!$D$6:$D$70,0))=Calc!$K$8,SUM(PY_Actual!$F9:H9),AVERAGE(PY_Actual!$F9:H9)),"")</f>
        <v>55</v>
      </c>
      <c r="I9" s="51">
        <f>IFERROR(IF(INDEX(Metrics!$G$6:$G$70,MATCH(PY_Actual_Cumulative!$D9,Metrics!$D$6:$D$70,0))=Calc!$K$8,SUM(PY_Actual!$F9:I9),AVERAGE(PY_Actual!$F9:I9)),"")</f>
        <v>60</v>
      </c>
      <c r="J9" s="51">
        <f>IFERROR(IF(INDEX(Metrics!$G$6:$G$70,MATCH(PY_Actual_Cumulative!$D9,Metrics!$D$6:$D$70,0))=Calc!$K$8,SUM(PY_Actual!$F9:J9),AVERAGE(PY_Actual!$F9:J9)),"")</f>
        <v>57</v>
      </c>
      <c r="K9" s="51">
        <f>IFERROR(IF(INDEX(Metrics!$G$6:$G$70,MATCH(PY_Actual_Cumulative!$D9,Metrics!$D$6:$D$70,0))=Calc!$K$8,SUM(PY_Actual!$F9:K9),AVERAGE(PY_Actual!$F9:K9)),"")</f>
        <v>55.833333333333336</v>
      </c>
      <c r="L9" s="51">
        <f>IFERROR(IF(INDEX(Metrics!$G$6:$G$70,MATCH(PY_Actual_Cumulative!$D9,Metrics!$D$6:$D$70,0))=Calc!$K$8,SUM(PY_Actual!$F9:L9),AVERAGE(PY_Actual!$F9:L9)),"")</f>
        <v>55.833333333333336</v>
      </c>
      <c r="M9" s="51">
        <f>IFERROR(IF(INDEX(Metrics!$G$6:$G$70,MATCH(PY_Actual_Cumulative!$D9,Metrics!$D$6:$D$70,0))=Calc!$K$8,SUM(PY_Actual!$F9:M9),AVERAGE(PY_Actual!$F9:M9)),"")</f>
        <v>55.833333333333336</v>
      </c>
      <c r="N9" s="51">
        <f>IFERROR(IF(INDEX(Metrics!$G$6:$G$70,MATCH(PY_Actual_Cumulative!$D9,Metrics!$D$6:$D$70,0))=Calc!$K$8,SUM(PY_Actual!$F9:N9),AVERAGE(PY_Actual!$F9:N9)),"")</f>
        <v>55.833333333333336</v>
      </c>
      <c r="O9" s="51">
        <f>IFERROR(IF(INDEX(Metrics!$G$6:$G$70,MATCH(PY_Actual_Cumulative!$D9,Metrics!$D$6:$D$70,0))=Calc!$K$8,SUM(PY_Actual!$F9:O9),AVERAGE(PY_Actual!$F9:O9)),"")</f>
        <v>55.833333333333336</v>
      </c>
      <c r="P9" s="51">
        <f>IFERROR(IF(INDEX(Metrics!$G$6:$G$70,MATCH(PY_Actual_Cumulative!$D9,Metrics!$D$6:$D$70,0))=Calc!$K$8,SUM(PY_Actual!$F9:P9),AVERAGE(PY_Actual!$F9:P9)),"")</f>
        <v>55.833333333333336</v>
      </c>
      <c r="Q9" s="81">
        <f>IFERROR(IF(INDEX(Metrics!$G$6:$G$70,MATCH(PY_Actual_Cumulative!$D9,Metrics!$D$6:$D$70,0))=Calc!$K$8,SUM(PY_Actual!$F9:Q9),AVERAGE(PY_Actual!$F9:Q9)),"")</f>
        <v>55.833333333333336</v>
      </c>
    </row>
    <row r="10" spans="1:17" x14ac:dyDescent="0.25">
      <c r="A10" s="3"/>
      <c r="B10" s="69">
        <f>IFERROR(IF(LEN(INDEX(Metrics!$B$6:$E$70,ROW($A10)-ROW($A$5),MATCH(B$5,Metrics!$B$5:$E$5,0)))=0,"",INDEX(Metrics!$B$6:$E$70,ROW($A10)-ROW($A$5),MATCH(B$5,Metrics!$B$5:$E$5,0))),"")</f>
        <v>105</v>
      </c>
      <c r="C10" s="178" t="str">
        <f>IFERROR(IF(LEN(INDEX(Metrics!$B$6:$E$70,ROW($A10)-ROW($A$5),MATCH(C$5,Metrics!$B$5:$E$5,0)))=0,"",INDEX(Metrics!$B$6:$E$70,ROW($A10)-ROW($A$5),MATCH(C$5,Metrics!$B$5:$E$5,0))),"")</f>
        <v>Efficiency and Speed</v>
      </c>
      <c r="D10" s="178" t="str">
        <f>IFERROR(IF(LEN(INDEX(Metrics!$B$6:$E$70,ROW($A10)-ROW($A$5),MATCH(D$5,Metrics!$B$5:$E$5,0)))=0,"",INDEX(Metrics!$B$6:$E$70,ROW($A10)-ROW($A$5),MATCH(D$5,Metrics!$B$5:$E$5,0))),"")</f>
        <v>Screening Efficiency</v>
      </c>
      <c r="E10" s="42" t="str">
        <f>IFERROR(IF(LEN(INDEX(Metrics!$B$6:$E$70,ROW($A10)-ROW($A$5),MATCH(E$5,Metrics!$B$5:$E$5,0)))=0,"",INDEX(Metrics!$B$6:$E$70,ROW($A10)-ROW($A$5),MATCH(E$5,Metrics!$B$5:$E$5,0))),"")</f>
        <v>%</v>
      </c>
      <c r="F10" s="49">
        <f>IFERROR(IF(INDEX(Metrics!$G$6:$G$70,MATCH(PY_Actual_Cumulative!$D10,Metrics!$D$6:$D$70,0))=Calc!$K$8,SUM(PY_Actual!$F10:F10),AVERAGE(PY_Actual!$F10:F10)),"")</f>
        <v>0.2</v>
      </c>
      <c r="G10" s="49">
        <f>IFERROR(IF(INDEX(Metrics!$G$6:$G$70,MATCH(PY_Actual_Cumulative!$D10,Metrics!$D$6:$D$70,0))=Calc!$K$8,SUM(PY_Actual!$F10:G10),AVERAGE(PY_Actual!$F10:G10)),"")</f>
        <v>0.22500000000000001</v>
      </c>
      <c r="H10" s="49">
        <f>IFERROR(IF(INDEX(Metrics!$G$6:$G$70,MATCH(PY_Actual_Cumulative!$D10,Metrics!$D$6:$D$70,0))=Calc!$K$8,SUM(PY_Actual!$F10:H10),AVERAGE(PY_Actual!$F10:H10)),"")</f>
        <v>0.28333333333333338</v>
      </c>
      <c r="I10" s="49">
        <f>IFERROR(IF(INDEX(Metrics!$G$6:$G$70,MATCH(PY_Actual_Cumulative!$D10,Metrics!$D$6:$D$70,0))=Calc!$K$8,SUM(PY_Actual!$F10:I10),AVERAGE(PY_Actual!$F10:I10)),"")</f>
        <v>0.34250000000000003</v>
      </c>
      <c r="J10" s="49">
        <f>IFERROR(IF(INDEX(Metrics!$G$6:$G$70,MATCH(PY_Actual_Cumulative!$D10,Metrics!$D$6:$D$70,0))=Calc!$K$8,SUM(PY_Actual!$F10:J10),AVERAGE(PY_Actual!$F10:J10)),"")</f>
        <v>0.33400000000000002</v>
      </c>
      <c r="K10" s="49">
        <f>IFERROR(IF(INDEX(Metrics!$G$6:$G$70,MATCH(PY_Actual_Cumulative!$D10,Metrics!$D$6:$D$70,0))=Calc!$K$8,SUM(PY_Actual!$F10:K10),AVERAGE(PY_Actual!$F10:K10)),"")</f>
        <v>0.32833333333333337</v>
      </c>
      <c r="L10" s="50">
        <f>IFERROR(IF(INDEX(Metrics!$G$6:$G$70,MATCH(PY_Actual_Cumulative!$D10,Metrics!$D$6:$D$70,0))=Calc!$K$8,SUM(PY_Actual!$F10:L10),AVERAGE(PY_Actual!$F10:L10)),"")</f>
        <v>0.32833333333333337</v>
      </c>
      <c r="M10" s="50">
        <f>IFERROR(IF(INDEX(Metrics!$G$6:$G$70,MATCH(PY_Actual_Cumulative!$D10,Metrics!$D$6:$D$70,0))=Calc!$K$8,SUM(PY_Actual!$F10:M10),AVERAGE(PY_Actual!$F10:M10)),"")</f>
        <v>0.32833333333333337</v>
      </c>
      <c r="N10" s="50">
        <f>IFERROR(IF(INDEX(Metrics!$G$6:$G$70,MATCH(PY_Actual_Cumulative!$D10,Metrics!$D$6:$D$70,0))=Calc!$K$8,SUM(PY_Actual!$F10:N10),AVERAGE(PY_Actual!$F10:N10)),"")</f>
        <v>0.32833333333333337</v>
      </c>
      <c r="O10" s="50">
        <f>IFERROR(IF(INDEX(Metrics!$G$6:$G$70,MATCH(PY_Actual_Cumulative!$D10,Metrics!$D$6:$D$70,0))=Calc!$K$8,SUM(PY_Actual!$F10:O10),AVERAGE(PY_Actual!$F10:O10)),"")</f>
        <v>0.32833333333333337</v>
      </c>
      <c r="P10" s="50">
        <f>IFERROR(IF(INDEX(Metrics!$G$6:$G$70,MATCH(PY_Actual_Cumulative!$D10,Metrics!$D$6:$D$70,0))=Calc!$K$8,SUM(PY_Actual!$F10:P10),AVERAGE(PY_Actual!$F10:P10)),"")</f>
        <v>0.32833333333333337</v>
      </c>
      <c r="Q10" s="80">
        <f>IFERROR(IF(INDEX(Metrics!$G$6:$G$70,MATCH(PY_Actual_Cumulative!$D10,Metrics!$D$6:$D$70,0))=Calc!$K$8,SUM(PY_Actual!$F10:Q10),AVERAGE(PY_Actual!$F10:Q10)),"")</f>
        <v>0.32833333333333337</v>
      </c>
    </row>
    <row r="11" spans="1:17" x14ac:dyDescent="0.25">
      <c r="A11" s="3"/>
      <c r="B11" s="69">
        <f>IFERROR(IF(LEN(INDEX(Metrics!$B$6:$E$70,ROW($A11)-ROW($A$5),MATCH(B$5,Metrics!$B$5:$E$5,0)))=0,"",INDEX(Metrics!$B$6:$E$70,ROW($A11)-ROW($A$5),MATCH(B$5,Metrics!$B$5:$E$5,0))),"")</f>
        <v>106</v>
      </c>
      <c r="C11" s="178" t="str">
        <f>IFERROR(IF(LEN(INDEX(Metrics!$B$6:$E$70,ROW($A11)-ROW($A$5),MATCH(C$5,Metrics!$B$5:$E$5,0)))=0,"",INDEX(Metrics!$B$6:$E$70,ROW($A11)-ROW($A$5),MATCH(C$5,Metrics!$B$5:$E$5,0))),"")</f>
        <v>Efficiency and Speed</v>
      </c>
      <c r="D11" s="178" t="str">
        <f>IFERROR(IF(LEN(INDEX(Metrics!$B$6:$E$70,ROW($A11)-ROW($A$5),MATCH(D$5,Metrics!$B$5:$E$5,0)))=0,"",INDEX(Metrics!$B$6:$E$70,ROW($A11)-ROW($A$5),MATCH(D$5,Metrics!$B$5:$E$5,0))),"")</f>
        <v/>
      </c>
      <c r="E11" s="42" t="str">
        <f>IFERROR(IF(LEN(INDEX(Metrics!$B$6:$E$70,ROW($A11)-ROW($A$5),MATCH(E$5,Metrics!$B$5:$E$5,0)))=0,"",INDEX(Metrics!$B$6:$E$70,ROW($A11)-ROW($A$5),MATCH(E$5,Metrics!$B$5:$E$5,0))),"")</f>
        <v/>
      </c>
      <c r="F11" s="42" t="str">
        <f>IFERROR(IF(INDEX(Metrics!$G$6:$G$70,MATCH(PY_Actual_Cumulative!$D11,Metrics!$D$6:$D$70,0))=Calc!$K$8,SUM(PY_Actual!$F11:F11),AVERAGE(PY_Actual!$F11:F11)),"")</f>
        <v/>
      </c>
      <c r="G11" s="42" t="str">
        <f>IFERROR(IF(INDEX(Metrics!$G$6:$G$70,MATCH(PY_Actual_Cumulative!$D11,Metrics!$D$6:$D$70,0))=Calc!$K$8,SUM(PY_Actual!$F11:G11),AVERAGE(PY_Actual!$F11:G11)),"")</f>
        <v/>
      </c>
      <c r="H11" s="42" t="str">
        <f>IFERROR(IF(INDEX(Metrics!$G$6:$G$70,MATCH(PY_Actual_Cumulative!$D11,Metrics!$D$6:$D$70,0))=Calc!$K$8,SUM(PY_Actual!$F11:H11),AVERAGE(PY_Actual!$F11:H11)),"")</f>
        <v/>
      </c>
      <c r="I11" s="42" t="str">
        <f>IFERROR(IF(INDEX(Metrics!$G$6:$G$70,MATCH(PY_Actual_Cumulative!$D11,Metrics!$D$6:$D$70,0))=Calc!$K$8,SUM(PY_Actual!$F11:I11),AVERAGE(PY_Actual!$F11:I11)),"")</f>
        <v/>
      </c>
      <c r="J11" s="42" t="str">
        <f>IFERROR(IF(INDEX(Metrics!$G$6:$G$70,MATCH(PY_Actual_Cumulative!$D11,Metrics!$D$6:$D$70,0))=Calc!$K$8,SUM(PY_Actual!$F11:J11),AVERAGE(PY_Actual!$F11:J11)),"")</f>
        <v/>
      </c>
      <c r="K11" s="42" t="str">
        <f>IFERROR(IF(INDEX(Metrics!$G$6:$G$70,MATCH(PY_Actual_Cumulative!$D11,Metrics!$D$6:$D$70,0))=Calc!$K$8,SUM(PY_Actual!$F11:K11),AVERAGE(PY_Actual!$F11:K11)),"")</f>
        <v/>
      </c>
      <c r="L11" s="195" t="str">
        <f>IFERROR(IF(INDEX(Metrics!$G$6:$G$70,MATCH(PY_Actual_Cumulative!$D11,Metrics!$D$6:$D$70,0))=Calc!$K$8,SUM(PY_Actual!$F11:L11),AVERAGE(PY_Actual!$F11:L11)),"")</f>
        <v/>
      </c>
      <c r="M11" s="195" t="str">
        <f>IFERROR(IF(INDEX(Metrics!$G$6:$G$70,MATCH(PY_Actual_Cumulative!$D11,Metrics!$D$6:$D$70,0))=Calc!$K$8,SUM(PY_Actual!$F11:M11),AVERAGE(PY_Actual!$F11:M11)),"")</f>
        <v/>
      </c>
      <c r="N11" s="195" t="str">
        <f>IFERROR(IF(INDEX(Metrics!$G$6:$G$70,MATCH(PY_Actual_Cumulative!$D11,Metrics!$D$6:$D$70,0))=Calc!$K$8,SUM(PY_Actual!$F11:N11),AVERAGE(PY_Actual!$F11:N11)),"")</f>
        <v/>
      </c>
      <c r="O11" s="195" t="str">
        <f>IFERROR(IF(INDEX(Metrics!$G$6:$G$70,MATCH(PY_Actual_Cumulative!$D11,Metrics!$D$6:$D$70,0))=Calc!$K$8,SUM(PY_Actual!$F11:O11),AVERAGE(PY_Actual!$F11:O11)),"")</f>
        <v/>
      </c>
      <c r="P11" s="195" t="str">
        <f>IFERROR(IF(INDEX(Metrics!$G$6:$G$70,MATCH(PY_Actual_Cumulative!$D11,Metrics!$D$6:$D$70,0))=Calc!$K$8,SUM(PY_Actual!$F11:P11),AVERAGE(PY_Actual!$F11:P11)),"")</f>
        <v/>
      </c>
      <c r="Q11" s="196" t="str">
        <f>IFERROR(IF(INDEX(Metrics!$G$6:$G$70,MATCH(PY_Actual_Cumulative!$D11,Metrics!$D$6:$D$70,0))=Calc!$K$8,SUM(PY_Actual!$F11:Q11),AVERAGE(PY_Actual!$F11:Q11)),"")</f>
        <v/>
      </c>
    </row>
    <row r="12" spans="1:17" x14ac:dyDescent="0.25">
      <c r="A12" s="3"/>
      <c r="B12" s="69">
        <f>IFERROR(IF(LEN(INDEX(Metrics!$B$6:$E$70,ROW($A12)-ROW($A$5),MATCH(B$5,Metrics!$B$5:$E$5,0)))=0,"",INDEX(Metrics!$B$6:$E$70,ROW($A12)-ROW($A$5),MATCH(B$5,Metrics!$B$5:$E$5,0))),"")</f>
        <v>107</v>
      </c>
      <c r="C12" s="178" t="str">
        <f>IFERROR(IF(LEN(INDEX(Metrics!$B$6:$E$70,ROW($A12)-ROW($A$5),MATCH(C$5,Metrics!$B$5:$E$5,0)))=0,"",INDEX(Metrics!$B$6:$E$70,ROW($A12)-ROW($A$5),MATCH(C$5,Metrics!$B$5:$E$5,0))),"")</f>
        <v>Efficiency and Speed</v>
      </c>
      <c r="D12" s="178" t="str">
        <f>IFERROR(IF(LEN(INDEX(Metrics!$B$6:$E$70,ROW($A12)-ROW($A$5),MATCH(D$5,Metrics!$B$5:$E$5,0)))=0,"",INDEX(Metrics!$B$6:$E$70,ROW($A12)-ROW($A$5),MATCH(D$5,Metrics!$B$5:$E$5,0))),"")</f>
        <v/>
      </c>
      <c r="E12" s="42" t="str">
        <f>IFERROR(IF(LEN(INDEX(Metrics!$B$6:$E$70,ROW($A12)-ROW($A$5),MATCH(E$5,Metrics!$B$5:$E$5,0)))=0,"",INDEX(Metrics!$B$6:$E$70,ROW($A12)-ROW($A$5),MATCH(E$5,Metrics!$B$5:$E$5,0))),"")</f>
        <v/>
      </c>
      <c r="F12" s="42" t="str">
        <f>IFERROR(IF(INDEX(Metrics!$G$6:$G$70,MATCH(PY_Actual_Cumulative!$D12,Metrics!$D$6:$D$70,0))=Calc!$K$8,SUM(PY_Actual!$F12:F12),AVERAGE(PY_Actual!$F12:F12)),"")</f>
        <v/>
      </c>
      <c r="G12" s="42" t="str">
        <f>IFERROR(IF(INDEX(Metrics!$G$6:$G$70,MATCH(PY_Actual_Cumulative!$D12,Metrics!$D$6:$D$70,0))=Calc!$K$8,SUM(PY_Actual!$F12:G12),AVERAGE(PY_Actual!$F12:G12)),"")</f>
        <v/>
      </c>
      <c r="H12" s="42" t="str">
        <f>IFERROR(IF(INDEX(Metrics!$G$6:$G$70,MATCH(PY_Actual_Cumulative!$D12,Metrics!$D$6:$D$70,0))=Calc!$K$8,SUM(PY_Actual!$F12:H12),AVERAGE(PY_Actual!$F12:H12)),"")</f>
        <v/>
      </c>
      <c r="I12" s="42" t="str">
        <f>IFERROR(IF(INDEX(Metrics!$G$6:$G$70,MATCH(PY_Actual_Cumulative!$D12,Metrics!$D$6:$D$70,0))=Calc!$K$8,SUM(PY_Actual!$F12:I12),AVERAGE(PY_Actual!$F12:I12)),"")</f>
        <v/>
      </c>
      <c r="J12" s="42" t="str">
        <f>IFERROR(IF(INDEX(Metrics!$G$6:$G$70,MATCH(PY_Actual_Cumulative!$D12,Metrics!$D$6:$D$70,0))=Calc!$K$8,SUM(PY_Actual!$F12:J12),AVERAGE(PY_Actual!$F12:J12)),"")</f>
        <v/>
      </c>
      <c r="K12" s="42" t="str">
        <f>IFERROR(IF(INDEX(Metrics!$G$6:$G$70,MATCH(PY_Actual_Cumulative!$D12,Metrics!$D$6:$D$70,0))=Calc!$K$8,SUM(PY_Actual!$F12:K12),AVERAGE(PY_Actual!$F12:K12)),"")</f>
        <v/>
      </c>
      <c r="L12" s="42" t="str">
        <f>IFERROR(IF(INDEX(Metrics!$G$6:$G$70,MATCH(PY_Actual_Cumulative!$D12,Metrics!$D$6:$D$70,0))=Calc!$K$8,SUM(PY_Actual!$F12:L12),AVERAGE(PY_Actual!$F12:L12)),"")</f>
        <v/>
      </c>
      <c r="M12" s="42" t="str">
        <f>IFERROR(IF(INDEX(Metrics!$G$6:$G$70,MATCH(PY_Actual_Cumulative!$D12,Metrics!$D$6:$D$70,0))=Calc!$K$8,SUM(PY_Actual!$F12:M12),AVERAGE(PY_Actual!$F12:M12)),"")</f>
        <v/>
      </c>
      <c r="N12" s="42" t="str">
        <f>IFERROR(IF(INDEX(Metrics!$G$6:$G$70,MATCH(PY_Actual_Cumulative!$D12,Metrics!$D$6:$D$70,0))=Calc!$K$8,SUM(PY_Actual!$F12:N12),AVERAGE(PY_Actual!$F12:N12)),"")</f>
        <v/>
      </c>
      <c r="O12" s="42" t="str">
        <f>IFERROR(IF(INDEX(Metrics!$G$6:$G$70,MATCH(PY_Actual_Cumulative!$D12,Metrics!$D$6:$D$70,0))=Calc!$K$8,SUM(PY_Actual!$F12:O12),AVERAGE(PY_Actual!$F12:O12)),"")</f>
        <v/>
      </c>
      <c r="P12" s="42" t="str">
        <f>IFERROR(IF(INDEX(Metrics!$G$6:$G$70,MATCH(PY_Actual_Cumulative!$D12,Metrics!$D$6:$D$70,0))=Calc!$K$8,SUM(PY_Actual!$F12:P12),AVERAGE(PY_Actual!$F12:P12)),"")</f>
        <v/>
      </c>
      <c r="Q12" s="197" t="str">
        <f>IFERROR(IF(INDEX(Metrics!$G$6:$G$70,MATCH(PY_Actual_Cumulative!$D12,Metrics!$D$6:$D$70,0))=Calc!$K$8,SUM(PY_Actual!$F12:Q12),AVERAGE(PY_Actual!$F12:Q12)),"")</f>
        <v/>
      </c>
    </row>
    <row r="13" spans="1:17" x14ac:dyDescent="0.25">
      <c r="A13" s="3"/>
      <c r="B13" s="69">
        <f>IFERROR(IF(LEN(INDEX(Metrics!$B$6:$E$70,ROW($A13)-ROW($A$5),MATCH(B$5,Metrics!$B$5:$E$5,0)))=0,"",INDEX(Metrics!$B$6:$E$70,ROW($A13)-ROW($A$5),MATCH(B$5,Metrics!$B$5:$E$5,0))),"")</f>
        <v>201</v>
      </c>
      <c r="C13" s="178" t="str">
        <f>IFERROR(IF(LEN(INDEX(Metrics!$B$6:$E$70,ROW($A13)-ROW($A$5),MATCH(C$5,Metrics!$B$5:$E$5,0)))=0,"",INDEX(Metrics!$B$6:$E$70,ROW($A13)-ROW($A$5),MATCH(C$5,Metrics!$B$5:$E$5,0))),"")</f>
        <v>Cost and Investment</v>
      </c>
      <c r="D13" s="178" t="str">
        <f>IFERROR(IF(LEN(INDEX(Metrics!$B$6:$E$70,ROW($A13)-ROW($A$5),MATCH(D$5,Metrics!$B$5:$E$5,0)))=0,"",INDEX(Metrics!$B$6:$E$70,ROW($A13)-ROW($A$5),MATCH(D$5,Metrics!$B$5:$E$5,0))),"")</f>
        <v>Cost per Hire</v>
      </c>
      <c r="E13" s="42" t="str">
        <f>IFERROR(IF(LEN(INDEX(Metrics!$B$6:$E$70,ROW($A13)-ROW($A$5),MATCH(E$5,Metrics!$B$5:$E$5,0)))=0,"",INDEX(Metrics!$B$6:$E$70,ROW($A13)-ROW($A$5),MATCH(E$5,Metrics!$B$5:$E$5,0))),"")</f>
        <v>USD</v>
      </c>
      <c r="F13" s="52">
        <f>IFERROR(IF(INDEX(Metrics!$G$6:$G$70,MATCH(PY_Actual_Cumulative!$D13,Metrics!$D$6:$D$70,0))=Calc!$K$8,SUM(PY_Actual!$F13:F13),AVERAGE(PY_Actual!$F13:F13)),"")</f>
        <v>800</v>
      </c>
      <c r="G13" s="52">
        <f>IFERROR(IF(INDEX(Metrics!$G$6:$G$70,MATCH(PY_Actual_Cumulative!$D13,Metrics!$D$6:$D$70,0))=Calc!$K$8,SUM(PY_Actual!$F13:G13),AVERAGE(PY_Actual!$F13:G13)),"")</f>
        <v>1000</v>
      </c>
      <c r="H13" s="52">
        <f>IFERROR(IF(INDEX(Metrics!$G$6:$G$70,MATCH(PY_Actual_Cumulative!$D13,Metrics!$D$6:$D$70,0))=Calc!$K$8,SUM(PY_Actual!$F13:H13),AVERAGE(PY_Actual!$F13:H13)),"")</f>
        <v>833.33333333333337</v>
      </c>
      <c r="I13" s="52">
        <f>IFERROR(IF(INDEX(Metrics!$G$6:$G$70,MATCH(PY_Actual_Cumulative!$D13,Metrics!$D$6:$D$70,0))=Calc!$K$8,SUM(PY_Actual!$F13:I13),AVERAGE(PY_Actual!$F13:I13)),"")</f>
        <v>812.5</v>
      </c>
      <c r="J13" s="52">
        <f>IFERROR(IF(INDEX(Metrics!$G$6:$G$70,MATCH(PY_Actual_Cumulative!$D13,Metrics!$D$6:$D$70,0))=Calc!$K$8,SUM(PY_Actual!$F13:J13),AVERAGE(PY_Actual!$F13:J13)),"")</f>
        <v>1010</v>
      </c>
      <c r="K13" s="52">
        <f>IFERROR(IF(INDEX(Metrics!$G$6:$G$70,MATCH(PY_Actual_Cumulative!$D13,Metrics!$D$6:$D$70,0))=Calc!$K$8,SUM(PY_Actual!$F13:K13),AVERAGE(PY_Actual!$F13:K13)),"")</f>
        <v>1041.6666666666667</v>
      </c>
      <c r="L13" s="52">
        <f>IFERROR(IF(INDEX(Metrics!$G$6:$G$70,MATCH(PY_Actual_Cumulative!$D13,Metrics!$D$6:$D$70,0))=Calc!$K$8,SUM(PY_Actual!$F13:L13),AVERAGE(PY_Actual!$F13:L13)),"")</f>
        <v>1041.6666666666667</v>
      </c>
      <c r="M13" s="52">
        <f>IFERROR(IF(INDEX(Metrics!$G$6:$G$70,MATCH(PY_Actual_Cumulative!$D13,Metrics!$D$6:$D$70,0))=Calc!$K$8,SUM(PY_Actual!$F13:M13),AVERAGE(PY_Actual!$F13:M13)),"")</f>
        <v>1041.6666666666667</v>
      </c>
      <c r="N13" s="52">
        <f>IFERROR(IF(INDEX(Metrics!$G$6:$G$70,MATCH(PY_Actual_Cumulative!$D13,Metrics!$D$6:$D$70,0))=Calc!$K$8,SUM(PY_Actual!$F13:N13),AVERAGE(PY_Actual!$F13:N13)),"")</f>
        <v>1041.6666666666667</v>
      </c>
      <c r="O13" s="52">
        <f>IFERROR(IF(INDEX(Metrics!$G$6:$G$70,MATCH(PY_Actual_Cumulative!$D13,Metrics!$D$6:$D$70,0))=Calc!$K$8,SUM(PY_Actual!$F13:O13),AVERAGE(PY_Actual!$F13:O13)),"")</f>
        <v>1041.6666666666667</v>
      </c>
      <c r="P13" s="52">
        <f>IFERROR(IF(INDEX(Metrics!$G$6:$G$70,MATCH(PY_Actual_Cumulative!$D13,Metrics!$D$6:$D$70,0))=Calc!$K$8,SUM(PY_Actual!$F13:P13),AVERAGE(PY_Actual!$F13:P13)),"")</f>
        <v>1041.6666666666667</v>
      </c>
      <c r="Q13" s="82">
        <f>IFERROR(IF(INDEX(Metrics!$G$6:$G$70,MATCH(PY_Actual_Cumulative!$D13,Metrics!$D$6:$D$70,0))=Calc!$K$8,SUM(PY_Actual!$F13:Q13),AVERAGE(PY_Actual!$F13:Q13)),"")</f>
        <v>1041.6666666666667</v>
      </c>
    </row>
    <row r="14" spans="1:17" x14ac:dyDescent="0.25">
      <c r="A14" s="3"/>
      <c r="B14" s="69">
        <f>IFERROR(IF(LEN(INDEX(Metrics!$B$6:$E$70,ROW($A14)-ROW($A$5),MATCH(B$5,Metrics!$B$5:$E$5,0)))=0,"",INDEX(Metrics!$B$6:$E$70,ROW($A14)-ROW($A$5),MATCH(B$5,Metrics!$B$5:$E$5,0))),"")</f>
        <v>202</v>
      </c>
      <c r="C14" s="178" t="str">
        <f>IFERROR(IF(LEN(INDEX(Metrics!$B$6:$E$70,ROW($A14)-ROW($A$5),MATCH(C$5,Metrics!$B$5:$E$5,0)))=0,"",INDEX(Metrics!$B$6:$E$70,ROW($A14)-ROW($A$5),MATCH(C$5,Metrics!$B$5:$E$5,0))),"")</f>
        <v>Cost and Investment</v>
      </c>
      <c r="D14" s="178" t="str">
        <f>IFERROR(IF(LEN(INDEX(Metrics!$B$6:$E$70,ROW($A14)-ROW($A$5),MATCH(D$5,Metrics!$B$5:$E$5,0)))=0,"",INDEX(Metrics!$B$6:$E$70,ROW($A14)-ROW($A$5),MATCH(D$5,Metrics!$B$5:$E$5,0))),"")</f>
        <v>Recruitment Marketing ROI</v>
      </c>
      <c r="E14" s="42" t="str">
        <f>IFERROR(IF(LEN(INDEX(Metrics!$B$6:$E$70,ROW($A14)-ROW($A$5),MATCH(E$5,Metrics!$B$5:$E$5,0)))=0,"",INDEX(Metrics!$B$6:$E$70,ROW($A14)-ROW($A$5),MATCH(E$5,Metrics!$B$5:$E$5,0))),"")</f>
        <v>%</v>
      </c>
      <c r="F14" s="50">
        <f>IFERROR(IF(INDEX(Metrics!$G$6:$G$70,MATCH(PY_Actual_Cumulative!$D14,Metrics!$D$6:$D$70,0))=Calc!$K$8,SUM(PY_Actual!$F14:F14),AVERAGE(PY_Actual!$F14:F14)),"")</f>
        <v>0.12</v>
      </c>
      <c r="G14" s="50">
        <f>IFERROR(IF(INDEX(Metrics!$G$6:$G$70,MATCH(PY_Actual_Cumulative!$D14,Metrics!$D$6:$D$70,0))=Calc!$K$8,SUM(PY_Actual!$F14:G14),AVERAGE(PY_Actual!$F14:G14)),"")</f>
        <v>0.12</v>
      </c>
      <c r="H14" s="50">
        <f>IFERROR(IF(INDEX(Metrics!$G$6:$G$70,MATCH(PY_Actual_Cumulative!$D14,Metrics!$D$6:$D$70,0))=Calc!$K$8,SUM(PY_Actual!$F14:H14),AVERAGE(PY_Actual!$F14:H14)),"")</f>
        <v>0.13</v>
      </c>
      <c r="I14" s="50">
        <f>IFERROR(IF(INDEX(Metrics!$G$6:$G$70,MATCH(PY_Actual_Cumulative!$D14,Metrics!$D$6:$D$70,0))=Calc!$K$8,SUM(PY_Actual!$F14:I14),AVERAGE(PY_Actual!$F14:I14)),"")</f>
        <v>0.13500000000000001</v>
      </c>
      <c r="J14" s="50">
        <f>IFERROR(IF(INDEX(Metrics!$G$6:$G$70,MATCH(PY_Actual_Cumulative!$D14,Metrics!$D$6:$D$70,0))=Calc!$K$8,SUM(PY_Actual!$F14:J14),AVERAGE(PY_Actual!$F14:J14)),"")</f>
        <v>0.14799999999999999</v>
      </c>
      <c r="K14" s="50">
        <f>IFERROR(IF(INDEX(Metrics!$G$6:$G$70,MATCH(PY_Actual_Cumulative!$D14,Metrics!$D$6:$D$70,0))=Calc!$K$8,SUM(PY_Actual!$F14:K14),AVERAGE(PY_Actual!$F14:K14)),"")</f>
        <v>0.15333333333333332</v>
      </c>
      <c r="L14" s="50">
        <f>IFERROR(IF(INDEX(Metrics!$G$6:$G$70,MATCH(PY_Actual_Cumulative!$D14,Metrics!$D$6:$D$70,0))=Calc!$K$8,SUM(PY_Actual!$F14:L14),AVERAGE(PY_Actual!$F14:L14)),"")</f>
        <v>0.15333333333333332</v>
      </c>
      <c r="M14" s="50">
        <f>IFERROR(IF(INDEX(Metrics!$G$6:$G$70,MATCH(PY_Actual_Cumulative!$D14,Metrics!$D$6:$D$70,0))=Calc!$K$8,SUM(PY_Actual!$F14:M14),AVERAGE(PY_Actual!$F14:M14)),"")</f>
        <v>0.15333333333333332</v>
      </c>
      <c r="N14" s="50">
        <f>IFERROR(IF(INDEX(Metrics!$G$6:$G$70,MATCH(PY_Actual_Cumulative!$D14,Metrics!$D$6:$D$70,0))=Calc!$K$8,SUM(PY_Actual!$F14:N14),AVERAGE(PY_Actual!$F14:N14)),"")</f>
        <v>0.15333333333333332</v>
      </c>
      <c r="O14" s="50">
        <f>IFERROR(IF(INDEX(Metrics!$G$6:$G$70,MATCH(PY_Actual_Cumulative!$D14,Metrics!$D$6:$D$70,0))=Calc!$K$8,SUM(PY_Actual!$F14:O14),AVERAGE(PY_Actual!$F14:O14)),"")</f>
        <v>0.15333333333333332</v>
      </c>
      <c r="P14" s="50">
        <f>IFERROR(IF(INDEX(Metrics!$G$6:$G$70,MATCH(PY_Actual_Cumulative!$D14,Metrics!$D$6:$D$70,0))=Calc!$K$8,SUM(PY_Actual!$F14:P14),AVERAGE(PY_Actual!$F14:P14)),"")</f>
        <v>0.15333333333333332</v>
      </c>
      <c r="Q14" s="80">
        <f>IFERROR(IF(INDEX(Metrics!$G$6:$G$70,MATCH(PY_Actual_Cumulative!$D14,Metrics!$D$6:$D$70,0))=Calc!$K$8,SUM(PY_Actual!$F14:Q14),AVERAGE(PY_Actual!$F14:Q14)),"")</f>
        <v>0.15333333333333332</v>
      </c>
    </row>
    <row r="15" spans="1:17" x14ac:dyDescent="0.25">
      <c r="A15" s="3"/>
      <c r="B15" s="69">
        <f>IFERROR(IF(LEN(INDEX(Metrics!$B$6:$E$70,ROW($A15)-ROW($A$5),MATCH(B$5,Metrics!$B$5:$E$5,0)))=0,"",INDEX(Metrics!$B$6:$E$70,ROW($A15)-ROW($A$5),MATCH(B$5,Metrics!$B$5:$E$5,0))),"")</f>
        <v>203</v>
      </c>
      <c r="C15" s="178" t="str">
        <f>IFERROR(IF(LEN(INDEX(Metrics!$B$6:$E$70,ROW($A15)-ROW($A$5),MATCH(C$5,Metrics!$B$5:$E$5,0)))=0,"",INDEX(Metrics!$B$6:$E$70,ROW($A15)-ROW($A$5),MATCH(C$5,Metrics!$B$5:$E$5,0))),"")</f>
        <v>Cost and Investment</v>
      </c>
      <c r="D15" s="178" t="str">
        <f>IFERROR(IF(LEN(INDEX(Metrics!$B$6:$E$70,ROW($A15)-ROW($A$5),MATCH(D$5,Metrics!$B$5:$E$5,0)))=0,"",INDEX(Metrics!$B$6:$E$70,ROW($A15)-ROW($A$5),MATCH(D$5,Metrics!$B$5:$E$5,0))),"")</f>
        <v>Recruitment Cost Ratio</v>
      </c>
      <c r="E15" s="42" t="str">
        <f>IFERROR(IF(LEN(INDEX(Metrics!$B$6:$E$70,ROW($A15)-ROW($A$5),MATCH(E$5,Metrics!$B$5:$E$5,0)))=0,"",INDEX(Metrics!$B$6:$E$70,ROW($A15)-ROW($A$5),MATCH(E$5,Metrics!$B$5:$E$5,0))),"")</f>
        <v>%</v>
      </c>
      <c r="F15" s="49">
        <f>IFERROR(IF(INDEX(Metrics!$G$6:$G$70,MATCH(PY_Actual_Cumulative!$D15,Metrics!$D$6:$D$70,0))=Calc!$K$8,SUM(PY_Actual!$F15:F15),AVERAGE(PY_Actual!$F15:F15)),"")</f>
        <v>0.03</v>
      </c>
      <c r="G15" s="49">
        <f>IFERROR(IF(INDEX(Metrics!$G$6:$G$70,MATCH(PY_Actual_Cumulative!$D15,Metrics!$D$6:$D$70,0))=Calc!$K$8,SUM(PY_Actual!$F15:G15),AVERAGE(PY_Actual!$F15:G15)),"")</f>
        <v>0.03</v>
      </c>
      <c r="H15" s="49">
        <f>IFERROR(IF(INDEX(Metrics!$G$6:$G$70,MATCH(PY_Actual_Cumulative!$D15,Metrics!$D$6:$D$70,0))=Calc!$K$8,SUM(PY_Actual!$F15:H15),AVERAGE(PY_Actual!$F15:H15)),"")</f>
        <v>2.6666666666666668E-2</v>
      </c>
      <c r="I15" s="49">
        <f>IFERROR(IF(INDEX(Metrics!$G$6:$G$70,MATCH(PY_Actual_Cumulative!$D15,Metrics!$D$6:$D$70,0))=Calc!$K$8,SUM(PY_Actual!$F15:I15),AVERAGE(PY_Actual!$F15:I15)),"")</f>
        <v>2.5500000000000002E-2</v>
      </c>
      <c r="J15" s="49">
        <f>IFERROR(IF(INDEX(Metrics!$G$6:$G$70,MATCH(PY_Actual_Cumulative!$D15,Metrics!$D$6:$D$70,0))=Calc!$K$8,SUM(PY_Actual!$F15:J15),AVERAGE(PY_Actual!$F15:J15)),"")</f>
        <v>2.8400000000000002E-2</v>
      </c>
      <c r="K15" s="49">
        <f>IFERROR(IF(INDEX(Metrics!$G$6:$G$70,MATCH(PY_Actual_Cumulative!$D15,Metrics!$D$6:$D$70,0))=Calc!$K$8,SUM(PY_Actual!$F15:K15),AVERAGE(PY_Actual!$F15:K15)),"")</f>
        <v>2.5666666666666671E-2</v>
      </c>
      <c r="L15" s="49">
        <f>IFERROR(IF(INDEX(Metrics!$G$6:$G$70,MATCH(PY_Actual_Cumulative!$D15,Metrics!$D$6:$D$70,0))=Calc!$K$8,SUM(PY_Actual!$F15:L15),AVERAGE(PY_Actual!$F15:L15)),"")</f>
        <v>2.5666666666666671E-2</v>
      </c>
      <c r="M15" s="49">
        <f>IFERROR(IF(INDEX(Metrics!$G$6:$G$70,MATCH(PY_Actual_Cumulative!$D15,Metrics!$D$6:$D$70,0))=Calc!$K$8,SUM(PY_Actual!$F15:M15),AVERAGE(PY_Actual!$F15:M15)),"")</f>
        <v>2.5666666666666671E-2</v>
      </c>
      <c r="N15" s="49">
        <f>IFERROR(IF(INDEX(Metrics!$G$6:$G$70,MATCH(PY_Actual_Cumulative!$D15,Metrics!$D$6:$D$70,0))=Calc!$K$8,SUM(PY_Actual!$F15:N15),AVERAGE(PY_Actual!$F15:N15)),"")</f>
        <v>2.5666666666666671E-2</v>
      </c>
      <c r="O15" s="49">
        <f>IFERROR(IF(INDEX(Metrics!$G$6:$G$70,MATCH(PY_Actual_Cumulative!$D15,Metrics!$D$6:$D$70,0))=Calc!$K$8,SUM(PY_Actual!$F15:O15),AVERAGE(PY_Actual!$F15:O15)),"")</f>
        <v>2.5666666666666671E-2</v>
      </c>
      <c r="P15" s="49">
        <f>IFERROR(IF(INDEX(Metrics!$G$6:$G$70,MATCH(PY_Actual_Cumulative!$D15,Metrics!$D$6:$D$70,0))=Calc!$K$8,SUM(PY_Actual!$F15:P15),AVERAGE(PY_Actual!$F15:P15)),"")</f>
        <v>2.5666666666666671E-2</v>
      </c>
      <c r="Q15" s="83">
        <f>IFERROR(IF(INDEX(Metrics!$G$6:$G$70,MATCH(PY_Actual_Cumulative!$D15,Metrics!$D$6:$D$70,0))=Calc!$K$8,SUM(PY_Actual!$F15:Q15),AVERAGE(PY_Actual!$F15:Q15)),"")</f>
        <v>2.5666666666666671E-2</v>
      </c>
    </row>
    <row r="16" spans="1:17" x14ac:dyDescent="0.25">
      <c r="A16" s="3"/>
      <c r="B16" s="69">
        <f>IFERROR(IF(LEN(INDEX(Metrics!$B$6:$E$70,ROW($A16)-ROW($A$5),MATCH(B$5,Metrics!$B$5:$E$5,0)))=0,"",INDEX(Metrics!$B$6:$E$70,ROW($A16)-ROW($A$5),MATCH(B$5,Metrics!$B$5:$E$5,0))),"")</f>
        <v>204</v>
      </c>
      <c r="C16" s="178" t="str">
        <f>IFERROR(IF(LEN(INDEX(Metrics!$B$6:$E$70,ROW($A16)-ROW($A$5),MATCH(C$5,Metrics!$B$5:$E$5,0)))=0,"",INDEX(Metrics!$B$6:$E$70,ROW($A16)-ROW($A$5),MATCH(C$5,Metrics!$B$5:$E$5,0))),"")</f>
        <v>Cost and Investment</v>
      </c>
      <c r="D16" s="178" t="str">
        <f>IFERROR(IF(LEN(INDEX(Metrics!$B$6:$E$70,ROW($A16)-ROW($A$5),MATCH(D$5,Metrics!$B$5:$E$5,0)))=0,"",INDEX(Metrics!$B$6:$E$70,ROW($A16)-ROW($A$5),MATCH(D$5,Metrics!$B$5:$E$5,0))),"")</f>
        <v/>
      </c>
      <c r="E16" s="42" t="str">
        <f>IFERROR(IF(LEN(INDEX(Metrics!$B$6:$E$70,ROW($A16)-ROW($A$5),MATCH(E$5,Metrics!$B$5:$E$5,0)))=0,"",INDEX(Metrics!$B$6:$E$70,ROW($A16)-ROW($A$5),MATCH(E$5,Metrics!$B$5:$E$5,0))),"")</f>
        <v/>
      </c>
      <c r="F16" s="42" t="str">
        <f>IFERROR(IF(INDEX(Metrics!$G$6:$G$70,MATCH(PY_Actual_Cumulative!$D16,Metrics!$D$6:$D$70,0))=Calc!$K$8,SUM(PY_Actual!$F16:F16),AVERAGE(PY_Actual!$F16:F16)),"")</f>
        <v/>
      </c>
      <c r="G16" s="42" t="str">
        <f>IFERROR(IF(INDEX(Metrics!$G$6:$G$70,MATCH(PY_Actual_Cumulative!$D16,Metrics!$D$6:$D$70,0))=Calc!$K$8,SUM(PY_Actual!$F16:G16),AVERAGE(PY_Actual!$F16:G16)),"")</f>
        <v/>
      </c>
      <c r="H16" s="42" t="str">
        <f>IFERROR(IF(INDEX(Metrics!$G$6:$G$70,MATCH(PY_Actual_Cumulative!$D16,Metrics!$D$6:$D$70,0))=Calc!$K$8,SUM(PY_Actual!$F16:H16),AVERAGE(PY_Actual!$F16:H16)),"")</f>
        <v/>
      </c>
      <c r="I16" s="42" t="str">
        <f>IFERROR(IF(INDEX(Metrics!$G$6:$G$70,MATCH(PY_Actual_Cumulative!$D16,Metrics!$D$6:$D$70,0))=Calc!$K$8,SUM(PY_Actual!$F16:I16),AVERAGE(PY_Actual!$F16:I16)),"")</f>
        <v/>
      </c>
      <c r="J16" s="42" t="str">
        <f>IFERROR(IF(INDEX(Metrics!$G$6:$G$70,MATCH(PY_Actual_Cumulative!$D16,Metrics!$D$6:$D$70,0))=Calc!$K$8,SUM(PY_Actual!$F16:J16),AVERAGE(PY_Actual!$F16:J16)),"")</f>
        <v/>
      </c>
      <c r="K16" s="42" t="str">
        <f>IFERROR(IF(INDEX(Metrics!$G$6:$G$70,MATCH(PY_Actual_Cumulative!$D16,Metrics!$D$6:$D$70,0))=Calc!$K$8,SUM(PY_Actual!$F16:K16),AVERAGE(PY_Actual!$F16:K16)),"")</f>
        <v/>
      </c>
      <c r="L16" s="195" t="str">
        <f>IFERROR(IF(INDEX(Metrics!$G$6:$G$70,MATCH(PY_Actual_Cumulative!$D16,Metrics!$D$6:$D$70,0))=Calc!$K$8,SUM(PY_Actual!$F16:L16),AVERAGE(PY_Actual!$F16:L16)),"")</f>
        <v/>
      </c>
      <c r="M16" s="195" t="str">
        <f>IFERROR(IF(INDEX(Metrics!$G$6:$G$70,MATCH(PY_Actual_Cumulative!$D16,Metrics!$D$6:$D$70,0))=Calc!$K$8,SUM(PY_Actual!$F16:M16),AVERAGE(PY_Actual!$F16:M16)),"")</f>
        <v/>
      </c>
      <c r="N16" s="195" t="str">
        <f>IFERROR(IF(INDEX(Metrics!$G$6:$G$70,MATCH(PY_Actual_Cumulative!$D16,Metrics!$D$6:$D$70,0))=Calc!$K$8,SUM(PY_Actual!$F16:N16),AVERAGE(PY_Actual!$F16:N16)),"")</f>
        <v/>
      </c>
      <c r="O16" s="195" t="str">
        <f>IFERROR(IF(INDEX(Metrics!$G$6:$G$70,MATCH(PY_Actual_Cumulative!$D16,Metrics!$D$6:$D$70,0))=Calc!$K$8,SUM(PY_Actual!$F16:O16),AVERAGE(PY_Actual!$F16:O16)),"")</f>
        <v/>
      </c>
      <c r="P16" s="195" t="str">
        <f>IFERROR(IF(INDEX(Metrics!$G$6:$G$70,MATCH(PY_Actual_Cumulative!$D16,Metrics!$D$6:$D$70,0))=Calc!$K$8,SUM(PY_Actual!$F16:P16),AVERAGE(PY_Actual!$F16:P16)),"")</f>
        <v/>
      </c>
      <c r="Q16" s="196" t="str">
        <f>IFERROR(IF(INDEX(Metrics!$G$6:$G$70,MATCH(PY_Actual_Cumulative!$D16,Metrics!$D$6:$D$70,0))=Calc!$K$8,SUM(PY_Actual!$F16:Q16),AVERAGE(PY_Actual!$F16:Q16)),"")</f>
        <v/>
      </c>
    </row>
    <row r="17" spans="1:17" x14ac:dyDescent="0.25">
      <c r="A17" s="3"/>
      <c r="B17" s="69">
        <f>IFERROR(IF(LEN(INDEX(Metrics!$B$6:$E$70,ROW($A17)-ROW($A$5),MATCH(B$5,Metrics!$B$5:$E$5,0)))=0,"",INDEX(Metrics!$B$6:$E$70,ROW($A17)-ROW($A$5),MATCH(B$5,Metrics!$B$5:$E$5,0))),"")</f>
        <v>205</v>
      </c>
      <c r="C17" s="178" t="str">
        <f>IFERROR(IF(LEN(INDEX(Metrics!$B$6:$E$70,ROW($A17)-ROW($A$5),MATCH(C$5,Metrics!$B$5:$E$5,0)))=0,"",INDEX(Metrics!$B$6:$E$70,ROW($A17)-ROW($A$5),MATCH(C$5,Metrics!$B$5:$E$5,0))),"")</f>
        <v>Cost and Investment</v>
      </c>
      <c r="D17" s="178" t="str">
        <f>IFERROR(IF(LEN(INDEX(Metrics!$B$6:$E$70,ROW($A17)-ROW($A$5),MATCH(D$5,Metrics!$B$5:$E$5,0)))=0,"",INDEX(Metrics!$B$6:$E$70,ROW($A17)-ROW($A$5),MATCH(D$5,Metrics!$B$5:$E$5,0))),"")</f>
        <v/>
      </c>
      <c r="E17" s="42" t="str">
        <f>IFERROR(IF(LEN(INDEX(Metrics!$B$6:$E$70,ROW($A17)-ROW($A$5),MATCH(E$5,Metrics!$B$5:$E$5,0)))=0,"",INDEX(Metrics!$B$6:$E$70,ROW($A17)-ROW($A$5),MATCH(E$5,Metrics!$B$5:$E$5,0))),"")</f>
        <v/>
      </c>
      <c r="F17" s="42" t="str">
        <f>IFERROR(IF(INDEX(Metrics!$G$6:$G$70,MATCH(PY_Actual_Cumulative!$D17,Metrics!$D$6:$D$70,0))=Calc!$K$8,SUM(PY_Actual!$F17:F17),AVERAGE(PY_Actual!$F17:F17)),"")</f>
        <v/>
      </c>
      <c r="G17" s="42" t="str">
        <f>IFERROR(IF(INDEX(Metrics!$G$6:$G$70,MATCH(PY_Actual_Cumulative!$D17,Metrics!$D$6:$D$70,0))=Calc!$K$8,SUM(PY_Actual!$F17:G17),AVERAGE(PY_Actual!$F17:G17)),"")</f>
        <v/>
      </c>
      <c r="H17" s="42" t="str">
        <f>IFERROR(IF(INDEX(Metrics!$G$6:$G$70,MATCH(PY_Actual_Cumulative!$D17,Metrics!$D$6:$D$70,0))=Calc!$K$8,SUM(PY_Actual!$F17:H17),AVERAGE(PY_Actual!$F17:H17)),"")</f>
        <v/>
      </c>
      <c r="I17" s="42" t="str">
        <f>IFERROR(IF(INDEX(Metrics!$G$6:$G$70,MATCH(PY_Actual_Cumulative!$D17,Metrics!$D$6:$D$70,0))=Calc!$K$8,SUM(PY_Actual!$F17:I17),AVERAGE(PY_Actual!$F17:I17)),"")</f>
        <v/>
      </c>
      <c r="J17" s="42" t="str">
        <f>IFERROR(IF(INDEX(Metrics!$G$6:$G$70,MATCH(PY_Actual_Cumulative!$D17,Metrics!$D$6:$D$70,0))=Calc!$K$8,SUM(PY_Actual!$F17:J17),AVERAGE(PY_Actual!$F17:J17)),"")</f>
        <v/>
      </c>
      <c r="K17" s="42" t="str">
        <f>IFERROR(IF(INDEX(Metrics!$G$6:$G$70,MATCH(PY_Actual_Cumulative!$D17,Metrics!$D$6:$D$70,0))=Calc!$K$8,SUM(PY_Actual!$F17:K17),AVERAGE(PY_Actual!$F17:K17)),"")</f>
        <v/>
      </c>
      <c r="L17" s="195" t="str">
        <f>IFERROR(IF(INDEX(Metrics!$G$6:$G$70,MATCH(PY_Actual_Cumulative!$D17,Metrics!$D$6:$D$70,0))=Calc!$K$8,SUM(PY_Actual!$F17:L17),AVERAGE(PY_Actual!$F17:L17)),"")</f>
        <v/>
      </c>
      <c r="M17" s="195" t="str">
        <f>IFERROR(IF(INDEX(Metrics!$G$6:$G$70,MATCH(PY_Actual_Cumulative!$D17,Metrics!$D$6:$D$70,0))=Calc!$K$8,SUM(PY_Actual!$F17:M17),AVERAGE(PY_Actual!$F17:M17)),"")</f>
        <v/>
      </c>
      <c r="N17" s="195" t="str">
        <f>IFERROR(IF(INDEX(Metrics!$G$6:$G$70,MATCH(PY_Actual_Cumulative!$D17,Metrics!$D$6:$D$70,0))=Calc!$K$8,SUM(PY_Actual!$F17:N17),AVERAGE(PY_Actual!$F17:N17)),"")</f>
        <v/>
      </c>
      <c r="O17" s="195" t="str">
        <f>IFERROR(IF(INDEX(Metrics!$G$6:$G$70,MATCH(PY_Actual_Cumulative!$D17,Metrics!$D$6:$D$70,0))=Calc!$K$8,SUM(PY_Actual!$F17:O17),AVERAGE(PY_Actual!$F17:O17)),"")</f>
        <v/>
      </c>
      <c r="P17" s="195" t="str">
        <f>IFERROR(IF(INDEX(Metrics!$G$6:$G$70,MATCH(PY_Actual_Cumulative!$D17,Metrics!$D$6:$D$70,0))=Calc!$K$8,SUM(PY_Actual!$F17:P17),AVERAGE(PY_Actual!$F17:P17)),"")</f>
        <v/>
      </c>
      <c r="Q17" s="196" t="str">
        <f>IFERROR(IF(INDEX(Metrics!$G$6:$G$70,MATCH(PY_Actual_Cumulative!$D17,Metrics!$D$6:$D$70,0))=Calc!$K$8,SUM(PY_Actual!$F17:Q17),AVERAGE(PY_Actual!$F17:Q17)),"")</f>
        <v/>
      </c>
    </row>
    <row r="18" spans="1:17" x14ac:dyDescent="0.25">
      <c r="A18" s="3"/>
      <c r="B18" s="69">
        <f>IFERROR(IF(LEN(INDEX(Metrics!$B$6:$E$70,ROW($A18)-ROW($A$5),MATCH(B$5,Metrics!$B$5:$E$5,0)))=0,"",INDEX(Metrics!$B$6:$E$70,ROW($A18)-ROW($A$5),MATCH(B$5,Metrics!$B$5:$E$5,0))),"")</f>
        <v>301</v>
      </c>
      <c r="C18" s="178" t="str">
        <f>IFERROR(IF(LEN(INDEX(Metrics!$B$6:$E$70,ROW($A18)-ROW($A$5),MATCH(C$5,Metrics!$B$5:$E$5,0)))=0,"",INDEX(Metrics!$B$6:$E$70,ROW($A18)-ROW($A$5),MATCH(C$5,Metrics!$B$5:$E$5,0))),"")</f>
        <v>Quality &amp; Performance</v>
      </c>
      <c r="D18" s="178" t="str">
        <f>IFERROR(IF(LEN(INDEX(Metrics!$B$6:$E$70,ROW($A18)-ROW($A$5),MATCH(D$5,Metrics!$B$5:$E$5,0)))=0,"",INDEX(Metrics!$B$6:$E$70,ROW($A18)-ROW($A$5),MATCH(D$5,Metrics!$B$5:$E$5,0))),"")</f>
        <v>Performance of Hire</v>
      </c>
      <c r="E18" s="42" t="str">
        <f>IFERROR(IF(LEN(INDEX(Metrics!$B$6:$E$70,ROW($A18)-ROW($A$5),MATCH(E$5,Metrics!$B$5:$E$5,0)))=0,"",INDEX(Metrics!$B$6:$E$70,ROW($A18)-ROW($A$5),MATCH(E$5,Metrics!$B$5:$E$5,0))),"")</f>
        <v>Points</v>
      </c>
      <c r="F18" s="51">
        <f>IFERROR(IF(INDEX(Metrics!$G$6:$G$70,MATCH(PY_Actual_Cumulative!$D18,Metrics!$D$6:$D$70,0))=Calc!$K$8,SUM(PY_Actual!$F18:F18),AVERAGE(PY_Actual!$F18:F18)),"")</f>
        <v>85</v>
      </c>
      <c r="G18" s="51">
        <f>IFERROR(IF(INDEX(Metrics!$G$6:$G$70,MATCH(PY_Actual_Cumulative!$D18,Metrics!$D$6:$D$70,0))=Calc!$K$8,SUM(PY_Actual!$F18:G18),AVERAGE(PY_Actual!$F18:G18)),"")</f>
        <v>82.5</v>
      </c>
      <c r="H18" s="51">
        <f>IFERROR(IF(INDEX(Metrics!$G$6:$G$70,MATCH(PY_Actual_Cumulative!$D18,Metrics!$D$6:$D$70,0))=Calc!$K$8,SUM(PY_Actual!$F18:H18),AVERAGE(PY_Actual!$F18:H18)),"")</f>
        <v>83.333333333333329</v>
      </c>
      <c r="I18" s="51">
        <f>IFERROR(IF(INDEX(Metrics!$G$6:$G$70,MATCH(PY_Actual_Cumulative!$D18,Metrics!$D$6:$D$70,0))=Calc!$K$8,SUM(PY_Actual!$F18:I18),AVERAGE(PY_Actual!$F18:I18)),"")</f>
        <v>83.75</v>
      </c>
      <c r="J18" s="51">
        <f>IFERROR(IF(INDEX(Metrics!$G$6:$G$70,MATCH(PY_Actual_Cumulative!$D18,Metrics!$D$6:$D$70,0))=Calc!$K$8,SUM(PY_Actual!$F18:J18),AVERAGE(PY_Actual!$F18:J18)),"")</f>
        <v>83</v>
      </c>
      <c r="K18" s="51">
        <f>IFERROR(IF(INDEX(Metrics!$G$6:$G$70,MATCH(PY_Actual_Cumulative!$D18,Metrics!$D$6:$D$70,0))=Calc!$K$8,SUM(PY_Actual!$F18:K18),AVERAGE(PY_Actual!$F18:K18)),"")</f>
        <v>84.166666666666671</v>
      </c>
      <c r="L18" s="52">
        <f>IFERROR(IF(INDEX(Metrics!$G$6:$G$70,MATCH(PY_Actual_Cumulative!$D18,Metrics!$D$6:$D$70,0))=Calc!$K$8,SUM(PY_Actual!$F18:L18),AVERAGE(PY_Actual!$F18:L18)),"")</f>
        <v>84.166666666666671</v>
      </c>
      <c r="M18" s="52">
        <f>IFERROR(IF(INDEX(Metrics!$G$6:$G$70,MATCH(PY_Actual_Cumulative!$D18,Metrics!$D$6:$D$70,0))=Calc!$K$8,SUM(PY_Actual!$F18:M18),AVERAGE(PY_Actual!$F18:M18)),"")</f>
        <v>84.166666666666671</v>
      </c>
      <c r="N18" s="52">
        <f>IFERROR(IF(INDEX(Metrics!$G$6:$G$70,MATCH(PY_Actual_Cumulative!$D18,Metrics!$D$6:$D$70,0))=Calc!$K$8,SUM(PY_Actual!$F18:N18),AVERAGE(PY_Actual!$F18:N18)),"")</f>
        <v>84.166666666666671</v>
      </c>
      <c r="O18" s="52">
        <f>IFERROR(IF(INDEX(Metrics!$G$6:$G$70,MATCH(PY_Actual_Cumulative!$D18,Metrics!$D$6:$D$70,0))=Calc!$K$8,SUM(PY_Actual!$F18:O18),AVERAGE(PY_Actual!$F18:O18)),"")</f>
        <v>84.166666666666671</v>
      </c>
      <c r="P18" s="52">
        <f>IFERROR(IF(INDEX(Metrics!$G$6:$G$70,MATCH(PY_Actual_Cumulative!$D18,Metrics!$D$6:$D$70,0))=Calc!$K$8,SUM(PY_Actual!$F18:P18),AVERAGE(PY_Actual!$F18:P18)),"")</f>
        <v>84.166666666666671</v>
      </c>
      <c r="Q18" s="82">
        <f>IFERROR(IF(INDEX(Metrics!$G$6:$G$70,MATCH(PY_Actual_Cumulative!$D18,Metrics!$D$6:$D$70,0))=Calc!$K$8,SUM(PY_Actual!$F18:Q18),AVERAGE(PY_Actual!$F18:Q18)),"")</f>
        <v>84.166666666666671</v>
      </c>
    </row>
    <row r="19" spans="1:17" x14ac:dyDescent="0.25">
      <c r="A19" s="3"/>
      <c r="B19" s="69">
        <f>IFERROR(IF(LEN(INDEX(Metrics!$B$6:$E$70,ROW($A19)-ROW($A$5),MATCH(B$5,Metrics!$B$5:$E$5,0)))=0,"",INDEX(Metrics!$B$6:$E$70,ROW($A19)-ROW($A$5),MATCH(B$5,Metrics!$B$5:$E$5,0))),"")</f>
        <v>302</v>
      </c>
      <c r="C19" s="178" t="str">
        <f>IFERROR(IF(LEN(INDEX(Metrics!$B$6:$E$70,ROW($A19)-ROW($A$5),MATCH(C$5,Metrics!$B$5:$E$5,0)))=0,"",INDEX(Metrics!$B$6:$E$70,ROW($A19)-ROW($A$5),MATCH(C$5,Metrics!$B$5:$E$5,0))),"")</f>
        <v>Quality &amp; Performance</v>
      </c>
      <c r="D19" s="178" t="str">
        <f>IFERROR(IF(LEN(INDEX(Metrics!$B$6:$E$70,ROW($A19)-ROW($A$5),MATCH(D$5,Metrics!$B$5:$E$5,0)))=0,"",INDEX(Metrics!$B$6:$E$70,ROW($A19)-ROW($A$5),MATCH(D$5,Metrics!$B$5:$E$5,0))),"")</f>
        <v>First-Year Attrition</v>
      </c>
      <c r="E19" s="42" t="str">
        <f>IFERROR(IF(LEN(INDEX(Metrics!$B$6:$E$70,ROW($A19)-ROW($A$5),MATCH(E$5,Metrics!$B$5:$E$5,0)))=0,"",INDEX(Metrics!$B$6:$E$70,ROW($A19)-ROW($A$5),MATCH(E$5,Metrics!$B$5:$E$5,0))),"")</f>
        <v>%</v>
      </c>
      <c r="F19" s="49">
        <f>IFERROR(IF(INDEX(Metrics!$G$6:$G$70,MATCH(PY_Actual_Cumulative!$D19,Metrics!$D$6:$D$70,0))=Calc!$K$8,SUM(PY_Actual!$F19:F19),AVERAGE(PY_Actual!$F19:F19)),"")</f>
        <v>0.05</v>
      </c>
      <c r="G19" s="49">
        <f>IFERROR(IF(INDEX(Metrics!$G$6:$G$70,MATCH(PY_Actual_Cumulative!$D19,Metrics!$D$6:$D$70,0))=Calc!$K$8,SUM(PY_Actual!$F19:G19),AVERAGE(PY_Actual!$F19:G19)),"")</f>
        <v>5.5E-2</v>
      </c>
      <c r="H19" s="49">
        <f>IFERROR(IF(INDEX(Metrics!$G$6:$G$70,MATCH(PY_Actual_Cumulative!$D19,Metrics!$D$6:$D$70,0))=Calc!$K$8,SUM(PY_Actual!$F19:H19),AVERAGE(PY_Actual!$F19:H19)),"")</f>
        <v>7.0000000000000007E-2</v>
      </c>
      <c r="I19" s="49">
        <f>IFERROR(IF(INDEX(Metrics!$G$6:$G$70,MATCH(PY_Actual_Cumulative!$D19,Metrics!$D$6:$D$70,0))=Calc!$K$8,SUM(PY_Actual!$F19:I19),AVERAGE(PY_Actual!$F19:I19)),"")</f>
        <v>0.09</v>
      </c>
      <c r="J19" s="49">
        <f>IFERROR(IF(INDEX(Metrics!$G$6:$G$70,MATCH(PY_Actual_Cumulative!$D19,Metrics!$D$6:$D$70,0))=Calc!$K$8,SUM(PY_Actual!$F19:J19),AVERAGE(PY_Actual!$F19:J19)),"")</f>
        <v>0.10200000000000001</v>
      </c>
      <c r="K19" s="49">
        <f>IFERROR(IF(INDEX(Metrics!$G$6:$G$70,MATCH(PY_Actual_Cumulative!$D19,Metrics!$D$6:$D$70,0))=Calc!$K$8,SUM(PY_Actual!$F19:K19),AVERAGE(PY_Actual!$F19:K19)),"")</f>
        <v>0.11833333333333333</v>
      </c>
      <c r="L19" s="49">
        <f>IFERROR(IF(INDEX(Metrics!$G$6:$G$70,MATCH(PY_Actual_Cumulative!$D19,Metrics!$D$6:$D$70,0))=Calc!$K$8,SUM(PY_Actual!$F19:L19),AVERAGE(PY_Actual!$F19:L19)),"")</f>
        <v>0.11833333333333333</v>
      </c>
      <c r="M19" s="49">
        <f>IFERROR(IF(INDEX(Metrics!$G$6:$G$70,MATCH(PY_Actual_Cumulative!$D19,Metrics!$D$6:$D$70,0))=Calc!$K$8,SUM(PY_Actual!$F19:M19),AVERAGE(PY_Actual!$F19:M19)),"")</f>
        <v>0.11833333333333333</v>
      </c>
      <c r="N19" s="49">
        <f>IFERROR(IF(INDEX(Metrics!$G$6:$G$70,MATCH(PY_Actual_Cumulative!$D19,Metrics!$D$6:$D$70,0))=Calc!$K$8,SUM(PY_Actual!$F19:N19),AVERAGE(PY_Actual!$F19:N19)),"")</f>
        <v>0.11833333333333333</v>
      </c>
      <c r="O19" s="49">
        <f>IFERROR(IF(INDEX(Metrics!$G$6:$G$70,MATCH(PY_Actual_Cumulative!$D19,Metrics!$D$6:$D$70,0))=Calc!$K$8,SUM(PY_Actual!$F19:O19),AVERAGE(PY_Actual!$F19:O19)),"")</f>
        <v>0.11833333333333333</v>
      </c>
      <c r="P19" s="49">
        <f>IFERROR(IF(INDEX(Metrics!$G$6:$G$70,MATCH(PY_Actual_Cumulative!$D19,Metrics!$D$6:$D$70,0))=Calc!$K$8,SUM(PY_Actual!$F19:P19),AVERAGE(PY_Actual!$F19:P19)),"")</f>
        <v>0.11833333333333333</v>
      </c>
      <c r="Q19" s="83">
        <f>IFERROR(IF(INDEX(Metrics!$G$6:$G$70,MATCH(PY_Actual_Cumulative!$D19,Metrics!$D$6:$D$70,0))=Calc!$K$8,SUM(PY_Actual!$F19:Q19),AVERAGE(PY_Actual!$F19:Q19)),"")</f>
        <v>0.11833333333333333</v>
      </c>
    </row>
    <row r="20" spans="1:17" x14ac:dyDescent="0.25">
      <c r="A20" s="3"/>
      <c r="B20" s="69">
        <f>IFERROR(IF(LEN(INDEX(Metrics!$B$6:$E$70,ROW($A20)-ROW($A$5),MATCH(B$5,Metrics!$B$5:$E$5,0)))=0,"",INDEX(Metrics!$B$6:$E$70,ROW($A20)-ROW($A$5),MATCH(B$5,Metrics!$B$5:$E$5,0))),"")</f>
        <v>303</v>
      </c>
      <c r="C20" s="178" t="str">
        <f>IFERROR(IF(LEN(INDEX(Metrics!$B$6:$E$70,ROW($A20)-ROW($A$5),MATCH(C$5,Metrics!$B$5:$E$5,0)))=0,"",INDEX(Metrics!$B$6:$E$70,ROW($A20)-ROW($A$5),MATCH(C$5,Metrics!$B$5:$E$5,0))),"")</f>
        <v>Quality &amp; Performance</v>
      </c>
      <c r="D20" s="178" t="str">
        <f>IFERROR(IF(LEN(INDEX(Metrics!$B$6:$E$70,ROW($A20)-ROW($A$5),MATCH(D$5,Metrics!$B$5:$E$5,0)))=0,"",INDEX(Metrics!$B$6:$E$70,ROW($A20)-ROW($A$5),MATCH(D$5,Metrics!$B$5:$E$5,0))),"")</f>
        <v>Internal Mobility Rate</v>
      </c>
      <c r="E20" s="42" t="str">
        <f>IFERROR(IF(LEN(INDEX(Metrics!$B$6:$E$70,ROW($A20)-ROW($A$5),MATCH(E$5,Metrics!$B$5:$E$5,0)))=0,"",INDEX(Metrics!$B$6:$E$70,ROW($A20)-ROW($A$5),MATCH(E$5,Metrics!$B$5:$E$5,0))),"")</f>
        <v>%</v>
      </c>
      <c r="F20" s="50">
        <f>IFERROR(IF(INDEX(Metrics!$G$6:$G$70,MATCH(PY_Actual_Cumulative!$D20,Metrics!$D$6:$D$70,0))=Calc!$K$8,SUM(PY_Actual!$F20:F20),AVERAGE(PY_Actual!$F20:F20)),"")</f>
        <v>0.3</v>
      </c>
      <c r="G20" s="50">
        <f>IFERROR(IF(INDEX(Metrics!$G$6:$G$70,MATCH(PY_Actual_Cumulative!$D20,Metrics!$D$6:$D$70,0))=Calc!$K$8,SUM(PY_Actual!$F20:G20),AVERAGE(PY_Actual!$F20:G20)),"")</f>
        <v>0.32499999999999996</v>
      </c>
      <c r="H20" s="50">
        <f>IFERROR(IF(INDEX(Metrics!$G$6:$G$70,MATCH(PY_Actual_Cumulative!$D20,Metrics!$D$6:$D$70,0))=Calc!$K$8,SUM(PY_Actual!$F20:H20),AVERAGE(PY_Actual!$F20:H20)),"")</f>
        <v>0.34999999999999992</v>
      </c>
      <c r="I20" s="50">
        <f>IFERROR(IF(INDEX(Metrics!$G$6:$G$70,MATCH(PY_Actual_Cumulative!$D20,Metrics!$D$6:$D$70,0))=Calc!$K$8,SUM(PY_Actual!$F20:I20),AVERAGE(PY_Actual!$F20:I20)),"")</f>
        <v>0.42499999999999993</v>
      </c>
      <c r="J20" s="50">
        <f>IFERROR(IF(INDEX(Metrics!$G$6:$G$70,MATCH(PY_Actual_Cumulative!$D20,Metrics!$D$6:$D$70,0))=Calc!$K$8,SUM(PY_Actual!$F20:J20),AVERAGE(PY_Actual!$F20:J20)),"")</f>
        <v>0.42399999999999993</v>
      </c>
      <c r="K20" s="50">
        <f>IFERROR(IF(INDEX(Metrics!$G$6:$G$70,MATCH(PY_Actual_Cumulative!$D20,Metrics!$D$6:$D$70,0))=Calc!$K$8,SUM(PY_Actual!$F20:K20),AVERAGE(PY_Actual!$F20:K20)),"")</f>
        <v>0.40333333333333327</v>
      </c>
      <c r="L20" s="50">
        <f>IFERROR(IF(INDEX(Metrics!$G$6:$G$70,MATCH(PY_Actual_Cumulative!$D20,Metrics!$D$6:$D$70,0))=Calc!$K$8,SUM(PY_Actual!$F20:L20),AVERAGE(PY_Actual!$F20:L20)),"")</f>
        <v>0.40333333333333327</v>
      </c>
      <c r="M20" s="50">
        <f>IFERROR(IF(INDEX(Metrics!$G$6:$G$70,MATCH(PY_Actual_Cumulative!$D20,Metrics!$D$6:$D$70,0))=Calc!$K$8,SUM(PY_Actual!$F20:M20),AVERAGE(PY_Actual!$F20:M20)),"")</f>
        <v>0.40333333333333327</v>
      </c>
      <c r="N20" s="50">
        <f>IFERROR(IF(INDEX(Metrics!$G$6:$G$70,MATCH(PY_Actual_Cumulative!$D20,Metrics!$D$6:$D$70,0))=Calc!$K$8,SUM(PY_Actual!$F20:N20),AVERAGE(PY_Actual!$F20:N20)),"")</f>
        <v>0.40333333333333327</v>
      </c>
      <c r="O20" s="50">
        <f>IFERROR(IF(INDEX(Metrics!$G$6:$G$70,MATCH(PY_Actual_Cumulative!$D20,Metrics!$D$6:$D$70,0))=Calc!$K$8,SUM(PY_Actual!$F20:O20),AVERAGE(PY_Actual!$F20:O20)),"")</f>
        <v>0.40333333333333327</v>
      </c>
      <c r="P20" s="50">
        <f>IFERROR(IF(INDEX(Metrics!$G$6:$G$70,MATCH(PY_Actual_Cumulative!$D20,Metrics!$D$6:$D$70,0))=Calc!$K$8,SUM(PY_Actual!$F20:P20),AVERAGE(PY_Actual!$F20:P20)),"")</f>
        <v>0.40333333333333327</v>
      </c>
      <c r="Q20" s="80">
        <f>IFERROR(IF(INDEX(Metrics!$G$6:$G$70,MATCH(PY_Actual_Cumulative!$D20,Metrics!$D$6:$D$70,0))=Calc!$K$8,SUM(PY_Actual!$F20:Q20),AVERAGE(PY_Actual!$F20:Q20)),"")</f>
        <v>0.40333333333333327</v>
      </c>
    </row>
    <row r="21" spans="1:17" x14ac:dyDescent="0.25">
      <c r="A21" s="3"/>
      <c r="B21" s="69">
        <f>IFERROR(IF(LEN(INDEX(Metrics!$B$6:$E$70,ROW($A21)-ROW($A$5),MATCH(B$5,Metrics!$B$5:$E$5,0)))=0,"",INDEX(Metrics!$B$6:$E$70,ROW($A21)-ROW($A$5),MATCH(B$5,Metrics!$B$5:$E$5,0))),"")</f>
        <v>304</v>
      </c>
      <c r="C21" s="178" t="str">
        <f>IFERROR(IF(LEN(INDEX(Metrics!$B$6:$E$70,ROW($A21)-ROW($A$5),MATCH(C$5,Metrics!$B$5:$E$5,0)))=0,"",INDEX(Metrics!$B$6:$E$70,ROW($A21)-ROW($A$5),MATCH(C$5,Metrics!$B$5:$E$5,0))),"")</f>
        <v>Quality &amp; Performance</v>
      </c>
      <c r="D21" s="178" t="str">
        <f>IFERROR(IF(LEN(INDEX(Metrics!$B$6:$E$70,ROW($A21)-ROW($A$5),MATCH(D$5,Metrics!$B$5:$E$5,0)))=0,"",INDEX(Metrics!$B$6:$E$70,ROW($A21)-ROW($A$5),MATCH(D$5,Metrics!$B$5:$E$5,0))),"")</f>
        <v>Hiring Manager Satisfaction</v>
      </c>
      <c r="E21" s="42" t="str">
        <f>IFERROR(IF(LEN(INDEX(Metrics!$B$6:$E$70,ROW($A21)-ROW($A$5),MATCH(E$5,Metrics!$B$5:$E$5,0)))=0,"",INDEX(Metrics!$B$6:$E$70,ROW($A21)-ROW($A$5),MATCH(E$5,Metrics!$B$5:$E$5,0))),"")</f>
        <v>Points</v>
      </c>
      <c r="F21" s="52">
        <f>IFERROR(IF(INDEX(Metrics!$G$6:$G$70,MATCH(PY_Actual_Cumulative!$D21,Metrics!$D$6:$D$70,0))=Calc!$K$8,SUM(PY_Actual!$F21:F21),AVERAGE(PY_Actual!$F21:F21)),"")</f>
        <v>70</v>
      </c>
      <c r="G21" s="52">
        <f>IFERROR(IF(INDEX(Metrics!$G$6:$G$70,MATCH(PY_Actual_Cumulative!$D21,Metrics!$D$6:$D$70,0))=Calc!$K$8,SUM(PY_Actual!$F21:G21),AVERAGE(PY_Actual!$F21:G21)),"")</f>
        <v>70</v>
      </c>
      <c r="H21" s="52">
        <f>IFERROR(IF(INDEX(Metrics!$G$6:$G$70,MATCH(PY_Actual_Cumulative!$D21,Metrics!$D$6:$D$70,0))=Calc!$K$8,SUM(PY_Actual!$F21:H21),AVERAGE(PY_Actual!$F21:H21)),"")</f>
        <v>73.333333333333329</v>
      </c>
      <c r="I21" s="52">
        <f>IFERROR(IF(INDEX(Metrics!$G$6:$G$70,MATCH(PY_Actual_Cumulative!$D21,Metrics!$D$6:$D$70,0))=Calc!$K$8,SUM(PY_Actual!$F21:I21),AVERAGE(PY_Actual!$F21:I21)),"")</f>
        <v>73.75</v>
      </c>
      <c r="J21" s="52">
        <f>IFERROR(IF(INDEX(Metrics!$G$6:$G$70,MATCH(PY_Actual_Cumulative!$D21,Metrics!$D$6:$D$70,0))=Calc!$K$8,SUM(PY_Actual!$F21:J21),AVERAGE(PY_Actual!$F21:J21)),"")</f>
        <v>74</v>
      </c>
      <c r="K21" s="52">
        <f>IFERROR(IF(INDEX(Metrics!$G$6:$G$70,MATCH(PY_Actual_Cumulative!$D21,Metrics!$D$6:$D$70,0))=Calc!$K$8,SUM(PY_Actual!$F21:K21),AVERAGE(PY_Actual!$F21:K21)),"")</f>
        <v>70</v>
      </c>
      <c r="L21" s="52">
        <f>IFERROR(IF(INDEX(Metrics!$G$6:$G$70,MATCH(PY_Actual_Cumulative!$D21,Metrics!$D$6:$D$70,0))=Calc!$K$8,SUM(PY_Actual!$F21:L21),AVERAGE(PY_Actual!$F21:L21)),"")</f>
        <v>70</v>
      </c>
      <c r="M21" s="52">
        <f>IFERROR(IF(INDEX(Metrics!$G$6:$G$70,MATCH(PY_Actual_Cumulative!$D21,Metrics!$D$6:$D$70,0))=Calc!$K$8,SUM(PY_Actual!$F21:M21),AVERAGE(PY_Actual!$F21:M21)),"")</f>
        <v>70</v>
      </c>
      <c r="N21" s="52">
        <f>IFERROR(IF(INDEX(Metrics!$G$6:$G$70,MATCH(PY_Actual_Cumulative!$D21,Metrics!$D$6:$D$70,0))=Calc!$K$8,SUM(PY_Actual!$F21:N21),AVERAGE(PY_Actual!$F21:N21)),"")</f>
        <v>70</v>
      </c>
      <c r="O21" s="52">
        <f>IFERROR(IF(INDEX(Metrics!$G$6:$G$70,MATCH(PY_Actual_Cumulative!$D21,Metrics!$D$6:$D$70,0))=Calc!$K$8,SUM(PY_Actual!$F21:O21),AVERAGE(PY_Actual!$F21:O21)),"")</f>
        <v>70</v>
      </c>
      <c r="P21" s="52">
        <f>IFERROR(IF(INDEX(Metrics!$G$6:$G$70,MATCH(PY_Actual_Cumulative!$D21,Metrics!$D$6:$D$70,0))=Calc!$K$8,SUM(PY_Actual!$F21:P21),AVERAGE(PY_Actual!$F21:P21)),"")</f>
        <v>70</v>
      </c>
      <c r="Q21" s="82">
        <f>IFERROR(IF(INDEX(Metrics!$G$6:$G$70,MATCH(PY_Actual_Cumulative!$D21,Metrics!$D$6:$D$70,0))=Calc!$K$8,SUM(PY_Actual!$F21:Q21),AVERAGE(PY_Actual!$F21:Q21)),"")</f>
        <v>70</v>
      </c>
    </row>
    <row r="22" spans="1:17" x14ac:dyDescent="0.25">
      <c r="A22" s="3"/>
      <c r="B22" s="69">
        <f>IFERROR(IF(LEN(INDEX(Metrics!$B$6:$E$70,ROW($A22)-ROW($A$5),MATCH(B$5,Metrics!$B$5:$E$5,0)))=0,"",INDEX(Metrics!$B$6:$E$70,ROW($A22)-ROW($A$5),MATCH(B$5,Metrics!$B$5:$E$5,0))),"")</f>
        <v>305</v>
      </c>
      <c r="C22" s="178" t="str">
        <f>IFERROR(IF(LEN(INDEX(Metrics!$B$6:$E$70,ROW($A22)-ROW($A$5),MATCH(C$5,Metrics!$B$5:$E$5,0)))=0,"",INDEX(Metrics!$B$6:$E$70,ROW($A22)-ROW($A$5),MATCH(C$5,Metrics!$B$5:$E$5,0))),"")</f>
        <v>Quality &amp; Performance</v>
      </c>
      <c r="D22" s="178" t="str">
        <f>IFERROR(IF(LEN(INDEX(Metrics!$B$6:$E$70,ROW($A22)-ROW($A$5),MATCH(D$5,Metrics!$B$5:$E$5,0)))=0,"",INDEX(Metrics!$B$6:$E$70,ROW($A22)-ROW($A$5),MATCH(D$5,Metrics!$B$5:$E$5,0))),"")</f>
        <v/>
      </c>
      <c r="E22" s="42" t="str">
        <f>IFERROR(IF(LEN(INDEX(Metrics!$B$6:$E$70,ROW($A22)-ROW($A$5),MATCH(E$5,Metrics!$B$5:$E$5,0)))=0,"",INDEX(Metrics!$B$6:$E$70,ROW($A22)-ROW($A$5),MATCH(E$5,Metrics!$B$5:$E$5,0))),"")</f>
        <v/>
      </c>
      <c r="F22" s="195" t="str">
        <f>IFERROR(IF(INDEX(Metrics!$G$6:$G$70,MATCH(PY_Actual_Cumulative!$D22,Metrics!$D$6:$D$70,0))=Calc!$K$8,SUM(PY_Actual!$F22:F22),AVERAGE(PY_Actual!$F22:F22)),"")</f>
        <v/>
      </c>
      <c r="G22" s="195" t="str">
        <f>IFERROR(IF(INDEX(Metrics!$G$6:$G$70,MATCH(PY_Actual_Cumulative!$D22,Metrics!$D$6:$D$70,0))=Calc!$K$8,SUM(PY_Actual!$F22:G22),AVERAGE(PY_Actual!$F22:G22)),"")</f>
        <v/>
      </c>
      <c r="H22" s="195" t="str">
        <f>IFERROR(IF(INDEX(Metrics!$G$6:$G$70,MATCH(PY_Actual_Cumulative!$D22,Metrics!$D$6:$D$70,0))=Calc!$K$8,SUM(PY_Actual!$F22:H22),AVERAGE(PY_Actual!$F22:H22)),"")</f>
        <v/>
      </c>
      <c r="I22" s="195" t="str">
        <f>IFERROR(IF(INDEX(Metrics!$G$6:$G$70,MATCH(PY_Actual_Cumulative!$D22,Metrics!$D$6:$D$70,0))=Calc!$K$8,SUM(PY_Actual!$F22:I22),AVERAGE(PY_Actual!$F22:I22)),"")</f>
        <v/>
      </c>
      <c r="J22" s="195" t="str">
        <f>IFERROR(IF(INDEX(Metrics!$G$6:$G$70,MATCH(PY_Actual_Cumulative!$D22,Metrics!$D$6:$D$70,0))=Calc!$K$8,SUM(PY_Actual!$F22:J22),AVERAGE(PY_Actual!$F22:J22)),"")</f>
        <v/>
      </c>
      <c r="K22" s="195" t="str">
        <f>IFERROR(IF(INDEX(Metrics!$G$6:$G$70,MATCH(PY_Actual_Cumulative!$D22,Metrics!$D$6:$D$70,0))=Calc!$K$8,SUM(PY_Actual!$F22:K22),AVERAGE(PY_Actual!$F22:K22)),"")</f>
        <v/>
      </c>
      <c r="L22" s="195" t="str">
        <f>IFERROR(IF(INDEX(Metrics!$G$6:$G$70,MATCH(PY_Actual_Cumulative!$D22,Metrics!$D$6:$D$70,0))=Calc!$K$8,SUM(PY_Actual!$F22:L22),AVERAGE(PY_Actual!$F22:L22)),"")</f>
        <v/>
      </c>
      <c r="M22" s="195" t="str">
        <f>IFERROR(IF(INDEX(Metrics!$G$6:$G$70,MATCH(PY_Actual_Cumulative!$D22,Metrics!$D$6:$D$70,0))=Calc!$K$8,SUM(PY_Actual!$F22:M22),AVERAGE(PY_Actual!$F22:M22)),"")</f>
        <v/>
      </c>
      <c r="N22" s="195" t="str">
        <f>IFERROR(IF(INDEX(Metrics!$G$6:$G$70,MATCH(PY_Actual_Cumulative!$D22,Metrics!$D$6:$D$70,0))=Calc!$K$8,SUM(PY_Actual!$F22:N22),AVERAGE(PY_Actual!$F22:N22)),"")</f>
        <v/>
      </c>
      <c r="O22" s="195" t="str">
        <f>IFERROR(IF(INDEX(Metrics!$G$6:$G$70,MATCH(PY_Actual_Cumulative!$D22,Metrics!$D$6:$D$70,0))=Calc!$K$8,SUM(PY_Actual!$F22:O22),AVERAGE(PY_Actual!$F22:O22)),"")</f>
        <v/>
      </c>
      <c r="P22" s="195" t="str">
        <f>IFERROR(IF(INDEX(Metrics!$G$6:$G$70,MATCH(PY_Actual_Cumulative!$D22,Metrics!$D$6:$D$70,0))=Calc!$K$8,SUM(PY_Actual!$F22:P22),AVERAGE(PY_Actual!$F22:P22)),"")</f>
        <v/>
      </c>
      <c r="Q22" s="196" t="str">
        <f>IFERROR(IF(INDEX(Metrics!$G$6:$G$70,MATCH(PY_Actual_Cumulative!$D22,Metrics!$D$6:$D$70,0))=Calc!$K$8,SUM(PY_Actual!$F22:Q22),AVERAGE(PY_Actual!$F22:Q22)),"")</f>
        <v/>
      </c>
    </row>
    <row r="23" spans="1:17" x14ac:dyDescent="0.25">
      <c r="A23" s="3"/>
      <c r="B23" s="69">
        <f>IFERROR(IF(LEN(INDEX(Metrics!$B$6:$E$70,ROW($A23)-ROW($A$5),MATCH(B$5,Metrics!$B$5:$E$5,0)))=0,"",INDEX(Metrics!$B$6:$E$70,ROW($A23)-ROW($A$5),MATCH(B$5,Metrics!$B$5:$E$5,0))),"")</f>
        <v>306</v>
      </c>
      <c r="C23" s="178" t="str">
        <f>IFERROR(IF(LEN(INDEX(Metrics!$B$6:$E$70,ROW($A23)-ROW($A$5),MATCH(C$5,Metrics!$B$5:$E$5,0)))=0,"",INDEX(Metrics!$B$6:$E$70,ROW($A23)-ROW($A$5),MATCH(C$5,Metrics!$B$5:$E$5,0))),"")</f>
        <v>Quality &amp; Performance</v>
      </c>
      <c r="D23" s="178" t="str">
        <f>IFERROR(IF(LEN(INDEX(Metrics!$B$6:$E$70,ROW($A23)-ROW($A$5),MATCH(D$5,Metrics!$B$5:$E$5,0)))=0,"",INDEX(Metrics!$B$6:$E$70,ROW($A23)-ROW($A$5),MATCH(D$5,Metrics!$B$5:$E$5,0))),"")</f>
        <v/>
      </c>
      <c r="E23" s="42" t="str">
        <f>IFERROR(IF(LEN(INDEX(Metrics!$B$6:$E$70,ROW($A23)-ROW($A$5),MATCH(E$5,Metrics!$B$5:$E$5,0)))=0,"",INDEX(Metrics!$B$6:$E$70,ROW($A23)-ROW($A$5),MATCH(E$5,Metrics!$B$5:$E$5,0))),"")</f>
        <v/>
      </c>
      <c r="F23" s="195" t="str">
        <f>IFERROR(IF(INDEX(Metrics!$G$6:$G$70,MATCH(PY_Actual_Cumulative!$D23,Metrics!$D$6:$D$70,0))=Calc!$K$8,SUM(PY_Actual!$F23:F23),AVERAGE(PY_Actual!$F23:F23)),"")</f>
        <v/>
      </c>
      <c r="G23" s="195" t="str">
        <f>IFERROR(IF(INDEX(Metrics!$G$6:$G$70,MATCH(PY_Actual_Cumulative!$D23,Metrics!$D$6:$D$70,0))=Calc!$K$8,SUM(PY_Actual!$F23:G23),AVERAGE(PY_Actual!$F23:G23)),"")</f>
        <v/>
      </c>
      <c r="H23" s="195" t="str">
        <f>IFERROR(IF(INDEX(Metrics!$G$6:$G$70,MATCH(PY_Actual_Cumulative!$D23,Metrics!$D$6:$D$70,0))=Calc!$K$8,SUM(PY_Actual!$F23:H23),AVERAGE(PY_Actual!$F23:H23)),"")</f>
        <v/>
      </c>
      <c r="I23" s="195" t="str">
        <f>IFERROR(IF(INDEX(Metrics!$G$6:$G$70,MATCH(PY_Actual_Cumulative!$D23,Metrics!$D$6:$D$70,0))=Calc!$K$8,SUM(PY_Actual!$F23:I23),AVERAGE(PY_Actual!$F23:I23)),"")</f>
        <v/>
      </c>
      <c r="J23" s="195" t="str">
        <f>IFERROR(IF(INDEX(Metrics!$G$6:$G$70,MATCH(PY_Actual_Cumulative!$D23,Metrics!$D$6:$D$70,0))=Calc!$K$8,SUM(PY_Actual!$F23:J23),AVERAGE(PY_Actual!$F23:J23)),"")</f>
        <v/>
      </c>
      <c r="K23" s="195" t="str">
        <f>IFERROR(IF(INDEX(Metrics!$G$6:$G$70,MATCH(PY_Actual_Cumulative!$D23,Metrics!$D$6:$D$70,0))=Calc!$K$8,SUM(PY_Actual!$F23:K23),AVERAGE(PY_Actual!$F23:K23)),"")</f>
        <v/>
      </c>
      <c r="L23" s="195" t="str">
        <f>IFERROR(IF(INDEX(Metrics!$G$6:$G$70,MATCH(PY_Actual_Cumulative!$D23,Metrics!$D$6:$D$70,0))=Calc!$K$8,SUM(PY_Actual!$F23:L23),AVERAGE(PY_Actual!$F23:L23)),"")</f>
        <v/>
      </c>
      <c r="M23" s="195" t="str">
        <f>IFERROR(IF(INDEX(Metrics!$G$6:$G$70,MATCH(PY_Actual_Cumulative!$D23,Metrics!$D$6:$D$70,0))=Calc!$K$8,SUM(PY_Actual!$F23:M23),AVERAGE(PY_Actual!$F23:M23)),"")</f>
        <v/>
      </c>
      <c r="N23" s="195" t="str">
        <f>IFERROR(IF(INDEX(Metrics!$G$6:$G$70,MATCH(PY_Actual_Cumulative!$D23,Metrics!$D$6:$D$70,0))=Calc!$K$8,SUM(PY_Actual!$F23:N23),AVERAGE(PY_Actual!$F23:N23)),"")</f>
        <v/>
      </c>
      <c r="O23" s="195" t="str">
        <f>IFERROR(IF(INDEX(Metrics!$G$6:$G$70,MATCH(PY_Actual_Cumulative!$D23,Metrics!$D$6:$D$70,0))=Calc!$K$8,SUM(PY_Actual!$F23:O23),AVERAGE(PY_Actual!$F23:O23)),"")</f>
        <v/>
      </c>
      <c r="P23" s="195" t="str">
        <f>IFERROR(IF(INDEX(Metrics!$G$6:$G$70,MATCH(PY_Actual_Cumulative!$D23,Metrics!$D$6:$D$70,0))=Calc!$K$8,SUM(PY_Actual!$F23:P23),AVERAGE(PY_Actual!$F23:P23)),"")</f>
        <v/>
      </c>
      <c r="Q23" s="196" t="str">
        <f>IFERROR(IF(INDEX(Metrics!$G$6:$G$70,MATCH(PY_Actual_Cumulative!$D23,Metrics!$D$6:$D$70,0))=Calc!$K$8,SUM(PY_Actual!$F23:Q23),AVERAGE(PY_Actual!$F23:Q23)),"")</f>
        <v/>
      </c>
    </row>
    <row r="24" spans="1:17" x14ac:dyDescent="0.25">
      <c r="A24" s="3"/>
      <c r="B24" s="219">
        <f>IFERROR(IF(LEN(INDEX(Metrics!$B$6:$E$70,ROW($A24)-ROW($A$5),MATCH(B$5,Metrics!$B$5:$E$5,0)))=0,"",INDEX(Metrics!$B$6:$E$70,ROW($A24)-ROW($A$5),MATCH(B$5,Metrics!$B$5:$E$5,0))),"")</f>
        <v>307</v>
      </c>
      <c r="C24" s="220" t="str">
        <f>IFERROR(IF(LEN(INDEX(Metrics!$B$6:$E$70,ROW($A24)-ROW($A$5),MATCH(C$5,Metrics!$B$5:$E$5,0)))=0,"",INDEX(Metrics!$B$6:$E$70,ROW($A24)-ROW($A$5),MATCH(C$5,Metrics!$B$5:$E$5,0))),"")</f>
        <v>Quality &amp; Performance</v>
      </c>
      <c r="D24" s="220" t="str">
        <f>IFERROR(IF(LEN(INDEX(Metrics!$B$6:$E$70,ROW($A24)-ROW($A$5),MATCH(D$5,Metrics!$B$5:$E$5,0)))=0,"",INDEX(Metrics!$B$6:$E$70,ROW($A24)-ROW($A$5),MATCH(D$5,Metrics!$B$5:$E$5,0))),"")</f>
        <v/>
      </c>
      <c r="E24" s="221" t="str">
        <f>IFERROR(IF(LEN(INDEX(Metrics!$B$6:$E$70,ROW($A24)-ROW($A$5),MATCH(E$5,Metrics!$B$5:$E$5,0)))=0,"",INDEX(Metrics!$B$6:$E$70,ROW($A24)-ROW($A$5),MATCH(E$5,Metrics!$B$5:$E$5,0))),"")</f>
        <v/>
      </c>
      <c r="F24" s="222" t="str">
        <f>IFERROR(IF(INDEX(Metrics!$G$6:$G$70,MATCH(PY_Actual_Cumulative!$D24,Metrics!$D$6:$D$70,0))=Calc!$K$8,SUM(PY_Actual!$F24:F24),AVERAGE(PY_Actual!$F24:F24)),"")</f>
        <v/>
      </c>
      <c r="G24" s="222" t="str">
        <f>IFERROR(IF(INDEX(Metrics!$G$6:$G$70,MATCH(PY_Actual_Cumulative!$D24,Metrics!$D$6:$D$70,0))=Calc!$K$8,SUM(PY_Actual!$F24:G24),AVERAGE(PY_Actual!$F24:G24)),"")</f>
        <v/>
      </c>
      <c r="H24" s="222" t="str">
        <f>IFERROR(IF(INDEX(Metrics!$G$6:$G$70,MATCH(PY_Actual_Cumulative!$D24,Metrics!$D$6:$D$70,0))=Calc!$K$8,SUM(PY_Actual!$F24:H24),AVERAGE(PY_Actual!$F24:H24)),"")</f>
        <v/>
      </c>
      <c r="I24" s="222" t="str">
        <f>IFERROR(IF(INDEX(Metrics!$G$6:$G$70,MATCH(PY_Actual_Cumulative!$D24,Metrics!$D$6:$D$70,0))=Calc!$K$8,SUM(PY_Actual!$F24:I24),AVERAGE(PY_Actual!$F24:I24)),"")</f>
        <v/>
      </c>
      <c r="J24" s="222" t="str">
        <f>IFERROR(IF(INDEX(Metrics!$G$6:$G$70,MATCH(PY_Actual_Cumulative!$D24,Metrics!$D$6:$D$70,0))=Calc!$K$8,SUM(PY_Actual!$F24:J24),AVERAGE(PY_Actual!$F24:J24)),"")</f>
        <v/>
      </c>
      <c r="K24" s="222" t="str">
        <f>IFERROR(IF(INDEX(Metrics!$G$6:$G$70,MATCH(PY_Actual_Cumulative!$D24,Metrics!$D$6:$D$70,0))=Calc!$K$8,SUM(PY_Actual!$F24:K24),AVERAGE(PY_Actual!$F24:K24)),"")</f>
        <v/>
      </c>
      <c r="L24" s="222" t="str">
        <f>IFERROR(IF(INDEX(Metrics!$G$6:$G$70,MATCH(PY_Actual_Cumulative!$D24,Metrics!$D$6:$D$70,0))=Calc!$K$8,SUM(PY_Actual!$F24:L24),AVERAGE(PY_Actual!$F24:L24)),"")</f>
        <v/>
      </c>
      <c r="M24" s="222" t="str">
        <f>IFERROR(IF(INDEX(Metrics!$G$6:$G$70,MATCH(PY_Actual_Cumulative!$D24,Metrics!$D$6:$D$70,0))=Calc!$K$8,SUM(PY_Actual!$F24:M24),AVERAGE(PY_Actual!$F24:M24)),"")</f>
        <v/>
      </c>
      <c r="N24" s="222" t="str">
        <f>IFERROR(IF(INDEX(Metrics!$G$6:$G$70,MATCH(PY_Actual_Cumulative!$D24,Metrics!$D$6:$D$70,0))=Calc!$K$8,SUM(PY_Actual!$F24:N24),AVERAGE(PY_Actual!$F24:N24)),"")</f>
        <v/>
      </c>
      <c r="O24" s="222" t="str">
        <f>IFERROR(IF(INDEX(Metrics!$G$6:$G$70,MATCH(PY_Actual_Cumulative!$D24,Metrics!$D$6:$D$70,0))=Calc!$K$8,SUM(PY_Actual!$F24:O24),AVERAGE(PY_Actual!$F24:O24)),"")</f>
        <v/>
      </c>
      <c r="P24" s="222" t="str">
        <f>IFERROR(IF(INDEX(Metrics!$G$6:$G$70,MATCH(PY_Actual_Cumulative!$D24,Metrics!$D$6:$D$70,0))=Calc!$K$8,SUM(PY_Actual!$F24:P24),AVERAGE(PY_Actual!$F24:P24)),"")</f>
        <v/>
      </c>
      <c r="Q24" s="229" t="str">
        <f>IFERROR(IF(INDEX(Metrics!$G$6:$G$70,MATCH(PY_Actual_Cumulative!$D24,Metrics!$D$6:$D$70,0))=Calc!$K$8,SUM(PY_Actual!$F24:Q24),AVERAGE(PY_Actual!$F24:Q24)),"")</f>
        <v/>
      </c>
    </row>
    <row r="25" spans="1:17" x14ac:dyDescent="0.25">
      <c r="A25" s="3"/>
      <c r="B25" s="230">
        <f>IFERROR(IF(LEN(INDEX(Metrics!$B$6:$E$70,ROW($A25)-ROW($A$5),MATCH(B$5,Metrics!$B$5:$E$5,0)))=0,"",INDEX(Metrics!$B$6:$E$70,ROW($A25)-ROW($A$5),MATCH(B$5,Metrics!$B$5:$E$5,0))),"")</f>
        <v>401</v>
      </c>
      <c r="C25" s="231" t="str">
        <f>IFERROR(IF(LEN(INDEX(Metrics!$B$6:$E$70,ROW($A25)-ROW($A$5),MATCH(C$5,Metrics!$B$5:$E$5,0)))=0,"",INDEX(Metrics!$B$6:$E$70,ROW($A25)-ROW($A$5),MATCH(C$5,Metrics!$B$5:$E$5,0))),"")</f>
        <v>Process and Workflow</v>
      </c>
      <c r="D25" s="231" t="str">
        <f>IFERROR(IF(LEN(INDEX(Metrics!$B$6:$E$70,ROW($A25)-ROW($A$5),MATCH(D$5,Metrics!$B$5:$E$5,0)))=0,"",INDEX(Metrics!$B$6:$E$70,ROW($A25)-ROW($A$5),MATCH(D$5,Metrics!$B$5:$E$5,0))),"")</f>
        <v>Interview-to-Offer Ratio</v>
      </c>
      <c r="E25" s="232" t="str">
        <f>IFERROR(IF(LEN(INDEX(Metrics!$B$6:$E$70,ROW($A25)-ROW($A$5),MATCH(E$5,Metrics!$B$5:$E$5,0)))=0,"",INDEX(Metrics!$B$6:$E$70,ROW($A25)-ROW($A$5),MATCH(E$5,Metrics!$B$5:$E$5,0))),"")</f>
        <v>%</v>
      </c>
      <c r="F25" s="233" t="str">
        <f>IFERROR(IF(INDEX(Metrics!$G$6:$G$70,MATCH(PY_Actual_Cumulative!$D25,Metrics!$D$6:$D$70,0))=Calc!$K$8,SUM(PY_Actual!$F25:F25),AVERAGE(PY_Actual!$F25:F25)),"")</f>
        <v/>
      </c>
      <c r="G25" s="233" t="str">
        <f>IFERROR(IF(INDEX(Metrics!$G$6:$G$70,MATCH(PY_Actual_Cumulative!$D25,Metrics!$D$6:$D$70,0))=Calc!$K$8,SUM(PY_Actual!$F25:G25),AVERAGE(PY_Actual!$F25:G25)),"")</f>
        <v/>
      </c>
      <c r="H25" s="233" t="str">
        <f>IFERROR(IF(INDEX(Metrics!$G$6:$G$70,MATCH(PY_Actual_Cumulative!$D25,Metrics!$D$6:$D$70,0))=Calc!$K$8,SUM(PY_Actual!$F25:H25),AVERAGE(PY_Actual!$F25:H25)),"")</f>
        <v/>
      </c>
      <c r="I25" s="233" t="str">
        <f>IFERROR(IF(INDEX(Metrics!$G$6:$G$70,MATCH(PY_Actual_Cumulative!$D25,Metrics!$D$6:$D$70,0))=Calc!$K$8,SUM(PY_Actual!$F25:I25),AVERAGE(PY_Actual!$F25:I25)),"")</f>
        <v/>
      </c>
      <c r="J25" s="233" t="str">
        <f>IFERROR(IF(INDEX(Metrics!$G$6:$G$70,MATCH(PY_Actual_Cumulative!$D25,Metrics!$D$6:$D$70,0))=Calc!$K$8,SUM(PY_Actual!$F25:J25),AVERAGE(PY_Actual!$F25:J25)),"")</f>
        <v/>
      </c>
      <c r="K25" s="233" t="str">
        <f>IFERROR(IF(INDEX(Metrics!$G$6:$G$70,MATCH(PY_Actual_Cumulative!$D25,Metrics!$D$6:$D$70,0))=Calc!$K$8,SUM(PY_Actual!$F25:K25),AVERAGE(PY_Actual!$F25:K25)),"")</f>
        <v/>
      </c>
      <c r="L25" s="233" t="str">
        <f>IFERROR(IF(INDEX(Metrics!$G$6:$G$70,MATCH(PY_Actual_Cumulative!$D25,Metrics!$D$6:$D$70,0))=Calc!$K$8,SUM(PY_Actual!$F25:L25),AVERAGE(PY_Actual!$F25:L25)),"")</f>
        <v/>
      </c>
      <c r="M25" s="233" t="str">
        <f>IFERROR(IF(INDEX(Metrics!$G$6:$G$70,MATCH(PY_Actual_Cumulative!$D25,Metrics!$D$6:$D$70,0))=Calc!$K$8,SUM(PY_Actual!$F25:M25),AVERAGE(PY_Actual!$F25:M25)),"")</f>
        <v/>
      </c>
      <c r="N25" s="233" t="str">
        <f>IFERROR(IF(INDEX(Metrics!$G$6:$G$70,MATCH(PY_Actual_Cumulative!$D25,Metrics!$D$6:$D$70,0))=Calc!$K$8,SUM(PY_Actual!$F25:N25),AVERAGE(PY_Actual!$F25:N25)),"")</f>
        <v/>
      </c>
      <c r="O25" s="233" t="str">
        <f>IFERROR(IF(INDEX(Metrics!$G$6:$G$70,MATCH(PY_Actual_Cumulative!$D25,Metrics!$D$6:$D$70,0))=Calc!$K$8,SUM(PY_Actual!$F25:O25),AVERAGE(PY_Actual!$F25:O25)),"")</f>
        <v/>
      </c>
      <c r="P25" s="233" t="str">
        <f>IFERROR(IF(INDEX(Metrics!$G$6:$G$70,MATCH(PY_Actual_Cumulative!$D25,Metrics!$D$6:$D$70,0))=Calc!$K$8,SUM(PY_Actual!$F25:P25),AVERAGE(PY_Actual!$F25:P25)),"")</f>
        <v/>
      </c>
      <c r="Q25" s="234" t="str">
        <f>IFERROR(IF(INDEX(Metrics!$G$6:$G$70,MATCH(PY_Actual_Cumulative!$D25,Metrics!$D$6:$D$70,0))=Calc!$K$8,SUM(PY_Actual!$F25:Q25),AVERAGE(PY_Actual!$F25:Q25)),"")</f>
        <v/>
      </c>
    </row>
    <row r="26" spans="1:17" x14ac:dyDescent="0.25">
      <c r="A26" s="3"/>
      <c r="B26" s="235">
        <f>IFERROR(IF(LEN(INDEX(Metrics!$B$6:$E$70,ROW($A26)-ROW($A$5),MATCH(B$5,Metrics!$B$5:$E$5,0)))=0,"",INDEX(Metrics!$B$6:$E$70,ROW($A26)-ROW($A$5),MATCH(B$5,Metrics!$B$5:$E$5,0))),"")</f>
        <v>402</v>
      </c>
      <c r="C26" s="236" t="str">
        <f>IFERROR(IF(LEN(INDEX(Metrics!$B$6:$E$70,ROW($A26)-ROW($A$5),MATCH(C$5,Metrics!$B$5:$E$5,0)))=0,"",INDEX(Metrics!$B$6:$E$70,ROW($A26)-ROW($A$5),MATCH(C$5,Metrics!$B$5:$E$5,0))),"")</f>
        <v>Process and Workflow</v>
      </c>
      <c r="D26" s="236" t="str">
        <f>IFERROR(IF(LEN(INDEX(Metrics!$B$6:$E$70,ROW($A26)-ROW($A$5),MATCH(D$5,Metrics!$B$5:$E$5,0)))=0,"",INDEX(Metrics!$B$6:$E$70,ROW($A26)-ROW($A$5),MATCH(D$5,Metrics!$B$5:$E$5,0))),"")</f>
        <v>Offer-to-Acceptance Ratio</v>
      </c>
      <c r="E26" s="237" t="str">
        <f>IFERROR(IF(LEN(INDEX(Metrics!$B$6:$E$70,ROW($A26)-ROW($A$5),MATCH(E$5,Metrics!$B$5:$E$5,0)))=0,"",INDEX(Metrics!$B$6:$E$70,ROW($A26)-ROW($A$5),MATCH(E$5,Metrics!$B$5:$E$5,0))),"")</f>
        <v>%</v>
      </c>
      <c r="F26" s="253" t="str">
        <f>IFERROR(IF(INDEX(Metrics!$G$6:$G$70,MATCH(PY_Actual_Cumulative!$D26,Metrics!$D$6:$D$70,0))=Calc!$K$8,SUM(PY_Actual!$F26:F26),AVERAGE(PY_Actual!$F26:F26)),"")</f>
        <v/>
      </c>
      <c r="G26" s="239" t="str">
        <f>IFERROR(IF(INDEX(Metrics!$G$6:$G$70,MATCH(PY_Actual_Cumulative!$D26,Metrics!$D$6:$D$70,0))=Calc!$K$8,SUM(PY_Actual!$F26:G26),AVERAGE(PY_Actual!$F26:G26)),"")</f>
        <v/>
      </c>
      <c r="H26" s="239" t="str">
        <f>IFERROR(IF(INDEX(Metrics!$G$6:$G$70,MATCH(PY_Actual_Cumulative!$D26,Metrics!$D$6:$D$70,0))=Calc!$K$8,SUM(PY_Actual!$F26:H26),AVERAGE(PY_Actual!$F26:H26)),"")</f>
        <v/>
      </c>
      <c r="I26" s="239" t="str">
        <f>IFERROR(IF(INDEX(Metrics!$G$6:$G$70,MATCH(PY_Actual_Cumulative!$D26,Metrics!$D$6:$D$70,0))=Calc!$K$8,SUM(PY_Actual!$F26:I26),AVERAGE(PY_Actual!$F26:I26)),"")</f>
        <v/>
      </c>
      <c r="J26" s="239" t="str">
        <f>IFERROR(IF(INDEX(Metrics!$G$6:$G$70,MATCH(PY_Actual_Cumulative!$D26,Metrics!$D$6:$D$70,0))=Calc!$K$8,SUM(PY_Actual!$F26:J26),AVERAGE(PY_Actual!$F26:J26)),"")</f>
        <v/>
      </c>
      <c r="K26" s="239" t="str">
        <f>IFERROR(IF(INDEX(Metrics!$G$6:$G$70,MATCH(PY_Actual_Cumulative!$D26,Metrics!$D$6:$D$70,0))=Calc!$K$8,SUM(PY_Actual!$F26:K26),AVERAGE(PY_Actual!$F26:K26)),"")</f>
        <v/>
      </c>
      <c r="L26" s="239" t="str">
        <f>IFERROR(IF(INDEX(Metrics!$G$6:$G$70,MATCH(PY_Actual_Cumulative!$D26,Metrics!$D$6:$D$70,0))=Calc!$K$8,SUM(PY_Actual!$F26:L26),AVERAGE(PY_Actual!$F26:L26)),"")</f>
        <v/>
      </c>
      <c r="M26" s="239" t="str">
        <f>IFERROR(IF(INDEX(Metrics!$G$6:$G$70,MATCH(PY_Actual_Cumulative!$D26,Metrics!$D$6:$D$70,0))=Calc!$K$8,SUM(PY_Actual!$F26:M26),AVERAGE(PY_Actual!$F26:M26)),"")</f>
        <v/>
      </c>
      <c r="N26" s="239" t="str">
        <f>IFERROR(IF(INDEX(Metrics!$G$6:$G$70,MATCH(PY_Actual_Cumulative!$D26,Metrics!$D$6:$D$70,0))=Calc!$K$8,SUM(PY_Actual!$F26:N26),AVERAGE(PY_Actual!$F26:N26)),"")</f>
        <v/>
      </c>
      <c r="O26" s="239" t="str">
        <f>IFERROR(IF(INDEX(Metrics!$G$6:$G$70,MATCH(PY_Actual_Cumulative!$D26,Metrics!$D$6:$D$70,0))=Calc!$K$8,SUM(PY_Actual!$F26:O26),AVERAGE(PY_Actual!$F26:O26)),"")</f>
        <v/>
      </c>
      <c r="P26" s="239" t="str">
        <f>IFERROR(IF(INDEX(Metrics!$G$6:$G$70,MATCH(PY_Actual_Cumulative!$D26,Metrics!$D$6:$D$70,0))=Calc!$K$8,SUM(PY_Actual!$F26:P26),AVERAGE(PY_Actual!$F26:P26)),"")</f>
        <v/>
      </c>
      <c r="Q26" s="240" t="str">
        <f>IFERROR(IF(INDEX(Metrics!$G$6:$G$70,MATCH(PY_Actual_Cumulative!$D26,Metrics!$D$6:$D$70,0))=Calc!$K$8,SUM(PY_Actual!$F26:Q26),AVERAGE(PY_Actual!$F26:Q26)),"")</f>
        <v/>
      </c>
    </row>
    <row r="27" spans="1:17" x14ac:dyDescent="0.25">
      <c r="A27" s="3"/>
      <c r="B27" s="235">
        <f>IFERROR(IF(LEN(INDEX(Metrics!$B$6:$E$70,ROW($A27)-ROW($A$5),MATCH(B$5,Metrics!$B$5:$E$5,0)))=0,"",INDEX(Metrics!$B$6:$E$70,ROW($A27)-ROW($A$5),MATCH(B$5,Metrics!$B$5:$E$5,0))),"")</f>
        <v>403</v>
      </c>
      <c r="C27" s="236" t="str">
        <f>IFERROR(IF(LEN(INDEX(Metrics!$B$6:$E$70,ROW($A27)-ROW($A$5),MATCH(C$5,Metrics!$B$5:$E$5,0)))=0,"",INDEX(Metrics!$B$6:$E$70,ROW($A27)-ROW($A$5),MATCH(C$5,Metrics!$B$5:$E$5,0))),"")</f>
        <v>Process and Workflow</v>
      </c>
      <c r="D27" s="236" t="str">
        <f>IFERROR(IF(LEN(INDEX(Metrics!$B$6:$E$70,ROW($A27)-ROW($A$5),MATCH(D$5,Metrics!$B$5:$E$5,0)))=0,"",INDEX(Metrics!$B$6:$E$70,ROW($A27)-ROW($A$5),MATCH(D$5,Metrics!$B$5:$E$5,0))),"")</f>
        <v>Selection Rate</v>
      </c>
      <c r="E27" s="237" t="str">
        <f>IFERROR(IF(LEN(INDEX(Metrics!$B$6:$E$70,ROW($A27)-ROW($A$5),MATCH(E$5,Metrics!$B$5:$E$5,0)))=0,"",INDEX(Metrics!$B$6:$E$70,ROW($A27)-ROW($A$5),MATCH(E$5,Metrics!$B$5:$E$5,0))),"")</f>
        <v>%</v>
      </c>
      <c r="F27" s="239" t="str">
        <f>IFERROR(IF(INDEX(Metrics!$G$6:$G$70,MATCH(PY_Actual_Cumulative!$D27,Metrics!$D$6:$D$70,0))=Calc!$K$8,SUM(PY_Actual!$F27:F27),AVERAGE(PY_Actual!$F27:F27)),"")</f>
        <v/>
      </c>
      <c r="G27" s="239" t="str">
        <f>IFERROR(IF(INDEX(Metrics!$G$6:$G$70,MATCH(PY_Actual_Cumulative!$D27,Metrics!$D$6:$D$70,0))=Calc!$K$8,SUM(PY_Actual!$F27:G27),AVERAGE(PY_Actual!$F27:G27)),"")</f>
        <v/>
      </c>
      <c r="H27" s="239" t="str">
        <f>IFERROR(IF(INDEX(Metrics!$G$6:$G$70,MATCH(PY_Actual_Cumulative!$D27,Metrics!$D$6:$D$70,0))=Calc!$K$8,SUM(PY_Actual!$F27:H27),AVERAGE(PY_Actual!$F27:H27)),"")</f>
        <v/>
      </c>
      <c r="I27" s="239" t="str">
        <f>IFERROR(IF(INDEX(Metrics!$G$6:$G$70,MATCH(PY_Actual_Cumulative!$D27,Metrics!$D$6:$D$70,0))=Calc!$K$8,SUM(PY_Actual!$F27:I27),AVERAGE(PY_Actual!$F27:I27)),"")</f>
        <v/>
      </c>
      <c r="J27" s="239" t="str">
        <f>IFERROR(IF(INDEX(Metrics!$G$6:$G$70,MATCH(PY_Actual_Cumulative!$D27,Metrics!$D$6:$D$70,0))=Calc!$K$8,SUM(PY_Actual!$F27:J27),AVERAGE(PY_Actual!$F27:J27)),"")</f>
        <v/>
      </c>
      <c r="K27" s="239" t="str">
        <f>IFERROR(IF(INDEX(Metrics!$G$6:$G$70,MATCH(PY_Actual_Cumulative!$D27,Metrics!$D$6:$D$70,0))=Calc!$K$8,SUM(PY_Actual!$F27:K27),AVERAGE(PY_Actual!$F27:K27)),"")</f>
        <v/>
      </c>
      <c r="L27" s="253" t="str">
        <f>IFERROR(IF(INDEX(Metrics!$G$6:$G$70,MATCH(PY_Actual_Cumulative!$D27,Metrics!$D$6:$D$70,0))=Calc!$K$8,SUM(PY_Actual!$F27:L27),AVERAGE(PY_Actual!$F27:L27)),"")</f>
        <v/>
      </c>
      <c r="M27" s="253" t="str">
        <f>IFERROR(IF(INDEX(Metrics!$G$6:$G$70,MATCH(PY_Actual_Cumulative!$D27,Metrics!$D$6:$D$70,0))=Calc!$K$8,SUM(PY_Actual!$F27:M27),AVERAGE(PY_Actual!$F27:M27)),"")</f>
        <v/>
      </c>
      <c r="N27" s="253" t="str">
        <f>IFERROR(IF(INDEX(Metrics!$G$6:$G$70,MATCH(PY_Actual_Cumulative!$D27,Metrics!$D$6:$D$70,0))=Calc!$K$8,SUM(PY_Actual!$F27:N27),AVERAGE(PY_Actual!$F27:N27)),"")</f>
        <v/>
      </c>
      <c r="O27" s="253" t="str">
        <f>IFERROR(IF(INDEX(Metrics!$G$6:$G$70,MATCH(PY_Actual_Cumulative!$D27,Metrics!$D$6:$D$70,0))=Calc!$K$8,SUM(PY_Actual!$F27:O27),AVERAGE(PY_Actual!$F27:O27)),"")</f>
        <v/>
      </c>
      <c r="P27" s="253" t="str">
        <f>IFERROR(IF(INDEX(Metrics!$G$6:$G$70,MATCH(PY_Actual_Cumulative!$D27,Metrics!$D$6:$D$70,0))=Calc!$K$8,SUM(PY_Actual!$F27:P27),AVERAGE(PY_Actual!$F27:P27)),"")</f>
        <v/>
      </c>
      <c r="Q27" s="254" t="str">
        <f>IFERROR(IF(INDEX(Metrics!$G$6:$G$70,MATCH(PY_Actual_Cumulative!$D27,Metrics!$D$6:$D$70,0))=Calc!$K$8,SUM(PY_Actual!$F27:Q27),AVERAGE(PY_Actual!$F27:Q27)),"")</f>
        <v/>
      </c>
    </row>
    <row r="28" spans="1:17" x14ac:dyDescent="0.25">
      <c r="A28" s="3"/>
      <c r="B28" s="235">
        <f>IFERROR(IF(LEN(INDEX(Metrics!$B$6:$E$70,ROW($A28)-ROW($A$5),MATCH(B$5,Metrics!$B$5:$E$5,0)))=0,"",INDEX(Metrics!$B$6:$E$70,ROW($A28)-ROW($A$5),MATCH(B$5,Metrics!$B$5:$E$5,0))),"")</f>
        <v>404</v>
      </c>
      <c r="C28" s="236" t="str">
        <f>IFERROR(IF(LEN(INDEX(Metrics!$B$6:$E$70,ROW($A28)-ROW($A$5),MATCH(C$5,Metrics!$B$5:$E$5,0)))=0,"",INDEX(Metrics!$B$6:$E$70,ROW($A28)-ROW($A$5),MATCH(C$5,Metrics!$B$5:$E$5,0))),"")</f>
        <v>Process and Workflow</v>
      </c>
      <c r="D28" s="236" t="str">
        <f>IFERROR(IF(LEN(INDEX(Metrics!$B$6:$E$70,ROW($A28)-ROW($A$5),MATCH(D$5,Metrics!$B$5:$E$5,0)))=0,"",INDEX(Metrics!$B$6:$E$70,ROW($A28)-ROW($A$5),MATCH(D$5,Metrics!$B$5:$E$5,0))),"")</f>
        <v>Interview Drop-off Rate</v>
      </c>
      <c r="E28" s="237" t="str">
        <f>IFERROR(IF(LEN(INDEX(Metrics!$B$6:$E$70,ROW($A28)-ROW($A$5),MATCH(E$5,Metrics!$B$5:$E$5,0)))=0,"",INDEX(Metrics!$B$6:$E$70,ROW($A28)-ROW($A$5),MATCH(E$5,Metrics!$B$5:$E$5,0))),"")</f>
        <v>%</v>
      </c>
      <c r="F28" s="239" t="str">
        <f>IFERROR(IF(INDEX(Metrics!$G$6:$G$70,MATCH(PY_Actual_Cumulative!$D28,Metrics!$D$6:$D$70,0))=Calc!$K$8,SUM(PY_Actual!$F28:F28),AVERAGE(PY_Actual!$F28:F28)),"")</f>
        <v/>
      </c>
      <c r="G28" s="239" t="str">
        <f>IFERROR(IF(INDEX(Metrics!$G$6:$G$70,MATCH(PY_Actual_Cumulative!$D28,Metrics!$D$6:$D$70,0))=Calc!$K$8,SUM(PY_Actual!$F28:G28),AVERAGE(PY_Actual!$F28:G28)),"")</f>
        <v/>
      </c>
      <c r="H28" s="239" t="str">
        <f>IFERROR(IF(INDEX(Metrics!$G$6:$G$70,MATCH(PY_Actual_Cumulative!$D28,Metrics!$D$6:$D$70,0))=Calc!$K$8,SUM(PY_Actual!$F28:H28),AVERAGE(PY_Actual!$F28:H28)),"")</f>
        <v/>
      </c>
      <c r="I28" s="239" t="str">
        <f>IFERROR(IF(INDEX(Metrics!$G$6:$G$70,MATCH(PY_Actual_Cumulative!$D28,Metrics!$D$6:$D$70,0))=Calc!$K$8,SUM(PY_Actual!$F28:I28),AVERAGE(PY_Actual!$F28:I28)),"")</f>
        <v/>
      </c>
      <c r="J28" s="239" t="str">
        <f>IFERROR(IF(INDEX(Metrics!$G$6:$G$70,MATCH(PY_Actual_Cumulative!$D28,Metrics!$D$6:$D$70,0))=Calc!$K$8,SUM(PY_Actual!$F28:J28),AVERAGE(PY_Actual!$F28:J28)),"")</f>
        <v/>
      </c>
      <c r="K28" s="239" t="str">
        <f>IFERROR(IF(INDEX(Metrics!$G$6:$G$70,MATCH(PY_Actual_Cumulative!$D28,Metrics!$D$6:$D$70,0))=Calc!$K$8,SUM(PY_Actual!$F28:K28),AVERAGE(PY_Actual!$F28:K28)),"")</f>
        <v/>
      </c>
      <c r="L28" s="253" t="str">
        <f>IFERROR(IF(INDEX(Metrics!$G$6:$G$70,MATCH(PY_Actual_Cumulative!$D28,Metrics!$D$6:$D$70,0))=Calc!$K$8,SUM(PY_Actual!$F28:L28),AVERAGE(PY_Actual!$F28:L28)),"")</f>
        <v/>
      </c>
      <c r="M28" s="253" t="str">
        <f>IFERROR(IF(INDEX(Metrics!$G$6:$G$70,MATCH(PY_Actual_Cumulative!$D28,Metrics!$D$6:$D$70,0))=Calc!$K$8,SUM(PY_Actual!$F28:M28),AVERAGE(PY_Actual!$F28:M28)),"")</f>
        <v/>
      </c>
      <c r="N28" s="253" t="str">
        <f>IFERROR(IF(INDEX(Metrics!$G$6:$G$70,MATCH(PY_Actual_Cumulative!$D28,Metrics!$D$6:$D$70,0))=Calc!$K$8,SUM(PY_Actual!$F28:N28),AVERAGE(PY_Actual!$F28:N28)),"")</f>
        <v/>
      </c>
      <c r="O28" s="253" t="str">
        <f>IFERROR(IF(INDEX(Metrics!$G$6:$G$70,MATCH(PY_Actual_Cumulative!$D28,Metrics!$D$6:$D$70,0))=Calc!$K$8,SUM(PY_Actual!$F28:O28),AVERAGE(PY_Actual!$F28:O28)),"")</f>
        <v/>
      </c>
      <c r="P28" s="253" t="str">
        <f>IFERROR(IF(INDEX(Metrics!$G$6:$G$70,MATCH(PY_Actual_Cumulative!$D28,Metrics!$D$6:$D$70,0))=Calc!$K$8,SUM(PY_Actual!$F28:P28),AVERAGE(PY_Actual!$F28:P28)),"")</f>
        <v/>
      </c>
      <c r="Q28" s="254" t="str">
        <f>IFERROR(IF(INDEX(Metrics!$G$6:$G$70,MATCH(PY_Actual_Cumulative!$D28,Metrics!$D$6:$D$70,0))=Calc!$K$8,SUM(PY_Actual!$F28:Q28),AVERAGE(PY_Actual!$F28:Q28)),"")</f>
        <v/>
      </c>
    </row>
    <row r="29" spans="1:17" x14ac:dyDescent="0.25">
      <c r="A29" s="3"/>
      <c r="B29" s="235">
        <f>IFERROR(IF(LEN(INDEX(Metrics!$B$6:$E$70,ROW($A29)-ROW($A$5),MATCH(B$5,Metrics!$B$5:$E$5,0)))=0,"",INDEX(Metrics!$B$6:$E$70,ROW($A29)-ROW($A$5),MATCH(B$5,Metrics!$B$5:$E$5,0))),"")</f>
        <v>405</v>
      </c>
      <c r="C29" s="236" t="str">
        <f>IFERROR(IF(LEN(INDEX(Metrics!$B$6:$E$70,ROW($A29)-ROW($A$5),MATCH(C$5,Metrics!$B$5:$E$5,0)))=0,"",INDEX(Metrics!$B$6:$E$70,ROW($A29)-ROW($A$5),MATCH(C$5,Metrics!$B$5:$E$5,0))),"")</f>
        <v>Process and Workflow</v>
      </c>
      <c r="D29" s="241" t="str">
        <f>IFERROR(IF(LEN(INDEX(Metrics!$B$6:$E$70,ROW($A29)-ROW($A$5),MATCH(D$5,Metrics!$B$5:$E$5,0)))=0,"",INDEX(Metrics!$B$6:$E$70,ROW($A29)-ROW($A$5),MATCH(D$5,Metrics!$B$5:$E$5,0))),"")</f>
        <v>Diversity Hire Rate</v>
      </c>
      <c r="E29" s="242" t="str">
        <f>IFERROR(IF(LEN(INDEX(Metrics!$B$6:$E$70,ROW($A29)-ROW($A$5),MATCH(E$5,Metrics!$B$5:$E$5,0)))=0,"",INDEX(Metrics!$B$6:$E$70,ROW($A29)-ROW($A$5),MATCH(E$5,Metrics!$B$5:$E$5,0))),"")</f>
        <v>%</v>
      </c>
      <c r="F29" s="253" t="str">
        <f>IFERROR(IF(INDEX(Metrics!$G$6:$G$70,MATCH(PY_Actual_Cumulative!$D29,Metrics!$D$6:$D$70,0))=Calc!$K$8,SUM(PY_Actual!$F29:F29),AVERAGE(PY_Actual!$F29:F29)),"")</f>
        <v/>
      </c>
      <c r="G29" s="239" t="str">
        <f>IFERROR(IF(INDEX(Metrics!$G$6:$G$70,MATCH(PY_Actual_Cumulative!$D29,Metrics!$D$6:$D$70,0))=Calc!$K$8,SUM(PY_Actual!$F29:G29),AVERAGE(PY_Actual!$F29:G29)),"")</f>
        <v/>
      </c>
      <c r="H29" s="239" t="str">
        <f>IFERROR(IF(INDEX(Metrics!$G$6:$G$70,MATCH(PY_Actual_Cumulative!$D29,Metrics!$D$6:$D$70,0))=Calc!$K$8,SUM(PY_Actual!$F29:H29),AVERAGE(PY_Actual!$F29:H29)),"")</f>
        <v/>
      </c>
      <c r="I29" s="239" t="str">
        <f>IFERROR(IF(INDEX(Metrics!$G$6:$G$70,MATCH(PY_Actual_Cumulative!$D29,Metrics!$D$6:$D$70,0))=Calc!$K$8,SUM(PY_Actual!$F29:I29),AVERAGE(PY_Actual!$F29:I29)),"")</f>
        <v/>
      </c>
      <c r="J29" s="239" t="str">
        <f>IFERROR(IF(INDEX(Metrics!$G$6:$G$70,MATCH(PY_Actual_Cumulative!$D29,Metrics!$D$6:$D$70,0))=Calc!$K$8,SUM(PY_Actual!$F29:J29),AVERAGE(PY_Actual!$F29:J29)),"")</f>
        <v/>
      </c>
      <c r="K29" s="239" t="str">
        <f>IFERROR(IF(INDEX(Metrics!$G$6:$G$70,MATCH(PY_Actual_Cumulative!$D29,Metrics!$D$6:$D$70,0))=Calc!$K$8,SUM(PY_Actual!$F29:K29),AVERAGE(PY_Actual!$F29:K29)),"")</f>
        <v/>
      </c>
      <c r="L29" s="253" t="str">
        <f>IFERROR(IF(INDEX(Metrics!$G$6:$G$70,MATCH(PY_Actual_Cumulative!$D29,Metrics!$D$6:$D$70,0))=Calc!$K$8,SUM(PY_Actual!$F29:L29),AVERAGE(PY_Actual!$F29:L29)),"")</f>
        <v/>
      </c>
      <c r="M29" s="253" t="str">
        <f>IFERROR(IF(INDEX(Metrics!$G$6:$G$70,MATCH(PY_Actual_Cumulative!$D29,Metrics!$D$6:$D$70,0))=Calc!$K$8,SUM(PY_Actual!$F29:M29),AVERAGE(PY_Actual!$F29:M29)),"")</f>
        <v/>
      </c>
      <c r="N29" s="253" t="str">
        <f>IFERROR(IF(INDEX(Metrics!$G$6:$G$70,MATCH(PY_Actual_Cumulative!$D29,Metrics!$D$6:$D$70,0))=Calc!$K$8,SUM(PY_Actual!$F29:N29),AVERAGE(PY_Actual!$F29:N29)),"")</f>
        <v/>
      </c>
      <c r="O29" s="253" t="str">
        <f>IFERROR(IF(INDEX(Metrics!$G$6:$G$70,MATCH(PY_Actual_Cumulative!$D29,Metrics!$D$6:$D$70,0))=Calc!$K$8,SUM(PY_Actual!$F29:O29),AVERAGE(PY_Actual!$F29:O29)),"")</f>
        <v/>
      </c>
      <c r="P29" s="253" t="str">
        <f>IFERROR(IF(INDEX(Metrics!$G$6:$G$70,MATCH(PY_Actual_Cumulative!$D29,Metrics!$D$6:$D$70,0))=Calc!$K$8,SUM(PY_Actual!$F29:P29),AVERAGE(PY_Actual!$F29:P29)),"")</f>
        <v/>
      </c>
      <c r="Q29" s="254" t="str">
        <f>IFERROR(IF(INDEX(Metrics!$G$6:$G$70,MATCH(PY_Actual_Cumulative!$D29,Metrics!$D$6:$D$70,0))=Calc!$K$8,SUM(PY_Actual!$F29:Q29),AVERAGE(PY_Actual!$F29:Q29)),"")</f>
        <v/>
      </c>
    </row>
    <row r="30" spans="1:17" x14ac:dyDescent="0.25">
      <c r="A30" s="3"/>
      <c r="B30" s="235">
        <f>IFERROR(IF(LEN(INDEX(Metrics!$B$6:$E$70,ROW($A30)-ROW($A$5),MATCH(B$5,Metrics!$B$5:$E$5,0)))=0,"",INDEX(Metrics!$B$6:$E$70,ROW($A30)-ROW($A$5),MATCH(B$5,Metrics!$B$5:$E$5,0))),"")</f>
        <v>406</v>
      </c>
      <c r="C30" s="236" t="str">
        <f>IFERROR(IF(LEN(INDEX(Metrics!$B$6:$E$70,ROW($A30)-ROW($A$5),MATCH(C$5,Metrics!$B$5:$E$5,0)))=0,"",INDEX(Metrics!$B$6:$E$70,ROW($A30)-ROW($A$5),MATCH(C$5,Metrics!$B$5:$E$5,0))),"")</f>
        <v>Process and Workflow</v>
      </c>
      <c r="D30" s="236" t="str">
        <f>IFERROR(IF(LEN(INDEX(Metrics!$B$6:$E$70,ROW($A30)-ROW($A$5),MATCH(D$5,Metrics!$B$5:$E$5,0)))=0,"",INDEX(Metrics!$B$6:$E$70,ROW($A30)-ROW($A$5),MATCH(D$5,Metrics!$B$5:$E$5,0))),"")</f>
        <v/>
      </c>
      <c r="E30" s="237" t="str">
        <f>IFERROR(IF(LEN(INDEX(Metrics!$B$6:$E$70,ROW($A30)-ROW($A$5),MATCH(E$5,Metrics!$B$5:$E$5,0)))=0,"",INDEX(Metrics!$B$6:$E$70,ROW($A30)-ROW($A$5),MATCH(E$5,Metrics!$B$5:$E$5,0))),"")</f>
        <v/>
      </c>
      <c r="F30" s="237" t="str">
        <f>IFERROR(IF(INDEX(Metrics!$G$6:$G$70,MATCH(PY_Actual_Cumulative!$D30,Metrics!$D$6:$D$70,0))=Calc!$K$8,SUM(PY_Actual!$F30:F30),AVERAGE(PY_Actual!$F30:F30)),"")</f>
        <v/>
      </c>
      <c r="G30" s="237" t="str">
        <f>IFERROR(IF(INDEX(Metrics!$G$6:$G$70,MATCH(PY_Actual_Cumulative!$D30,Metrics!$D$6:$D$70,0))=Calc!$K$8,SUM(PY_Actual!$F30:G30),AVERAGE(PY_Actual!$F30:G30)),"")</f>
        <v/>
      </c>
      <c r="H30" s="237" t="str">
        <f>IFERROR(IF(INDEX(Metrics!$G$6:$G$70,MATCH(PY_Actual_Cumulative!$D30,Metrics!$D$6:$D$70,0))=Calc!$K$8,SUM(PY_Actual!$F30:H30),AVERAGE(PY_Actual!$F30:H30)),"")</f>
        <v/>
      </c>
      <c r="I30" s="237" t="str">
        <f>IFERROR(IF(INDEX(Metrics!$G$6:$G$70,MATCH(PY_Actual_Cumulative!$D30,Metrics!$D$6:$D$70,0))=Calc!$K$8,SUM(PY_Actual!$F30:I30),AVERAGE(PY_Actual!$F30:I30)),"")</f>
        <v/>
      </c>
      <c r="J30" s="237" t="str">
        <f>IFERROR(IF(INDEX(Metrics!$G$6:$G$70,MATCH(PY_Actual_Cumulative!$D30,Metrics!$D$6:$D$70,0))=Calc!$K$8,SUM(PY_Actual!$F30:J30),AVERAGE(PY_Actual!$F30:J30)),"")</f>
        <v/>
      </c>
      <c r="K30" s="237" t="str">
        <f>IFERROR(IF(INDEX(Metrics!$G$6:$G$70,MATCH(PY_Actual_Cumulative!$D30,Metrics!$D$6:$D$70,0))=Calc!$K$8,SUM(PY_Actual!$F30:K30),AVERAGE(PY_Actual!$F30:K30)),"")</f>
        <v/>
      </c>
      <c r="L30" s="243" t="str">
        <f>IFERROR(IF(INDEX(Metrics!$G$6:$G$70,MATCH(PY_Actual_Cumulative!$D30,Metrics!$D$6:$D$70,0))=Calc!$K$8,SUM(PY_Actual!$F30:L30),AVERAGE(PY_Actual!$F30:L30)),"")</f>
        <v/>
      </c>
      <c r="M30" s="243" t="str">
        <f>IFERROR(IF(INDEX(Metrics!$G$6:$G$70,MATCH(PY_Actual_Cumulative!$D30,Metrics!$D$6:$D$70,0))=Calc!$K$8,SUM(PY_Actual!$F30:M30),AVERAGE(PY_Actual!$F30:M30)),"")</f>
        <v/>
      </c>
      <c r="N30" s="243" t="str">
        <f>IFERROR(IF(INDEX(Metrics!$G$6:$G$70,MATCH(PY_Actual_Cumulative!$D30,Metrics!$D$6:$D$70,0))=Calc!$K$8,SUM(PY_Actual!$F30:N30),AVERAGE(PY_Actual!$F30:N30)),"")</f>
        <v/>
      </c>
      <c r="O30" s="243" t="str">
        <f>IFERROR(IF(INDEX(Metrics!$G$6:$G$70,MATCH(PY_Actual_Cumulative!$D30,Metrics!$D$6:$D$70,0))=Calc!$K$8,SUM(PY_Actual!$F30:O30),AVERAGE(PY_Actual!$F30:O30)),"")</f>
        <v/>
      </c>
      <c r="P30" s="243" t="str">
        <f>IFERROR(IF(INDEX(Metrics!$G$6:$G$70,MATCH(PY_Actual_Cumulative!$D30,Metrics!$D$6:$D$70,0))=Calc!$K$8,SUM(PY_Actual!$F30:P30),AVERAGE(PY_Actual!$F30:P30)),"")</f>
        <v/>
      </c>
      <c r="Q30" s="244" t="str">
        <f>IFERROR(IF(INDEX(Metrics!$G$6:$G$70,MATCH(PY_Actual_Cumulative!$D30,Metrics!$D$6:$D$70,0))=Calc!$K$8,SUM(PY_Actual!$F30:Q30),AVERAGE(PY_Actual!$F30:Q30)),"")</f>
        <v/>
      </c>
    </row>
    <row r="31" spans="1:17" x14ac:dyDescent="0.25">
      <c r="A31" s="3"/>
      <c r="B31" s="235">
        <f>IFERROR(IF(LEN(INDEX(Metrics!$B$6:$E$70,ROW($A31)-ROW($A$5),MATCH(B$5,Metrics!$B$5:$E$5,0)))=0,"",INDEX(Metrics!$B$6:$E$70,ROW($A31)-ROW($A$5),MATCH(B$5,Metrics!$B$5:$E$5,0))),"")</f>
        <v>407</v>
      </c>
      <c r="C31" s="236" t="str">
        <f>IFERROR(IF(LEN(INDEX(Metrics!$B$6:$E$70,ROW($A31)-ROW($A$5),MATCH(C$5,Metrics!$B$5:$E$5,0)))=0,"",INDEX(Metrics!$B$6:$E$70,ROW($A31)-ROW($A$5),MATCH(C$5,Metrics!$B$5:$E$5,0))),"")</f>
        <v>Process and Workflow</v>
      </c>
      <c r="D31" s="236" t="str">
        <f>IFERROR(IF(LEN(INDEX(Metrics!$B$6:$E$70,ROW($A31)-ROW($A$5),MATCH(D$5,Metrics!$B$5:$E$5,0)))=0,"",INDEX(Metrics!$B$6:$E$70,ROW($A31)-ROW($A$5),MATCH(D$5,Metrics!$B$5:$E$5,0))),"")</f>
        <v/>
      </c>
      <c r="E31" s="237" t="str">
        <f>IFERROR(IF(LEN(INDEX(Metrics!$B$6:$E$70,ROW($A31)-ROW($A$5),MATCH(E$5,Metrics!$B$5:$E$5,0)))=0,"",INDEX(Metrics!$B$6:$E$70,ROW($A31)-ROW($A$5),MATCH(E$5,Metrics!$B$5:$E$5,0))),"")</f>
        <v/>
      </c>
      <c r="F31" s="243" t="str">
        <f>IFERROR(IF(INDEX(Metrics!$G$6:$G$70,MATCH(PY_Actual_Cumulative!$D31,Metrics!$D$6:$D$70,0))=Calc!$K$8,SUM(PY_Actual!$F31:F31),AVERAGE(PY_Actual!$F31:F31)),"")</f>
        <v/>
      </c>
      <c r="G31" s="243" t="str">
        <f>IFERROR(IF(INDEX(Metrics!$G$6:$G$70,MATCH(PY_Actual_Cumulative!$D31,Metrics!$D$6:$D$70,0))=Calc!$K$8,SUM(PY_Actual!$F31:G31),AVERAGE(PY_Actual!$F31:G31)),"")</f>
        <v/>
      </c>
      <c r="H31" s="243" t="str">
        <f>IFERROR(IF(INDEX(Metrics!$G$6:$G$70,MATCH(PY_Actual_Cumulative!$D31,Metrics!$D$6:$D$70,0))=Calc!$K$8,SUM(PY_Actual!$F31:H31),AVERAGE(PY_Actual!$F31:H31)),"")</f>
        <v/>
      </c>
      <c r="I31" s="243" t="str">
        <f>IFERROR(IF(INDEX(Metrics!$G$6:$G$70,MATCH(PY_Actual_Cumulative!$D31,Metrics!$D$6:$D$70,0))=Calc!$K$8,SUM(PY_Actual!$F31:I31),AVERAGE(PY_Actual!$F31:I31)),"")</f>
        <v/>
      </c>
      <c r="J31" s="243" t="str">
        <f>IFERROR(IF(INDEX(Metrics!$G$6:$G$70,MATCH(PY_Actual_Cumulative!$D31,Metrics!$D$6:$D$70,0))=Calc!$K$8,SUM(PY_Actual!$F31:J31),AVERAGE(PY_Actual!$F31:J31)),"")</f>
        <v/>
      </c>
      <c r="K31" s="243" t="str">
        <f>IFERROR(IF(INDEX(Metrics!$G$6:$G$70,MATCH(PY_Actual_Cumulative!$D31,Metrics!$D$6:$D$70,0))=Calc!$K$8,SUM(PY_Actual!$F31:K31),AVERAGE(PY_Actual!$F31:K31)),"")</f>
        <v/>
      </c>
      <c r="L31" s="243" t="str">
        <f>IFERROR(IF(INDEX(Metrics!$G$6:$G$70,MATCH(PY_Actual_Cumulative!$D31,Metrics!$D$6:$D$70,0))=Calc!$K$8,SUM(PY_Actual!$F31:L31),AVERAGE(PY_Actual!$F31:L31)),"")</f>
        <v/>
      </c>
      <c r="M31" s="243" t="str">
        <f>IFERROR(IF(INDEX(Metrics!$G$6:$G$70,MATCH(PY_Actual_Cumulative!$D31,Metrics!$D$6:$D$70,0))=Calc!$K$8,SUM(PY_Actual!$F31:M31),AVERAGE(PY_Actual!$F31:M31)),"")</f>
        <v/>
      </c>
      <c r="N31" s="243" t="str">
        <f>IFERROR(IF(INDEX(Metrics!$G$6:$G$70,MATCH(PY_Actual_Cumulative!$D31,Metrics!$D$6:$D$70,0))=Calc!$K$8,SUM(PY_Actual!$F31:N31),AVERAGE(PY_Actual!$F31:N31)),"")</f>
        <v/>
      </c>
      <c r="O31" s="243" t="str">
        <f>IFERROR(IF(INDEX(Metrics!$G$6:$G$70,MATCH(PY_Actual_Cumulative!$D31,Metrics!$D$6:$D$70,0))=Calc!$K$8,SUM(PY_Actual!$F31:O31),AVERAGE(PY_Actual!$F31:O31)),"")</f>
        <v/>
      </c>
      <c r="P31" s="243" t="str">
        <f>IFERROR(IF(INDEX(Metrics!$G$6:$G$70,MATCH(PY_Actual_Cumulative!$D31,Metrics!$D$6:$D$70,0))=Calc!$K$8,SUM(PY_Actual!$F31:P31),AVERAGE(PY_Actual!$F31:P31)),"")</f>
        <v/>
      </c>
      <c r="Q31" s="244" t="str">
        <f>IFERROR(IF(INDEX(Metrics!$G$6:$G$70,MATCH(PY_Actual_Cumulative!$D31,Metrics!$D$6:$D$70,0))=Calc!$K$8,SUM(PY_Actual!$F31:Q31),AVERAGE(PY_Actual!$F31:Q31)),"")</f>
        <v/>
      </c>
    </row>
    <row r="32" spans="1:17" x14ac:dyDescent="0.25">
      <c r="A32" s="3"/>
      <c r="B32" s="235">
        <f>IFERROR(IF(LEN(INDEX(Metrics!$B$6:$E$70,ROW($A32)-ROW($A$5),MATCH(B$5,Metrics!$B$5:$E$5,0)))=0,"",INDEX(Metrics!$B$6:$E$70,ROW($A32)-ROW($A$5),MATCH(B$5,Metrics!$B$5:$E$5,0))),"")</f>
        <v>501</v>
      </c>
      <c r="C32" s="236" t="str">
        <f>IFERROR(IF(LEN(INDEX(Metrics!$B$6:$E$70,ROW($A32)-ROW($A$5),MATCH(C$5,Metrics!$B$5:$E$5,0)))=0,"",INDEX(Metrics!$B$6:$E$70,ROW($A32)-ROW($A$5),MATCH(C$5,Metrics!$B$5:$E$5,0))),"")</f>
        <v>Candidate Experience</v>
      </c>
      <c r="D32" s="236" t="str">
        <f>IFERROR(IF(LEN(INDEX(Metrics!$B$6:$E$70,ROW($A32)-ROW($A$5),MATCH(D$5,Metrics!$B$5:$E$5,0)))=0,"",INDEX(Metrics!$B$6:$E$70,ROW($A32)-ROW($A$5),MATCH(D$5,Metrics!$B$5:$E$5,0))),"")</f>
        <v>Candidate Job Satisfaction</v>
      </c>
      <c r="E32" s="237" t="str">
        <f>IFERROR(IF(LEN(INDEX(Metrics!$B$6:$E$70,ROW($A32)-ROW($A$5),MATCH(E$5,Metrics!$B$5:$E$5,0)))=0,"",INDEX(Metrics!$B$6:$E$70,ROW($A32)-ROW($A$5),MATCH(E$5,Metrics!$B$5:$E$5,0))),"")</f>
        <v>Points</v>
      </c>
      <c r="F32" s="245" t="str">
        <f>IFERROR(IF(INDEX(Metrics!$G$6:$G$70,MATCH(PY_Actual_Cumulative!$D32,Metrics!$D$6:$D$70,0))=Calc!$K$8,SUM(PY_Actual!$F32:F32),AVERAGE(PY_Actual!$F32:F32)),"")</f>
        <v/>
      </c>
      <c r="G32" s="245" t="str">
        <f>IFERROR(IF(INDEX(Metrics!$G$6:$G$70,MATCH(PY_Actual_Cumulative!$D32,Metrics!$D$6:$D$70,0))=Calc!$K$8,SUM(PY_Actual!$F32:G32),AVERAGE(PY_Actual!$F32:G32)),"")</f>
        <v/>
      </c>
      <c r="H32" s="245" t="str">
        <f>IFERROR(IF(INDEX(Metrics!$G$6:$G$70,MATCH(PY_Actual_Cumulative!$D32,Metrics!$D$6:$D$70,0))=Calc!$K$8,SUM(PY_Actual!$F32:H32),AVERAGE(PY_Actual!$F32:H32)),"")</f>
        <v/>
      </c>
      <c r="I32" s="245" t="str">
        <f>IFERROR(IF(INDEX(Metrics!$G$6:$G$70,MATCH(PY_Actual_Cumulative!$D32,Metrics!$D$6:$D$70,0))=Calc!$K$8,SUM(PY_Actual!$F32:I32),AVERAGE(PY_Actual!$F32:I32)),"")</f>
        <v/>
      </c>
      <c r="J32" s="245" t="str">
        <f>IFERROR(IF(INDEX(Metrics!$G$6:$G$70,MATCH(PY_Actual_Cumulative!$D32,Metrics!$D$6:$D$70,0))=Calc!$K$8,SUM(PY_Actual!$F32:J32),AVERAGE(PY_Actual!$F32:J32)),"")</f>
        <v/>
      </c>
      <c r="K32" s="245" t="str">
        <f>IFERROR(IF(INDEX(Metrics!$G$6:$G$70,MATCH(PY_Actual_Cumulative!$D32,Metrics!$D$6:$D$70,0))=Calc!$K$8,SUM(PY_Actual!$F32:K32),AVERAGE(PY_Actual!$F32:K32)),"")</f>
        <v/>
      </c>
      <c r="L32" s="245" t="str">
        <f>IFERROR(IF(INDEX(Metrics!$G$6:$G$70,MATCH(PY_Actual_Cumulative!$D32,Metrics!$D$6:$D$70,0))=Calc!$K$8,SUM(PY_Actual!$F32:L32),AVERAGE(PY_Actual!$F32:L32)),"")</f>
        <v/>
      </c>
      <c r="M32" s="245" t="str">
        <f>IFERROR(IF(INDEX(Metrics!$G$6:$G$70,MATCH(PY_Actual_Cumulative!$D32,Metrics!$D$6:$D$70,0))=Calc!$K$8,SUM(PY_Actual!$F32:M32),AVERAGE(PY_Actual!$F32:M32)),"")</f>
        <v/>
      </c>
      <c r="N32" s="245" t="str">
        <f>IFERROR(IF(INDEX(Metrics!$G$6:$G$70,MATCH(PY_Actual_Cumulative!$D32,Metrics!$D$6:$D$70,0))=Calc!$K$8,SUM(PY_Actual!$F32:N32),AVERAGE(PY_Actual!$F32:N32)),"")</f>
        <v/>
      </c>
      <c r="O32" s="245" t="str">
        <f>IFERROR(IF(INDEX(Metrics!$G$6:$G$70,MATCH(PY_Actual_Cumulative!$D32,Metrics!$D$6:$D$70,0))=Calc!$K$8,SUM(PY_Actual!$F32:O32),AVERAGE(PY_Actual!$F32:O32)),"")</f>
        <v/>
      </c>
      <c r="P32" s="245" t="str">
        <f>IFERROR(IF(INDEX(Metrics!$G$6:$G$70,MATCH(PY_Actual_Cumulative!$D32,Metrics!$D$6:$D$70,0))=Calc!$K$8,SUM(PY_Actual!$F32:P32),AVERAGE(PY_Actual!$F32:P32)),"")</f>
        <v/>
      </c>
      <c r="Q32" s="246" t="str">
        <f>IFERROR(IF(INDEX(Metrics!$G$6:$G$70,MATCH(PY_Actual_Cumulative!$D32,Metrics!$D$6:$D$70,0))=Calc!$K$8,SUM(PY_Actual!$F32:Q32),AVERAGE(PY_Actual!$F32:Q32)),"")</f>
        <v/>
      </c>
    </row>
    <row r="33" spans="1:17" x14ac:dyDescent="0.25">
      <c r="A33" s="3"/>
      <c r="B33" s="235">
        <f>IFERROR(IF(LEN(INDEX(Metrics!$B$6:$E$70,ROW($A33)-ROW($A$5),MATCH(B$5,Metrics!$B$5:$E$5,0)))=0,"",INDEX(Metrics!$B$6:$E$70,ROW($A33)-ROW($A$5),MATCH(B$5,Metrics!$B$5:$E$5,0))),"")</f>
        <v>502</v>
      </c>
      <c r="C33" s="236" t="str">
        <f>IFERROR(IF(LEN(INDEX(Metrics!$B$6:$E$70,ROW($A33)-ROW($A$5),MATCH(C$5,Metrics!$B$5:$E$5,0)))=0,"",INDEX(Metrics!$B$6:$E$70,ROW($A33)-ROW($A$5),MATCH(C$5,Metrics!$B$5:$E$5,0))),"")</f>
        <v>Candidate Experience</v>
      </c>
      <c r="D33" s="236" t="str">
        <f>IFERROR(IF(LEN(INDEX(Metrics!$B$6:$E$70,ROW($A33)-ROW($A$5),MATCH(D$5,Metrics!$B$5:$E$5,0)))=0,"",INDEX(Metrics!$B$6:$E$70,ROW($A33)-ROW($A$5),MATCH(D$5,Metrics!$B$5:$E$5,0))),"")</f>
        <v>Applicant Drop-off Rate</v>
      </c>
      <c r="E33" s="237" t="str">
        <f>IFERROR(IF(LEN(INDEX(Metrics!$B$6:$E$70,ROW($A33)-ROW($A$5),MATCH(E$5,Metrics!$B$5:$E$5,0)))=0,"",INDEX(Metrics!$B$6:$E$70,ROW($A33)-ROW($A$5),MATCH(E$5,Metrics!$B$5:$E$5,0))),"")</f>
        <v>%</v>
      </c>
      <c r="F33" s="239" t="str">
        <f>IFERROR(IF(INDEX(Metrics!$G$6:$G$70,MATCH(PY_Actual_Cumulative!$D33,Metrics!$D$6:$D$70,0))=Calc!$K$8,SUM(PY_Actual!$F33:F33),AVERAGE(PY_Actual!$F33:F33)),"")</f>
        <v/>
      </c>
      <c r="G33" s="239" t="str">
        <f>IFERROR(IF(INDEX(Metrics!$G$6:$G$70,MATCH(PY_Actual_Cumulative!$D33,Metrics!$D$6:$D$70,0))=Calc!$K$8,SUM(PY_Actual!$F33:G33),AVERAGE(PY_Actual!$F33:G33)),"")</f>
        <v/>
      </c>
      <c r="H33" s="239" t="str">
        <f>IFERROR(IF(INDEX(Metrics!$G$6:$G$70,MATCH(PY_Actual_Cumulative!$D33,Metrics!$D$6:$D$70,0))=Calc!$K$8,SUM(PY_Actual!$F33:H33),AVERAGE(PY_Actual!$F33:H33)),"")</f>
        <v/>
      </c>
      <c r="I33" s="239" t="str">
        <f>IFERROR(IF(INDEX(Metrics!$G$6:$G$70,MATCH(PY_Actual_Cumulative!$D33,Metrics!$D$6:$D$70,0))=Calc!$K$8,SUM(PY_Actual!$F33:I33),AVERAGE(PY_Actual!$F33:I33)),"")</f>
        <v/>
      </c>
      <c r="J33" s="239" t="str">
        <f>IFERROR(IF(INDEX(Metrics!$G$6:$G$70,MATCH(PY_Actual_Cumulative!$D33,Metrics!$D$6:$D$70,0))=Calc!$K$8,SUM(PY_Actual!$F33:J33),AVERAGE(PY_Actual!$F33:J33)),"")</f>
        <v/>
      </c>
      <c r="K33" s="239" t="str">
        <f>IFERROR(IF(INDEX(Metrics!$G$6:$G$70,MATCH(PY_Actual_Cumulative!$D33,Metrics!$D$6:$D$70,0))=Calc!$K$8,SUM(PY_Actual!$F33:K33),AVERAGE(PY_Actual!$F33:K33)),"")</f>
        <v/>
      </c>
      <c r="L33" s="239" t="str">
        <f>IFERROR(IF(INDEX(Metrics!$G$6:$G$70,MATCH(PY_Actual_Cumulative!$D33,Metrics!$D$6:$D$70,0))=Calc!$K$8,SUM(PY_Actual!$F33:L33),AVERAGE(PY_Actual!$F33:L33)),"")</f>
        <v/>
      </c>
      <c r="M33" s="239" t="str">
        <f>IFERROR(IF(INDEX(Metrics!$G$6:$G$70,MATCH(PY_Actual_Cumulative!$D33,Metrics!$D$6:$D$70,0))=Calc!$K$8,SUM(PY_Actual!$F33:M33),AVERAGE(PY_Actual!$F33:M33)),"")</f>
        <v/>
      </c>
      <c r="N33" s="239" t="str">
        <f>IFERROR(IF(INDEX(Metrics!$G$6:$G$70,MATCH(PY_Actual_Cumulative!$D33,Metrics!$D$6:$D$70,0))=Calc!$K$8,SUM(PY_Actual!$F33:N33),AVERAGE(PY_Actual!$F33:N33)),"")</f>
        <v/>
      </c>
      <c r="O33" s="239" t="str">
        <f>IFERROR(IF(INDEX(Metrics!$G$6:$G$70,MATCH(PY_Actual_Cumulative!$D33,Metrics!$D$6:$D$70,0))=Calc!$K$8,SUM(PY_Actual!$F33:O33),AVERAGE(PY_Actual!$F33:O33)),"")</f>
        <v/>
      </c>
      <c r="P33" s="239" t="str">
        <f>IFERROR(IF(INDEX(Metrics!$G$6:$G$70,MATCH(PY_Actual_Cumulative!$D33,Metrics!$D$6:$D$70,0))=Calc!$K$8,SUM(PY_Actual!$F33:P33),AVERAGE(PY_Actual!$F33:P33)),"")</f>
        <v/>
      </c>
      <c r="Q33" s="240" t="str">
        <f>IFERROR(IF(INDEX(Metrics!$G$6:$G$70,MATCH(PY_Actual_Cumulative!$D33,Metrics!$D$6:$D$70,0))=Calc!$K$8,SUM(PY_Actual!$F33:Q33),AVERAGE(PY_Actual!$F33:Q33)),"")</f>
        <v/>
      </c>
    </row>
    <row r="34" spans="1:17" x14ac:dyDescent="0.25">
      <c r="A34" s="3"/>
      <c r="B34" s="235">
        <f>IFERROR(IF(LEN(INDEX(Metrics!$B$6:$E$70,ROW($A34)-ROW($A$5),MATCH(B$5,Metrics!$B$5:$E$5,0)))=0,"",INDEX(Metrics!$B$6:$E$70,ROW($A34)-ROW($A$5),MATCH(B$5,Metrics!$B$5:$E$5,0))),"")</f>
        <v>503</v>
      </c>
      <c r="C34" s="236" t="str">
        <f>IFERROR(IF(LEN(INDEX(Metrics!$B$6:$E$70,ROW($A34)-ROW($A$5),MATCH(C$5,Metrics!$B$5:$E$5,0)))=0,"",INDEX(Metrics!$B$6:$E$70,ROW($A34)-ROW($A$5),MATCH(C$5,Metrics!$B$5:$E$5,0))),"")</f>
        <v>Candidate Experience</v>
      </c>
      <c r="D34" s="236" t="str">
        <f>IFERROR(IF(LEN(INDEX(Metrics!$B$6:$E$70,ROW($A34)-ROW($A$5),MATCH(D$5,Metrics!$B$5:$E$5,0)))=0,"",INDEX(Metrics!$B$6:$E$70,ROW($A34)-ROW($A$5),MATCH(D$5,Metrics!$B$5:$E$5,0))),"")</f>
        <v>Candidate Net Promoter Score (NPS)</v>
      </c>
      <c r="E34" s="237" t="str">
        <f>IFERROR(IF(LEN(INDEX(Metrics!$B$6:$E$70,ROW($A34)-ROW($A$5),MATCH(E$5,Metrics!$B$5:$E$5,0)))=0,"",INDEX(Metrics!$B$6:$E$70,ROW($A34)-ROW($A$5),MATCH(E$5,Metrics!$B$5:$E$5,0))),"")</f>
        <v>Points</v>
      </c>
      <c r="F34" s="245" t="str">
        <f>IFERROR(IF(INDEX(Metrics!$G$6:$G$70,MATCH(PY_Actual_Cumulative!$D34,Metrics!$D$6:$D$70,0))=Calc!$K$8,SUM(PY_Actual!$F34:F34),AVERAGE(PY_Actual!$F34:F34)),"")</f>
        <v/>
      </c>
      <c r="G34" s="245" t="str">
        <f>IFERROR(IF(INDEX(Metrics!$G$6:$G$70,MATCH(PY_Actual_Cumulative!$D34,Metrics!$D$6:$D$70,0))=Calc!$K$8,SUM(PY_Actual!$F34:G34),AVERAGE(PY_Actual!$F34:G34)),"")</f>
        <v/>
      </c>
      <c r="H34" s="245" t="str">
        <f>IFERROR(IF(INDEX(Metrics!$G$6:$G$70,MATCH(PY_Actual_Cumulative!$D34,Metrics!$D$6:$D$70,0))=Calc!$K$8,SUM(PY_Actual!$F34:H34),AVERAGE(PY_Actual!$F34:H34)),"")</f>
        <v/>
      </c>
      <c r="I34" s="245" t="str">
        <f>IFERROR(IF(INDEX(Metrics!$G$6:$G$70,MATCH(PY_Actual_Cumulative!$D34,Metrics!$D$6:$D$70,0))=Calc!$K$8,SUM(PY_Actual!$F34:I34),AVERAGE(PY_Actual!$F34:I34)),"")</f>
        <v/>
      </c>
      <c r="J34" s="245" t="str">
        <f>IFERROR(IF(INDEX(Metrics!$G$6:$G$70,MATCH(PY_Actual_Cumulative!$D34,Metrics!$D$6:$D$70,0))=Calc!$K$8,SUM(PY_Actual!$F34:J34),AVERAGE(PY_Actual!$F34:J34)),"")</f>
        <v/>
      </c>
      <c r="K34" s="245" t="str">
        <f>IFERROR(IF(INDEX(Metrics!$G$6:$G$70,MATCH(PY_Actual_Cumulative!$D34,Metrics!$D$6:$D$70,0))=Calc!$K$8,SUM(PY_Actual!$F34:K34),AVERAGE(PY_Actual!$F34:K34)),"")</f>
        <v/>
      </c>
      <c r="L34" s="245" t="str">
        <f>IFERROR(IF(INDEX(Metrics!$G$6:$G$70,MATCH(PY_Actual_Cumulative!$D34,Metrics!$D$6:$D$70,0))=Calc!$K$8,SUM(PY_Actual!$F34:L34),AVERAGE(PY_Actual!$F34:L34)),"")</f>
        <v/>
      </c>
      <c r="M34" s="245" t="str">
        <f>IFERROR(IF(INDEX(Metrics!$G$6:$G$70,MATCH(PY_Actual_Cumulative!$D34,Metrics!$D$6:$D$70,0))=Calc!$K$8,SUM(PY_Actual!$F34:M34),AVERAGE(PY_Actual!$F34:M34)),"")</f>
        <v/>
      </c>
      <c r="N34" s="245" t="str">
        <f>IFERROR(IF(INDEX(Metrics!$G$6:$G$70,MATCH(PY_Actual_Cumulative!$D34,Metrics!$D$6:$D$70,0))=Calc!$K$8,SUM(PY_Actual!$F34:N34),AVERAGE(PY_Actual!$F34:N34)),"")</f>
        <v/>
      </c>
      <c r="O34" s="245" t="str">
        <f>IFERROR(IF(INDEX(Metrics!$G$6:$G$70,MATCH(PY_Actual_Cumulative!$D34,Metrics!$D$6:$D$70,0))=Calc!$K$8,SUM(PY_Actual!$F34:O34),AVERAGE(PY_Actual!$F34:O34)),"")</f>
        <v/>
      </c>
      <c r="P34" s="245" t="str">
        <f>IFERROR(IF(INDEX(Metrics!$G$6:$G$70,MATCH(PY_Actual_Cumulative!$D34,Metrics!$D$6:$D$70,0))=Calc!$K$8,SUM(PY_Actual!$F34:P34),AVERAGE(PY_Actual!$F34:P34)),"")</f>
        <v/>
      </c>
      <c r="Q34" s="246" t="str">
        <f>IFERROR(IF(INDEX(Metrics!$G$6:$G$70,MATCH(PY_Actual_Cumulative!$D34,Metrics!$D$6:$D$70,0))=Calc!$K$8,SUM(PY_Actual!$F34:Q34),AVERAGE(PY_Actual!$F34:Q34)),"")</f>
        <v/>
      </c>
    </row>
    <row r="35" spans="1:17" x14ac:dyDescent="0.25">
      <c r="A35" s="3"/>
      <c r="B35" s="235">
        <f>IFERROR(IF(LEN(INDEX(Metrics!$B$6:$E$70,ROW($A35)-ROW($A$5),MATCH(B$5,Metrics!$B$5:$E$5,0)))=0,"",INDEX(Metrics!$B$6:$E$70,ROW($A35)-ROW($A$5),MATCH(B$5,Metrics!$B$5:$E$5,0))),"")</f>
        <v>504</v>
      </c>
      <c r="C35" s="236" t="str">
        <f>IFERROR(IF(LEN(INDEX(Metrics!$B$6:$E$70,ROW($A35)-ROW($A$5),MATCH(C$5,Metrics!$B$5:$E$5,0)))=0,"",INDEX(Metrics!$B$6:$E$70,ROW($A35)-ROW($A$5),MATCH(C$5,Metrics!$B$5:$E$5,0))),"")</f>
        <v>Candidate Experience</v>
      </c>
      <c r="D35" s="236" t="str">
        <f>IFERROR(IF(LEN(INDEX(Metrics!$B$6:$E$70,ROW($A35)-ROW($A$5),MATCH(D$5,Metrics!$B$5:$E$5,0)))=0,"",INDEX(Metrics!$B$6:$E$70,ROW($A35)-ROW($A$5),MATCH(D$5,Metrics!$B$5:$E$5,0))),"")</f>
        <v/>
      </c>
      <c r="E35" s="237" t="str">
        <f>IFERROR(IF(LEN(INDEX(Metrics!$B$6:$E$70,ROW($A35)-ROW($A$5),MATCH(E$5,Metrics!$B$5:$E$5,0)))=0,"",INDEX(Metrics!$B$6:$E$70,ROW($A35)-ROW($A$5),MATCH(E$5,Metrics!$B$5:$E$5,0))),"")</f>
        <v/>
      </c>
      <c r="F35" s="243" t="str">
        <f>IFERROR(IF(INDEX(Metrics!$G$6:$G$70,MATCH(PY_Actual_Cumulative!$D35,Metrics!$D$6:$D$70,0))=Calc!$K$8,SUM(PY_Actual!$F35:F35),AVERAGE(PY_Actual!$F35:F35)),"")</f>
        <v/>
      </c>
      <c r="G35" s="243" t="str">
        <f>IFERROR(IF(INDEX(Metrics!$G$6:$G$70,MATCH(PY_Actual_Cumulative!$D35,Metrics!$D$6:$D$70,0))=Calc!$K$8,SUM(PY_Actual!$F35:G35),AVERAGE(PY_Actual!$F35:G35)),"")</f>
        <v/>
      </c>
      <c r="H35" s="243" t="str">
        <f>IFERROR(IF(INDEX(Metrics!$G$6:$G$70,MATCH(PY_Actual_Cumulative!$D35,Metrics!$D$6:$D$70,0))=Calc!$K$8,SUM(PY_Actual!$F35:H35),AVERAGE(PY_Actual!$F35:H35)),"")</f>
        <v/>
      </c>
      <c r="I35" s="243" t="str">
        <f>IFERROR(IF(INDEX(Metrics!$G$6:$G$70,MATCH(PY_Actual_Cumulative!$D35,Metrics!$D$6:$D$70,0))=Calc!$K$8,SUM(PY_Actual!$F35:I35),AVERAGE(PY_Actual!$F35:I35)),"")</f>
        <v/>
      </c>
      <c r="J35" s="243" t="str">
        <f>IFERROR(IF(INDEX(Metrics!$G$6:$G$70,MATCH(PY_Actual_Cumulative!$D35,Metrics!$D$6:$D$70,0))=Calc!$K$8,SUM(PY_Actual!$F35:J35),AVERAGE(PY_Actual!$F35:J35)),"")</f>
        <v/>
      </c>
      <c r="K35" s="243" t="str">
        <f>IFERROR(IF(INDEX(Metrics!$G$6:$G$70,MATCH(PY_Actual_Cumulative!$D35,Metrics!$D$6:$D$70,0))=Calc!$K$8,SUM(PY_Actual!$F35:K35),AVERAGE(PY_Actual!$F35:K35)),"")</f>
        <v/>
      </c>
      <c r="L35" s="243" t="str">
        <f>IFERROR(IF(INDEX(Metrics!$G$6:$G$70,MATCH(PY_Actual_Cumulative!$D35,Metrics!$D$6:$D$70,0))=Calc!$K$8,SUM(PY_Actual!$F35:L35),AVERAGE(PY_Actual!$F35:L35)),"")</f>
        <v/>
      </c>
      <c r="M35" s="243" t="str">
        <f>IFERROR(IF(INDEX(Metrics!$G$6:$G$70,MATCH(PY_Actual_Cumulative!$D35,Metrics!$D$6:$D$70,0))=Calc!$K$8,SUM(PY_Actual!$F35:M35),AVERAGE(PY_Actual!$F35:M35)),"")</f>
        <v/>
      </c>
      <c r="N35" s="243" t="str">
        <f>IFERROR(IF(INDEX(Metrics!$G$6:$G$70,MATCH(PY_Actual_Cumulative!$D35,Metrics!$D$6:$D$70,0))=Calc!$K$8,SUM(PY_Actual!$F35:N35),AVERAGE(PY_Actual!$F35:N35)),"")</f>
        <v/>
      </c>
      <c r="O35" s="243" t="str">
        <f>IFERROR(IF(INDEX(Metrics!$G$6:$G$70,MATCH(PY_Actual_Cumulative!$D35,Metrics!$D$6:$D$70,0))=Calc!$K$8,SUM(PY_Actual!$F35:O35),AVERAGE(PY_Actual!$F35:O35)),"")</f>
        <v/>
      </c>
      <c r="P35" s="243" t="str">
        <f>IFERROR(IF(INDEX(Metrics!$G$6:$G$70,MATCH(PY_Actual_Cumulative!$D35,Metrics!$D$6:$D$70,0))=Calc!$K$8,SUM(PY_Actual!$F35:P35),AVERAGE(PY_Actual!$F35:P35)),"")</f>
        <v/>
      </c>
      <c r="Q35" s="244" t="str">
        <f>IFERROR(IF(INDEX(Metrics!$G$6:$G$70,MATCH(PY_Actual_Cumulative!$D35,Metrics!$D$6:$D$70,0))=Calc!$K$8,SUM(PY_Actual!$F35:Q35),AVERAGE(PY_Actual!$F35:Q35)),"")</f>
        <v/>
      </c>
    </row>
    <row r="36" spans="1:17" x14ac:dyDescent="0.25">
      <c r="A36" s="3"/>
      <c r="B36" s="235">
        <f>IFERROR(IF(LEN(INDEX(Metrics!$B$6:$E$70,ROW($A36)-ROW($A$5),MATCH(B$5,Metrics!$B$5:$E$5,0)))=0,"",INDEX(Metrics!$B$6:$E$70,ROW($A36)-ROW($A$5),MATCH(B$5,Metrics!$B$5:$E$5,0))),"")</f>
        <v>505</v>
      </c>
      <c r="C36" s="236" t="str">
        <f>IFERROR(IF(LEN(INDEX(Metrics!$B$6:$E$70,ROW($A36)-ROW($A$5),MATCH(C$5,Metrics!$B$5:$E$5,0)))=0,"",INDEX(Metrics!$B$6:$E$70,ROW($A36)-ROW($A$5),MATCH(C$5,Metrics!$B$5:$E$5,0))),"")</f>
        <v>Candidate Experience</v>
      </c>
      <c r="D36" s="236" t="str">
        <f>IFERROR(IF(LEN(INDEX(Metrics!$B$6:$E$70,ROW($A36)-ROW($A$5),MATCH(D$5,Metrics!$B$5:$E$5,0)))=0,"",INDEX(Metrics!$B$6:$E$70,ROW($A36)-ROW($A$5),MATCH(D$5,Metrics!$B$5:$E$5,0))),"")</f>
        <v/>
      </c>
      <c r="E36" s="237" t="str">
        <f>IFERROR(IF(LEN(INDEX(Metrics!$B$6:$E$70,ROW($A36)-ROW($A$5),MATCH(E$5,Metrics!$B$5:$E$5,0)))=0,"",INDEX(Metrics!$B$6:$E$70,ROW($A36)-ROW($A$5),MATCH(E$5,Metrics!$B$5:$E$5,0))),"")</f>
        <v/>
      </c>
      <c r="F36" s="243" t="str">
        <f>IFERROR(IF(INDEX(Metrics!$G$6:$G$70,MATCH(PY_Actual_Cumulative!$D36,Metrics!$D$6:$D$70,0))=Calc!$K$8,SUM(PY_Actual!$F36:F36),AVERAGE(PY_Actual!$F36:F36)),"")</f>
        <v/>
      </c>
      <c r="G36" s="243" t="str">
        <f>IFERROR(IF(INDEX(Metrics!$G$6:$G$70,MATCH(PY_Actual_Cumulative!$D36,Metrics!$D$6:$D$70,0))=Calc!$K$8,SUM(PY_Actual!$F36:G36),AVERAGE(PY_Actual!$F36:G36)),"")</f>
        <v/>
      </c>
      <c r="H36" s="243" t="str">
        <f>IFERROR(IF(INDEX(Metrics!$G$6:$G$70,MATCH(PY_Actual_Cumulative!$D36,Metrics!$D$6:$D$70,0))=Calc!$K$8,SUM(PY_Actual!$F36:H36),AVERAGE(PY_Actual!$F36:H36)),"")</f>
        <v/>
      </c>
      <c r="I36" s="243" t="str">
        <f>IFERROR(IF(INDEX(Metrics!$G$6:$G$70,MATCH(PY_Actual_Cumulative!$D36,Metrics!$D$6:$D$70,0))=Calc!$K$8,SUM(PY_Actual!$F36:I36),AVERAGE(PY_Actual!$F36:I36)),"")</f>
        <v/>
      </c>
      <c r="J36" s="243" t="str">
        <f>IFERROR(IF(INDEX(Metrics!$G$6:$G$70,MATCH(PY_Actual_Cumulative!$D36,Metrics!$D$6:$D$70,0))=Calc!$K$8,SUM(PY_Actual!$F36:J36),AVERAGE(PY_Actual!$F36:J36)),"")</f>
        <v/>
      </c>
      <c r="K36" s="243" t="str">
        <f>IFERROR(IF(INDEX(Metrics!$G$6:$G$70,MATCH(PY_Actual_Cumulative!$D36,Metrics!$D$6:$D$70,0))=Calc!$K$8,SUM(PY_Actual!$F36:K36),AVERAGE(PY_Actual!$F36:K36)),"")</f>
        <v/>
      </c>
      <c r="L36" s="237" t="str">
        <f>IFERROR(IF(INDEX(Metrics!$G$6:$G$70,MATCH(PY_Actual_Cumulative!$D36,Metrics!$D$6:$D$70,0))=Calc!$K$8,SUM(PY_Actual!$F36:L36),AVERAGE(PY_Actual!$F36:L36)),"")</f>
        <v/>
      </c>
      <c r="M36" s="237" t="str">
        <f>IFERROR(IF(INDEX(Metrics!$G$6:$G$70,MATCH(PY_Actual_Cumulative!$D36,Metrics!$D$6:$D$70,0))=Calc!$K$8,SUM(PY_Actual!$F36:M36),AVERAGE(PY_Actual!$F36:M36)),"")</f>
        <v/>
      </c>
      <c r="N36" s="237" t="str">
        <f>IFERROR(IF(INDEX(Metrics!$G$6:$G$70,MATCH(PY_Actual_Cumulative!$D36,Metrics!$D$6:$D$70,0))=Calc!$K$8,SUM(PY_Actual!$F36:N36),AVERAGE(PY_Actual!$F36:N36)),"")</f>
        <v/>
      </c>
      <c r="O36" s="237" t="str">
        <f>IFERROR(IF(INDEX(Metrics!$G$6:$G$70,MATCH(PY_Actual_Cumulative!$D36,Metrics!$D$6:$D$70,0))=Calc!$K$8,SUM(PY_Actual!$F36:O36),AVERAGE(PY_Actual!$F36:O36)),"")</f>
        <v/>
      </c>
      <c r="P36" s="237" t="str">
        <f>IFERROR(IF(INDEX(Metrics!$G$6:$G$70,MATCH(PY_Actual_Cumulative!$D36,Metrics!$D$6:$D$70,0))=Calc!$K$8,SUM(PY_Actual!$F36:P36),AVERAGE(PY_Actual!$F36:P36)),"")</f>
        <v/>
      </c>
      <c r="Q36" s="248" t="str">
        <f>IFERROR(IF(INDEX(Metrics!$G$6:$G$70,MATCH(PY_Actual_Cumulative!$D36,Metrics!$D$6:$D$70,0))=Calc!$K$8,SUM(PY_Actual!$F36:Q36),AVERAGE(PY_Actual!$F36:Q36)),"")</f>
        <v/>
      </c>
    </row>
    <row r="37" spans="1:17" x14ac:dyDescent="0.25">
      <c r="A37" s="3"/>
      <c r="B37" s="235" t="str">
        <f>IFERROR(IF(LEN(INDEX(Metrics!$B$6:$E$70,ROW($A37)-ROW($A$5),MATCH(B$5,Metrics!$B$5:$E$5,0)))=0,"",INDEX(Metrics!$B$6:$E$70,ROW($A37)-ROW($A$5),MATCH(B$5,Metrics!$B$5:$E$5,0))),"")</f>
        <v/>
      </c>
      <c r="C37" s="236" t="str">
        <f>IFERROR(IF(LEN(INDEX(Metrics!$B$6:$E$70,ROW($A37)-ROW($A$5),MATCH(C$5,Metrics!$B$5:$E$5,0)))=0,"",INDEX(Metrics!$B$6:$E$70,ROW($A37)-ROW($A$5),MATCH(C$5,Metrics!$B$5:$E$5,0))),"")</f>
        <v/>
      </c>
      <c r="D37" s="236" t="str">
        <f>IFERROR(IF(LEN(INDEX(Metrics!$B$6:$E$70,ROW($A37)-ROW($A$5),MATCH(D$5,Metrics!$B$5:$E$5,0)))=0,"",INDEX(Metrics!$B$6:$E$70,ROW($A37)-ROW($A$5),MATCH(D$5,Metrics!$B$5:$E$5,0))),"")</f>
        <v/>
      </c>
      <c r="E37" s="237" t="str">
        <f>IFERROR(IF(LEN(INDEX(Metrics!$B$6:$E$70,ROW($A37)-ROW($A$5),MATCH(E$5,Metrics!$B$5:$E$5,0)))=0,"",INDEX(Metrics!$B$6:$E$70,ROW($A37)-ROW($A$5),MATCH(E$5,Metrics!$B$5:$E$5,0))),"")</f>
        <v/>
      </c>
      <c r="F37" s="243" t="str">
        <f>IFERROR(IF(INDEX(Metrics!$G$6:$G$70,MATCH(PY_Actual_Cumulative!$D37,Metrics!$D$6:$D$70,0))=Calc!$K$8,SUM(PY_Actual!$F37:F37),AVERAGE(PY_Actual!$F37:F37)),"")</f>
        <v/>
      </c>
      <c r="G37" s="243" t="str">
        <f>IFERROR(IF(INDEX(Metrics!$G$6:$G$70,MATCH(PY_Actual_Cumulative!$D37,Metrics!$D$6:$D$70,0))=Calc!$K$8,SUM(PY_Actual!$F37:G37),AVERAGE(PY_Actual!$F37:G37)),"")</f>
        <v/>
      </c>
      <c r="H37" s="243" t="str">
        <f>IFERROR(IF(INDEX(Metrics!$G$6:$G$70,MATCH(PY_Actual_Cumulative!$D37,Metrics!$D$6:$D$70,0))=Calc!$K$8,SUM(PY_Actual!$F37:H37),AVERAGE(PY_Actual!$F37:H37)),"")</f>
        <v/>
      </c>
      <c r="I37" s="243" t="str">
        <f>IFERROR(IF(INDEX(Metrics!$G$6:$G$70,MATCH(PY_Actual_Cumulative!$D37,Metrics!$D$6:$D$70,0))=Calc!$K$8,SUM(PY_Actual!$F37:I37),AVERAGE(PY_Actual!$F37:I37)),"")</f>
        <v/>
      </c>
      <c r="J37" s="243" t="str">
        <f>IFERROR(IF(INDEX(Metrics!$G$6:$G$70,MATCH(PY_Actual_Cumulative!$D37,Metrics!$D$6:$D$70,0))=Calc!$K$8,SUM(PY_Actual!$F37:J37),AVERAGE(PY_Actual!$F37:J37)),"")</f>
        <v/>
      </c>
      <c r="K37" s="243" t="str">
        <f>IFERROR(IF(INDEX(Metrics!$G$6:$G$70,MATCH(PY_Actual_Cumulative!$D37,Metrics!$D$6:$D$70,0))=Calc!$K$8,SUM(PY_Actual!$F37:K37),AVERAGE(PY_Actual!$F37:K37)),"")</f>
        <v/>
      </c>
      <c r="L37" s="237" t="str">
        <f>IFERROR(IF(INDEX(Metrics!$G$6:$G$70,MATCH(PY_Actual_Cumulative!$D37,Metrics!$D$6:$D$70,0))=Calc!$K$8,SUM(PY_Actual!$F37:L37),AVERAGE(PY_Actual!$F37:L37)),"")</f>
        <v/>
      </c>
      <c r="M37" s="237" t="str">
        <f>IFERROR(IF(INDEX(Metrics!$G$6:$G$70,MATCH(PY_Actual_Cumulative!$D37,Metrics!$D$6:$D$70,0))=Calc!$K$8,SUM(PY_Actual!$F37:M37),AVERAGE(PY_Actual!$F37:M37)),"")</f>
        <v/>
      </c>
      <c r="N37" s="237" t="str">
        <f>IFERROR(IF(INDEX(Metrics!$G$6:$G$70,MATCH(PY_Actual_Cumulative!$D37,Metrics!$D$6:$D$70,0))=Calc!$K$8,SUM(PY_Actual!$F37:N37),AVERAGE(PY_Actual!$F37:N37)),"")</f>
        <v/>
      </c>
      <c r="O37" s="237" t="str">
        <f>IFERROR(IF(INDEX(Metrics!$G$6:$G$70,MATCH(PY_Actual_Cumulative!$D37,Metrics!$D$6:$D$70,0))=Calc!$K$8,SUM(PY_Actual!$F37:O37),AVERAGE(PY_Actual!$F37:O37)),"")</f>
        <v/>
      </c>
      <c r="P37" s="237" t="str">
        <f>IFERROR(IF(INDEX(Metrics!$G$6:$G$70,MATCH(PY_Actual_Cumulative!$D37,Metrics!$D$6:$D$70,0))=Calc!$K$8,SUM(PY_Actual!$F37:P37),AVERAGE(PY_Actual!$F37:P37)),"")</f>
        <v/>
      </c>
      <c r="Q37" s="248" t="str">
        <f>IFERROR(IF(INDEX(Metrics!$G$6:$G$70,MATCH(PY_Actual_Cumulative!$D37,Metrics!$D$6:$D$70,0))=Calc!$K$8,SUM(PY_Actual!$F37:Q37),AVERAGE(PY_Actual!$F37:Q37)),"")</f>
        <v/>
      </c>
    </row>
    <row r="38" spans="1:17" x14ac:dyDescent="0.25">
      <c r="A38" s="3"/>
      <c r="B38" s="235" t="str">
        <f>IFERROR(IF(LEN(INDEX(Metrics!$B$6:$E$70,ROW($A38)-ROW($A$5),MATCH(B$5,Metrics!$B$5:$E$5,0)))=0,"",INDEX(Metrics!$B$6:$E$70,ROW($A38)-ROW($A$5),MATCH(B$5,Metrics!$B$5:$E$5,0))),"")</f>
        <v/>
      </c>
      <c r="C38" s="236" t="str">
        <f>IFERROR(IF(LEN(INDEX(Metrics!$B$6:$E$70,ROW($A38)-ROW($A$5),MATCH(C$5,Metrics!$B$5:$E$5,0)))=0,"",INDEX(Metrics!$B$6:$E$70,ROW($A38)-ROW($A$5),MATCH(C$5,Metrics!$B$5:$E$5,0))),"")</f>
        <v/>
      </c>
      <c r="D38" s="236" t="str">
        <f>IFERROR(IF(LEN(INDEX(Metrics!$B$6:$E$70,ROW($A38)-ROW($A$5),MATCH(D$5,Metrics!$B$5:$E$5,0)))=0,"",INDEX(Metrics!$B$6:$E$70,ROW($A38)-ROW($A$5),MATCH(D$5,Metrics!$B$5:$E$5,0))),"")</f>
        <v/>
      </c>
      <c r="E38" s="237" t="str">
        <f>IFERROR(IF(LEN(INDEX(Metrics!$B$6:$E$70,ROW($A38)-ROW($A$5),MATCH(E$5,Metrics!$B$5:$E$5,0)))=0,"",INDEX(Metrics!$B$6:$E$70,ROW($A38)-ROW($A$5),MATCH(E$5,Metrics!$B$5:$E$5,0))),"")</f>
        <v/>
      </c>
      <c r="F38" s="237" t="str">
        <f>IFERROR(IF(INDEX(Metrics!$G$6:$G$70,MATCH(PY_Actual_Cumulative!$D38,Metrics!$D$6:$D$70,0))=Calc!$K$8,SUM(PY_Actual!$F38:F38),AVERAGE(PY_Actual!$F38:F38)),"")</f>
        <v/>
      </c>
      <c r="G38" s="243" t="str">
        <f>IFERROR(IF(INDEX(Metrics!$G$6:$G$70,MATCH(PY_Actual_Cumulative!$D38,Metrics!$D$6:$D$70,0))=Calc!$K$8,SUM(PY_Actual!$F38:G38),AVERAGE(PY_Actual!$F38:G38)),"")</f>
        <v/>
      </c>
      <c r="H38" s="243" t="str">
        <f>IFERROR(IF(INDEX(Metrics!$G$6:$G$70,MATCH(PY_Actual_Cumulative!$D38,Metrics!$D$6:$D$70,0))=Calc!$K$8,SUM(PY_Actual!$F38:H38),AVERAGE(PY_Actual!$F38:H38)),"")</f>
        <v/>
      </c>
      <c r="I38" s="243" t="str">
        <f>IFERROR(IF(INDEX(Metrics!$G$6:$G$70,MATCH(PY_Actual_Cumulative!$D38,Metrics!$D$6:$D$70,0))=Calc!$K$8,SUM(PY_Actual!$F38:I38),AVERAGE(PY_Actual!$F38:I38)),"")</f>
        <v/>
      </c>
      <c r="J38" s="243" t="str">
        <f>IFERROR(IF(INDEX(Metrics!$G$6:$G$70,MATCH(PY_Actual_Cumulative!$D38,Metrics!$D$6:$D$70,0))=Calc!$K$8,SUM(PY_Actual!$F38:J38),AVERAGE(PY_Actual!$F38:J38)),"")</f>
        <v/>
      </c>
      <c r="K38" s="243" t="str">
        <f>IFERROR(IF(INDEX(Metrics!$G$6:$G$70,MATCH(PY_Actual_Cumulative!$D38,Metrics!$D$6:$D$70,0))=Calc!$K$8,SUM(PY_Actual!$F38:K38),AVERAGE(PY_Actual!$F38:K38)),"")</f>
        <v/>
      </c>
      <c r="L38" s="243" t="str">
        <f>IFERROR(IF(INDEX(Metrics!$G$6:$G$70,MATCH(PY_Actual_Cumulative!$D38,Metrics!$D$6:$D$70,0))=Calc!$K$8,SUM(PY_Actual!$F38:L38),AVERAGE(PY_Actual!$F38:L38)),"")</f>
        <v/>
      </c>
      <c r="M38" s="243" t="str">
        <f>IFERROR(IF(INDEX(Metrics!$G$6:$G$70,MATCH(PY_Actual_Cumulative!$D38,Metrics!$D$6:$D$70,0))=Calc!$K$8,SUM(PY_Actual!$F38:M38),AVERAGE(PY_Actual!$F38:M38)),"")</f>
        <v/>
      </c>
      <c r="N38" s="243" t="str">
        <f>IFERROR(IF(INDEX(Metrics!$G$6:$G$70,MATCH(PY_Actual_Cumulative!$D38,Metrics!$D$6:$D$70,0))=Calc!$K$8,SUM(PY_Actual!$F38:N38),AVERAGE(PY_Actual!$F38:N38)),"")</f>
        <v/>
      </c>
      <c r="O38" s="243" t="str">
        <f>IFERROR(IF(INDEX(Metrics!$G$6:$G$70,MATCH(PY_Actual_Cumulative!$D38,Metrics!$D$6:$D$70,0))=Calc!$K$8,SUM(PY_Actual!$F38:O38),AVERAGE(PY_Actual!$F38:O38)),"")</f>
        <v/>
      </c>
      <c r="P38" s="243" t="str">
        <f>IFERROR(IF(INDEX(Metrics!$G$6:$G$70,MATCH(PY_Actual_Cumulative!$D38,Metrics!$D$6:$D$70,0))=Calc!$K$8,SUM(PY_Actual!$F38:P38),AVERAGE(PY_Actual!$F38:P38)),"")</f>
        <v/>
      </c>
      <c r="Q38" s="244" t="str">
        <f>IFERROR(IF(INDEX(Metrics!$G$6:$G$70,MATCH(PY_Actual_Cumulative!$D38,Metrics!$D$6:$D$70,0))=Calc!$K$8,SUM(PY_Actual!$F38:Q38),AVERAGE(PY_Actual!$F38:Q38)),"")</f>
        <v/>
      </c>
    </row>
    <row r="39" spans="1:17" x14ac:dyDescent="0.25">
      <c r="A39" s="3"/>
      <c r="B39" s="235" t="str">
        <f>IFERROR(IF(LEN(INDEX(Metrics!$B$6:$E$70,ROW($A39)-ROW($A$5),MATCH(B$5,Metrics!$B$5:$E$5,0)))=0,"",INDEX(Metrics!$B$6:$E$70,ROW($A39)-ROW($A$5),MATCH(B$5,Metrics!$B$5:$E$5,0))),"")</f>
        <v/>
      </c>
      <c r="C39" s="236" t="str">
        <f>IFERROR(IF(LEN(INDEX(Metrics!$B$6:$E$70,ROW($A39)-ROW($A$5),MATCH(C$5,Metrics!$B$5:$E$5,0)))=0,"",INDEX(Metrics!$B$6:$E$70,ROW($A39)-ROW($A$5),MATCH(C$5,Metrics!$B$5:$E$5,0))),"")</f>
        <v/>
      </c>
      <c r="D39" s="236" t="str">
        <f>IFERROR(IF(LEN(INDEX(Metrics!$B$6:$E$70,ROW($A39)-ROW($A$5),MATCH(D$5,Metrics!$B$5:$E$5,0)))=0,"",INDEX(Metrics!$B$6:$E$70,ROW($A39)-ROW($A$5),MATCH(D$5,Metrics!$B$5:$E$5,0))),"")</f>
        <v/>
      </c>
      <c r="E39" s="237" t="str">
        <f>IFERROR(IF(LEN(INDEX(Metrics!$B$6:$E$70,ROW($A39)-ROW($A$5),MATCH(E$5,Metrics!$B$5:$E$5,0)))=0,"",INDEX(Metrics!$B$6:$E$70,ROW($A39)-ROW($A$5),MATCH(E$5,Metrics!$B$5:$E$5,0))),"")</f>
        <v/>
      </c>
      <c r="F39" s="237" t="str">
        <f>IFERROR(IF(INDEX(Metrics!$G$6:$G$70,MATCH(PY_Actual_Cumulative!$D39,Metrics!$D$6:$D$70,0))=Calc!$K$8,SUM(PY_Actual!$F39:F39),AVERAGE(PY_Actual!$F39:F39)),"")</f>
        <v/>
      </c>
      <c r="G39" s="237" t="str">
        <f>IFERROR(IF(INDEX(Metrics!$G$6:$G$70,MATCH(PY_Actual_Cumulative!$D39,Metrics!$D$6:$D$70,0))=Calc!$K$8,SUM(PY_Actual!$F39:G39),AVERAGE(PY_Actual!$F39:G39)),"")</f>
        <v/>
      </c>
      <c r="H39" s="237" t="str">
        <f>IFERROR(IF(INDEX(Metrics!$G$6:$G$70,MATCH(PY_Actual_Cumulative!$D39,Metrics!$D$6:$D$70,0))=Calc!$K$8,SUM(PY_Actual!$F39:H39),AVERAGE(PY_Actual!$F39:H39)),"")</f>
        <v/>
      </c>
      <c r="I39" s="237" t="str">
        <f>IFERROR(IF(INDEX(Metrics!$G$6:$G$70,MATCH(PY_Actual_Cumulative!$D39,Metrics!$D$6:$D$70,0))=Calc!$K$8,SUM(PY_Actual!$F39:I39),AVERAGE(PY_Actual!$F39:I39)),"")</f>
        <v/>
      </c>
      <c r="J39" s="237" t="str">
        <f>IFERROR(IF(INDEX(Metrics!$G$6:$G$70,MATCH(PY_Actual_Cumulative!$D39,Metrics!$D$6:$D$70,0))=Calc!$K$8,SUM(PY_Actual!$F39:J39),AVERAGE(PY_Actual!$F39:J39)),"")</f>
        <v/>
      </c>
      <c r="K39" s="237" t="str">
        <f>IFERROR(IF(INDEX(Metrics!$G$6:$G$70,MATCH(PY_Actual_Cumulative!$D39,Metrics!$D$6:$D$70,0))=Calc!$K$8,SUM(PY_Actual!$F39:K39),AVERAGE(PY_Actual!$F39:K39)),"")</f>
        <v/>
      </c>
      <c r="L39" s="237" t="str">
        <f>IFERROR(IF(INDEX(Metrics!$G$6:$G$70,MATCH(PY_Actual_Cumulative!$D39,Metrics!$D$6:$D$70,0))=Calc!$K$8,SUM(PY_Actual!$F39:L39),AVERAGE(PY_Actual!$F39:L39)),"")</f>
        <v/>
      </c>
      <c r="M39" s="237" t="str">
        <f>IFERROR(IF(INDEX(Metrics!$G$6:$G$70,MATCH(PY_Actual_Cumulative!$D39,Metrics!$D$6:$D$70,0))=Calc!$K$8,SUM(PY_Actual!$F39:M39),AVERAGE(PY_Actual!$F39:M39)),"")</f>
        <v/>
      </c>
      <c r="N39" s="237" t="str">
        <f>IFERROR(IF(INDEX(Metrics!$G$6:$G$70,MATCH(PY_Actual_Cumulative!$D39,Metrics!$D$6:$D$70,0))=Calc!$K$8,SUM(PY_Actual!$F39:N39),AVERAGE(PY_Actual!$F39:N39)),"")</f>
        <v/>
      </c>
      <c r="O39" s="237" t="str">
        <f>IFERROR(IF(INDEX(Metrics!$G$6:$G$70,MATCH(PY_Actual_Cumulative!$D39,Metrics!$D$6:$D$70,0))=Calc!$K$8,SUM(PY_Actual!$F39:O39),AVERAGE(PY_Actual!$F39:O39)),"")</f>
        <v/>
      </c>
      <c r="P39" s="237" t="str">
        <f>IFERROR(IF(INDEX(Metrics!$G$6:$G$70,MATCH(PY_Actual_Cumulative!$D39,Metrics!$D$6:$D$70,0))=Calc!$K$8,SUM(PY_Actual!$F39:P39),AVERAGE(PY_Actual!$F39:P39)),"")</f>
        <v/>
      </c>
      <c r="Q39" s="248" t="str">
        <f>IFERROR(IF(INDEX(Metrics!$G$6:$G$70,MATCH(PY_Actual_Cumulative!$D39,Metrics!$D$6:$D$70,0))=Calc!$K$8,SUM(PY_Actual!$F39:Q39),AVERAGE(PY_Actual!$F39:Q39)),"")</f>
        <v/>
      </c>
    </row>
    <row r="40" spans="1:17" x14ac:dyDescent="0.25">
      <c r="A40" s="3"/>
      <c r="B40" s="235" t="str">
        <f>IFERROR(IF(LEN(INDEX(Metrics!$B$6:$E$70,ROW($A40)-ROW($A$5),MATCH(B$5,Metrics!$B$5:$E$5,0)))=0,"",INDEX(Metrics!$B$6:$E$70,ROW($A40)-ROW($A$5),MATCH(B$5,Metrics!$B$5:$E$5,0))),"")</f>
        <v/>
      </c>
      <c r="C40" s="236" t="str">
        <f>IFERROR(IF(LEN(INDEX(Metrics!$B$6:$E$70,ROW($A40)-ROW($A$5),MATCH(C$5,Metrics!$B$5:$E$5,0)))=0,"",INDEX(Metrics!$B$6:$E$70,ROW($A40)-ROW($A$5),MATCH(C$5,Metrics!$B$5:$E$5,0))),"")</f>
        <v/>
      </c>
      <c r="D40" s="236" t="str">
        <f>IFERROR(IF(LEN(INDEX(Metrics!$B$6:$E$70,ROW($A40)-ROW($A$5),MATCH(D$5,Metrics!$B$5:$E$5,0)))=0,"",INDEX(Metrics!$B$6:$E$70,ROW($A40)-ROW($A$5),MATCH(D$5,Metrics!$B$5:$E$5,0))),"")</f>
        <v/>
      </c>
      <c r="E40" s="237" t="str">
        <f>IFERROR(IF(LEN(INDEX(Metrics!$B$6:$E$70,ROW($A40)-ROW($A$5),MATCH(E$5,Metrics!$B$5:$E$5,0)))=0,"",INDEX(Metrics!$B$6:$E$70,ROW($A40)-ROW($A$5),MATCH(E$5,Metrics!$B$5:$E$5,0))),"")</f>
        <v/>
      </c>
      <c r="F40" s="243" t="str">
        <f>IFERROR(IF(INDEX(Metrics!$G$6:$G$70,MATCH(PY_Actual_Cumulative!$D40,Metrics!$D$6:$D$70,0))=Calc!$K$8,SUM(PY_Actual!$F40:F40),AVERAGE(PY_Actual!$F40:F40)),"")</f>
        <v/>
      </c>
      <c r="G40" s="243" t="str">
        <f>IFERROR(IF(INDEX(Metrics!$G$6:$G$70,MATCH(PY_Actual_Cumulative!$D40,Metrics!$D$6:$D$70,0))=Calc!$K$8,SUM(PY_Actual!$F40:G40),AVERAGE(PY_Actual!$F40:G40)),"")</f>
        <v/>
      </c>
      <c r="H40" s="243" t="str">
        <f>IFERROR(IF(INDEX(Metrics!$G$6:$G$70,MATCH(PY_Actual_Cumulative!$D40,Metrics!$D$6:$D$70,0))=Calc!$K$8,SUM(PY_Actual!$F40:H40),AVERAGE(PY_Actual!$F40:H40)),"")</f>
        <v/>
      </c>
      <c r="I40" s="243" t="str">
        <f>IFERROR(IF(INDEX(Metrics!$G$6:$G$70,MATCH(PY_Actual_Cumulative!$D40,Metrics!$D$6:$D$70,0))=Calc!$K$8,SUM(PY_Actual!$F40:I40),AVERAGE(PY_Actual!$F40:I40)),"")</f>
        <v/>
      </c>
      <c r="J40" s="243" t="str">
        <f>IFERROR(IF(INDEX(Metrics!$G$6:$G$70,MATCH(PY_Actual_Cumulative!$D40,Metrics!$D$6:$D$70,0))=Calc!$K$8,SUM(PY_Actual!$F40:J40),AVERAGE(PY_Actual!$F40:J40)),"")</f>
        <v/>
      </c>
      <c r="K40" s="243" t="str">
        <f>IFERROR(IF(INDEX(Metrics!$G$6:$G$70,MATCH(PY_Actual_Cumulative!$D40,Metrics!$D$6:$D$70,0))=Calc!$K$8,SUM(PY_Actual!$F40:K40),AVERAGE(PY_Actual!$F40:K40)),"")</f>
        <v/>
      </c>
      <c r="L40" s="243" t="str">
        <f>IFERROR(IF(INDEX(Metrics!$G$6:$G$70,MATCH(PY_Actual_Cumulative!$D40,Metrics!$D$6:$D$70,0))=Calc!$K$8,SUM(PY_Actual!$F40:L40),AVERAGE(PY_Actual!$F40:L40)),"")</f>
        <v/>
      </c>
      <c r="M40" s="243" t="str">
        <f>IFERROR(IF(INDEX(Metrics!$G$6:$G$70,MATCH(PY_Actual_Cumulative!$D40,Metrics!$D$6:$D$70,0))=Calc!$K$8,SUM(PY_Actual!$F40:M40),AVERAGE(PY_Actual!$F40:M40)),"")</f>
        <v/>
      </c>
      <c r="N40" s="243" t="str">
        <f>IFERROR(IF(INDEX(Metrics!$G$6:$G$70,MATCH(PY_Actual_Cumulative!$D40,Metrics!$D$6:$D$70,0))=Calc!$K$8,SUM(PY_Actual!$F40:N40),AVERAGE(PY_Actual!$F40:N40)),"")</f>
        <v/>
      </c>
      <c r="O40" s="243" t="str">
        <f>IFERROR(IF(INDEX(Metrics!$G$6:$G$70,MATCH(PY_Actual_Cumulative!$D40,Metrics!$D$6:$D$70,0))=Calc!$K$8,SUM(PY_Actual!$F40:O40),AVERAGE(PY_Actual!$F40:O40)),"")</f>
        <v/>
      </c>
      <c r="P40" s="243" t="str">
        <f>IFERROR(IF(INDEX(Metrics!$G$6:$G$70,MATCH(PY_Actual_Cumulative!$D40,Metrics!$D$6:$D$70,0))=Calc!$K$8,SUM(PY_Actual!$F40:P40),AVERAGE(PY_Actual!$F40:P40)),"")</f>
        <v/>
      </c>
      <c r="Q40" s="244" t="str">
        <f>IFERROR(IF(INDEX(Metrics!$G$6:$G$70,MATCH(PY_Actual_Cumulative!$D40,Metrics!$D$6:$D$70,0))=Calc!$K$8,SUM(PY_Actual!$F40:Q40),AVERAGE(PY_Actual!$F40:Q40)),"")</f>
        <v/>
      </c>
    </row>
    <row r="41" spans="1:17" x14ac:dyDescent="0.25">
      <c r="A41" s="3"/>
      <c r="B41" s="235" t="str">
        <f>IFERROR(IF(LEN(INDEX(Metrics!$B$6:$E$70,ROW($A41)-ROW($A$5),MATCH(B$5,Metrics!$B$5:$E$5,0)))=0,"",INDEX(Metrics!$B$6:$E$70,ROW($A41)-ROW($A$5),MATCH(B$5,Metrics!$B$5:$E$5,0))),"")</f>
        <v/>
      </c>
      <c r="C41" s="236" t="str">
        <f>IFERROR(IF(LEN(INDEX(Metrics!$B$6:$E$70,ROW($A41)-ROW($A$5),MATCH(C$5,Metrics!$B$5:$E$5,0)))=0,"",INDEX(Metrics!$B$6:$E$70,ROW($A41)-ROW($A$5),MATCH(C$5,Metrics!$B$5:$E$5,0))),"")</f>
        <v/>
      </c>
      <c r="D41" s="236" t="str">
        <f>IFERROR(IF(LEN(INDEX(Metrics!$B$6:$E$70,ROW($A41)-ROW($A$5),MATCH(D$5,Metrics!$B$5:$E$5,0)))=0,"",INDEX(Metrics!$B$6:$E$70,ROW($A41)-ROW($A$5),MATCH(D$5,Metrics!$B$5:$E$5,0))),"")</f>
        <v/>
      </c>
      <c r="E41" s="237" t="str">
        <f>IFERROR(IF(LEN(INDEX(Metrics!$B$6:$E$70,ROW($A41)-ROW($A$5),MATCH(E$5,Metrics!$B$5:$E$5,0)))=0,"",INDEX(Metrics!$B$6:$E$70,ROW($A41)-ROW($A$5),MATCH(E$5,Metrics!$B$5:$E$5,0))),"")</f>
        <v/>
      </c>
      <c r="F41" s="243" t="str">
        <f>IFERROR(IF(INDEX(Metrics!$G$6:$G$70,MATCH(PY_Actual_Cumulative!$D41,Metrics!$D$6:$D$70,0))=Calc!$K$8,SUM(PY_Actual!$F41:F41),AVERAGE(PY_Actual!$F41:F41)),"")</f>
        <v/>
      </c>
      <c r="G41" s="243" t="str">
        <f>IFERROR(IF(INDEX(Metrics!$G$6:$G$70,MATCH(PY_Actual_Cumulative!$D41,Metrics!$D$6:$D$70,0))=Calc!$K$8,SUM(PY_Actual!$F41:G41),AVERAGE(PY_Actual!$F41:G41)),"")</f>
        <v/>
      </c>
      <c r="H41" s="243" t="str">
        <f>IFERROR(IF(INDEX(Metrics!$G$6:$G$70,MATCH(PY_Actual_Cumulative!$D41,Metrics!$D$6:$D$70,0))=Calc!$K$8,SUM(PY_Actual!$F41:H41),AVERAGE(PY_Actual!$F41:H41)),"")</f>
        <v/>
      </c>
      <c r="I41" s="243" t="str">
        <f>IFERROR(IF(INDEX(Metrics!$G$6:$G$70,MATCH(PY_Actual_Cumulative!$D41,Metrics!$D$6:$D$70,0))=Calc!$K$8,SUM(PY_Actual!$F41:I41),AVERAGE(PY_Actual!$F41:I41)),"")</f>
        <v/>
      </c>
      <c r="J41" s="243" t="str">
        <f>IFERROR(IF(INDEX(Metrics!$G$6:$G$70,MATCH(PY_Actual_Cumulative!$D41,Metrics!$D$6:$D$70,0))=Calc!$K$8,SUM(PY_Actual!$F41:J41),AVERAGE(PY_Actual!$F41:J41)),"")</f>
        <v/>
      </c>
      <c r="K41" s="243" t="str">
        <f>IFERROR(IF(INDEX(Metrics!$G$6:$G$70,MATCH(PY_Actual_Cumulative!$D41,Metrics!$D$6:$D$70,0))=Calc!$K$8,SUM(PY_Actual!$F41:K41),AVERAGE(PY_Actual!$F41:K41)),"")</f>
        <v/>
      </c>
      <c r="L41" s="243" t="str">
        <f>IFERROR(IF(INDEX(Metrics!$G$6:$G$70,MATCH(PY_Actual_Cumulative!$D41,Metrics!$D$6:$D$70,0))=Calc!$K$8,SUM(PY_Actual!$F41:L41),AVERAGE(PY_Actual!$F41:L41)),"")</f>
        <v/>
      </c>
      <c r="M41" s="243" t="str">
        <f>IFERROR(IF(INDEX(Metrics!$G$6:$G$70,MATCH(PY_Actual_Cumulative!$D41,Metrics!$D$6:$D$70,0))=Calc!$K$8,SUM(PY_Actual!$F41:M41),AVERAGE(PY_Actual!$F41:M41)),"")</f>
        <v/>
      </c>
      <c r="N41" s="243" t="str">
        <f>IFERROR(IF(INDEX(Metrics!$G$6:$G$70,MATCH(PY_Actual_Cumulative!$D41,Metrics!$D$6:$D$70,0))=Calc!$K$8,SUM(PY_Actual!$F41:N41),AVERAGE(PY_Actual!$F41:N41)),"")</f>
        <v/>
      </c>
      <c r="O41" s="243" t="str">
        <f>IFERROR(IF(INDEX(Metrics!$G$6:$G$70,MATCH(PY_Actual_Cumulative!$D41,Metrics!$D$6:$D$70,0))=Calc!$K$8,SUM(PY_Actual!$F41:O41),AVERAGE(PY_Actual!$F41:O41)),"")</f>
        <v/>
      </c>
      <c r="P41" s="243" t="str">
        <f>IFERROR(IF(INDEX(Metrics!$G$6:$G$70,MATCH(PY_Actual_Cumulative!$D41,Metrics!$D$6:$D$70,0))=Calc!$K$8,SUM(PY_Actual!$F41:P41),AVERAGE(PY_Actual!$F41:P41)),"")</f>
        <v/>
      </c>
      <c r="Q41" s="244" t="str">
        <f>IFERROR(IF(INDEX(Metrics!$G$6:$G$70,MATCH(PY_Actual_Cumulative!$D41,Metrics!$D$6:$D$70,0))=Calc!$K$8,SUM(PY_Actual!$F41:Q41),AVERAGE(PY_Actual!$F41:Q41)),"")</f>
        <v/>
      </c>
    </row>
    <row r="42" spans="1:17" x14ac:dyDescent="0.25">
      <c r="A42" s="3"/>
      <c r="B42" s="235" t="str">
        <f>IFERROR(IF(LEN(INDEX(Metrics!$B$6:$E$70,ROW($A42)-ROW($A$5),MATCH(B$5,Metrics!$B$5:$E$5,0)))=0,"",INDEX(Metrics!$B$6:$E$70,ROW($A42)-ROW($A$5),MATCH(B$5,Metrics!$B$5:$E$5,0))),"")</f>
        <v/>
      </c>
      <c r="C42" s="236" t="str">
        <f>IFERROR(IF(LEN(INDEX(Metrics!$B$6:$E$70,ROW($A42)-ROW($A$5),MATCH(C$5,Metrics!$B$5:$E$5,0)))=0,"",INDEX(Metrics!$B$6:$E$70,ROW($A42)-ROW($A$5),MATCH(C$5,Metrics!$B$5:$E$5,0))),"")</f>
        <v/>
      </c>
      <c r="D42" s="236" t="str">
        <f>IFERROR(IF(LEN(INDEX(Metrics!$B$6:$E$70,ROW($A42)-ROW($A$5),MATCH(D$5,Metrics!$B$5:$E$5,0)))=0,"",INDEX(Metrics!$B$6:$E$70,ROW($A42)-ROW($A$5),MATCH(D$5,Metrics!$B$5:$E$5,0))),"")</f>
        <v/>
      </c>
      <c r="E42" s="237" t="str">
        <f>IFERROR(IF(LEN(INDEX(Metrics!$B$6:$E$70,ROW($A42)-ROW($A$5),MATCH(E$5,Metrics!$B$5:$E$5,0)))=0,"",INDEX(Metrics!$B$6:$E$70,ROW($A42)-ROW($A$5),MATCH(E$5,Metrics!$B$5:$E$5,0))),"")</f>
        <v/>
      </c>
      <c r="F42" s="243" t="str">
        <f>IFERROR(IF(INDEX(Metrics!$G$6:$G$70,MATCH(PY_Actual_Cumulative!$D42,Metrics!$D$6:$D$70,0))=Calc!$K$8,SUM(PY_Actual!$F42:F42),AVERAGE(PY_Actual!$F42:F42)),"")</f>
        <v/>
      </c>
      <c r="G42" s="243" t="str">
        <f>IFERROR(IF(INDEX(Metrics!$G$6:$G$70,MATCH(PY_Actual_Cumulative!$D42,Metrics!$D$6:$D$70,0))=Calc!$K$8,SUM(PY_Actual!$F42:G42),AVERAGE(PY_Actual!$F42:G42)),"")</f>
        <v/>
      </c>
      <c r="H42" s="243" t="str">
        <f>IFERROR(IF(INDEX(Metrics!$G$6:$G$70,MATCH(PY_Actual_Cumulative!$D42,Metrics!$D$6:$D$70,0))=Calc!$K$8,SUM(PY_Actual!$F42:H42),AVERAGE(PY_Actual!$F42:H42)),"")</f>
        <v/>
      </c>
      <c r="I42" s="243" t="str">
        <f>IFERROR(IF(INDEX(Metrics!$G$6:$G$70,MATCH(PY_Actual_Cumulative!$D42,Metrics!$D$6:$D$70,0))=Calc!$K$8,SUM(PY_Actual!$F42:I42),AVERAGE(PY_Actual!$F42:I42)),"")</f>
        <v/>
      </c>
      <c r="J42" s="243" t="str">
        <f>IFERROR(IF(INDEX(Metrics!$G$6:$G$70,MATCH(PY_Actual_Cumulative!$D42,Metrics!$D$6:$D$70,0))=Calc!$K$8,SUM(PY_Actual!$F42:J42),AVERAGE(PY_Actual!$F42:J42)),"")</f>
        <v/>
      </c>
      <c r="K42" s="243" t="str">
        <f>IFERROR(IF(INDEX(Metrics!$G$6:$G$70,MATCH(PY_Actual_Cumulative!$D42,Metrics!$D$6:$D$70,0))=Calc!$K$8,SUM(PY_Actual!$F42:K42),AVERAGE(PY_Actual!$F42:K42)),"")</f>
        <v/>
      </c>
      <c r="L42" s="243" t="str">
        <f>IFERROR(IF(INDEX(Metrics!$G$6:$G$70,MATCH(PY_Actual_Cumulative!$D42,Metrics!$D$6:$D$70,0))=Calc!$K$8,SUM(PY_Actual!$F42:L42),AVERAGE(PY_Actual!$F42:L42)),"")</f>
        <v/>
      </c>
      <c r="M42" s="243" t="str">
        <f>IFERROR(IF(INDEX(Metrics!$G$6:$G$70,MATCH(PY_Actual_Cumulative!$D42,Metrics!$D$6:$D$70,0))=Calc!$K$8,SUM(PY_Actual!$F42:M42),AVERAGE(PY_Actual!$F42:M42)),"")</f>
        <v/>
      </c>
      <c r="N42" s="243" t="str">
        <f>IFERROR(IF(INDEX(Metrics!$G$6:$G$70,MATCH(PY_Actual_Cumulative!$D42,Metrics!$D$6:$D$70,0))=Calc!$K$8,SUM(PY_Actual!$F42:N42),AVERAGE(PY_Actual!$F42:N42)),"")</f>
        <v/>
      </c>
      <c r="O42" s="243" t="str">
        <f>IFERROR(IF(INDEX(Metrics!$G$6:$G$70,MATCH(PY_Actual_Cumulative!$D42,Metrics!$D$6:$D$70,0))=Calc!$K$8,SUM(PY_Actual!$F42:O42),AVERAGE(PY_Actual!$F42:O42)),"")</f>
        <v/>
      </c>
      <c r="P42" s="243" t="str">
        <f>IFERROR(IF(INDEX(Metrics!$G$6:$G$70,MATCH(PY_Actual_Cumulative!$D42,Metrics!$D$6:$D$70,0))=Calc!$K$8,SUM(PY_Actual!$F42:P42),AVERAGE(PY_Actual!$F42:P42)),"")</f>
        <v/>
      </c>
      <c r="Q42" s="244" t="str">
        <f>IFERROR(IF(INDEX(Metrics!$G$6:$G$70,MATCH(PY_Actual_Cumulative!$D42,Metrics!$D$6:$D$70,0))=Calc!$K$8,SUM(PY_Actual!$F42:Q42),AVERAGE(PY_Actual!$F42:Q42)),"")</f>
        <v/>
      </c>
    </row>
    <row r="43" spans="1:17" x14ac:dyDescent="0.25">
      <c r="A43" s="3"/>
      <c r="B43" s="235" t="str">
        <f>IFERROR(IF(LEN(INDEX(Metrics!$B$6:$E$70,ROW($A43)-ROW($A$5),MATCH(B$5,Metrics!$B$5:$E$5,0)))=0,"",INDEX(Metrics!$B$6:$E$70,ROW($A43)-ROW($A$5),MATCH(B$5,Metrics!$B$5:$E$5,0))),"")</f>
        <v/>
      </c>
      <c r="C43" s="236" t="str">
        <f>IFERROR(IF(LEN(INDEX(Metrics!$B$6:$E$70,ROW($A43)-ROW($A$5),MATCH(C$5,Metrics!$B$5:$E$5,0)))=0,"",INDEX(Metrics!$B$6:$E$70,ROW($A43)-ROW($A$5),MATCH(C$5,Metrics!$B$5:$E$5,0))),"")</f>
        <v/>
      </c>
      <c r="D43" s="236" t="str">
        <f>IFERROR(IF(LEN(INDEX(Metrics!$B$6:$E$70,ROW($A43)-ROW($A$5),MATCH(D$5,Metrics!$B$5:$E$5,0)))=0,"",INDEX(Metrics!$B$6:$E$70,ROW($A43)-ROW($A$5),MATCH(D$5,Metrics!$B$5:$E$5,0))),"")</f>
        <v/>
      </c>
      <c r="E43" s="237" t="str">
        <f>IFERROR(IF(LEN(INDEX(Metrics!$B$6:$E$70,ROW($A43)-ROW($A$5),MATCH(E$5,Metrics!$B$5:$E$5,0)))=0,"",INDEX(Metrics!$B$6:$E$70,ROW($A43)-ROW($A$5),MATCH(E$5,Metrics!$B$5:$E$5,0))),"")</f>
        <v/>
      </c>
      <c r="F43" s="243" t="str">
        <f>IFERROR(IF(INDEX(Metrics!$G$6:$G$70,MATCH(PY_Actual_Cumulative!$D43,Metrics!$D$6:$D$70,0))=Calc!$K$8,SUM(PY_Actual!$F43:F43),AVERAGE(PY_Actual!$F43:F43)),"")</f>
        <v/>
      </c>
      <c r="G43" s="243" t="str">
        <f>IFERROR(IF(INDEX(Metrics!$G$6:$G$70,MATCH(PY_Actual_Cumulative!$D43,Metrics!$D$6:$D$70,0))=Calc!$K$8,SUM(PY_Actual!$F43:G43),AVERAGE(PY_Actual!$F43:G43)),"")</f>
        <v/>
      </c>
      <c r="H43" s="243" t="str">
        <f>IFERROR(IF(INDEX(Metrics!$G$6:$G$70,MATCH(PY_Actual_Cumulative!$D43,Metrics!$D$6:$D$70,0))=Calc!$K$8,SUM(PY_Actual!$F43:H43),AVERAGE(PY_Actual!$F43:H43)),"")</f>
        <v/>
      </c>
      <c r="I43" s="243" t="str">
        <f>IFERROR(IF(INDEX(Metrics!$G$6:$G$70,MATCH(PY_Actual_Cumulative!$D43,Metrics!$D$6:$D$70,0))=Calc!$K$8,SUM(PY_Actual!$F43:I43),AVERAGE(PY_Actual!$F43:I43)),"")</f>
        <v/>
      </c>
      <c r="J43" s="243" t="str">
        <f>IFERROR(IF(INDEX(Metrics!$G$6:$G$70,MATCH(PY_Actual_Cumulative!$D43,Metrics!$D$6:$D$70,0))=Calc!$K$8,SUM(PY_Actual!$F43:J43),AVERAGE(PY_Actual!$F43:J43)),"")</f>
        <v/>
      </c>
      <c r="K43" s="243" t="str">
        <f>IFERROR(IF(INDEX(Metrics!$G$6:$G$70,MATCH(PY_Actual_Cumulative!$D43,Metrics!$D$6:$D$70,0))=Calc!$K$8,SUM(PY_Actual!$F43:K43),AVERAGE(PY_Actual!$F43:K43)),"")</f>
        <v/>
      </c>
      <c r="L43" s="243" t="str">
        <f>IFERROR(IF(INDEX(Metrics!$G$6:$G$70,MATCH(PY_Actual_Cumulative!$D43,Metrics!$D$6:$D$70,0))=Calc!$K$8,SUM(PY_Actual!$F43:L43),AVERAGE(PY_Actual!$F43:L43)),"")</f>
        <v/>
      </c>
      <c r="M43" s="243" t="str">
        <f>IFERROR(IF(INDEX(Metrics!$G$6:$G$70,MATCH(PY_Actual_Cumulative!$D43,Metrics!$D$6:$D$70,0))=Calc!$K$8,SUM(PY_Actual!$F43:M43),AVERAGE(PY_Actual!$F43:M43)),"")</f>
        <v/>
      </c>
      <c r="N43" s="243" t="str">
        <f>IFERROR(IF(INDEX(Metrics!$G$6:$G$70,MATCH(PY_Actual_Cumulative!$D43,Metrics!$D$6:$D$70,0))=Calc!$K$8,SUM(PY_Actual!$F43:N43),AVERAGE(PY_Actual!$F43:N43)),"")</f>
        <v/>
      </c>
      <c r="O43" s="243" t="str">
        <f>IFERROR(IF(INDEX(Metrics!$G$6:$G$70,MATCH(PY_Actual_Cumulative!$D43,Metrics!$D$6:$D$70,0))=Calc!$K$8,SUM(PY_Actual!$F43:O43),AVERAGE(PY_Actual!$F43:O43)),"")</f>
        <v/>
      </c>
      <c r="P43" s="243" t="str">
        <f>IFERROR(IF(INDEX(Metrics!$G$6:$G$70,MATCH(PY_Actual_Cumulative!$D43,Metrics!$D$6:$D$70,0))=Calc!$K$8,SUM(PY_Actual!$F43:P43),AVERAGE(PY_Actual!$F43:P43)),"")</f>
        <v/>
      </c>
      <c r="Q43" s="244" t="str">
        <f>IFERROR(IF(INDEX(Metrics!$G$6:$G$70,MATCH(PY_Actual_Cumulative!$D43,Metrics!$D$6:$D$70,0))=Calc!$K$8,SUM(PY_Actual!$F43:Q43),AVERAGE(PY_Actual!$F43:Q43)),"")</f>
        <v/>
      </c>
    </row>
    <row r="44" spans="1:17" x14ac:dyDescent="0.25">
      <c r="A44" s="3"/>
      <c r="B44" s="235" t="str">
        <f>IFERROR(IF(LEN(INDEX(Metrics!$B$6:$E$70,ROW($A44)-ROW($A$5),MATCH(B$5,Metrics!$B$5:$E$5,0)))=0,"",INDEX(Metrics!$B$6:$E$70,ROW($A44)-ROW($A$5),MATCH(B$5,Metrics!$B$5:$E$5,0))),"")</f>
        <v/>
      </c>
      <c r="C44" s="236" t="str">
        <f>IFERROR(IF(LEN(INDEX(Metrics!$B$6:$E$70,ROW($A44)-ROW($A$5),MATCH(C$5,Metrics!$B$5:$E$5,0)))=0,"",INDEX(Metrics!$B$6:$E$70,ROW($A44)-ROW($A$5),MATCH(C$5,Metrics!$B$5:$E$5,0))),"")</f>
        <v/>
      </c>
      <c r="D44" s="236" t="str">
        <f>IFERROR(IF(LEN(INDEX(Metrics!$B$6:$E$70,ROW($A44)-ROW($A$5),MATCH(D$5,Metrics!$B$5:$E$5,0)))=0,"",INDEX(Metrics!$B$6:$E$70,ROW($A44)-ROW($A$5),MATCH(D$5,Metrics!$B$5:$E$5,0))),"")</f>
        <v/>
      </c>
      <c r="E44" s="237" t="str">
        <f>IFERROR(IF(LEN(INDEX(Metrics!$B$6:$E$70,ROW($A44)-ROW($A$5),MATCH(E$5,Metrics!$B$5:$E$5,0)))=0,"",INDEX(Metrics!$B$6:$E$70,ROW($A44)-ROW($A$5),MATCH(E$5,Metrics!$B$5:$E$5,0))),"")</f>
        <v/>
      </c>
      <c r="F44" s="243" t="str">
        <f>IFERROR(IF(INDEX(Metrics!$G$6:$G$70,MATCH(PY_Actual_Cumulative!$D44,Metrics!$D$6:$D$70,0))=Calc!$K$8,SUM(PY_Actual!$F44:F44),AVERAGE(PY_Actual!$F44:F44)),"")</f>
        <v/>
      </c>
      <c r="G44" s="243" t="str">
        <f>IFERROR(IF(INDEX(Metrics!$G$6:$G$70,MATCH(PY_Actual_Cumulative!$D44,Metrics!$D$6:$D$70,0))=Calc!$K$8,SUM(PY_Actual!$F44:G44),AVERAGE(PY_Actual!$F44:G44)),"")</f>
        <v/>
      </c>
      <c r="H44" s="243" t="str">
        <f>IFERROR(IF(INDEX(Metrics!$G$6:$G$70,MATCH(PY_Actual_Cumulative!$D44,Metrics!$D$6:$D$70,0))=Calc!$K$8,SUM(PY_Actual!$F44:H44),AVERAGE(PY_Actual!$F44:H44)),"")</f>
        <v/>
      </c>
      <c r="I44" s="243" t="str">
        <f>IFERROR(IF(INDEX(Metrics!$G$6:$G$70,MATCH(PY_Actual_Cumulative!$D44,Metrics!$D$6:$D$70,0))=Calc!$K$8,SUM(PY_Actual!$F44:I44),AVERAGE(PY_Actual!$F44:I44)),"")</f>
        <v/>
      </c>
      <c r="J44" s="243" t="str">
        <f>IFERROR(IF(INDEX(Metrics!$G$6:$G$70,MATCH(PY_Actual_Cumulative!$D44,Metrics!$D$6:$D$70,0))=Calc!$K$8,SUM(PY_Actual!$F44:J44),AVERAGE(PY_Actual!$F44:J44)),"")</f>
        <v/>
      </c>
      <c r="K44" s="243" t="str">
        <f>IFERROR(IF(INDEX(Metrics!$G$6:$G$70,MATCH(PY_Actual_Cumulative!$D44,Metrics!$D$6:$D$70,0))=Calc!$K$8,SUM(PY_Actual!$F44:K44),AVERAGE(PY_Actual!$F44:K44)),"")</f>
        <v/>
      </c>
      <c r="L44" s="243" t="str">
        <f>IFERROR(IF(INDEX(Metrics!$G$6:$G$70,MATCH(PY_Actual_Cumulative!$D44,Metrics!$D$6:$D$70,0))=Calc!$K$8,SUM(PY_Actual!$F44:L44),AVERAGE(PY_Actual!$F44:L44)),"")</f>
        <v/>
      </c>
      <c r="M44" s="243" t="str">
        <f>IFERROR(IF(INDEX(Metrics!$G$6:$G$70,MATCH(PY_Actual_Cumulative!$D44,Metrics!$D$6:$D$70,0))=Calc!$K$8,SUM(PY_Actual!$F44:M44),AVERAGE(PY_Actual!$F44:M44)),"")</f>
        <v/>
      </c>
      <c r="N44" s="243" t="str">
        <f>IFERROR(IF(INDEX(Metrics!$G$6:$G$70,MATCH(PY_Actual_Cumulative!$D44,Metrics!$D$6:$D$70,0))=Calc!$K$8,SUM(PY_Actual!$F44:N44),AVERAGE(PY_Actual!$F44:N44)),"")</f>
        <v/>
      </c>
      <c r="O44" s="243" t="str">
        <f>IFERROR(IF(INDEX(Metrics!$G$6:$G$70,MATCH(PY_Actual_Cumulative!$D44,Metrics!$D$6:$D$70,0))=Calc!$K$8,SUM(PY_Actual!$F44:O44),AVERAGE(PY_Actual!$F44:O44)),"")</f>
        <v/>
      </c>
      <c r="P44" s="243" t="str">
        <f>IFERROR(IF(INDEX(Metrics!$G$6:$G$70,MATCH(PY_Actual_Cumulative!$D44,Metrics!$D$6:$D$70,0))=Calc!$K$8,SUM(PY_Actual!$F44:P44),AVERAGE(PY_Actual!$F44:P44)),"")</f>
        <v/>
      </c>
      <c r="Q44" s="244" t="str">
        <f>IFERROR(IF(INDEX(Metrics!$G$6:$G$70,MATCH(PY_Actual_Cumulative!$D44,Metrics!$D$6:$D$70,0))=Calc!$K$8,SUM(PY_Actual!$F44:Q44),AVERAGE(PY_Actual!$F44:Q44)),"")</f>
        <v/>
      </c>
    </row>
    <row r="45" spans="1:17" x14ac:dyDescent="0.25">
      <c r="A45" s="3"/>
      <c r="B45" s="235" t="str">
        <f>IFERROR(IF(LEN(INDEX(Metrics!$B$6:$E$70,ROW($A45)-ROW($A$5),MATCH(B$5,Metrics!$B$5:$E$5,0)))=0,"",INDEX(Metrics!$B$6:$E$70,ROW($A45)-ROW($A$5),MATCH(B$5,Metrics!$B$5:$E$5,0))),"")</f>
        <v/>
      </c>
      <c r="C45" s="236" t="str">
        <f>IFERROR(IF(LEN(INDEX(Metrics!$B$6:$E$70,ROW($A45)-ROW($A$5),MATCH(C$5,Metrics!$B$5:$E$5,0)))=0,"",INDEX(Metrics!$B$6:$E$70,ROW($A45)-ROW($A$5),MATCH(C$5,Metrics!$B$5:$E$5,0))),"")</f>
        <v/>
      </c>
      <c r="D45" s="236" t="str">
        <f>IFERROR(IF(LEN(INDEX(Metrics!$B$6:$E$70,ROW($A45)-ROW($A$5),MATCH(D$5,Metrics!$B$5:$E$5,0)))=0,"",INDEX(Metrics!$B$6:$E$70,ROW($A45)-ROW($A$5),MATCH(D$5,Metrics!$B$5:$E$5,0))),"")</f>
        <v/>
      </c>
      <c r="E45" s="237" t="str">
        <f>IFERROR(IF(LEN(INDEX(Metrics!$B$6:$E$70,ROW($A45)-ROW($A$5),MATCH(E$5,Metrics!$B$5:$E$5,0)))=0,"",INDEX(Metrics!$B$6:$E$70,ROW($A45)-ROW($A$5),MATCH(E$5,Metrics!$B$5:$E$5,0))),"")</f>
        <v/>
      </c>
      <c r="F45" s="243" t="str">
        <f>IFERROR(IF(INDEX(Metrics!$G$6:$G$70,MATCH(PY_Actual_Cumulative!$D45,Metrics!$D$6:$D$70,0))=Calc!$K$8,SUM(PY_Actual!$F45:F45),AVERAGE(PY_Actual!$F45:F45)),"")</f>
        <v/>
      </c>
      <c r="G45" s="243" t="str">
        <f>IFERROR(IF(INDEX(Metrics!$G$6:$G$70,MATCH(PY_Actual_Cumulative!$D45,Metrics!$D$6:$D$70,0))=Calc!$K$8,SUM(PY_Actual!$F45:G45),AVERAGE(PY_Actual!$F45:G45)),"")</f>
        <v/>
      </c>
      <c r="H45" s="243" t="str">
        <f>IFERROR(IF(INDEX(Metrics!$G$6:$G$70,MATCH(PY_Actual_Cumulative!$D45,Metrics!$D$6:$D$70,0))=Calc!$K$8,SUM(PY_Actual!$F45:H45),AVERAGE(PY_Actual!$F45:H45)),"")</f>
        <v/>
      </c>
      <c r="I45" s="243" t="str">
        <f>IFERROR(IF(INDEX(Metrics!$G$6:$G$70,MATCH(PY_Actual_Cumulative!$D45,Metrics!$D$6:$D$70,0))=Calc!$K$8,SUM(PY_Actual!$F45:I45),AVERAGE(PY_Actual!$F45:I45)),"")</f>
        <v/>
      </c>
      <c r="J45" s="243" t="str">
        <f>IFERROR(IF(INDEX(Metrics!$G$6:$G$70,MATCH(PY_Actual_Cumulative!$D45,Metrics!$D$6:$D$70,0))=Calc!$K$8,SUM(PY_Actual!$F45:J45),AVERAGE(PY_Actual!$F45:J45)),"")</f>
        <v/>
      </c>
      <c r="K45" s="243" t="str">
        <f>IFERROR(IF(INDEX(Metrics!$G$6:$G$70,MATCH(PY_Actual_Cumulative!$D45,Metrics!$D$6:$D$70,0))=Calc!$K$8,SUM(PY_Actual!$F45:K45),AVERAGE(PY_Actual!$F45:K45)),"")</f>
        <v/>
      </c>
      <c r="L45" s="243" t="str">
        <f>IFERROR(IF(INDEX(Metrics!$G$6:$G$70,MATCH(PY_Actual_Cumulative!$D45,Metrics!$D$6:$D$70,0))=Calc!$K$8,SUM(PY_Actual!$F45:L45),AVERAGE(PY_Actual!$F45:L45)),"")</f>
        <v/>
      </c>
      <c r="M45" s="243" t="str">
        <f>IFERROR(IF(INDEX(Metrics!$G$6:$G$70,MATCH(PY_Actual_Cumulative!$D45,Metrics!$D$6:$D$70,0))=Calc!$K$8,SUM(PY_Actual!$F45:M45),AVERAGE(PY_Actual!$F45:M45)),"")</f>
        <v/>
      </c>
      <c r="N45" s="243" t="str">
        <f>IFERROR(IF(INDEX(Metrics!$G$6:$G$70,MATCH(PY_Actual_Cumulative!$D45,Metrics!$D$6:$D$70,0))=Calc!$K$8,SUM(PY_Actual!$F45:N45),AVERAGE(PY_Actual!$F45:N45)),"")</f>
        <v/>
      </c>
      <c r="O45" s="243" t="str">
        <f>IFERROR(IF(INDEX(Metrics!$G$6:$G$70,MATCH(PY_Actual_Cumulative!$D45,Metrics!$D$6:$D$70,0))=Calc!$K$8,SUM(PY_Actual!$F45:O45),AVERAGE(PY_Actual!$F45:O45)),"")</f>
        <v/>
      </c>
      <c r="P45" s="243" t="str">
        <f>IFERROR(IF(INDEX(Metrics!$G$6:$G$70,MATCH(PY_Actual_Cumulative!$D45,Metrics!$D$6:$D$70,0))=Calc!$K$8,SUM(PY_Actual!$F45:P45),AVERAGE(PY_Actual!$F45:P45)),"")</f>
        <v/>
      </c>
      <c r="Q45" s="244" t="str">
        <f>IFERROR(IF(INDEX(Metrics!$G$6:$G$70,MATCH(PY_Actual_Cumulative!$D45,Metrics!$D$6:$D$70,0))=Calc!$K$8,SUM(PY_Actual!$F45:Q45),AVERAGE(PY_Actual!$F45:Q45)),"")</f>
        <v/>
      </c>
    </row>
    <row r="46" spans="1:17" x14ac:dyDescent="0.25">
      <c r="A46" s="3"/>
      <c r="B46" s="235" t="str">
        <f>IFERROR(IF(LEN(INDEX(Metrics!$B$6:$E$70,ROW($A46)-ROW($A$5),MATCH(B$5,Metrics!$B$5:$E$5,0)))=0,"",INDEX(Metrics!$B$6:$E$70,ROW($A46)-ROW($A$5),MATCH(B$5,Metrics!$B$5:$E$5,0))),"")</f>
        <v/>
      </c>
      <c r="C46" s="236" t="str">
        <f>IFERROR(IF(LEN(INDEX(Metrics!$B$6:$E$70,ROW($A46)-ROW($A$5),MATCH(C$5,Metrics!$B$5:$E$5,0)))=0,"",INDEX(Metrics!$B$6:$E$70,ROW($A46)-ROW($A$5),MATCH(C$5,Metrics!$B$5:$E$5,0))),"")</f>
        <v/>
      </c>
      <c r="D46" s="241" t="str">
        <f>IFERROR(IF(LEN(INDEX(Metrics!$B$6:$E$70,ROW($A46)-ROW($A$5),MATCH(D$5,Metrics!$B$5:$E$5,0)))=0,"",INDEX(Metrics!$B$6:$E$70,ROW($A46)-ROW($A$5),MATCH(D$5,Metrics!$B$5:$E$5,0))),"")</f>
        <v/>
      </c>
      <c r="E46" s="242" t="str">
        <f>IFERROR(IF(LEN(INDEX(Metrics!$B$6:$E$70,ROW($A46)-ROW($A$5),MATCH(E$5,Metrics!$B$5:$E$5,0)))=0,"",INDEX(Metrics!$B$6:$E$70,ROW($A46)-ROW($A$5),MATCH(E$5,Metrics!$B$5:$E$5,0))),"")</f>
        <v/>
      </c>
      <c r="F46" s="243" t="str">
        <f>IFERROR(IF(INDEX(Metrics!$G$6:$G$70,MATCH(PY_Actual_Cumulative!$D46,Metrics!$D$6:$D$70,0))=Calc!$K$8,SUM(PY_Actual!$F46:F46),AVERAGE(PY_Actual!$F46:F46)),"")</f>
        <v/>
      </c>
      <c r="G46" s="243" t="str">
        <f>IFERROR(IF(INDEX(Metrics!$G$6:$G$70,MATCH(PY_Actual_Cumulative!$D46,Metrics!$D$6:$D$70,0))=Calc!$K$8,SUM(PY_Actual!$F46:G46),AVERAGE(PY_Actual!$F46:G46)),"")</f>
        <v/>
      </c>
      <c r="H46" s="243" t="str">
        <f>IFERROR(IF(INDEX(Metrics!$G$6:$G$70,MATCH(PY_Actual_Cumulative!$D46,Metrics!$D$6:$D$70,0))=Calc!$K$8,SUM(PY_Actual!$F46:H46),AVERAGE(PY_Actual!$F46:H46)),"")</f>
        <v/>
      </c>
      <c r="I46" s="243" t="str">
        <f>IFERROR(IF(INDEX(Metrics!$G$6:$G$70,MATCH(PY_Actual_Cumulative!$D46,Metrics!$D$6:$D$70,0))=Calc!$K$8,SUM(PY_Actual!$F46:I46),AVERAGE(PY_Actual!$F46:I46)),"")</f>
        <v/>
      </c>
      <c r="J46" s="243" t="str">
        <f>IFERROR(IF(INDEX(Metrics!$G$6:$G$70,MATCH(PY_Actual_Cumulative!$D46,Metrics!$D$6:$D$70,0))=Calc!$K$8,SUM(PY_Actual!$F46:J46),AVERAGE(PY_Actual!$F46:J46)),"")</f>
        <v/>
      </c>
      <c r="K46" s="243" t="str">
        <f>IFERROR(IF(INDEX(Metrics!$G$6:$G$70,MATCH(PY_Actual_Cumulative!$D46,Metrics!$D$6:$D$70,0))=Calc!$K$8,SUM(PY_Actual!$F46:K46),AVERAGE(PY_Actual!$F46:K46)),"")</f>
        <v/>
      </c>
      <c r="L46" s="237" t="str">
        <f>IFERROR(IF(INDEX(Metrics!$G$6:$G$70,MATCH(PY_Actual_Cumulative!$D46,Metrics!$D$6:$D$70,0))=Calc!$K$8,SUM(PY_Actual!$F46:L46),AVERAGE(PY_Actual!$F46:L46)),"")</f>
        <v/>
      </c>
      <c r="M46" s="237" t="str">
        <f>IFERROR(IF(INDEX(Metrics!$G$6:$G$70,MATCH(PY_Actual_Cumulative!$D46,Metrics!$D$6:$D$70,0))=Calc!$K$8,SUM(PY_Actual!$F46:M46),AVERAGE(PY_Actual!$F46:M46)),"")</f>
        <v/>
      </c>
      <c r="N46" s="237" t="str">
        <f>IFERROR(IF(INDEX(Metrics!$G$6:$G$70,MATCH(PY_Actual_Cumulative!$D46,Metrics!$D$6:$D$70,0))=Calc!$K$8,SUM(PY_Actual!$F46:N46),AVERAGE(PY_Actual!$F46:N46)),"")</f>
        <v/>
      </c>
      <c r="O46" s="237" t="str">
        <f>IFERROR(IF(INDEX(Metrics!$G$6:$G$70,MATCH(PY_Actual_Cumulative!$D46,Metrics!$D$6:$D$70,0))=Calc!$K$8,SUM(PY_Actual!$F46:O46),AVERAGE(PY_Actual!$F46:O46)),"")</f>
        <v/>
      </c>
      <c r="P46" s="237" t="str">
        <f>IFERROR(IF(INDEX(Metrics!$G$6:$G$70,MATCH(PY_Actual_Cumulative!$D46,Metrics!$D$6:$D$70,0))=Calc!$K$8,SUM(PY_Actual!$F46:P46),AVERAGE(PY_Actual!$F46:P46)),"")</f>
        <v/>
      </c>
      <c r="Q46" s="248" t="str">
        <f>IFERROR(IF(INDEX(Metrics!$G$6:$G$70,MATCH(PY_Actual_Cumulative!$D46,Metrics!$D$6:$D$70,0))=Calc!$K$8,SUM(PY_Actual!$F46:Q46),AVERAGE(PY_Actual!$F46:Q46)),"")</f>
        <v/>
      </c>
    </row>
    <row r="47" spans="1:17" x14ac:dyDescent="0.25">
      <c r="A47" s="3"/>
      <c r="B47" s="235" t="str">
        <f>IFERROR(IF(LEN(INDEX(Metrics!$B$6:$E$70,ROW($A47)-ROW($A$5),MATCH(B$5,Metrics!$B$5:$E$5,0)))=0,"",INDEX(Metrics!$B$6:$E$70,ROW($A47)-ROW($A$5),MATCH(B$5,Metrics!$B$5:$E$5,0))),"")</f>
        <v/>
      </c>
      <c r="C47" s="236" t="str">
        <f>IFERROR(IF(LEN(INDEX(Metrics!$B$6:$E$70,ROW($A47)-ROW($A$5),MATCH(C$5,Metrics!$B$5:$E$5,0)))=0,"",INDEX(Metrics!$B$6:$E$70,ROW($A47)-ROW($A$5),MATCH(C$5,Metrics!$B$5:$E$5,0))),"")</f>
        <v/>
      </c>
      <c r="D47" s="241" t="str">
        <f>IFERROR(IF(LEN(INDEX(Metrics!$B$6:$E$70,ROW($A47)-ROW($A$5),MATCH(D$5,Metrics!$B$5:$E$5,0)))=0,"",INDEX(Metrics!$B$6:$E$70,ROW($A47)-ROW($A$5),MATCH(D$5,Metrics!$B$5:$E$5,0))),"")</f>
        <v/>
      </c>
      <c r="E47" s="242" t="str">
        <f>IFERROR(IF(LEN(INDEX(Metrics!$B$6:$E$70,ROW($A47)-ROW($A$5),MATCH(E$5,Metrics!$B$5:$E$5,0)))=0,"",INDEX(Metrics!$B$6:$E$70,ROW($A47)-ROW($A$5),MATCH(E$5,Metrics!$B$5:$E$5,0))),"")</f>
        <v/>
      </c>
      <c r="F47" s="243" t="str">
        <f>IFERROR(IF(INDEX(Metrics!$G$6:$G$70,MATCH(PY_Actual_Cumulative!$D47,Metrics!$D$6:$D$70,0))=Calc!$K$8,SUM(PY_Actual!$F47:F47),AVERAGE(PY_Actual!$F47:F47)),"")</f>
        <v/>
      </c>
      <c r="G47" s="243" t="str">
        <f>IFERROR(IF(INDEX(Metrics!$G$6:$G$70,MATCH(PY_Actual_Cumulative!$D47,Metrics!$D$6:$D$70,0))=Calc!$K$8,SUM(PY_Actual!$F47:G47),AVERAGE(PY_Actual!$F47:G47)),"")</f>
        <v/>
      </c>
      <c r="H47" s="243" t="str">
        <f>IFERROR(IF(INDEX(Metrics!$G$6:$G$70,MATCH(PY_Actual_Cumulative!$D47,Metrics!$D$6:$D$70,0))=Calc!$K$8,SUM(PY_Actual!$F47:H47),AVERAGE(PY_Actual!$F47:H47)),"")</f>
        <v/>
      </c>
      <c r="I47" s="243" t="str">
        <f>IFERROR(IF(INDEX(Metrics!$G$6:$G$70,MATCH(PY_Actual_Cumulative!$D47,Metrics!$D$6:$D$70,0))=Calc!$K$8,SUM(PY_Actual!$F47:I47),AVERAGE(PY_Actual!$F47:I47)),"")</f>
        <v/>
      </c>
      <c r="J47" s="243" t="str">
        <f>IFERROR(IF(INDEX(Metrics!$G$6:$G$70,MATCH(PY_Actual_Cumulative!$D47,Metrics!$D$6:$D$70,0))=Calc!$K$8,SUM(PY_Actual!$F47:J47),AVERAGE(PY_Actual!$F47:J47)),"")</f>
        <v/>
      </c>
      <c r="K47" s="243" t="str">
        <f>IFERROR(IF(INDEX(Metrics!$G$6:$G$70,MATCH(PY_Actual_Cumulative!$D47,Metrics!$D$6:$D$70,0))=Calc!$K$8,SUM(PY_Actual!$F47:K47),AVERAGE(PY_Actual!$F47:K47)),"")</f>
        <v/>
      </c>
      <c r="L47" s="237" t="str">
        <f>IFERROR(IF(INDEX(Metrics!$G$6:$G$70,MATCH(PY_Actual_Cumulative!$D47,Metrics!$D$6:$D$70,0))=Calc!$K$8,SUM(PY_Actual!$F47:L47),AVERAGE(PY_Actual!$F47:L47)),"")</f>
        <v/>
      </c>
      <c r="M47" s="237" t="str">
        <f>IFERROR(IF(INDEX(Metrics!$G$6:$G$70,MATCH(PY_Actual_Cumulative!$D47,Metrics!$D$6:$D$70,0))=Calc!$K$8,SUM(PY_Actual!$F47:M47),AVERAGE(PY_Actual!$F47:M47)),"")</f>
        <v/>
      </c>
      <c r="N47" s="237" t="str">
        <f>IFERROR(IF(INDEX(Metrics!$G$6:$G$70,MATCH(PY_Actual_Cumulative!$D47,Metrics!$D$6:$D$70,0))=Calc!$K$8,SUM(PY_Actual!$F47:N47),AVERAGE(PY_Actual!$F47:N47)),"")</f>
        <v/>
      </c>
      <c r="O47" s="237" t="str">
        <f>IFERROR(IF(INDEX(Metrics!$G$6:$G$70,MATCH(PY_Actual_Cumulative!$D47,Metrics!$D$6:$D$70,0))=Calc!$K$8,SUM(PY_Actual!$F47:O47),AVERAGE(PY_Actual!$F47:O47)),"")</f>
        <v/>
      </c>
      <c r="P47" s="237" t="str">
        <f>IFERROR(IF(INDEX(Metrics!$G$6:$G$70,MATCH(PY_Actual_Cumulative!$D47,Metrics!$D$6:$D$70,0))=Calc!$K$8,SUM(PY_Actual!$F47:P47),AVERAGE(PY_Actual!$F47:P47)),"")</f>
        <v/>
      </c>
      <c r="Q47" s="248" t="str">
        <f>IFERROR(IF(INDEX(Metrics!$G$6:$G$70,MATCH(PY_Actual_Cumulative!$D47,Metrics!$D$6:$D$70,0))=Calc!$K$8,SUM(PY_Actual!$F47:Q47),AVERAGE(PY_Actual!$F47:Q47)),"")</f>
        <v/>
      </c>
    </row>
    <row r="48" spans="1:17" x14ac:dyDescent="0.25">
      <c r="A48" s="3"/>
      <c r="B48" s="235" t="str">
        <f>IFERROR(IF(LEN(INDEX(Metrics!$B$6:$E$70,ROW($A48)-ROW($A$5),MATCH(B$5,Metrics!$B$5:$E$5,0)))=0,"",INDEX(Metrics!$B$6:$E$70,ROW($A48)-ROW($A$5),MATCH(B$5,Metrics!$B$5:$E$5,0))),"")</f>
        <v/>
      </c>
      <c r="C48" s="236" t="str">
        <f>IFERROR(IF(LEN(INDEX(Metrics!$B$6:$E$70,ROW($A48)-ROW($A$5),MATCH(C$5,Metrics!$B$5:$E$5,0)))=0,"",INDEX(Metrics!$B$6:$E$70,ROW($A48)-ROW($A$5),MATCH(C$5,Metrics!$B$5:$E$5,0))),"")</f>
        <v/>
      </c>
      <c r="D48" s="241" t="str">
        <f>IFERROR(IF(LEN(INDEX(Metrics!$B$6:$E$70,ROW($A48)-ROW($A$5),MATCH(D$5,Metrics!$B$5:$E$5,0)))=0,"",INDEX(Metrics!$B$6:$E$70,ROW($A48)-ROW($A$5),MATCH(D$5,Metrics!$B$5:$E$5,0))),"")</f>
        <v/>
      </c>
      <c r="E48" s="242" t="str">
        <f>IFERROR(IF(LEN(INDEX(Metrics!$B$6:$E$70,ROW($A48)-ROW($A$5),MATCH(E$5,Metrics!$B$5:$E$5,0)))=0,"",INDEX(Metrics!$B$6:$E$70,ROW($A48)-ROW($A$5),MATCH(E$5,Metrics!$B$5:$E$5,0))),"")</f>
        <v/>
      </c>
      <c r="F48" s="237" t="str">
        <f>IFERROR(IF(INDEX(Metrics!$G$6:$G$70,MATCH(PY_Actual_Cumulative!$D48,Metrics!$D$6:$D$70,0))=Calc!$K$8,SUM(PY_Actual!$F48:F48),AVERAGE(PY_Actual!$F48:F48)),"")</f>
        <v/>
      </c>
      <c r="G48" s="243" t="str">
        <f>IFERROR(IF(INDEX(Metrics!$G$6:$G$70,MATCH(PY_Actual_Cumulative!$D48,Metrics!$D$6:$D$70,0))=Calc!$K$8,SUM(PY_Actual!$F48:G48),AVERAGE(PY_Actual!$F48:G48)),"")</f>
        <v/>
      </c>
      <c r="H48" s="243" t="str">
        <f>IFERROR(IF(INDEX(Metrics!$G$6:$G$70,MATCH(PY_Actual_Cumulative!$D48,Metrics!$D$6:$D$70,0))=Calc!$K$8,SUM(PY_Actual!$F48:H48),AVERAGE(PY_Actual!$F48:H48)),"")</f>
        <v/>
      </c>
      <c r="I48" s="243" t="str">
        <f>IFERROR(IF(INDEX(Metrics!$G$6:$G$70,MATCH(PY_Actual_Cumulative!$D48,Metrics!$D$6:$D$70,0))=Calc!$K$8,SUM(PY_Actual!$F48:I48),AVERAGE(PY_Actual!$F48:I48)),"")</f>
        <v/>
      </c>
      <c r="J48" s="243" t="str">
        <f>IFERROR(IF(INDEX(Metrics!$G$6:$G$70,MATCH(PY_Actual_Cumulative!$D48,Metrics!$D$6:$D$70,0))=Calc!$K$8,SUM(PY_Actual!$F48:J48),AVERAGE(PY_Actual!$F48:J48)),"")</f>
        <v/>
      </c>
      <c r="K48" s="243" t="str">
        <f>IFERROR(IF(INDEX(Metrics!$G$6:$G$70,MATCH(PY_Actual_Cumulative!$D48,Metrics!$D$6:$D$70,0))=Calc!$K$8,SUM(PY_Actual!$F48:K48),AVERAGE(PY_Actual!$F48:K48)),"")</f>
        <v/>
      </c>
      <c r="L48" s="243" t="str">
        <f>IFERROR(IF(INDEX(Metrics!$G$6:$G$70,MATCH(PY_Actual_Cumulative!$D48,Metrics!$D$6:$D$70,0))=Calc!$K$8,SUM(PY_Actual!$F48:L48),AVERAGE(PY_Actual!$F48:L48)),"")</f>
        <v/>
      </c>
      <c r="M48" s="243" t="str">
        <f>IFERROR(IF(INDEX(Metrics!$G$6:$G$70,MATCH(PY_Actual_Cumulative!$D48,Metrics!$D$6:$D$70,0))=Calc!$K$8,SUM(PY_Actual!$F48:M48),AVERAGE(PY_Actual!$F48:M48)),"")</f>
        <v/>
      </c>
      <c r="N48" s="243" t="str">
        <f>IFERROR(IF(INDEX(Metrics!$G$6:$G$70,MATCH(PY_Actual_Cumulative!$D48,Metrics!$D$6:$D$70,0))=Calc!$K$8,SUM(PY_Actual!$F48:N48),AVERAGE(PY_Actual!$F48:N48)),"")</f>
        <v/>
      </c>
      <c r="O48" s="243" t="str">
        <f>IFERROR(IF(INDEX(Metrics!$G$6:$G$70,MATCH(PY_Actual_Cumulative!$D48,Metrics!$D$6:$D$70,0))=Calc!$K$8,SUM(PY_Actual!$F48:O48),AVERAGE(PY_Actual!$F48:O48)),"")</f>
        <v/>
      </c>
      <c r="P48" s="243" t="str">
        <f>IFERROR(IF(INDEX(Metrics!$G$6:$G$70,MATCH(PY_Actual_Cumulative!$D48,Metrics!$D$6:$D$70,0))=Calc!$K$8,SUM(PY_Actual!$F48:P48),AVERAGE(PY_Actual!$F48:P48)),"")</f>
        <v/>
      </c>
      <c r="Q48" s="244" t="str">
        <f>IFERROR(IF(INDEX(Metrics!$G$6:$G$70,MATCH(PY_Actual_Cumulative!$D48,Metrics!$D$6:$D$70,0))=Calc!$K$8,SUM(PY_Actual!$F48:Q48),AVERAGE(PY_Actual!$F48:Q48)),"")</f>
        <v/>
      </c>
    </row>
    <row r="49" spans="1:17" x14ac:dyDescent="0.25">
      <c r="A49" s="3"/>
      <c r="B49" s="235" t="str">
        <f>IFERROR(IF(LEN(INDEX(Metrics!$B$6:$E$70,ROW($A49)-ROW($A$5),MATCH(B$5,Metrics!$B$5:$E$5,0)))=0,"",INDEX(Metrics!$B$6:$E$70,ROW($A49)-ROW($A$5),MATCH(B$5,Metrics!$B$5:$E$5,0))),"")</f>
        <v/>
      </c>
      <c r="C49" s="236" t="str">
        <f>IFERROR(IF(LEN(INDEX(Metrics!$B$6:$E$70,ROW($A49)-ROW($A$5),MATCH(C$5,Metrics!$B$5:$E$5,0)))=0,"",INDEX(Metrics!$B$6:$E$70,ROW($A49)-ROW($A$5),MATCH(C$5,Metrics!$B$5:$E$5,0))),"")</f>
        <v/>
      </c>
      <c r="D49" s="236" t="str">
        <f>IFERROR(IF(LEN(INDEX(Metrics!$B$6:$E$70,ROW($A49)-ROW($A$5),MATCH(D$5,Metrics!$B$5:$E$5,0)))=0,"",INDEX(Metrics!$B$6:$E$70,ROW($A49)-ROW($A$5),MATCH(D$5,Metrics!$B$5:$E$5,0))),"")</f>
        <v/>
      </c>
      <c r="E49" s="237" t="str">
        <f>IFERROR(IF(LEN(INDEX(Metrics!$B$6:$E$70,ROW($A49)-ROW($A$5),MATCH(E$5,Metrics!$B$5:$E$5,0)))=0,"",INDEX(Metrics!$B$6:$E$70,ROW($A49)-ROW($A$5),MATCH(E$5,Metrics!$B$5:$E$5,0))),"")</f>
        <v/>
      </c>
      <c r="F49" s="243" t="str">
        <f>IFERROR(IF(INDEX(Metrics!$G$6:$G$70,MATCH(PY_Actual_Cumulative!$D49,Metrics!$D$6:$D$70,0))=Calc!$K$8,SUM(PY_Actual!$F49:F49),AVERAGE(PY_Actual!$F49:F49)),"")</f>
        <v/>
      </c>
      <c r="G49" s="243" t="str">
        <f>IFERROR(IF(INDEX(Metrics!$G$6:$G$70,MATCH(PY_Actual_Cumulative!$D49,Metrics!$D$6:$D$70,0))=Calc!$K$8,SUM(PY_Actual!$F49:G49),AVERAGE(PY_Actual!$F49:G49)),"")</f>
        <v/>
      </c>
      <c r="H49" s="243" t="str">
        <f>IFERROR(IF(INDEX(Metrics!$G$6:$G$70,MATCH(PY_Actual_Cumulative!$D49,Metrics!$D$6:$D$70,0))=Calc!$K$8,SUM(PY_Actual!$F49:H49),AVERAGE(PY_Actual!$F49:H49)),"")</f>
        <v/>
      </c>
      <c r="I49" s="243" t="str">
        <f>IFERROR(IF(INDEX(Metrics!$G$6:$G$70,MATCH(PY_Actual_Cumulative!$D49,Metrics!$D$6:$D$70,0))=Calc!$K$8,SUM(PY_Actual!$F49:I49),AVERAGE(PY_Actual!$F49:I49)),"")</f>
        <v/>
      </c>
      <c r="J49" s="243" t="str">
        <f>IFERROR(IF(INDEX(Metrics!$G$6:$G$70,MATCH(PY_Actual_Cumulative!$D49,Metrics!$D$6:$D$70,0))=Calc!$K$8,SUM(PY_Actual!$F49:J49),AVERAGE(PY_Actual!$F49:J49)),"")</f>
        <v/>
      </c>
      <c r="K49" s="243" t="str">
        <f>IFERROR(IF(INDEX(Metrics!$G$6:$G$70,MATCH(PY_Actual_Cumulative!$D49,Metrics!$D$6:$D$70,0))=Calc!$K$8,SUM(PY_Actual!$F49:K49),AVERAGE(PY_Actual!$F49:K49)),"")</f>
        <v/>
      </c>
      <c r="L49" s="243" t="str">
        <f>IFERROR(IF(INDEX(Metrics!$G$6:$G$70,MATCH(PY_Actual_Cumulative!$D49,Metrics!$D$6:$D$70,0))=Calc!$K$8,SUM(PY_Actual!$F49:L49),AVERAGE(PY_Actual!$F49:L49)),"")</f>
        <v/>
      </c>
      <c r="M49" s="243" t="str">
        <f>IFERROR(IF(INDEX(Metrics!$G$6:$G$70,MATCH(PY_Actual_Cumulative!$D49,Metrics!$D$6:$D$70,0))=Calc!$K$8,SUM(PY_Actual!$F49:M49),AVERAGE(PY_Actual!$F49:M49)),"")</f>
        <v/>
      </c>
      <c r="N49" s="243" t="str">
        <f>IFERROR(IF(INDEX(Metrics!$G$6:$G$70,MATCH(PY_Actual_Cumulative!$D49,Metrics!$D$6:$D$70,0))=Calc!$K$8,SUM(PY_Actual!$F49:N49),AVERAGE(PY_Actual!$F49:N49)),"")</f>
        <v/>
      </c>
      <c r="O49" s="243" t="str">
        <f>IFERROR(IF(INDEX(Metrics!$G$6:$G$70,MATCH(PY_Actual_Cumulative!$D49,Metrics!$D$6:$D$70,0))=Calc!$K$8,SUM(PY_Actual!$F49:O49),AVERAGE(PY_Actual!$F49:O49)),"")</f>
        <v/>
      </c>
      <c r="P49" s="243" t="str">
        <f>IFERROR(IF(INDEX(Metrics!$G$6:$G$70,MATCH(PY_Actual_Cumulative!$D49,Metrics!$D$6:$D$70,0))=Calc!$K$8,SUM(PY_Actual!$F49:P49),AVERAGE(PY_Actual!$F49:P49)),"")</f>
        <v/>
      </c>
      <c r="Q49" s="244" t="str">
        <f>IFERROR(IF(INDEX(Metrics!$G$6:$G$70,MATCH(PY_Actual_Cumulative!$D49,Metrics!$D$6:$D$70,0))=Calc!$K$8,SUM(PY_Actual!$F49:Q49),AVERAGE(PY_Actual!$F49:Q49)),"")</f>
        <v/>
      </c>
    </row>
    <row r="50" spans="1:17" x14ac:dyDescent="0.25">
      <c r="A50" s="3"/>
      <c r="B50" s="235" t="str">
        <f>IFERROR(IF(LEN(INDEX(Metrics!$B$6:$E$70,ROW($A50)-ROW($A$5),MATCH(B$5,Metrics!$B$5:$E$5,0)))=0,"",INDEX(Metrics!$B$6:$E$70,ROW($A50)-ROW($A$5),MATCH(B$5,Metrics!$B$5:$E$5,0))),"")</f>
        <v/>
      </c>
      <c r="C50" s="236" t="str">
        <f>IFERROR(IF(LEN(INDEX(Metrics!$B$6:$E$70,ROW($A50)-ROW($A$5),MATCH(C$5,Metrics!$B$5:$E$5,0)))=0,"",INDEX(Metrics!$B$6:$E$70,ROW($A50)-ROW($A$5),MATCH(C$5,Metrics!$B$5:$E$5,0))),"")</f>
        <v/>
      </c>
      <c r="D50" s="241" t="str">
        <f>IFERROR(IF(LEN(INDEX(Metrics!$B$6:$E$70,ROW($A50)-ROW($A$5),MATCH(D$5,Metrics!$B$5:$E$5,0)))=0,"",INDEX(Metrics!$B$6:$E$70,ROW($A50)-ROW($A$5),MATCH(D$5,Metrics!$B$5:$E$5,0))),"")</f>
        <v/>
      </c>
      <c r="E50" s="242" t="str">
        <f>IFERROR(IF(LEN(INDEX(Metrics!$B$6:$E$70,ROW($A50)-ROW($A$5),MATCH(E$5,Metrics!$B$5:$E$5,0)))=0,"",INDEX(Metrics!$B$6:$E$70,ROW($A50)-ROW($A$5),MATCH(E$5,Metrics!$B$5:$E$5,0))),"")</f>
        <v/>
      </c>
      <c r="F50" s="243" t="str">
        <f>IFERROR(IF(INDEX(Metrics!$G$6:$G$70,MATCH(PY_Actual_Cumulative!$D50,Metrics!$D$6:$D$70,0))=Calc!$K$8,SUM(PY_Actual!$F50:F50),AVERAGE(PY_Actual!$F50:F50)),"")</f>
        <v/>
      </c>
      <c r="G50" s="243" t="str">
        <f>IFERROR(IF(INDEX(Metrics!$G$6:$G$70,MATCH(PY_Actual_Cumulative!$D50,Metrics!$D$6:$D$70,0))=Calc!$K$8,SUM(PY_Actual!$F50:G50),AVERAGE(PY_Actual!$F50:G50)),"")</f>
        <v/>
      </c>
      <c r="H50" s="243" t="str">
        <f>IFERROR(IF(INDEX(Metrics!$G$6:$G$70,MATCH(PY_Actual_Cumulative!$D50,Metrics!$D$6:$D$70,0))=Calc!$K$8,SUM(PY_Actual!$F50:H50),AVERAGE(PY_Actual!$F50:H50)),"")</f>
        <v/>
      </c>
      <c r="I50" s="243" t="str">
        <f>IFERROR(IF(INDEX(Metrics!$G$6:$G$70,MATCH(PY_Actual_Cumulative!$D50,Metrics!$D$6:$D$70,0))=Calc!$K$8,SUM(PY_Actual!$F50:I50),AVERAGE(PY_Actual!$F50:I50)),"")</f>
        <v/>
      </c>
      <c r="J50" s="243" t="str">
        <f>IFERROR(IF(INDEX(Metrics!$G$6:$G$70,MATCH(PY_Actual_Cumulative!$D50,Metrics!$D$6:$D$70,0))=Calc!$K$8,SUM(PY_Actual!$F50:J50),AVERAGE(PY_Actual!$F50:J50)),"")</f>
        <v/>
      </c>
      <c r="K50" s="243" t="str">
        <f>IFERROR(IF(INDEX(Metrics!$G$6:$G$70,MATCH(PY_Actual_Cumulative!$D50,Metrics!$D$6:$D$70,0))=Calc!$K$8,SUM(PY_Actual!$F50:K50),AVERAGE(PY_Actual!$F50:K50)),"")</f>
        <v/>
      </c>
      <c r="L50" s="243" t="str">
        <f>IFERROR(IF(INDEX(Metrics!$G$6:$G$70,MATCH(PY_Actual_Cumulative!$D50,Metrics!$D$6:$D$70,0))=Calc!$K$8,SUM(PY_Actual!$F50:L50),AVERAGE(PY_Actual!$F50:L50)),"")</f>
        <v/>
      </c>
      <c r="M50" s="243" t="str">
        <f>IFERROR(IF(INDEX(Metrics!$G$6:$G$70,MATCH(PY_Actual_Cumulative!$D50,Metrics!$D$6:$D$70,0))=Calc!$K$8,SUM(PY_Actual!$F50:M50),AVERAGE(PY_Actual!$F50:M50)),"")</f>
        <v/>
      </c>
      <c r="N50" s="243" t="str">
        <f>IFERROR(IF(INDEX(Metrics!$G$6:$G$70,MATCH(PY_Actual_Cumulative!$D50,Metrics!$D$6:$D$70,0))=Calc!$K$8,SUM(PY_Actual!$F50:N50),AVERAGE(PY_Actual!$F50:N50)),"")</f>
        <v/>
      </c>
      <c r="O50" s="243" t="str">
        <f>IFERROR(IF(INDEX(Metrics!$G$6:$G$70,MATCH(PY_Actual_Cumulative!$D50,Metrics!$D$6:$D$70,0))=Calc!$K$8,SUM(PY_Actual!$F50:O50),AVERAGE(PY_Actual!$F50:O50)),"")</f>
        <v/>
      </c>
      <c r="P50" s="243" t="str">
        <f>IFERROR(IF(INDEX(Metrics!$G$6:$G$70,MATCH(PY_Actual_Cumulative!$D50,Metrics!$D$6:$D$70,0))=Calc!$K$8,SUM(PY_Actual!$F50:P50),AVERAGE(PY_Actual!$F50:P50)),"")</f>
        <v/>
      </c>
      <c r="Q50" s="244" t="str">
        <f>IFERROR(IF(INDEX(Metrics!$G$6:$G$70,MATCH(PY_Actual_Cumulative!$D50,Metrics!$D$6:$D$70,0))=Calc!$K$8,SUM(PY_Actual!$F50:Q50),AVERAGE(PY_Actual!$F50:Q50)),"")</f>
        <v/>
      </c>
    </row>
    <row r="51" spans="1:17" x14ac:dyDescent="0.25">
      <c r="A51" s="3"/>
      <c r="B51" s="235" t="str">
        <f>IFERROR(IF(LEN(INDEX(Metrics!$B$6:$E$70,ROW($A51)-ROW($A$5),MATCH(B$5,Metrics!$B$5:$E$5,0)))=0,"",INDEX(Metrics!$B$6:$E$70,ROW($A51)-ROW($A$5),MATCH(B$5,Metrics!$B$5:$E$5,0))),"")</f>
        <v/>
      </c>
      <c r="C51" s="236" t="str">
        <f>IFERROR(IF(LEN(INDEX(Metrics!$B$6:$E$70,ROW($A51)-ROW($A$5),MATCH(C$5,Metrics!$B$5:$E$5,0)))=0,"",INDEX(Metrics!$B$6:$E$70,ROW($A51)-ROW($A$5),MATCH(C$5,Metrics!$B$5:$E$5,0))),"")</f>
        <v/>
      </c>
      <c r="D51" s="236" t="str">
        <f>IFERROR(IF(LEN(INDEX(Metrics!$B$6:$E$70,ROW($A51)-ROW($A$5),MATCH(D$5,Metrics!$B$5:$E$5,0)))=0,"",INDEX(Metrics!$B$6:$E$70,ROW($A51)-ROW($A$5),MATCH(D$5,Metrics!$B$5:$E$5,0))),"")</f>
        <v/>
      </c>
      <c r="E51" s="237" t="str">
        <f>IFERROR(IF(LEN(INDEX(Metrics!$B$6:$E$70,ROW($A51)-ROW($A$5),MATCH(E$5,Metrics!$B$5:$E$5,0)))=0,"",INDEX(Metrics!$B$6:$E$70,ROW($A51)-ROW($A$5),MATCH(E$5,Metrics!$B$5:$E$5,0))),"")</f>
        <v/>
      </c>
      <c r="F51" s="243" t="str">
        <f>IFERROR(IF(INDEX(Metrics!$G$6:$G$70,MATCH(PY_Actual_Cumulative!$D51,Metrics!$D$6:$D$70,0))=Calc!$K$8,SUM(PY_Actual!$F51:F51),AVERAGE(PY_Actual!$F51:F51)),"")</f>
        <v/>
      </c>
      <c r="G51" s="243" t="str">
        <f>IFERROR(IF(INDEX(Metrics!$G$6:$G$70,MATCH(PY_Actual_Cumulative!$D51,Metrics!$D$6:$D$70,0))=Calc!$K$8,SUM(PY_Actual!$F51:G51),AVERAGE(PY_Actual!$F51:G51)),"")</f>
        <v/>
      </c>
      <c r="H51" s="243" t="str">
        <f>IFERROR(IF(INDEX(Metrics!$G$6:$G$70,MATCH(PY_Actual_Cumulative!$D51,Metrics!$D$6:$D$70,0))=Calc!$K$8,SUM(PY_Actual!$F51:H51),AVERAGE(PY_Actual!$F51:H51)),"")</f>
        <v/>
      </c>
      <c r="I51" s="243" t="str">
        <f>IFERROR(IF(INDEX(Metrics!$G$6:$G$70,MATCH(PY_Actual_Cumulative!$D51,Metrics!$D$6:$D$70,0))=Calc!$K$8,SUM(PY_Actual!$F51:I51),AVERAGE(PY_Actual!$F51:I51)),"")</f>
        <v/>
      </c>
      <c r="J51" s="243" t="str">
        <f>IFERROR(IF(INDEX(Metrics!$G$6:$G$70,MATCH(PY_Actual_Cumulative!$D51,Metrics!$D$6:$D$70,0))=Calc!$K$8,SUM(PY_Actual!$F51:J51),AVERAGE(PY_Actual!$F51:J51)),"")</f>
        <v/>
      </c>
      <c r="K51" s="243" t="str">
        <f>IFERROR(IF(INDEX(Metrics!$G$6:$G$70,MATCH(PY_Actual_Cumulative!$D51,Metrics!$D$6:$D$70,0))=Calc!$K$8,SUM(PY_Actual!$F51:K51),AVERAGE(PY_Actual!$F51:K51)),"")</f>
        <v/>
      </c>
      <c r="L51" s="243" t="str">
        <f>IFERROR(IF(INDEX(Metrics!$G$6:$G$70,MATCH(PY_Actual_Cumulative!$D51,Metrics!$D$6:$D$70,0))=Calc!$K$8,SUM(PY_Actual!$F51:L51),AVERAGE(PY_Actual!$F51:L51)),"")</f>
        <v/>
      </c>
      <c r="M51" s="243" t="str">
        <f>IFERROR(IF(INDEX(Metrics!$G$6:$G$70,MATCH(PY_Actual_Cumulative!$D51,Metrics!$D$6:$D$70,0))=Calc!$K$8,SUM(PY_Actual!$F51:M51),AVERAGE(PY_Actual!$F51:M51)),"")</f>
        <v/>
      </c>
      <c r="N51" s="243" t="str">
        <f>IFERROR(IF(INDEX(Metrics!$G$6:$G$70,MATCH(PY_Actual_Cumulative!$D51,Metrics!$D$6:$D$70,0))=Calc!$K$8,SUM(PY_Actual!$F51:N51),AVERAGE(PY_Actual!$F51:N51)),"")</f>
        <v/>
      </c>
      <c r="O51" s="243" t="str">
        <f>IFERROR(IF(INDEX(Metrics!$G$6:$G$70,MATCH(PY_Actual_Cumulative!$D51,Metrics!$D$6:$D$70,0))=Calc!$K$8,SUM(PY_Actual!$F51:O51),AVERAGE(PY_Actual!$F51:O51)),"")</f>
        <v/>
      </c>
      <c r="P51" s="243" t="str">
        <f>IFERROR(IF(INDEX(Metrics!$G$6:$G$70,MATCH(PY_Actual_Cumulative!$D51,Metrics!$D$6:$D$70,0))=Calc!$K$8,SUM(PY_Actual!$F51:P51),AVERAGE(PY_Actual!$F51:P51)),"")</f>
        <v/>
      </c>
      <c r="Q51" s="244" t="str">
        <f>IFERROR(IF(INDEX(Metrics!$G$6:$G$70,MATCH(PY_Actual_Cumulative!$D51,Metrics!$D$6:$D$70,0))=Calc!$K$8,SUM(PY_Actual!$F51:Q51),AVERAGE(PY_Actual!$F51:Q51)),"")</f>
        <v/>
      </c>
    </row>
    <row r="52" spans="1:17" x14ac:dyDescent="0.25">
      <c r="A52" s="3"/>
      <c r="B52" s="235" t="str">
        <f>IFERROR(IF(LEN(INDEX(Metrics!$B$6:$E$70,ROW($A52)-ROW($A$5),MATCH(B$5,Metrics!$B$5:$E$5,0)))=0,"",INDEX(Metrics!$B$6:$E$70,ROW($A52)-ROW($A$5),MATCH(B$5,Metrics!$B$5:$E$5,0))),"")</f>
        <v/>
      </c>
      <c r="C52" s="236" t="str">
        <f>IFERROR(IF(LEN(INDEX(Metrics!$B$6:$E$70,ROW($A52)-ROW($A$5),MATCH(C$5,Metrics!$B$5:$E$5,0)))=0,"",INDEX(Metrics!$B$6:$E$70,ROW($A52)-ROW($A$5),MATCH(C$5,Metrics!$B$5:$E$5,0))),"")</f>
        <v/>
      </c>
      <c r="D52" s="236" t="str">
        <f>IFERROR(IF(LEN(INDEX(Metrics!$B$6:$E$70,ROW($A52)-ROW($A$5),MATCH(D$5,Metrics!$B$5:$E$5,0)))=0,"",INDEX(Metrics!$B$6:$E$70,ROW($A52)-ROW($A$5),MATCH(D$5,Metrics!$B$5:$E$5,0))),"")</f>
        <v/>
      </c>
      <c r="E52" s="237" t="str">
        <f>IFERROR(IF(LEN(INDEX(Metrics!$B$6:$E$70,ROW($A52)-ROW($A$5),MATCH(E$5,Metrics!$B$5:$E$5,0)))=0,"",INDEX(Metrics!$B$6:$E$70,ROW($A52)-ROW($A$5),MATCH(E$5,Metrics!$B$5:$E$5,0))),"")</f>
        <v/>
      </c>
      <c r="F52" s="243" t="str">
        <f>IFERROR(IF(INDEX(Metrics!$G$6:$G$70,MATCH(PY_Actual_Cumulative!$D52,Metrics!$D$6:$D$70,0))=Calc!$K$8,SUM(PY_Actual!$F52:F52),AVERAGE(PY_Actual!$F52:F52)),"")</f>
        <v/>
      </c>
      <c r="G52" s="243" t="str">
        <f>IFERROR(IF(INDEX(Metrics!$G$6:$G$70,MATCH(PY_Actual_Cumulative!$D52,Metrics!$D$6:$D$70,0))=Calc!$K$8,SUM(PY_Actual!$F52:G52),AVERAGE(PY_Actual!$F52:G52)),"")</f>
        <v/>
      </c>
      <c r="H52" s="243" t="str">
        <f>IFERROR(IF(INDEX(Metrics!$G$6:$G$70,MATCH(PY_Actual_Cumulative!$D52,Metrics!$D$6:$D$70,0))=Calc!$K$8,SUM(PY_Actual!$F52:H52),AVERAGE(PY_Actual!$F52:H52)),"")</f>
        <v/>
      </c>
      <c r="I52" s="243" t="str">
        <f>IFERROR(IF(INDEX(Metrics!$G$6:$G$70,MATCH(PY_Actual_Cumulative!$D52,Metrics!$D$6:$D$70,0))=Calc!$K$8,SUM(PY_Actual!$F52:I52),AVERAGE(PY_Actual!$F52:I52)),"")</f>
        <v/>
      </c>
      <c r="J52" s="243" t="str">
        <f>IFERROR(IF(INDEX(Metrics!$G$6:$G$70,MATCH(PY_Actual_Cumulative!$D52,Metrics!$D$6:$D$70,0))=Calc!$K$8,SUM(PY_Actual!$F52:J52),AVERAGE(PY_Actual!$F52:J52)),"")</f>
        <v/>
      </c>
      <c r="K52" s="243" t="str">
        <f>IFERROR(IF(INDEX(Metrics!$G$6:$G$70,MATCH(PY_Actual_Cumulative!$D52,Metrics!$D$6:$D$70,0))=Calc!$K$8,SUM(PY_Actual!$F52:K52),AVERAGE(PY_Actual!$F52:K52)),"")</f>
        <v/>
      </c>
      <c r="L52" s="243" t="str">
        <f>IFERROR(IF(INDEX(Metrics!$G$6:$G$70,MATCH(PY_Actual_Cumulative!$D52,Metrics!$D$6:$D$70,0))=Calc!$K$8,SUM(PY_Actual!$F52:L52),AVERAGE(PY_Actual!$F52:L52)),"")</f>
        <v/>
      </c>
      <c r="M52" s="243" t="str">
        <f>IFERROR(IF(INDEX(Metrics!$G$6:$G$70,MATCH(PY_Actual_Cumulative!$D52,Metrics!$D$6:$D$70,0))=Calc!$K$8,SUM(PY_Actual!$F52:M52),AVERAGE(PY_Actual!$F52:M52)),"")</f>
        <v/>
      </c>
      <c r="N52" s="243" t="str">
        <f>IFERROR(IF(INDEX(Metrics!$G$6:$G$70,MATCH(PY_Actual_Cumulative!$D52,Metrics!$D$6:$D$70,0))=Calc!$K$8,SUM(PY_Actual!$F52:N52),AVERAGE(PY_Actual!$F52:N52)),"")</f>
        <v/>
      </c>
      <c r="O52" s="243" t="str">
        <f>IFERROR(IF(INDEX(Metrics!$G$6:$G$70,MATCH(PY_Actual_Cumulative!$D52,Metrics!$D$6:$D$70,0))=Calc!$K$8,SUM(PY_Actual!$F52:O52),AVERAGE(PY_Actual!$F52:O52)),"")</f>
        <v/>
      </c>
      <c r="P52" s="243" t="str">
        <f>IFERROR(IF(INDEX(Metrics!$G$6:$G$70,MATCH(PY_Actual_Cumulative!$D52,Metrics!$D$6:$D$70,0))=Calc!$K$8,SUM(PY_Actual!$F52:P52),AVERAGE(PY_Actual!$F52:P52)),"")</f>
        <v/>
      </c>
      <c r="Q52" s="244" t="str">
        <f>IFERROR(IF(INDEX(Metrics!$G$6:$G$70,MATCH(PY_Actual_Cumulative!$D52,Metrics!$D$6:$D$70,0))=Calc!$K$8,SUM(PY_Actual!$F52:Q52),AVERAGE(PY_Actual!$F52:Q52)),"")</f>
        <v/>
      </c>
    </row>
    <row r="53" spans="1:17" x14ac:dyDescent="0.25">
      <c r="A53" s="3"/>
      <c r="B53" s="235" t="str">
        <f>IFERROR(IF(LEN(INDEX(Metrics!$B$6:$E$70,ROW($A53)-ROW($A$5),MATCH(B$5,Metrics!$B$5:$E$5,0)))=0,"",INDEX(Metrics!$B$6:$E$70,ROW($A53)-ROW($A$5),MATCH(B$5,Metrics!$B$5:$E$5,0))),"")</f>
        <v/>
      </c>
      <c r="C53" s="236" t="str">
        <f>IFERROR(IF(LEN(INDEX(Metrics!$B$6:$E$70,ROW($A53)-ROW($A$5),MATCH(C$5,Metrics!$B$5:$E$5,0)))=0,"",INDEX(Metrics!$B$6:$E$70,ROW($A53)-ROW($A$5),MATCH(C$5,Metrics!$B$5:$E$5,0))),"")</f>
        <v/>
      </c>
      <c r="D53" s="236" t="str">
        <f>IFERROR(IF(LEN(INDEX(Metrics!$B$6:$E$70,ROW($A53)-ROW($A$5),MATCH(D$5,Metrics!$B$5:$E$5,0)))=0,"",INDEX(Metrics!$B$6:$E$70,ROW($A53)-ROW($A$5),MATCH(D$5,Metrics!$B$5:$E$5,0))),"")</f>
        <v/>
      </c>
      <c r="E53" s="237" t="str">
        <f>IFERROR(IF(LEN(INDEX(Metrics!$B$6:$E$70,ROW($A53)-ROW($A$5),MATCH(E$5,Metrics!$B$5:$E$5,0)))=0,"",INDEX(Metrics!$B$6:$E$70,ROW($A53)-ROW($A$5),MATCH(E$5,Metrics!$B$5:$E$5,0))),"")</f>
        <v/>
      </c>
      <c r="F53" s="243" t="str">
        <f>IFERROR(IF(INDEX(Metrics!$G$6:$G$70,MATCH(PY_Actual_Cumulative!$D53,Metrics!$D$6:$D$70,0))=Calc!$K$8,SUM(PY_Actual!$F53:F53),AVERAGE(PY_Actual!$F53:F53)),"")</f>
        <v/>
      </c>
      <c r="G53" s="243" t="str">
        <f>IFERROR(IF(INDEX(Metrics!$G$6:$G$70,MATCH(PY_Actual_Cumulative!$D53,Metrics!$D$6:$D$70,0))=Calc!$K$8,SUM(PY_Actual!$F53:G53),AVERAGE(PY_Actual!$F53:G53)),"")</f>
        <v/>
      </c>
      <c r="H53" s="243" t="str">
        <f>IFERROR(IF(INDEX(Metrics!$G$6:$G$70,MATCH(PY_Actual_Cumulative!$D53,Metrics!$D$6:$D$70,0))=Calc!$K$8,SUM(PY_Actual!$F53:H53),AVERAGE(PY_Actual!$F53:H53)),"")</f>
        <v/>
      </c>
      <c r="I53" s="243" t="str">
        <f>IFERROR(IF(INDEX(Metrics!$G$6:$G$70,MATCH(PY_Actual_Cumulative!$D53,Metrics!$D$6:$D$70,0))=Calc!$K$8,SUM(PY_Actual!$F53:I53),AVERAGE(PY_Actual!$F53:I53)),"")</f>
        <v/>
      </c>
      <c r="J53" s="243" t="str">
        <f>IFERROR(IF(INDEX(Metrics!$G$6:$G$70,MATCH(PY_Actual_Cumulative!$D53,Metrics!$D$6:$D$70,0))=Calc!$K$8,SUM(PY_Actual!$F53:J53),AVERAGE(PY_Actual!$F53:J53)),"")</f>
        <v/>
      </c>
      <c r="K53" s="243" t="str">
        <f>IFERROR(IF(INDEX(Metrics!$G$6:$G$70,MATCH(PY_Actual_Cumulative!$D53,Metrics!$D$6:$D$70,0))=Calc!$K$8,SUM(PY_Actual!$F53:K53),AVERAGE(PY_Actual!$F53:K53)),"")</f>
        <v/>
      </c>
      <c r="L53" s="243" t="str">
        <f>IFERROR(IF(INDEX(Metrics!$G$6:$G$70,MATCH(PY_Actual_Cumulative!$D53,Metrics!$D$6:$D$70,0))=Calc!$K$8,SUM(PY_Actual!$F53:L53),AVERAGE(PY_Actual!$F53:L53)),"")</f>
        <v/>
      </c>
      <c r="M53" s="243" t="str">
        <f>IFERROR(IF(INDEX(Metrics!$G$6:$G$70,MATCH(PY_Actual_Cumulative!$D53,Metrics!$D$6:$D$70,0))=Calc!$K$8,SUM(PY_Actual!$F53:M53),AVERAGE(PY_Actual!$F53:M53)),"")</f>
        <v/>
      </c>
      <c r="N53" s="243" t="str">
        <f>IFERROR(IF(INDEX(Metrics!$G$6:$G$70,MATCH(PY_Actual_Cumulative!$D53,Metrics!$D$6:$D$70,0))=Calc!$K$8,SUM(PY_Actual!$F53:N53),AVERAGE(PY_Actual!$F53:N53)),"")</f>
        <v/>
      </c>
      <c r="O53" s="243" t="str">
        <f>IFERROR(IF(INDEX(Metrics!$G$6:$G$70,MATCH(PY_Actual_Cumulative!$D53,Metrics!$D$6:$D$70,0))=Calc!$K$8,SUM(PY_Actual!$F53:O53),AVERAGE(PY_Actual!$F53:O53)),"")</f>
        <v/>
      </c>
      <c r="P53" s="243" t="str">
        <f>IFERROR(IF(INDEX(Metrics!$G$6:$G$70,MATCH(PY_Actual_Cumulative!$D53,Metrics!$D$6:$D$70,0))=Calc!$K$8,SUM(PY_Actual!$F53:P53),AVERAGE(PY_Actual!$F53:P53)),"")</f>
        <v/>
      </c>
      <c r="Q53" s="244" t="str">
        <f>IFERROR(IF(INDEX(Metrics!$G$6:$G$70,MATCH(PY_Actual_Cumulative!$D53,Metrics!$D$6:$D$70,0))=Calc!$K$8,SUM(PY_Actual!$F53:Q53),AVERAGE(PY_Actual!$F53:Q53)),"")</f>
        <v/>
      </c>
    </row>
    <row r="54" spans="1:17" x14ac:dyDescent="0.25">
      <c r="A54" s="3"/>
      <c r="B54" s="235" t="str">
        <f>IFERROR(IF(LEN(INDEX(Metrics!$B$6:$E$70,ROW($A54)-ROW($A$5),MATCH(B$5,Metrics!$B$5:$E$5,0)))=0,"",INDEX(Metrics!$B$6:$E$70,ROW($A54)-ROW($A$5),MATCH(B$5,Metrics!$B$5:$E$5,0))),"")</f>
        <v/>
      </c>
      <c r="C54" s="236" t="str">
        <f>IFERROR(IF(LEN(INDEX(Metrics!$B$6:$E$70,ROW($A54)-ROW($A$5),MATCH(C$5,Metrics!$B$5:$E$5,0)))=0,"",INDEX(Metrics!$B$6:$E$70,ROW($A54)-ROW($A$5),MATCH(C$5,Metrics!$B$5:$E$5,0))),"")</f>
        <v/>
      </c>
      <c r="D54" s="236" t="str">
        <f>IFERROR(IF(LEN(INDEX(Metrics!$B$6:$E$70,ROW($A54)-ROW($A$5),MATCH(D$5,Metrics!$B$5:$E$5,0)))=0,"",INDEX(Metrics!$B$6:$E$70,ROW($A54)-ROW($A$5),MATCH(D$5,Metrics!$B$5:$E$5,0))),"")</f>
        <v/>
      </c>
      <c r="E54" s="237" t="str">
        <f>IFERROR(IF(LEN(INDEX(Metrics!$B$6:$E$70,ROW($A54)-ROW($A$5),MATCH(E$5,Metrics!$B$5:$E$5,0)))=0,"",INDEX(Metrics!$B$6:$E$70,ROW($A54)-ROW($A$5),MATCH(E$5,Metrics!$B$5:$E$5,0))),"")</f>
        <v/>
      </c>
      <c r="F54" s="243" t="str">
        <f>IFERROR(IF(INDEX(Metrics!$G$6:$G$70,MATCH(PY_Actual_Cumulative!$D54,Metrics!$D$6:$D$70,0))=Calc!$K$8,SUM(PY_Actual!$F54:F54),AVERAGE(PY_Actual!$F54:F54)),"")</f>
        <v/>
      </c>
      <c r="G54" s="243" t="str">
        <f>IFERROR(IF(INDEX(Metrics!$G$6:$G$70,MATCH(PY_Actual_Cumulative!$D54,Metrics!$D$6:$D$70,0))=Calc!$K$8,SUM(PY_Actual!$F54:G54),AVERAGE(PY_Actual!$F54:G54)),"")</f>
        <v/>
      </c>
      <c r="H54" s="243" t="str">
        <f>IFERROR(IF(INDEX(Metrics!$G$6:$G$70,MATCH(PY_Actual_Cumulative!$D54,Metrics!$D$6:$D$70,0))=Calc!$K$8,SUM(PY_Actual!$F54:H54),AVERAGE(PY_Actual!$F54:H54)),"")</f>
        <v/>
      </c>
      <c r="I54" s="243" t="str">
        <f>IFERROR(IF(INDEX(Metrics!$G$6:$G$70,MATCH(PY_Actual_Cumulative!$D54,Metrics!$D$6:$D$70,0))=Calc!$K$8,SUM(PY_Actual!$F54:I54),AVERAGE(PY_Actual!$F54:I54)),"")</f>
        <v/>
      </c>
      <c r="J54" s="243" t="str">
        <f>IFERROR(IF(INDEX(Metrics!$G$6:$G$70,MATCH(PY_Actual_Cumulative!$D54,Metrics!$D$6:$D$70,0))=Calc!$K$8,SUM(PY_Actual!$F54:J54),AVERAGE(PY_Actual!$F54:J54)),"")</f>
        <v/>
      </c>
      <c r="K54" s="243" t="str">
        <f>IFERROR(IF(INDEX(Metrics!$G$6:$G$70,MATCH(PY_Actual_Cumulative!$D54,Metrics!$D$6:$D$70,0))=Calc!$K$8,SUM(PY_Actual!$F54:K54),AVERAGE(PY_Actual!$F54:K54)),"")</f>
        <v/>
      </c>
      <c r="L54" s="243" t="str">
        <f>IFERROR(IF(INDEX(Metrics!$G$6:$G$70,MATCH(PY_Actual_Cumulative!$D54,Metrics!$D$6:$D$70,0))=Calc!$K$8,SUM(PY_Actual!$F54:L54),AVERAGE(PY_Actual!$F54:L54)),"")</f>
        <v/>
      </c>
      <c r="M54" s="243" t="str">
        <f>IFERROR(IF(INDEX(Metrics!$G$6:$G$70,MATCH(PY_Actual_Cumulative!$D54,Metrics!$D$6:$D$70,0))=Calc!$K$8,SUM(PY_Actual!$F54:M54),AVERAGE(PY_Actual!$F54:M54)),"")</f>
        <v/>
      </c>
      <c r="N54" s="243" t="str">
        <f>IFERROR(IF(INDEX(Metrics!$G$6:$G$70,MATCH(PY_Actual_Cumulative!$D54,Metrics!$D$6:$D$70,0))=Calc!$K$8,SUM(PY_Actual!$F54:N54),AVERAGE(PY_Actual!$F54:N54)),"")</f>
        <v/>
      </c>
      <c r="O54" s="243" t="str">
        <f>IFERROR(IF(INDEX(Metrics!$G$6:$G$70,MATCH(PY_Actual_Cumulative!$D54,Metrics!$D$6:$D$70,0))=Calc!$K$8,SUM(PY_Actual!$F54:O54),AVERAGE(PY_Actual!$F54:O54)),"")</f>
        <v/>
      </c>
      <c r="P54" s="243" t="str">
        <f>IFERROR(IF(INDEX(Metrics!$G$6:$G$70,MATCH(PY_Actual_Cumulative!$D54,Metrics!$D$6:$D$70,0))=Calc!$K$8,SUM(PY_Actual!$F54:P54),AVERAGE(PY_Actual!$F54:P54)),"")</f>
        <v/>
      </c>
      <c r="Q54" s="244" t="str">
        <f>IFERROR(IF(INDEX(Metrics!$G$6:$G$70,MATCH(PY_Actual_Cumulative!$D54,Metrics!$D$6:$D$70,0))=Calc!$K$8,SUM(PY_Actual!$F54:Q54),AVERAGE(PY_Actual!$F54:Q54)),"")</f>
        <v/>
      </c>
    </row>
    <row r="55" spans="1:17" x14ac:dyDescent="0.25">
      <c r="A55" s="3"/>
      <c r="B55" s="235" t="str">
        <f>IFERROR(IF(LEN(INDEX(Metrics!$B$6:$E$70,ROW($A55)-ROW($A$5),MATCH(B$5,Metrics!$B$5:$E$5,0)))=0,"",INDEX(Metrics!$B$6:$E$70,ROW($A55)-ROW($A$5),MATCH(B$5,Metrics!$B$5:$E$5,0))),"")</f>
        <v/>
      </c>
      <c r="C55" s="236" t="str">
        <f>IFERROR(IF(LEN(INDEX(Metrics!$B$6:$E$70,ROW($A55)-ROW($A$5),MATCH(C$5,Metrics!$B$5:$E$5,0)))=0,"",INDEX(Metrics!$B$6:$E$70,ROW($A55)-ROW($A$5),MATCH(C$5,Metrics!$B$5:$E$5,0))),"")</f>
        <v/>
      </c>
      <c r="D55" s="236" t="str">
        <f>IFERROR(IF(LEN(INDEX(Metrics!$B$6:$E$70,ROW($A55)-ROW($A$5),MATCH(D$5,Metrics!$B$5:$E$5,0)))=0,"",INDEX(Metrics!$B$6:$E$70,ROW($A55)-ROW($A$5),MATCH(D$5,Metrics!$B$5:$E$5,0))),"")</f>
        <v/>
      </c>
      <c r="E55" s="237" t="str">
        <f>IFERROR(IF(LEN(INDEX(Metrics!$B$6:$E$70,ROW($A55)-ROW($A$5),MATCH(E$5,Metrics!$B$5:$E$5,0)))=0,"",INDEX(Metrics!$B$6:$E$70,ROW($A55)-ROW($A$5),MATCH(E$5,Metrics!$B$5:$E$5,0))),"")</f>
        <v/>
      </c>
      <c r="F55" s="243" t="str">
        <f>IFERROR(IF(INDEX(Metrics!$G$6:$G$70,MATCH(PY_Actual_Cumulative!$D55,Metrics!$D$6:$D$70,0))=Calc!$K$8,SUM(PY_Actual!$F55:F55),AVERAGE(PY_Actual!$F55:F55)),"")</f>
        <v/>
      </c>
      <c r="G55" s="243" t="str">
        <f>IFERROR(IF(INDEX(Metrics!$G$6:$G$70,MATCH(PY_Actual_Cumulative!$D55,Metrics!$D$6:$D$70,0))=Calc!$K$8,SUM(PY_Actual!$F55:G55),AVERAGE(PY_Actual!$F55:G55)),"")</f>
        <v/>
      </c>
      <c r="H55" s="243" t="str">
        <f>IFERROR(IF(INDEX(Metrics!$G$6:$G$70,MATCH(PY_Actual_Cumulative!$D55,Metrics!$D$6:$D$70,0))=Calc!$K$8,SUM(PY_Actual!$F55:H55),AVERAGE(PY_Actual!$F55:H55)),"")</f>
        <v/>
      </c>
      <c r="I55" s="243" t="str">
        <f>IFERROR(IF(INDEX(Metrics!$G$6:$G$70,MATCH(PY_Actual_Cumulative!$D55,Metrics!$D$6:$D$70,0))=Calc!$K$8,SUM(PY_Actual!$F55:I55),AVERAGE(PY_Actual!$F55:I55)),"")</f>
        <v/>
      </c>
      <c r="J55" s="243" t="str">
        <f>IFERROR(IF(INDEX(Metrics!$G$6:$G$70,MATCH(PY_Actual_Cumulative!$D55,Metrics!$D$6:$D$70,0))=Calc!$K$8,SUM(PY_Actual!$F55:J55),AVERAGE(PY_Actual!$F55:J55)),"")</f>
        <v/>
      </c>
      <c r="K55" s="243" t="str">
        <f>IFERROR(IF(INDEX(Metrics!$G$6:$G$70,MATCH(PY_Actual_Cumulative!$D55,Metrics!$D$6:$D$70,0))=Calc!$K$8,SUM(PY_Actual!$F55:K55),AVERAGE(PY_Actual!$F55:K55)),"")</f>
        <v/>
      </c>
      <c r="L55" s="243" t="str">
        <f>IFERROR(IF(INDEX(Metrics!$G$6:$G$70,MATCH(PY_Actual_Cumulative!$D55,Metrics!$D$6:$D$70,0))=Calc!$K$8,SUM(PY_Actual!$F55:L55),AVERAGE(PY_Actual!$F55:L55)),"")</f>
        <v/>
      </c>
      <c r="M55" s="243" t="str">
        <f>IFERROR(IF(INDEX(Metrics!$G$6:$G$70,MATCH(PY_Actual_Cumulative!$D55,Metrics!$D$6:$D$70,0))=Calc!$K$8,SUM(PY_Actual!$F55:M55),AVERAGE(PY_Actual!$F55:M55)),"")</f>
        <v/>
      </c>
      <c r="N55" s="243" t="str">
        <f>IFERROR(IF(INDEX(Metrics!$G$6:$G$70,MATCH(PY_Actual_Cumulative!$D55,Metrics!$D$6:$D$70,0))=Calc!$K$8,SUM(PY_Actual!$F55:N55),AVERAGE(PY_Actual!$F55:N55)),"")</f>
        <v/>
      </c>
      <c r="O55" s="243" t="str">
        <f>IFERROR(IF(INDEX(Metrics!$G$6:$G$70,MATCH(PY_Actual_Cumulative!$D55,Metrics!$D$6:$D$70,0))=Calc!$K$8,SUM(PY_Actual!$F55:O55),AVERAGE(PY_Actual!$F55:O55)),"")</f>
        <v/>
      </c>
      <c r="P55" s="243" t="str">
        <f>IFERROR(IF(INDEX(Metrics!$G$6:$G$70,MATCH(PY_Actual_Cumulative!$D55,Metrics!$D$6:$D$70,0))=Calc!$K$8,SUM(PY_Actual!$F55:P55),AVERAGE(PY_Actual!$F55:P55)),"")</f>
        <v/>
      </c>
      <c r="Q55" s="244" t="str">
        <f>IFERROR(IF(INDEX(Metrics!$G$6:$G$70,MATCH(PY_Actual_Cumulative!$D55,Metrics!$D$6:$D$70,0))=Calc!$K$8,SUM(PY_Actual!$F55:Q55),AVERAGE(PY_Actual!$F55:Q55)),"")</f>
        <v/>
      </c>
    </row>
    <row r="56" spans="1:17" x14ac:dyDescent="0.25">
      <c r="B56" s="235" t="str">
        <f>IFERROR(IF(LEN(INDEX(Metrics!$B$6:$E$70,ROW($A56)-ROW($A$5),MATCH(B$5,Metrics!$B$5:$E$5,0)))=0,"",INDEX(Metrics!$B$6:$E$70,ROW($A56)-ROW($A$5),MATCH(B$5,Metrics!$B$5:$E$5,0))),"")</f>
        <v/>
      </c>
      <c r="C56" s="236" t="str">
        <f>IFERROR(IF(LEN(INDEX(Metrics!$B$6:$E$70,ROW($A56)-ROW($A$5),MATCH(C$5,Metrics!$B$5:$E$5,0)))=0,"",INDEX(Metrics!$B$6:$E$70,ROW($A56)-ROW($A$5),MATCH(C$5,Metrics!$B$5:$E$5,0))),"")</f>
        <v/>
      </c>
      <c r="D56" s="236" t="str">
        <f>IFERROR(IF(LEN(INDEX(Metrics!$B$6:$E$70,ROW($A56)-ROW($A$5),MATCH(D$5,Metrics!$B$5:$E$5,0)))=0,"",INDEX(Metrics!$B$6:$E$70,ROW($A56)-ROW($A$5),MATCH(D$5,Metrics!$B$5:$E$5,0))),"")</f>
        <v/>
      </c>
      <c r="E56" s="237" t="str">
        <f>IFERROR(IF(LEN(INDEX(Metrics!$B$6:$E$70,ROW($A56)-ROW($A$5),MATCH(E$5,Metrics!$B$5:$E$5,0)))=0,"",INDEX(Metrics!$B$6:$E$70,ROW($A56)-ROW($A$5),MATCH(E$5,Metrics!$B$5:$E$5,0))),"")</f>
        <v/>
      </c>
      <c r="F56" s="243" t="str">
        <f>IFERROR(IF(INDEX(Metrics!$G$6:$G$70,MATCH(PY_Actual_Cumulative!$D56,Metrics!$D$6:$D$70,0))=Calc!$K$8,SUM(PY_Actual!$F56:F56),AVERAGE(PY_Actual!$F56:F56)),"")</f>
        <v/>
      </c>
      <c r="G56" s="243" t="str">
        <f>IFERROR(IF(INDEX(Metrics!$G$6:$G$70,MATCH(PY_Actual_Cumulative!$D56,Metrics!$D$6:$D$70,0))=Calc!$K$8,SUM(PY_Actual!$F56:G56),AVERAGE(PY_Actual!$F56:G56)),"")</f>
        <v/>
      </c>
      <c r="H56" s="243" t="str">
        <f>IFERROR(IF(INDEX(Metrics!$G$6:$G$70,MATCH(PY_Actual_Cumulative!$D56,Metrics!$D$6:$D$70,0))=Calc!$K$8,SUM(PY_Actual!$F56:H56),AVERAGE(PY_Actual!$F56:H56)),"")</f>
        <v/>
      </c>
      <c r="I56" s="243" t="str">
        <f>IFERROR(IF(INDEX(Metrics!$G$6:$G$70,MATCH(PY_Actual_Cumulative!$D56,Metrics!$D$6:$D$70,0))=Calc!$K$8,SUM(PY_Actual!$F56:I56),AVERAGE(PY_Actual!$F56:I56)),"")</f>
        <v/>
      </c>
      <c r="J56" s="243" t="str">
        <f>IFERROR(IF(INDEX(Metrics!$G$6:$G$70,MATCH(PY_Actual_Cumulative!$D56,Metrics!$D$6:$D$70,0))=Calc!$K$8,SUM(PY_Actual!$F56:J56),AVERAGE(PY_Actual!$F56:J56)),"")</f>
        <v/>
      </c>
      <c r="K56" s="243" t="str">
        <f>IFERROR(IF(INDEX(Metrics!$G$6:$G$70,MATCH(PY_Actual_Cumulative!$D56,Metrics!$D$6:$D$70,0))=Calc!$K$8,SUM(PY_Actual!$F56:K56),AVERAGE(PY_Actual!$F56:K56)),"")</f>
        <v/>
      </c>
      <c r="L56" s="243" t="str">
        <f>IFERROR(IF(INDEX(Metrics!$G$6:$G$70,MATCH(PY_Actual_Cumulative!$D56,Metrics!$D$6:$D$70,0))=Calc!$K$8,SUM(PY_Actual!$F56:L56),AVERAGE(PY_Actual!$F56:L56)),"")</f>
        <v/>
      </c>
      <c r="M56" s="243" t="str">
        <f>IFERROR(IF(INDEX(Metrics!$G$6:$G$70,MATCH(PY_Actual_Cumulative!$D56,Metrics!$D$6:$D$70,0))=Calc!$K$8,SUM(PY_Actual!$F56:M56),AVERAGE(PY_Actual!$F56:M56)),"")</f>
        <v/>
      </c>
      <c r="N56" s="243" t="str">
        <f>IFERROR(IF(INDEX(Metrics!$G$6:$G$70,MATCH(PY_Actual_Cumulative!$D56,Metrics!$D$6:$D$70,0))=Calc!$K$8,SUM(PY_Actual!$F56:N56),AVERAGE(PY_Actual!$F56:N56)),"")</f>
        <v/>
      </c>
      <c r="O56" s="243" t="str">
        <f>IFERROR(IF(INDEX(Metrics!$G$6:$G$70,MATCH(PY_Actual_Cumulative!$D56,Metrics!$D$6:$D$70,0))=Calc!$K$8,SUM(PY_Actual!$F56:O56),AVERAGE(PY_Actual!$F56:O56)),"")</f>
        <v/>
      </c>
      <c r="P56" s="243" t="str">
        <f>IFERROR(IF(INDEX(Metrics!$G$6:$G$70,MATCH(PY_Actual_Cumulative!$D56,Metrics!$D$6:$D$70,0))=Calc!$K$8,SUM(PY_Actual!$F56:P56),AVERAGE(PY_Actual!$F56:P56)),"")</f>
        <v/>
      </c>
      <c r="Q56" s="244" t="str">
        <f>IFERROR(IF(INDEX(Metrics!$G$6:$G$70,MATCH(PY_Actual_Cumulative!$D56,Metrics!$D$6:$D$70,0))=Calc!$K$8,SUM(PY_Actual!$F56:Q56),AVERAGE(PY_Actual!$F56:Q56)),"")</f>
        <v/>
      </c>
    </row>
    <row r="57" spans="1:17" x14ac:dyDescent="0.25">
      <c r="B57" s="235" t="str">
        <f>IFERROR(IF(LEN(INDEX(Metrics!$B$6:$E$70,ROW($A57)-ROW($A$5),MATCH(B$5,Metrics!$B$5:$E$5,0)))=0,"",INDEX(Metrics!$B$6:$E$70,ROW($A57)-ROW($A$5),MATCH(B$5,Metrics!$B$5:$E$5,0))),"")</f>
        <v/>
      </c>
      <c r="C57" s="236" t="str">
        <f>IFERROR(IF(LEN(INDEX(Metrics!$B$6:$E$70,ROW($A57)-ROW($A$5),MATCH(C$5,Metrics!$B$5:$E$5,0)))=0,"",INDEX(Metrics!$B$6:$E$70,ROW($A57)-ROW($A$5),MATCH(C$5,Metrics!$B$5:$E$5,0))),"")</f>
        <v/>
      </c>
      <c r="D57" s="236" t="str">
        <f>IFERROR(IF(LEN(INDEX(Metrics!$B$6:$E$70,ROW($A57)-ROW($A$5),MATCH(D$5,Metrics!$B$5:$E$5,0)))=0,"",INDEX(Metrics!$B$6:$E$70,ROW($A57)-ROW($A$5),MATCH(D$5,Metrics!$B$5:$E$5,0))),"")</f>
        <v/>
      </c>
      <c r="E57" s="237" t="str">
        <f>IFERROR(IF(LEN(INDEX(Metrics!$B$6:$E$70,ROW($A57)-ROW($A$5),MATCH(E$5,Metrics!$B$5:$E$5,0)))=0,"",INDEX(Metrics!$B$6:$E$70,ROW($A57)-ROW($A$5),MATCH(E$5,Metrics!$B$5:$E$5,0))),"")</f>
        <v/>
      </c>
      <c r="F57" s="243" t="str">
        <f>IFERROR(IF(INDEX(Metrics!$G$6:$G$70,MATCH(PY_Actual_Cumulative!$D57,Metrics!$D$6:$D$70,0))=Calc!$K$8,SUM(PY_Actual!$F57:F57),AVERAGE(PY_Actual!$F57:F57)),"")</f>
        <v/>
      </c>
      <c r="G57" s="243" t="str">
        <f>IFERROR(IF(INDEX(Metrics!$G$6:$G$70,MATCH(PY_Actual_Cumulative!$D57,Metrics!$D$6:$D$70,0))=Calc!$K$8,SUM(PY_Actual!$F57:G57),AVERAGE(PY_Actual!$F57:G57)),"")</f>
        <v/>
      </c>
      <c r="H57" s="243" t="str">
        <f>IFERROR(IF(INDEX(Metrics!$G$6:$G$70,MATCH(PY_Actual_Cumulative!$D57,Metrics!$D$6:$D$70,0))=Calc!$K$8,SUM(PY_Actual!$F57:H57),AVERAGE(PY_Actual!$F57:H57)),"")</f>
        <v/>
      </c>
      <c r="I57" s="243" t="str">
        <f>IFERROR(IF(INDEX(Metrics!$G$6:$G$70,MATCH(PY_Actual_Cumulative!$D57,Metrics!$D$6:$D$70,0))=Calc!$K$8,SUM(PY_Actual!$F57:I57),AVERAGE(PY_Actual!$F57:I57)),"")</f>
        <v/>
      </c>
      <c r="J57" s="243" t="str">
        <f>IFERROR(IF(INDEX(Metrics!$G$6:$G$70,MATCH(PY_Actual_Cumulative!$D57,Metrics!$D$6:$D$70,0))=Calc!$K$8,SUM(PY_Actual!$F57:J57),AVERAGE(PY_Actual!$F57:J57)),"")</f>
        <v/>
      </c>
      <c r="K57" s="243" t="str">
        <f>IFERROR(IF(INDEX(Metrics!$G$6:$G$70,MATCH(PY_Actual_Cumulative!$D57,Metrics!$D$6:$D$70,0))=Calc!$K$8,SUM(PY_Actual!$F57:K57),AVERAGE(PY_Actual!$F57:K57)),"")</f>
        <v/>
      </c>
      <c r="L57" s="243" t="str">
        <f>IFERROR(IF(INDEX(Metrics!$G$6:$G$70,MATCH(PY_Actual_Cumulative!$D57,Metrics!$D$6:$D$70,0))=Calc!$K$8,SUM(PY_Actual!$F57:L57),AVERAGE(PY_Actual!$F57:L57)),"")</f>
        <v/>
      </c>
      <c r="M57" s="243" t="str">
        <f>IFERROR(IF(INDEX(Metrics!$G$6:$G$70,MATCH(PY_Actual_Cumulative!$D57,Metrics!$D$6:$D$70,0))=Calc!$K$8,SUM(PY_Actual!$F57:M57),AVERAGE(PY_Actual!$F57:M57)),"")</f>
        <v/>
      </c>
      <c r="N57" s="243" t="str">
        <f>IFERROR(IF(INDEX(Metrics!$G$6:$G$70,MATCH(PY_Actual_Cumulative!$D57,Metrics!$D$6:$D$70,0))=Calc!$K$8,SUM(PY_Actual!$F57:N57),AVERAGE(PY_Actual!$F57:N57)),"")</f>
        <v/>
      </c>
      <c r="O57" s="243" t="str">
        <f>IFERROR(IF(INDEX(Metrics!$G$6:$G$70,MATCH(PY_Actual_Cumulative!$D57,Metrics!$D$6:$D$70,0))=Calc!$K$8,SUM(PY_Actual!$F57:O57),AVERAGE(PY_Actual!$F57:O57)),"")</f>
        <v/>
      </c>
      <c r="P57" s="243" t="str">
        <f>IFERROR(IF(INDEX(Metrics!$G$6:$G$70,MATCH(PY_Actual_Cumulative!$D57,Metrics!$D$6:$D$70,0))=Calc!$K$8,SUM(PY_Actual!$F57:P57),AVERAGE(PY_Actual!$F57:P57)),"")</f>
        <v/>
      </c>
      <c r="Q57" s="244" t="str">
        <f>IFERROR(IF(INDEX(Metrics!$G$6:$G$70,MATCH(PY_Actual_Cumulative!$D57,Metrics!$D$6:$D$70,0))=Calc!$K$8,SUM(PY_Actual!$F57:Q57),AVERAGE(PY_Actual!$F57:Q57)),"")</f>
        <v/>
      </c>
    </row>
    <row r="58" spans="1:17" x14ac:dyDescent="0.25">
      <c r="B58" s="235" t="str">
        <f>IFERROR(IF(LEN(INDEX(Metrics!$B$6:$E$70,ROW($A58)-ROW($A$5),MATCH(B$5,Metrics!$B$5:$E$5,0)))=0,"",INDEX(Metrics!$B$6:$E$70,ROW($A58)-ROW($A$5),MATCH(B$5,Metrics!$B$5:$E$5,0))),"")</f>
        <v/>
      </c>
      <c r="C58" s="236" t="str">
        <f>IFERROR(IF(LEN(INDEX(Metrics!$B$6:$E$70,ROW($A58)-ROW($A$5),MATCH(C$5,Metrics!$B$5:$E$5,0)))=0,"",INDEX(Metrics!$B$6:$E$70,ROW($A58)-ROW($A$5),MATCH(C$5,Metrics!$B$5:$E$5,0))),"")</f>
        <v/>
      </c>
      <c r="D58" s="236" t="str">
        <f>IFERROR(IF(LEN(INDEX(Metrics!$B$6:$E$70,ROW($A58)-ROW($A$5),MATCH(D$5,Metrics!$B$5:$E$5,0)))=0,"",INDEX(Metrics!$B$6:$E$70,ROW($A58)-ROW($A$5),MATCH(D$5,Metrics!$B$5:$E$5,0))),"")</f>
        <v/>
      </c>
      <c r="E58" s="237" t="str">
        <f>IFERROR(IF(LEN(INDEX(Metrics!$B$6:$E$70,ROW($A58)-ROW($A$5),MATCH(E$5,Metrics!$B$5:$E$5,0)))=0,"",INDEX(Metrics!$B$6:$E$70,ROW($A58)-ROW($A$5),MATCH(E$5,Metrics!$B$5:$E$5,0))),"")</f>
        <v/>
      </c>
      <c r="F58" s="243" t="str">
        <f>IFERROR(IF(INDEX(Metrics!$G$6:$G$70,MATCH(PY_Actual_Cumulative!$D58,Metrics!$D$6:$D$70,0))=Calc!$K$8,SUM(PY_Actual!$F58:F58),AVERAGE(PY_Actual!$F58:F58)),"")</f>
        <v/>
      </c>
      <c r="G58" s="243" t="str">
        <f>IFERROR(IF(INDEX(Metrics!$G$6:$G$70,MATCH(PY_Actual_Cumulative!$D58,Metrics!$D$6:$D$70,0))=Calc!$K$8,SUM(PY_Actual!$F58:G58),AVERAGE(PY_Actual!$F58:G58)),"")</f>
        <v/>
      </c>
      <c r="H58" s="243" t="str">
        <f>IFERROR(IF(INDEX(Metrics!$G$6:$G$70,MATCH(PY_Actual_Cumulative!$D58,Metrics!$D$6:$D$70,0))=Calc!$K$8,SUM(PY_Actual!$F58:H58),AVERAGE(PY_Actual!$F58:H58)),"")</f>
        <v/>
      </c>
      <c r="I58" s="243" t="str">
        <f>IFERROR(IF(INDEX(Metrics!$G$6:$G$70,MATCH(PY_Actual_Cumulative!$D58,Metrics!$D$6:$D$70,0))=Calc!$K$8,SUM(PY_Actual!$F58:I58),AVERAGE(PY_Actual!$F58:I58)),"")</f>
        <v/>
      </c>
      <c r="J58" s="243" t="str">
        <f>IFERROR(IF(INDEX(Metrics!$G$6:$G$70,MATCH(PY_Actual_Cumulative!$D58,Metrics!$D$6:$D$70,0))=Calc!$K$8,SUM(PY_Actual!$F58:J58),AVERAGE(PY_Actual!$F58:J58)),"")</f>
        <v/>
      </c>
      <c r="K58" s="243" t="str">
        <f>IFERROR(IF(INDEX(Metrics!$G$6:$G$70,MATCH(PY_Actual_Cumulative!$D58,Metrics!$D$6:$D$70,0))=Calc!$K$8,SUM(PY_Actual!$F58:K58),AVERAGE(PY_Actual!$F58:K58)),"")</f>
        <v/>
      </c>
      <c r="L58" s="243" t="str">
        <f>IFERROR(IF(INDEX(Metrics!$G$6:$G$70,MATCH(PY_Actual_Cumulative!$D58,Metrics!$D$6:$D$70,0))=Calc!$K$8,SUM(PY_Actual!$F58:L58),AVERAGE(PY_Actual!$F58:L58)),"")</f>
        <v/>
      </c>
      <c r="M58" s="243" t="str">
        <f>IFERROR(IF(INDEX(Metrics!$G$6:$G$70,MATCH(PY_Actual_Cumulative!$D58,Metrics!$D$6:$D$70,0))=Calc!$K$8,SUM(PY_Actual!$F58:M58),AVERAGE(PY_Actual!$F58:M58)),"")</f>
        <v/>
      </c>
      <c r="N58" s="243" t="str">
        <f>IFERROR(IF(INDEX(Metrics!$G$6:$G$70,MATCH(PY_Actual_Cumulative!$D58,Metrics!$D$6:$D$70,0))=Calc!$K$8,SUM(PY_Actual!$F58:N58),AVERAGE(PY_Actual!$F58:N58)),"")</f>
        <v/>
      </c>
      <c r="O58" s="243" t="str">
        <f>IFERROR(IF(INDEX(Metrics!$G$6:$G$70,MATCH(PY_Actual_Cumulative!$D58,Metrics!$D$6:$D$70,0))=Calc!$K$8,SUM(PY_Actual!$F58:O58),AVERAGE(PY_Actual!$F58:O58)),"")</f>
        <v/>
      </c>
      <c r="P58" s="243" t="str">
        <f>IFERROR(IF(INDEX(Metrics!$G$6:$G$70,MATCH(PY_Actual_Cumulative!$D58,Metrics!$D$6:$D$70,0))=Calc!$K$8,SUM(PY_Actual!$F58:P58),AVERAGE(PY_Actual!$F58:P58)),"")</f>
        <v/>
      </c>
      <c r="Q58" s="244" t="str">
        <f>IFERROR(IF(INDEX(Metrics!$G$6:$G$70,MATCH(PY_Actual_Cumulative!$D58,Metrics!$D$6:$D$70,0))=Calc!$K$8,SUM(PY_Actual!$F58:Q58),AVERAGE(PY_Actual!$F58:Q58)),"")</f>
        <v/>
      </c>
    </row>
    <row r="59" spans="1:17" x14ac:dyDescent="0.25">
      <c r="B59" s="235" t="str">
        <f>IFERROR(IF(LEN(INDEX(Metrics!$B$6:$E$70,ROW($A59)-ROW($A$5),MATCH(B$5,Metrics!$B$5:$E$5,0)))=0,"",INDEX(Metrics!$B$6:$E$70,ROW($A59)-ROW($A$5),MATCH(B$5,Metrics!$B$5:$E$5,0))),"")</f>
        <v/>
      </c>
      <c r="C59" s="236" t="str">
        <f>IFERROR(IF(LEN(INDEX(Metrics!$B$6:$E$70,ROW($A59)-ROW($A$5),MATCH(C$5,Metrics!$B$5:$E$5,0)))=0,"",INDEX(Metrics!$B$6:$E$70,ROW($A59)-ROW($A$5),MATCH(C$5,Metrics!$B$5:$E$5,0))),"")</f>
        <v/>
      </c>
      <c r="D59" s="236" t="str">
        <f>IFERROR(IF(LEN(INDEX(Metrics!$B$6:$E$70,ROW($A59)-ROW($A$5),MATCH(D$5,Metrics!$B$5:$E$5,0)))=0,"",INDEX(Metrics!$B$6:$E$70,ROW($A59)-ROW($A$5),MATCH(D$5,Metrics!$B$5:$E$5,0))),"")</f>
        <v/>
      </c>
      <c r="E59" s="237" t="str">
        <f>IFERROR(IF(LEN(INDEX(Metrics!$B$6:$E$70,ROW($A59)-ROW($A$5),MATCH(E$5,Metrics!$B$5:$E$5,0)))=0,"",INDEX(Metrics!$B$6:$E$70,ROW($A59)-ROW($A$5),MATCH(E$5,Metrics!$B$5:$E$5,0))),"")</f>
        <v/>
      </c>
      <c r="F59" s="243" t="str">
        <f>IFERROR(IF(INDEX(Metrics!$G$6:$G$70,MATCH(PY_Actual_Cumulative!$D59,Metrics!$D$6:$D$70,0))=Calc!$K$8,SUM(PY_Actual!$F59:F59),AVERAGE(PY_Actual!$F59:F59)),"")</f>
        <v/>
      </c>
      <c r="G59" s="243" t="str">
        <f>IFERROR(IF(INDEX(Metrics!$G$6:$G$70,MATCH(PY_Actual_Cumulative!$D59,Metrics!$D$6:$D$70,0))=Calc!$K$8,SUM(PY_Actual!$F59:G59),AVERAGE(PY_Actual!$F59:G59)),"")</f>
        <v/>
      </c>
      <c r="H59" s="243" t="str">
        <f>IFERROR(IF(INDEX(Metrics!$G$6:$G$70,MATCH(PY_Actual_Cumulative!$D59,Metrics!$D$6:$D$70,0))=Calc!$K$8,SUM(PY_Actual!$F59:H59),AVERAGE(PY_Actual!$F59:H59)),"")</f>
        <v/>
      </c>
      <c r="I59" s="243" t="str">
        <f>IFERROR(IF(INDEX(Metrics!$G$6:$G$70,MATCH(PY_Actual_Cumulative!$D59,Metrics!$D$6:$D$70,0))=Calc!$K$8,SUM(PY_Actual!$F59:I59),AVERAGE(PY_Actual!$F59:I59)),"")</f>
        <v/>
      </c>
      <c r="J59" s="243" t="str">
        <f>IFERROR(IF(INDEX(Metrics!$G$6:$G$70,MATCH(PY_Actual_Cumulative!$D59,Metrics!$D$6:$D$70,0))=Calc!$K$8,SUM(PY_Actual!$F59:J59),AVERAGE(PY_Actual!$F59:J59)),"")</f>
        <v/>
      </c>
      <c r="K59" s="243" t="str">
        <f>IFERROR(IF(INDEX(Metrics!$G$6:$G$70,MATCH(PY_Actual_Cumulative!$D59,Metrics!$D$6:$D$70,0))=Calc!$K$8,SUM(PY_Actual!$F59:K59),AVERAGE(PY_Actual!$F59:K59)),"")</f>
        <v/>
      </c>
      <c r="L59" s="243" t="str">
        <f>IFERROR(IF(INDEX(Metrics!$G$6:$G$70,MATCH(PY_Actual_Cumulative!$D59,Metrics!$D$6:$D$70,0))=Calc!$K$8,SUM(PY_Actual!$F59:L59),AVERAGE(PY_Actual!$F59:L59)),"")</f>
        <v/>
      </c>
      <c r="M59" s="243" t="str">
        <f>IFERROR(IF(INDEX(Metrics!$G$6:$G$70,MATCH(PY_Actual_Cumulative!$D59,Metrics!$D$6:$D$70,0))=Calc!$K$8,SUM(PY_Actual!$F59:M59),AVERAGE(PY_Actual!$F59:M59)),"")</f>
        <v/>
      </c>
      <c r="N59" s="243" t="str">
        <f>IFERROR(IF(INDEX(Metrics!$G$6:$G$70,MATCH(PY_Actual_Cumulative!$D59,Metrics!$D$6:$D$70,0))=Calc!$K$8,SUM(PY_Actual!$F59:N59),AVERAGE(PY_Actual!$F59:N59)),"")</f>
        <v/>
      </c>
      <c r="O59" s="243" t="str">
        <f>IFERROR(IF(INDEX(Metrics!$G$6:$G$70,MATCH(PY_Actual_Cumulative!$D59,Metrics!$D$6:$D$70,0))=Calc!$K$8,SUM(PY_Actual!$F59:O59),AVERAGE(PY_Actual!$F59:O59)),"")</f>
        <v/>
      </c>
      <c r="P59" s="243" t="str">
        <f>IFERROR(IF(INDEX(Metrics!$G$6:$G$70,MATCH(PY_Actual_Cumulative!$D59,Metrics!$D$6:$D$70,0))=Calc!$K$8,SUM(PY_Actual!$F59:P59),AVERAGE(PY_Actual!$F59:P59)),"")</f>
        <v/>
      </c>
      <c r="Q59" s="244" t="str">
        <f>IFERROR(IF(INDEX(Metrics!$G$6:$G$70,MATCH(PY_Actual_Cumulative!$D59,Metrics!$D$6:$D$70,0))=Calc!$K$8,SUM(PY_Actual!$F59:Q59),AVERAGE(PY_Actual!$F59:Q59)),"")</f>
        <v/>
      </c>
    </row>
    <row r="60" spans="1:17" x14ac:dyDescent="0.25">
      <c r="B60" s="235" t="str">
        <f>IFERROR(IF(LEN(INDEX(Metrics!$B$6:$E$70,ROW($A60)-ROW($A$5),MATCH(B$5,Metrics!$B$5:$E$5,0)))=0,"",INDEX(Metrics!$B$6:$E$70,ROW($A60)-ROW($A$5),MATCH(B$5,Metrics!$B$5:$E$5,0))),"")</f>
        <v/>
      </c>
      <c r="C60" s="236" t="str">
        <f>IFERROR(IF(LEN(INDEX(Metrics!$B$6:$E$70,ROW($A60)-ROW($A$5),MATCH(C$5,Metrics!$B$5:$E$5,0)))=0,"",INDEX(Metrics!$B$6:$E$70,ROW($A60)-ROW($A$5),MATCH(C$5,Metrics!$B$5:$E$5,0))),"")</f>
        <v/>
      </c>
      <c r="D60" s="236" t="str">
        <f>IFERROR(IF(LEN(INDEX(Metrics!$B$6:$E$70,ROW($A60)-ROW($A$5),MATCH(D$5,Metrics!$B$5:$E$5,0)))=0,"",INDEX(Metrics!$B$6:$E$70,ROW($A60)-ROW($A$5),MATCH(D$5,Metrics!$B$5:$E$5,0))),"")</f>
        <v/>
      </c>
      <c r="E60" s="237" t="str">
        <f>IFERROR(IF(LEN(INDEX(Metrics!$B$6:$E$70,ROW($A60)-ROW($A$5),MATCH(E$5,Metrics!$B$5:$E$5,0)))=0,"",INDEX(Metrics!$B$6:$E$70,ROW($A60)-ROW($A$5),MATCH(E$5,Metrics!$B$5:$E$5,0))),"")</f>
        <v/>
      </c>
      <c r="F60" s="243" t="str">
        <f>IFERROR(IF(INDEX(Metrics!$G$6:$G$70,MATCH(PY_Actual_Cumulative!$D60,Metrics!$D$6:$D$70,0))=Calc!$K$8,SUM(PY_Actual!$F60:F60),AVERAGE(PY_Actual!$F60:F60)),"")</f>
        <v/>
      </c>
      <c r="G60" s="243" t="str">
        <f>IFERROR(IF(INDEX(Metrics!$G$6:$G$70,MATCH(PY_Actual_Cumulative!$D60,Metrics!$D$6:$D$70,0))=Calc!$K$8,SUM(PY_Actual!$F60:G60),AVERAGE(PY_Actual!$F60:G60)),"")</f>
        <v/>
      </c>
      <c r="H60" s="243" t="str">
        <f>IFERROR(IF(INDEX(Metrics!$G$6:$G$70,MATCH(PY_Actual_Cumulative!$D60,Metrics!$D$6:$D$70,0))=Calc!$K$8,SUM(PY_Actual!$F60:H60),AVERAGE(PY_Actual!$F60:H60)),"")</f>
        <v/>
      </c>
      <c r="I60" s="243" t="str">
        <f>IFERROR(IF(INDEX(Metrics!$G$6:$G$70,MATCH(PY_Actual_Cumulative!$D60,Metrics!$D$6:$D$70,0))=Calc!$K$8,SUM(PY_Actual!$F60:I60),AVERAGE(PY_Actual!$F60:I60)),"")</f>
        <v/>
      </c>
      <c r="J60" s="243" t="str">
        <f>IFERROR(IF(INDEX(Metrics!$G$6:$G$70,MATCH(PY_Actual_Cumulative!$D60,Metrics!$D$6:$D$70,0))=Calc!$K$8,SUM(PY_Actual!$F60:J60),AVERAGE(PY_Actual!$F60:J60)),"")</f>
        <v/>
      </c>
      <c r="K60" s="243" t="str">
        <f>IFERROR(IF(INDEX(Metrics!$G$6:$G$70,MATCH(PY_Actual_Cumulative!$D60,Metrics!$D$6:$D$70,0))=Calc!$K$8,SUM(PY_Actual!$F60:K60),AVERAGE(PY_Actual!$F60:K60)),"")</f>
        <v/>
      </c>
      <c r="L60" s="243" t="str">
        <f>IFERROR(IF(INDEX(Metrics!$G$6:$G$70,MATCH(PY_Actual_Cumulative!$D60,Metrics!$D$6:$D$70,0))=Calc!$K$8,SUM(PY_Actual!$F60:L60),AVERAGE(PY_Actual!$F60:L60)),"")</f>
        <v/>
      </c>
      <c r="M60" s="243" t="str">
        <f>IFERROR(IF(INDEX(Metrics!$G$6:$G$70,MATCH(PY_Actual_Cumulative!$D60,Metrics!$D$6:$D$70,0))=Calc!$K$8,SUM(PY_Actual!$F60:M60),AVERAGE(PY_Actual!$F60:M60)),"")</f>
        <v/>
      </c>
      <c r="N60" s="243" t="str">
        <f>IFERROR(IF(INDEX(Metrics!$G$6:$G$70,MATCH(PY_Actual_Cumulative!$D60,Metrics!$D$6:$D$70,0))=Calc!$K$8,SUM(PY_Actual!$F60:N60),AVERAGE(PY_Actual!$F60:N60)),"")</f>
        <v/>
      </c>
      <c r="O60" s="243" t="str">
        <f>IFERROR(IF(INDEX(Metrics!$G$6:$G$70,MATCH(PY_Actual_Cumulative!$D60,Metrics!$D$6:$D$70,0))=Calc!$K$8,SUM(PY_Actual!$F60:O60),AVERAGE(PY_Actual!$F60:O60)),"")</f>
        <v/>
      </c>
      <c r="P60" s="243" t="str">
        <f>IFERROR(IF(INDEX(Metrics!$G$6:$G$70,MATCH(PY_Actual_Cumulative!$D60,Metrics!$D$6:$D$70,0))=Calc!$K$8,SUM(PY_Actual!$F60:P60),AVERAGE(PY_Actual!$F60:P60)),"")</f>
        <v/>
      </c>
      <c r="Q60" s="244" t="str">
        <f>IFERROR(IF(INDEX(Metrics!$G$6:$G$70,MATCH(PY_Actual_Cumulative!$D60,Metrics!$D$6:$D$70,0))=Calc!$K$8,SUM(PY_Actual!$F60:Q60),AVERAGE(PY_Actual!$F60:Q60)),"")</f>
        <v/>
      </c>
    </row>
    <row r="61" spans="1:17" x14ac:dyDescent="0.25">
      <c r="B61" s="235" t="str">
        <f>IFERROR(IF(LEN(INDEX(Metrics!$B$6:$E$70,ROW($A61)-ROW($A$5),MATCH(B$5,Metrics!$B$5:$E$5,0)))=0,"",INDEX(Metrics!$B$6:$E$70,ROW($A61)-ROW($A$5),MATCH(B$5,Metrics!$B$5:$E$5,0))),"")</f>
        <v/>
      </c>
      <c r="C61" s="236" t="str">
        <f>IFERROR(IF(LEN(INDEX(Metrics!$B$6:$E$70,ROW($A61)-ROW($A$5),MATCH(C$5,Metrics!$B$5:$E$5,0)))=0,"",INDEX(Metrics!$B$6:$E$70,ROW($A61)-ROW($A$5),MATCH(C$5,Metrics!$B$5:$E$5,0))),"")</f>
        <v/>
      </c>
      <c r="D61" s="236" t="str">
        <f>IFERROR(IF(LEN(INDEX(Metrics!$B$6:$E$70,ROW($A61)-ROW($A$5),MATCH(D$5,Metrics!$B$5:$E$5,0)))=0,"",INDEX(Metrics!$B$6:$E$70,ROW($A61)-ROW($A$5),MATCH(D$5,Metrics!$B$5:$E$5,0))),"")</f>
        <v/>
      </c>
      <c r="E61" s="237" t="str">
        <f>IFERROR(IF(LEN(INDEX(Metrics!$B$6:$E$70,ROW($A61)-ROW($A$5),MATCH(E$5,Metrics!$B$5:$E$5,0)))=0,"",INDEX(Metrics!$B$6:$E$70,ROW($A61)-ROW($A$5),MATCH(E$5,Metrics!$B$5:$E$5,0))),"")</f>
        <v/>
      </c>
      <c r="F61" s="243" t="str">
        <f>IFERROR(IF(INDEX(Metrics!$G$6:$G$70,MATCH(PY_Actual_Cumulative!$D61,Metrics!$D$6:$D$70,0))=Calc!$K$8,SUM(PY_Actual!$F61:F61),AVERAGE(PY_Actual!$F61:F61)),"")</f>
        <v/>
      </c>
      <c r="G61" s="243" t="str">
        <f>IFERROR(IF(INDEX(Metrics!$G$6:$G$70,MATCH(PY_Actual_Cumulative!$D61,Metrics!$D$6:$D$70,0))=Calc!$K$8,SUM(PY_Actual!$F61:G61),AVERAGE(PY_Actual!$F61:G61)),"")</f>
        <v/>
      </c>
      <c r="H61" s="243" t="str">
        <f>IFERROR(IF(INDEX(Metrics!$G$6:$G$70,MATCH(PY_Actual_Cumulative!$D61,Metrics!$D$6:$D$70,0))=Calc!$K$8,SUM(PY_Actual!$F61:H61),AVERAGE(PY_Actual!$F61:H61)),"")</f>
        <v/>
      </c>
      <c r="I61" s="243" t="str">
        <f>IFERROR(IF(INDEX(Metrics!$G$6:$G$70,MATCH(PY_Actual_Cumulative!$D61,Metrics!$D$6:$D$70,0))=Calc!$K$8,SUM(PY_Actual!$F61:I61),AVERAGE(PY_Actual!$F61:I61)),"")</f>
        <v/>
      </c>
      <c r="J61" s="243" t="str">
        <f>IFERROR(IF(INDEX(Metrics!$G$6:$G$70,MATCH(PY_Actual_Cumulative!$D61,Metrics!$D$6:$D$70,0))=Calc!$K$8,SUM(PY_Actual!$F61:J61),AVERAGE(PY_Actual!$F61:J61)),"")</f>
        <v/>
      </c>
      <c r="K61" s="243" t="str">
        <f>IFERROR(IF(INDEX(Metrics!$G$6:$G$70,MATCH(PY_Actual_Cumulative!$D61,Metrics!$D$6:$D$70,0))=Calc!$K$8,SUM(PY_Actual!$F61:K61),AVERAGE(PY_Actual!$F61:K61)),"")</f>
        <v/>
      </c>
      <c r="L61" s="243" t="str">
        <f>IFERROR(IF(INDEX(Metrics!$G$6:$G$70,MATCH(PY_Actual_Cumulative!$D61,Metrics!$D$6:$D$70,0))=Calc!$K$8,SUM(PY_Actual!$F61:L61),AVERAGE(PY_Actual!$F61:L61)),"")</f>
        <v/>
      </c>
      <c r="M61" s="243" t="str">
        <f>IFERROR(IF(INDEX(Metrics!$G$6:$G$70,MATCH(PY_Actual_Cumulative!$D61,Metrics!$D$6:$D$70,0))=Calc!$K$8,SUM(PY_Actual!$F61:M61),AVERAGE(PY_Actual!$F61:M61)),"")</f>
        <v/>
      </c>
      <c r="N61" s="243" t="str">
        <f>IFERROR(IF(INDEX(Metrics!$G$6:$G$70,MATCH(PY_Actual_Cumulative!$D61,Metrics!$D$6:$D$70,0))=Calc!$K$8,SUM(PY_Actual!$F61:N61),AVERAGE(PY_Actual!$F61:N61)),"")</f>
        <v/>
      </c>
      <c r="O61" s="243" t="str">
        <f>IFERROR(IF(INDEX(Metrics!$G$6:$G$70,MATCH(PY_Actual_Cumulative!$D61,Metrics!$D$6:$D$70,0))=Calc!$K$8,SUM(PY_Actual!$F61:O61),AVERAGE(PY_Actual!$F61:O61)),"")</f>
        <v/>
      </c>
      <c r="P61" s="243" t="str">
        <f>IFERROR(IF(INDEX(Metrics!$G$6:$G$70,MATCH(PY_Actual_Cumulative!$D61,Metrics!$D$6:$D$70,0))=Calc!$K$8,SUM(PY_Actual!$F61:P61),AVERAGE(PY_Actual!$F61:P61)),"")</f>
        <v/>
      </c>
      <c r="Q61" s="244" t="str">
        <f>IFERROR(IF(INDEX(Metrics!$G$6:$G$70,MATCH(PY_Actual_Cumulative!$D61,Metrics!$D$6:$D$70,0))=Calc!$K$8,SUM(PY_Actual!$F61:Q61),AVERAGE(PY_Actual!$F61:Q61)),"")</f>
        <v/>
      </c>
    </row>
    <row r="62" spans="1:17" x14ac:dyDescent="0.25">
      <c r="B62" s="235" t="str">
        <f>IFERROR(IF(LEN(INDEX(Metrics!$B$6:$E$70,ROW($A62)-ROW($A$5),MATCH(B$5,Metrics!$B$5:$E$5,0)))=0,"",INDEX(Metrics!$B$6:$E$70,ROW($A62)-ROW($A$5),MATCH(B$5,Metrics!$B$5:$E$5,0))),"")</f>
        <v/>
      </c>
      <c r="C62" s="236" t="str">
        <f>IFERROR(IF(LEN(INDEX(Metrics!$B$6:$E$70,ROW($A62)-ROW($A$5),MATCH(C$5,Metrics!$B$5:$E$5,0)))=0,"",INDEX(Metrics!$B$6:$E$70,ROW($A62)-ROW($A$5),MATCH(C$5,Metrics!$B$5:$E$5,0))),"")</f>
        <v/>
      </c>
      <c r="D62" s="236" t="str">
        <f>IFERROR(IF(LEN(INDEX(Metrics!$B$6:$E$70,ROW($A62)-ROW($A$5),MATCH(D$5,Metrics!$B$5:$E$5,0)))=0,"",INDEX(Metrics!$B$6:$E$70,ROW($A62)-ROW($A$5),MATCH(D$5,Metrics!$B$5:$E$5,0))),"")</f>
        <v/>
      </c>
      <c r="E62" s="237" t="str">
        <f>IFERROR(IF(LEN(INDEX(Metrics!$B$6:$E$70,ROW($A62)-ROW($A$5),MATCH(E$5,Metrics!$B$5:$E$5,0)))=0,"",INDEX(Metrics!$B$6:$E$70,ROW($A62)-ROW($A$5),MATCH(E$5,Metrics!$B$5:$E$5,0))),"")</f>
        <v/>
      </c>
      <c r="F62" s="243" t="str">
        <f>IFERROR(IF(INDEX(Metrics!$G$6:$G$70,MATCH(PY_Actual_Cumulative!$D62,Metrics!$D$6:$D$70,0))=Calc!$K$8,SUM(PY_Actual!$F62:F62),AVERAGE(PY_Actual!$F62:F62)),"")</f>
        <v/>
      </c>
      <c r="G62" s="243" t="str">
        <f>IFERROR(IF(INDEX(Metrics!$G$6:$G$70,MATCH(PY_Actual_Cumulative!$D62,Metrics!$D$6:$D$70,0))=Calc!$K$8,SUM(PY_Actual!$F62:G62),AVERAGE(PY_Actual!$F62:G62)),"")</f>
        <v/>
      </c>
      <c r="H62" s="243" t="str">
        <f>IFERROR(IF(INDEX(Metrics!$G$6:$G$70,MATCH(PY_Actual_Cumulative!$D62,Metrics!$D$6:$D$70,0))=Calc!$K$8,SUM(PY_Actual!$F62:H62),AVERAGE(PY_Actual!$F62:H62)),"")</f>
        <v/>
      </c>
      <c r="I62" s="243" t="str">
        <f>IFERROR(IF(INDEX(Metrics!$G$6:$G$70,MATCH(PY_Actual_Cumulative!$D62,Metrics!$D$6:$D$70,0))=Calc!$K$8,SUM(PY_Actual!$F62:I62),AVERAGE(PY_Actual!$F62:I62)),"")</f>
        <v/>
      </c>
      <c r="J62" s="243" t="str">
        <f>IFERROR(IF(INDEX(Metrics!$G$6:$G$70,MATCH(PY_Actual_Cumulative!$D62,Metrics!$D$6:$D$70,0))=Calc!$K$8,SUM(PY_Actual!$F62:J62),AVERAGE(PY_Actual!$F62:J62)),"")</f>
        <v/>
      </c>
      <c r="K62" s="243" t="str">
        <f>IFERROR(IF(INDEX(Metrics!$G$6:$G$70,MATCH(PY_Actual_Cumulative!$D62,Metrics!$D$6:$D$70,0))=Calc!$K$8,SUM(PY_Actual!$F62:K62),AVERAGE(PY_Actual!$F62:K62)),"")</f>
        <v/>
      </c>
      <c r="L62" s="243" t="str">
        <f>IFERROR(IF(INDEX(Metrics!$G$6:$G$70,MATCH(PY_Actual_Cumulative!$D62,Metrics!$D$6:$D$70,0))=Calc!$K$8,SUM(PY_Actual!$F62:L62),AVERAGE(PY_Actual!$F62:L62)),"")</f>
        <v/>
      </c>
      <c r="M62" s="243" t="str">
        <f>IFERROR(IF(INDEX(Metrics!$G$6:$G$70,MATCH(PY_Actual_Cumulative!$D62,Metrics!$D$6:$D$70,0))=Calc!$K$8,SUM(PY_Actual!$F62:M62),AVERAGE(PY_Actual!$F62:M62)),"")</f>
        <v/>
      </c>
      <c r="N62" s="243" t="str">
        <f>IFERROR(IF(INDEX(Metrics!$G$6:$G$70,MATCH(PY_Actual_Cumulative!$D62,Metrics!$D$6:$D$70,0))=Calc!$K$8,SUM(PY_Actual!$F62:N62),AVERAGE(PY_Actual!$F62:N62)),"")</f>
        <v/>
      </c>
      <c r="O62" s="243" t="str">
        <f>IFERROR(IF(INDEX(Metrics!$G$6:$G$70,MATCH(PY_Actual_Cumulative!$D62,Metrics!$D$6:$D$70,0))=Calc!$K$8,SUM(PY_Actual!$F62:O62),AVERAGE(PY_Actual!$F62:O62)),"")</f>
        <v/>
      </c>
      <c r="P62" s="243" t="str">
        <f>IFERROR(IF(INDEX(Metrics!$G$6:$G$70,MATCH(PY_Actual_Cumulative!$D62,Metrics!$D$6:$D$70,0))=Calc!$K$8,SUM(PY_Actual!$F62:P62),AVERAGE(PY_Actual!$F62:P62)),"")</f>
        <v/>
      </c>
      <c r="Q62" s="244" t="str">
        <f>IFERROR(IF(INDEX(Metrics!$G$6:$G$70,MATCH(PY_Actual_Cumulative!$D62,Metrics!$D$6:$D$70,0))=Calc!$K$8,SUM(PY_Actual!$F62:Q62),AVERAGE(PY_Actual!$F62:Q62)),"")</f>
        <v/>
      </c>
    </row>
    <row r="63" spans="1:17" x14ac:dyDescent="0.25">
      <c r="B63" s="235" t="str">
        <f>IFERROR(IF(LEN(INDEX(Metrics!$B$6:$E$70,ROW($A63)-ROW($A$5),MATCH(B$5,Metrics!$B$5:$E$5,0)))=0,"",INDEX(Metrics!$B$6:$E$70,ROW($A63)-ROW($A$5),MATCH(B$5,Metrics!$B$5:$E$5,0))),"")</f>
        <v/>
      </c>
      <c r="C63" s="236" t="str">
        <f>IFERROR(IF(LEN(INDEX(Metrics!$B$6:$E$70,ROW($A63)-ROW($A$5),MATCH(C$5,Metrics!$B$5:$E$5,0)))=0,"",INDEX(Metrics!$B$6:$E$70,ROW($A63)-ROW($A$5),MATCH(C$5,Metrics!$B$5:$E$5,0))),"")</f>
        <v/>
      </c>
      <c r="D63" s="236" t="str">
        <f>IFERROR(IF(LEN(INDEX(Metrics!$B$6:$E$70,ROW($A63)-ROW($A$5),MATCH(D$5,Metrics!$B$5:$E$5,0)))=0,"",INDEX(Metrics!$B$6:$E$70,ROW($A63)-ROW($A$5),MATCH(D$5,Metrics!$B$5:$E$5,0))),"")</f>
        <v/>
      </c>
      <c r="E63" s="237" t="str">
        <f>IFERROR(IF(LEN(INDEX(Metrics!$B$6:$E$70,ROW($A63)-ROW($A$5),MATCH(E$5,Metrics!$B$5:$E$5,0)))=0,"",INDEX(Metrics!$B$6:$E$70,ROW($A63)-ROW($A$5),MATCH(E$5,Metrics!$B$5:$E$5,0))),"")</f>
        <v/>
      </c>
      <c r="F63" s="243" t="str">
        <f>IFERROR(IF(INDEX(Metrics!$G$6:$G$70,MATCH(PY_Actual_Cumulative!$D63,Metrics!$D$6:$D$70,0))=Calc!$K$8,SUM(PY_Actual!$F63:F63),AVERAGE(PY_Actual!$F63:F63)),"")</f>
        <v/>
      </c>
      <c r="G63" s="243" t="str">
        <f>IFERROR(IF(INDEX(Metrics!$G$6:$G$70,MATCH(PY_Actual_Cumulative!$D63,Metrics!$D$6:$D$70,0))=Calc!$K$8,SUM(PY_Actual!$F63:G63),AVERAGE(PY_Actual!$F63:G63)),"")</f>
        <v/>
      </c>
      <c r="H63" s="243" t="str">
        <f>IFERROR(IF(INDEX(Metrics!$G$6:$G$70,MATCH(PY_Actual_Cumulative!$D63,Metrics!$D$6:$D$70,0))=Calc!$K$8,SUM(PY_Actual!$F63:H63),AVERAGE(PY_Actual!$F63:H63)),"")</f>
        <v/>
      </c>
      <c r="I63" s="243" t="str">
        <f>IFERROR(IF(INDEX(Metrics!$G$6:$G$70,MATCH(PY_Actual_Cumulative!$D63,Metrics!$D$6:$D$70,0))=Calc!$K$8,SUM(PY_Actual!$F63:I63),AVERAGE(PY_Actual!$F63:I63)),"")</f>
        <v/>
      </c>
      <c r="J63" s="243" t="str">
        <f>IFERROR(IF(INDEX(Metrics!$G$6:$G$70,MATCH(PY_Actual_Cumulative!$D63,Metrics!$D$6:$D$70,0))=Calc!$K$8,SUM(PY_Actual!$F63:J63),AVERAGE(PY_Actual!$F63:J63)),"")</f>
        <v/>
      </c>
      <c r="K63" s="243" t="str">
        <f>IFERROR(IF(INDEX(Metrics!$G$6:$G$70,MATCH(PY_Actual_Cumulative!$D63,Metrics!$D$6:$D$70,0))=Calc!$K$8,SUM(PY_Actual!$F63:K63),AVERAGE(PY_Actual!$F63:K63)),"")</f>
        <v/>
      </c>
      <c r="L63" s="243" t="str">
        <f>IFERROR(IF(INDEX(Metrics!$G$6:$G$70,MATCH(PY_Actual_Cumulative!$D63,Metrics!$D$6:$D$70,0))=Calc!$K$8,SUM(PY_Actual!$F63:L63),AVERAGE(PY_Actual!$F63:L63)),"")</f>
        <v/>
      </c>
      <c r="M63" s="243" t="str">
        <f>IFERROR(IF(INDEX(Metrics!$G$6:$G$70,MATCH(PY_Actual_Cumulative!$D63,Metrics!$D$6:$D$70,0))=Calc!$K$8,SUM(PY_Actual!$F63:M63),AVERAGE(PY_Actual!$F63:M63)),"")</f>
        <v/>
      </c>
      <c r="N63" s="243" t="str">
        <f>IFERROR(IF(INDEX(Metrics!$G$6:$G$70,MATCH(PY_Actual_Cumulative!$D63,Metrics!$D$6:$D$70,0))=Calc!$K$8,SUM(PY_Actual!$F63:N63),AVERAGE(PY_Actual!$F63:N63)),"")</f>
        <v/>
      </c>
      <c r="O63" s="243" t="str">
        <f>IFERROR(IF(INDEX(Metrics!$G$6:$G$70,MATCH(PY_Actual_Cumulative!$D63,Metrics!$D$6:$D$70,0))=Calc!$K$8,SUM(PY_Actual!$F63:O63),AVERAGE(PY_Actual!$F63:O63)),"")</f>
        <v/>
      </c>
      <c r="P63" s="243" t="str">
        <f>IFERROR(IF(INDEX(Metrics!$G$6:$G$70,MATCH(PY_Actual_Cumulative!$D63,Metrics!$D$6:$D$70,0))=Calc!$K$8,SUM(PY_Actual!$F63:P63),AVERAGE(PY_Actual!$F63:P63)),"")</f>
        <v/>
      </c>
      <c r="Q63" s="244" t="str">
        <f>IFERROR(IF(INDEX(Metrics!$G$6:$G$70,MATCH(PY_Actual_Cumulative!$D63,Metrics!$D$6:$D$70,0))=Calc!$K$8,SUM(PY_Actual!$F63:Q63),AVERAGE(PY_Actual!$F63:Q63)),"")</f>
        <v/>
      </c>
    </row>
    <row r="64" spans="1:17" x14ac:dyDescent="0.25">
      <c r="B64" s="235" t="str">
        <f>IFERROR(IF(LEN(INDEX(Metrics!$B$6:$E$70,ROW($A64)-ROW($A$5),MATCH(B$5,Metrics!$B$5:$E$5,0)))=0,"",INDEX(Metrics!$B$6:$E$70,ROW($A64)-ROW($A$5),MATCH(B$5,Metrics!$B$5:$E$5,0))),"")</f>
        <v/>
      </c>
      <c r="C64" s="236" t="str">
        <f>IFERROR(IF(LEN(INDEX(Metrics!$B$6:$E$70,ROW($A64)-ROW($A$5),MATCH(C$5,Metrics!$B$5:$E$5,0)))=0,"",INDEX(Metrics!$B$6:$E$70,ROW($A64)-ROW($A$5),MATCH(C$5,Metrics!$B$5:$E$5,0))),"")</f>
        <v/>
      </c>
      <c r="D64" s="236" t="str">
        <f>IFERROR(IF(LEN(INDEX(Metrics!$B$6:$E$70,ROW($A64)-ROW($A$5),MATCH(D$5,Metrics!$B$5:$E$5,0)))=0,"",INDEX(Metrics!$B$6:$E$70,ROW($A64)-ROW($A$5),MATCH(D$5,Metrics!$B$5:$E$5,0))),"")</f>
        <v/>
      </c>
      <c r="E64" s="237" t="str">
        <f>IFERROR(IF(LEN(INDEX(Metrics!$B$6:$E$70,ROW($A64)-ROW($A$5),MATCH(E$5,Metrics!$B$5:$E$5,0)))=0,"",INDEX(Metrics!$B$6:$E$70,ROW($A64)-ROW($A$5),MATCH(E$5,Metrics!$B$5:$E$5,0))),"")</f>
        <v/>
      </c>
      <c r="F64" s="243" t="str">
        <f>IFERROR(IF(INDEX(Metrics!$G$6:$G$70,MATCH(PY_Actual_Cumulative!$D64,Metrics!$D$6:$D$70,0))=Calc!$K$8,SUM(PY_Actual!$F64:F64),AVERAGE(PY_Actual!$F64:F64)),"")</f>
        <v/>
      </c>
      <c r="G64" s="243" t="str">
        <f>IFERROR(IF(INDEX(Metrics!$G$6:$G$70,MATCH(PY_Actual_Cumulative!$D64,Metrics!$D$6:$D$70,0))=Calc!$K$8,SUM(PY_Actual!$F64:G64),AVERAGE(PY_Actual!$F64:G64)),"")</f>
        <v/>
      </c>
      <c r="H64" s="243" t="str">
        <f>IFERROR(IF(INDEX(Metrics!$G$6:$G$70,MATCH(PY_Actual_Cumulative!$D64,Metrics!$D$6:$D$70,0))=Calc!$K$8,SUM(PY_Actual!$F64:H64),AVERAGE(PY_Actual!$F64:H64)),"")</f>
        <v/>
      </c>
      <c r="I64" s="243" t="str">
        <f>IFERROR(IF(INDEX(Metrics!$G$6:$G$70,MATCH(PY_Actual_Cumulative!$D64,Metrics!$D$6:$D$70,0))=Calc!$K$8,SUM(PY_Actual!$F64:I64),AVERAGE(PY_Actual!$F64:I64)),"")</f>
        <v/>
      </c>
      <c r="J64" s="243" t="str">
        <f>IFERROR(IF(INDEX(Metrics!$G$6:$G$70,MATCH(PY_Actual_Cumulative!$D64,Metrics!$D$6:$D$70,0))=Calc!$K$8,SUM(PY_Actual!$F64:J64),AVERAGE(PY_Actual!$F64:J64)),"")</f>
        <v/>
      </c>
      <c r="K64" s="243" t="str">
        <f>IFERROR(IF(INDEX(Metrics!$G$6:$G$70,MATCH(PY_Actual_Cumulative!$D64,Metrics!$D$6:$D$70,0))=Calc!$K$8,SUM(PY_Actual!$F64:K64),AVERAGE(PY_Actual!$F64:K64)),"")</f>
        <v/>
      </c>
      <c r="L64" s="243" t="str">
        <f>IFERROR(IF(INDEX(Metrics!$G$6:$G$70,MATCH(PY_Actual_Cumulative!$D64,Metrics!$D$6:$D$70,0))=Calc!$K$8,SUM(PY_Actual!$F64:L64),AVERAGE(PY_Actual!$F64:L64)),"")</f>
        <v/>
      </c>
      <c r="M64" s="243" t="str">
        <f>IFERROR(IF(INDEX(Metrics!$G$6:$G$70,MATCH(PY_Actual_Cumulative!$D64,Metrics!$D$6:$D$70,0))=Calc!$K$8,SUM(PY_Actual!$F64:M64),AVERAGE(PY_Actual!$F64:M64)),"")</f>
        <v/>
      </c>
      <c r="N64" s="243" t="str">
        <f>IFERROR(IF(INDEX(Metrics!$G$6:$G$70,MATCH(PY_Actual_Cumulative!$D64,Metrics!$D$6:$D$70,0))=Calc!$K$8,SUM(PY_Actual!$F64:N64),AVERAGE(PY_Actual!$F64:N64)),"")</f>
        <v/>
      </c>
      <c r="O64" s="243" t="str">
        <f>IFERROR(IF(INDEX(Metrics!$G$6:$G$70,MATCH(PY_Actual_Cumulative!$D64,Metrics!$D$6:$D$70,0))=Calc!$K$8,SUM(PY_Actual!$F64:O64),AVERAGE(PY_Actual!$F64:O64)),"")</f>
        <v/>
      </c>
      <c r="P64" s="243" t="str">
        <f>IFERROR(IF(INDEX(Metrics!$G$6:$G$70,MATCH(PY_Actual_Cumulative!$D64,Metrics!$D$6:$D$70,0))=Calc!$K$8,SUM(PY_Actual!$F64:P64),AVERAGE(PY_Actual!$F64:P64)),"")</f>
        <v/>
      </c>
      <c r="Q64" s="244" t="str">
        <f>IFERROR(IF(INDEX(Metrics!$G$6:$G$70,MATCH(PY_Actual_Cumulative!$D64,Metrics!$D$6:$D$70,0))=Calc!$K$8,SUM(PY_Actual!$F64:Q64),AVERAGE(PY_Actual!$F64:Q64)),"")</f>
        <v/>
      </c>
    </row>
    <row r="65" spans="2:17" x14ac:dyDescent="0.25">
      <c r="B65" s="235" t="str">
        <f>IFERROR(IF(LEN(INDEX(Metrics!$B$6:$E$70,ROW($A65)-ROW($A$5),MATCH(B$5,Metrics!$B$5:$E$5,0)))=0,"",INDEX(Metrics!$B$6:$E$70,ROW($A65)-ROW($A$5),MATCH(B$5,Metrics!$B$5:$E$5,0))),"")</f>
        <v/>
      </c>
      <c r="C65" s="236" t="str">
        <f>IFERROR(IF(LEN(INDEX(Metrics!$B$6:$E$70,ROW($A65)-ROW($A$5),MATCH(C$5,Metrics!$B$5:$E$5,0)))=0,"",INDEX(Metrics!$B$6:$E$70,ROW($A65)-ROW($A$5),MATCH(C$5,Metrics!$B$5:$E$5,0))),"")</f>
        <v/>
      </c>
      <c r="D65" s="236" t="str">
        <f>IFERROR(IF(LEN(INDEX(Metrics!$B$6:$E$70,ROW($A65)-ROW($A$5),MATCH(D$5,Metrics!$B$5:$E$5,0)))=0,"",INDEX(Metrics!$B$6:$E$70,ROW($A65)-ROW($A$5),MATCH(D$5,Metrics!$B$5:$E$5,0))),"")</f>
        <v/>
      </c>
      <c r="E65" s="237" t="str">
        <f>IFERROR(IF(LEN(INDEX(Metrics!$B$6:$E$70,ROW($A65)-ROW($A$5),MATCH(E$5,Metrics!$B$5:$E$5,0)))=0,"",INDEX(Metrics!$B$6:$E$70,ROW($A65)-ROW($A$5),MATCH(E$5,Metrics!$B$5:$E$5,0))),"")</f>
        <v/>
      </c>
      <c r="F65" s="243" t="str">
        <f>IFERROR(IF(INDEX(Metrics!$G$6:$G$70,MATCH(PY_Actual_Cumulative!$D65,Metrics!$D$6:$D$70,0))=Calc!$K$8,SUM(PY_Actual!$F65:F65),AVERAGE(PY_Actual!$F65:F65)),"")</f>
        <v/>
      </c>
      <c r="G65" s="243" t="str">
        <f>IFERROR(IF(INDEX(Metrics!$G$6:$G$70,MATCH(PY_Actual_Cumulative!$D65,Metrics!$D$6:$D$70,0))=Calc!$K$8,SUM(PY_Actual!$F65:G65),AVERAGE(PY_Actual!$F65:G65)),"")</f>
        <v/>
      </c>
      <c r="H65" s="243" t="str">
        <f>IFERROR(IF(INDEX(Metrics!$G$6:$G$70,MATCH(PY_Actual_Cumulative!$D65,Metrics!$D$6:$D$70,0))=Calc!$K$8,SUM(PY_Actual!$F65:H65),AVERAGE(PY_Actual!$F65:H65)),"")</f>
        <v/>
      </c>
      <c r="I65" s="243" t="str">
        <f>IFERROR(IF(INDEX(Metrics!$G$6:$G$70,MATCH(PY_Actual_Cumulative!$D65,Metrics!$D$6:$D$70,0))=Calc!$K$8,SUM(PY_Actual!$F65:I65),AVERAGE(PY_Actual!$F65:I65)),"")</f>
        <v/>
      </c>
      <c r="J65" s="243" t="str">
        <f>IFERROR(IF(INDEX(Metrics!$G$6:$G$70,MATCH(PY_Actual_Cumulative!$D65,Metrics!$D$6:$D$70,0))=Calc!$K$8,SUM(PY_Actual!$F65:J65),AVERAGE(PY_Actual!$F65:J65)),"")</f>
        <v/>
      </c>
      <c r="K65" s="243" t="str">
        <f>IFERROR(IF(INDEX(Metrics!$G$6:$G$70,MATCH(PY_Actual_Cumulative!$D65,Metrics!$D$6:$D$70,0))=Calc!$K$8,SUM(PY_Actual!$F65:K65),AVERAGE(PY_Actual!$F65:K65)),"")</f>
        <v/>
      </c>
      <c r="L65" s="243" t="str">
        <f>IFERROR(IF(INDEX(Metrics!$G$6:$G$70,MATCH(PY_Actual_Cumulative!$D65,Metrics!$D$6:$D$70,0))=Calc!$K$8,SUM(PY_Actual!$F65:L65),AVERAGE(PY_Actual!$F65:L65)),"")</f>
        <v/>
      </c>
      <c r="M65" s="243" t="str">
        <f>IFERROR(IF(INDEX(Metrics!$G$6:$G$70,MATCH(PY_Actual_Cumulative!$D65,Metrics!$D$6:$D$70,0))=Calc!$K$8,SUM(PY_Actual!$F65:M65),AVERAGE(PY_Actual!$F65:M65)),"")</f>
        <v/>
      </c>
      <c r="N65" s="243" t="str">
        <f>IFERROR(IF(INDEX(Metrics!$G$6:$G$70,MATCH(PY_Actual_Cumulative!$D65,Metrics!$D$6:$D$70,0))=Calc!$K$8,SUM(PY_Actual!$F65:N65),AVERAGE(PY_Actual!$F65:N65)),"")</f>
        <v/>
      </c>
      <c r="O65" s="243" t="str">
        <f>IFERROR(IF(INDEX(Metrics!$G$6:$G$70,MATCH(PY_Actual_Cumulative!$D65,Metrics!$D$6:$D$70,0))=Calc!$K$8,SUM(PY_Actual!$F65:O65),AVERAGE(PY_Actual!$F65:O65)),"")</f>
        <v/>
      </c>
      <c r="P65" s="243" t="str">
        <f>IFERROR(IF(INDEX(Metrics!$G$6:$G$70,MATCH(PY_Actual_Cumulative!$D65,Metrics!$D$6:$D$70,0))=Calc!$K$8,SUM(PY_Actual!$F65:P65),AVERAGE(PY_Actual!$F65:P65)),"")</f>
        <v/>
      </c>
      <c r="Q65" s="244" t="str">
        <f>IFERROR(IF(INDEX(Metrics!$G$6:$G$70,MATCH(PY_Actual_Cumulative!$D65,Metrics!$D$6:$D$70,0))=Calc!$K$8,SUM(PY_Actual!$F65:Q65),AVERAGE(PY_Actual!$F65:Q65)),"")</f>
        <v/>
      </c>
    </row>
    <row r="66" spans="2:17" x14ac:dyDescent="0.25">
      <c r="B66" s="235" t="str">
        <f>IFERROR(IF(LEN(INDEX(Metrics!$B$6:$E$70,ROW($A66)-ROW($A$5),MATCH(B$5,Metrics!$B$5:$E$5,0)))=0,"",INDEX(Metrics!$B$6:$E$70,ROW($A66)-ROW($A$5),MATCH(B$5,Metrics!$B$5:$E$5,0))),"")</f>
        <v/>
      </c>
      <c r="C66" s="236" t="str">
        <f>IFERROR(IF(LEN(INDEX(Metrics!$B$6:$E$70,ROW($A66)-ROW($A$5),MATCH(C$5,Metrics!$B$5:$E$5,0)))=0,"",INDEX(Metrics!$B$6:$E$70,ROW($A66)-ROW($A$5),MATCH(C$5,Metrics!$B$5:$E$5,0))),"")</f>
        <v/>
      </c>
      <c r="D66" s="236" t="str">
        <f>IFERROR(IF(LEN(INDEX(Metrics!$B$6:$E$70,ROW($A66)-ROW($A$5),MATCH(D$5,Metrics!$B$5:$E$5,0)))=0,"",INDEX(Metrics!$B$6:$E$70,ROW($A66)-ROW($A$5),MATCH(D$5,Metrics!$B$5:$E$5,0))),"")</f>
        <v/>
      </c>
      <c r="E66" s="237" t="str">
        <f>IFERROR(IF(LEN(INDEX(Metrics!$B$6:$E$70,ROW($A66)-ROW($A$5),MATCH(E$5,Metrics!$B$5:$E$5,0)))=0,"",INDEX(Metrics!$B$6:$E$70,ROW($A66)-ROW($A$5),MATCH(E$5,Metrics!$B$5:$E$5,0))),"")</f>
        <v/>
      </c>
      <c r="F66" s="243" t="str">
        <f>IFERROR(IF(INDEX(Metrics!$G$6:$G$70,MATCH(PY_Actual_Cumulative!$D66,Metrics!$D$6:$D$70,0))=Calc!$K$8,SUM(PY_Actual!$F66:F66),AVERAGE(PY_Actual!$F66:F66)),"")</f>
        <v/>
      </c>
      <c r="G66" s="243" t="str">
        <f>IFERROR(IF(INDEX(Metrics!$G$6:$G$70,MATCH(PY_Actual_Cumulative!$D66,Metrics!$D$6:$D$70,0))=Calc!$K$8,SUM(PY_Actual!$F66:G66),AVERAGE(PY_Actual!$F66:G66)),"")</f>
        <v/>
      </c>
      <c r="H66" s="243" t="str">
        <f>IFERROR(IF(INDEX(Metrics!$G$6:$G$70,MATCH(PY_Actual_Cumulative!$D66,Metrics!$D$6:$D$70,0))=Calc!$K$8,SUM(PY_Actual!$F66:H66),AVERAGE(PY_Actual!$F66:H66)),"")</f>
        <v/>
      </c>
      <c r="I66" s="243" t="str">
        <f>IFERROR(IF(INDEX(Metrics!$G$6:$G$70,MATCH(PY_Actual_Cumulative!$D66,Metrics!$D$6:$D$70,0))=Calc!$K$8,SUM(PY_Actual!$F66:I66),AVERAGE(PY_Actual!$F66:I66)),"")</f>
        <v/>
      </c>
      <c r="J66" s="243" t="str">
        <f>IFERROR(IF(INDEX(Metrics!$G$6:$G$70,MATCH(PY_Actual_Cumulative!$D66,Metrics!$D$6:$D$70,0))=Calc!$K$8,SUM(PY_Actual!$F66:J66),AVERAGE(PY_Actual!$F66:J66)),"")</f>
        <v/>
      </c>
      <c r="K66" s="243" t="str">
        <f>IFERROR(IF(INDEX(Metrics!$G$6:$G$70,MATCH(PY_Actual_Cumulative!$D66,Metrics!$D$6:$D$70,0))=Calc!$K$8,SUM(PY_Actual!$F66:K66),AVERAGE(PY_Actual!$F66:K66)),"")</f>
        <v/>
      </c>
      <c r="L66" s="243" t="str">
        <f>IFERROR(IF(INDEX(Metrics!$G$6:$G$70,MATCH(PY_Actual_Cumulative!$D66,Metrics!$D$6:$D$70,0))=Calc!$K$8,SUM(PY_Actual!$F66:L66),AVERAGE(PY_Actual!$F66:L66)),"")</f>
        <v/>
      </c>
      <c r="M66" s="243" t="str">
        <f>IFERROR(IF(INDEX(Metrics!$G$6:$G$70,MATCH(PY_Actual_Cumulative!$D66,Metrics!$D$6:$D$70,0))=Calc!$K$8,SUM(PY_Actual!$F66:M66),AVERAGE(PY_Actual!$F66:M66)),"")</f>
        <v/>
      </c>
      <c r="N66" s="243" t="str">
        <f>IFERROR(IF(INDEX(Metrics!$G$6:$G$70,MATCH(PY_Actual_Cumulative!$D66,Metrics!$D$6:$D$70,0))=Calc!$K$8,SUM(PY_Actual!$F66:N66),AVERAGE(PY_Actual!$F66:N66)),"")</f>
        <v/>
      </c>
      <c r="O66" s="243" t="str">
        <f>IFERROR(IF(INDEX(Metrics!$G$6:$G$70,MATCH(PY_Actual_Cumulative!$D66,Metrics!$D$6:$D$70,0))=Calc!$K$8,SUM(PY_Actual!$F66:O66),AVERAGE(PY_Actual!$F66:O66)),"")</f>
        <v/>
      </c>
      <c r="P66" s="243" t="str">
        <f>IFERROR(IF(INDEX(Metrics!$G$6:$G$70,MATCH(PY_Actual_Cumulative!$D66,Metrics!$D$6:$D$70,0))=Calc!$K$8,SUM(PY_Actual!$F66:P66),AVERAGE(PY_Actual!$F66:P66)),"")</f>
        <v/>
      </c>
      <c r="Q66" s="244" t="str">
        <f>IFERROR(IF(INDEX(Metrics!$G$6:$G$70,MATCH(PY_Actual_Cumulative!$D66,Metrics!$D$6:$D$70,0))=Calc!$K$8,SUM(PY_Actual!$F66:Q66),AVERAGE(PY_Actual!$F66:Q66)),"")</f>
        <v/>
      </c>
    </row>
    <row r="67" spans="2:17" x14ac:dyDescent="0.25">
      <c r="B67" s="235" t="str">
        <f>IFERROR(IF(LEN(INDEX(Metrics!$B$6:$E$70,ROW($A67)-ROW($A$5),MATCH(B$5,Metrics!$B$5:$E$5,0)))=0,"",INDEX(Metrics!$B$6:$E$70,ROW($A67)-ROW($A$5),MATCH(B$5,Metrics!$B$5:$E$5,0))),"")</f>
        <v/>
      </c>
      <c r="C67" s="236" t="str">
        <f>IFERROR(IF(LEN(INDEX(Metrics!$B$6:$E$70,ROW($A67)-ROW($A$5),MATCH(C$5,Metrics!$B$5:$E$5,0)))=0,"",INDEX(Metrics!$B$6:$E$70,ROW($A67)-ROW($A$5),MATCH(C$5,Metrics!$B$5:$E$5,0))),"")</f>
        <v/>
      </c>
      <c r="D67" s="236" t="str">
        <f>IFERROR(IF(LEN(INDEX(Metrics!$B$6:$E$70,ROW($A67)-ROW($A$5),MATCH(D$5,Metrics!$B$5:$E$5,0)))=0,"",INDEX(Metrics!$B$6:$E$70,ROW($A67)-ROW($A$5),MATCH(D$5,Metrics!$B$5:$E$5,0))),"")</f>
        <v/>
      </c>
      <c r="E67" s="237" t="str">
        <f>IFERROR(IF(LEN(INDEX(Metrics!$B$6:$E$70,ROW($A67)-ROW($A$5),MATCH(E$5,Metrics!$B$5:$E$5,0)))=0,"",INDEX(Metrics!$B$6:$E$70,ROW($A67)-ROW($A$5),MATCH(E$5,Metrics!$B$5:$E$5,0))),"")</f>
        <v/>
      </c>
      <c r="F67" s="243" t="str">
        <f>IFERROR(IF(INDEX(Metrics!$G$6:$G$70,MATCH(PY_Actual_Cumulative!$D67,Metrics!$D$6:$D$70,0))=Calc!$K$8,SUM(PY_Actual!$F67:F67),AVERAGE(PY_Actual!$F67:F67)),"")</f>
        <v/>
      </c>
      <c r="G67" s="243" t="str">
        <f>IFERROR(IF(INDEX(Metrics!$G$6:$G$70,MATCH(PY_Actual_Cumulative!$D67,Metrics!$D$6:$D$70,0))=Calc!$K$8,SUM(PY_Actual!$F67:G67),AVERAGE(PY_Actual!$F67:G67)),"")</f>
        <v/>
      </c>
      <c r="H67" s="243" t="str">
        <f>IFERROR(IF(INDEX(Metrics!$G$6:$G$70,MATCH(PY_Actual_Cumulative!$D67,Metrics!$D$6:$D$70,0))=Calc!$K$8,SUM(PY_Actual!$F67:H67),AVERAGE(PY_Actual!$F67:H67)),"")</f>
        <v/>
      </c>
      <c r="I67" s="243" t="str">
        <f>IFERROR(IF(INDEX(Metrics!$G$6:$G$70,MATCH(PY_Actual_Cumulative!$D67,Metrics!$D$6:$D$70,0))=Calc!$K$8,SUM(PY_Actual!$F67:I67),AVERAGE(PY_Actual!$F67:I67)),"")</f>
        <v/>
      </c>
      <c r="J67" s="243" t="str">
        <f>IFERROR(IF(INDEX(Metrics!$G$6:$G$70,MATCH(PY_Actual_Cumulative!$D67,Metrics!$D$6:$D$70,0))=Calc!$K$8,SUM(PY_Actual!$F67:J67),AVERAGE(PY_Actual!$F67:J67)),"")</f>
        <v/>
      </c>
      <c r="K67" s="243" t="str">
        <f>IFERROR(IF(INDEX(Metrics!$G$6:$G$70,MATCH(PY_Actual_Cumulative!$D67,Metrics!$D$6:$D$70,0))=Calc!$K$8,SUM(PY_Actual!$F67:K67),AVERAGE(PY_Actual!$F67:K67)),"")</f>
        <v/>
      </c>
      <c r="L67" s="243" t="str">
        <f>IFERROR(IF(INDEX(Metrics!$G$6:$G$70,MATCH(PY_Actual_Cumulative!$D67,Metrics!$D$6:$D$70,0))=Calc!$K$8,SUM(PY_Actual!$F67:L67),AVERAGE(PY_Actual!$F67:L67)),"")</f>
        <v/>
      </c>
      <c r="M67" s="243" t="str">
        <f>IFERROR(IF(INDEX(Metrics!$G$6:$G$70,MATCH(PY_Actual_Cumulative!$D67,Metrics!$D$6:$D$70,0))=Calc!$K$8,SUM(PY_Actual!$F67:M67),AVERAGE(PY_Actual!$F67:M67)),"")</f>
        <v/>
      </c>
      <c r="N67" s="243" t="str">
        <f>IFERROR(IF(INDEX(Metrics!$G$6:$G$70,MATCH(PY_Actual_Cumulative!$D67,Metrics!$D$6:$D$70,0))=Calc!$K$8,SUM(PY_Actual!$F67:N67),AVERAGE(PY_Actual!$F67:N67)),"")</f>
        <v/>
      </c>
      <c r="O67" s="243" t="str">
        <f>IFERROR(IF(INDEX(Metrics!$G$6:$G$70,MATCH(PY_Actual_Cumulative!$D67,Metrics!$D$6:$D$70,0))=Calc!$K$8,SUM(PY_Actual!$F67:O67),AVERAGE(PY_Actual!$F67:O67)),"")</f>
        <v/>
      </c>
      <c r="P67" s="243" t="str">
        <f>IFERROR(IF(INDEX(Metrics!$G$6:$G$70,MATCH(PY_Actual_Cumulative!$D67,Metrics!$D$6:$D$70,0))=Calc!$K$8,SUM(PY_Actual!$F67:P67),AVERAGE(PY_Actual!$F67:P67)),"")</f>
        <v/>
      </c>
      <c r="Q67" s="244" t="str">
        <f>IFERROR(IF(INDEX(Metrics!$G$6:$G$70,MATCH(PY_Actual_Cumulative!$D67,Metrics!$D$6:$D$70,0))=Calc!$K$8,SUM(PY_Actual!$F67:Q67),AVERAGE(PY_Actual!$F67:Q67)),"")</f>
        <v/>
      </c>
    </row>
    <row r="68" spans="2:17" x14ac:dyDescent="0.25">
      <c r="B68" s="235" t="str">
        <f>IFERROR(IF(LEN(INDEX(Metrics!$B$6:$E$70,ROW($A68)-ROW($A$5),MATCH(B$5,Metrics!$B$5:$E$5,0)))=0,"",INDEX(Metrics!$B$6:$E$70,ROW($A68)-ROW($A$5),MATCH(B$5,Metrics!$B$5:$E$5,0))),"")</f>
        <v/>
      </c>
      <c r="C68" s="236" t="str">
        <f>IFERROR(IF(LEN(INDEX(Metrics!$B$6:$E$70,ROW($A68)-ROW($A$5),MATCH(C$5,Metrics!$B$5:$E$5,0)))=0,"",INDEX(Metrics!$B$6:$E$70,ROW($A68)-ROW($A$5),MATCH(C$5,Metrics!$B$5:$E$5,0))),"")</f>
        <v/>
      </c>
      <c r="D68" s="236" t="str">
        <f>IFERROR(IF(LEN(INDEX(Metrics!$B$6:$E$70,ROW($A68)-ROW($A$5),MATCH(D$5,Metrics!$B$5:$E$5,0)))=0,"",INDEX(Metrics!$B$6:$E$70,ROW($A68)-ROW($A$5),MATCH(D$5,Metrics!$B$5:$E$5,0))),"")</f>
        <v/>
      </c>
      <c r="E68" s="237" t="str">
        <f>IFERROR(IF(LEN(INDEX(Metrics!$B$6:$E$70,ROW($A68)-ROW($A$5),MATCH(E$5,Metrics!$B$5:$E$5,0)))=0,"",INDEX(Metrics!$B$6:$E$70,ROW($A68)-ROW($A$5),MATCH(E$5,Metrics!$B$5:$E$5,0))),"")</f>
        <v/>
      </c>
      <c r="F68" s="243" t="str">
        <f>IFERROR(IF(INDEX(Metrics!$G$6:$G$70,MATCH(PY_Actual_Cumulative!$D68,Metrics!$D$6:$D$70,0))=Calc!$K$8,SUM(PY_Actual!$F68:F68),AVERAGE(PY_Actual!$F68:F68)),"")</f>
        <v/>
      </c>
      <c r="G68" s="243" t="str">
        <f>IFERROR(IF(INDEX(Metrics!$G$6:$G$70,MATCH(PY_Actual_Cumulative!$D68,Metrics!$D$6:$D$70,0))=Calc!$K$8,SUM(PY_Actual!$F68:G68),AVERAGE(PY_Actual!$F68:G68)),"")</f>
        <v/>
      </c>
      <c r="H68" s="243" t="str">
        <f>IFERROR(IF(INDEX(Metrics!$G$6:$G$70,MATCH(PY_Actual_Cumulative!$D68,Metrics!$D$6:$D$70,0))=Calc!$K$8,SUM(PY_Actual!$F68:H68),AVERAGE(PY_Actual!$F68:H68)),"")</f>
        <v/>
      </c>
      <c r="I68" s="243" t="str">
        <f>IFERROR(IF(INDEX(Metrics!$G$6:$G$70,MATCH(PY_Actual_Cumulative!$D68,Metrics!$D$6:$D$70,0))=Calc!$K$8,SUM(PY_Actual!$F68:I68),AVERAGE(PY_Actual!$F68:I68)),"")</f>
        <v/>
      </c>
      <c r="J68" s="243" t="str">
        <f>IFERROR(IF(INDEX(Metrics!$G$6:$G$70,MATCH(PY_Actual_Cumulative!$D68,Metrics!$D$6:$D$70,0))=Calc!$K$8,SUM(PY_Actual!$F68:J68),AVERAGE(PY_Actual!$F68:J68)),"")</f>
        <v/>
      </c>
      <c r="K68" s="243" t="str">
        <f>IFERROR(IF(INDEX(Metrics!$G$6:$G$70,MATCH(PY_Actual_Cumulative!$D68,Metrics!$D$6:$D$70,0))=Calc!$K$8,SUM(PY_Actual!$F68:K68),AVERAGE(PY_Actual!$F68:K68)),"")</f>
        <v/>
      </c>
      <c r="L68" s="243" t="str">
        <f>IFERROR(IF(INDEX(Metrics!$G$6:$G$70,MATCH(PY_Actual_Cumulative!$D68,Metrics!$D$6:$D$70,0))=Calc!$K$8,SUM(PY_Actual!$F68:L68),AVERAGE(PY_Actual!$F68:L68)),"")</f>
        <v/>
      </c>
      <c r="M68" s="243" t="str">
        <f>IFERROR(IF(INDEX(Metrics!$G$6:$G$70,MATCH(PY_Actual_Cumulative!$D68,Metrics!$D$6:$D$70,0))=Calc!$K$8,SUM(PY_Actual!$F68:M68),AVERAGE(PY_Actual!$F68:M68)),"")</f>
        <v/>
      </c>
      <c r="N68" s="243" t="str">
        <f>IFERROR(IF(INDEX(Metrics!$G$6:$G$70,MATCH(PY_Actual_Cumulative!$D68,Metrics!$D$6:$D$70,0))=Calc!$K$8,SUM(PY_Actual!$F68:N68),AVERAGE(PY_Actual!$F68:N68)),"")</f>
        <v/>
      </c>
      <c r="O68" s="243" t="str">
        <f>IFERROR(IF(INDEX(Metrics!$G$6:$G$70,MATCH(PY_Actual_Cumulative!$D68,Metrics!$D$6:$D$70,0))=Calc!$K$8,SUM(PY_Actual!$F68:O68),AVERAGE(PY_Actual!$F68:O68)),"")</f>
        <v/>
      </c>
      <c r="P68" s="243" t="str">
        <f>IFERROR(IF(INDEX(Metrics!$G$6:$G$70,MATCH(PY_Actual_Cumulative!$D68,Metrics!$D$6:$D$70,0))=Calc!$K$8,SUM(PY_Actual!$F68:P68),AVERAGE(PY_Actual!$F68:P68)),"")</f>
        <v/>
      </c>
      <c r="Q68" s="244" t="str">
        <f>IFERROR(IF(INDEX(Metrics!$G$6:$G$70,MATCH(PY_Actual_Cumulative!$D68,Metrics!$D$6:$D$70,0))=Calc!$K$8,SUM(PY_Actual!$F68:Q68),AVERAGE(PY_Actual!$F68:Q68)),"")</f>
        <v/>
      </c>
    </row>
    <row r="69" spans="2:17" x14ac:dyDescent="0.25">
      <c r="B69" s="235" t="str">
        <f>IFERROR(IF(LEN(INDEX(Metrics!$B$6:$E$70,ROW($A69)-ROW($A$5),MATCH(B$5,Metrics!$B$5:$E$5,0)))=0,"",INDEX(Metrics!$B$6:$E$70,ROW($A69)-ROW($A$5),MATCH(B$5,Metrics!$B$5:$E$5,0))),"")</f>
        <v/>
      </c>
      <c r="C69" s="236" t="str">
        <f>IFERROR(IF(LEN(INDEX(Metrics!$B$6:$E$70,ROW($A69)-ROW($A$5),MATCH(C$5,Metrics!$B$5:$E$5,0)))=0,"",INDEX(Metrics!$B$6:$E$70,ROW($A69)-ROW($A$5),MATCH(C$5,Metrics!$B$5:$E$5,0))),"")</f>
        <v/>
      </c>
      <c r="D69" s="236" t="str">
        <f>IFERROR(IF(LEN(INDEX(Metrics!$B$6:$E$70,ROW($A69)-ROW($A$5),MATCH(D$5,Metrics!$B$5:$E$5,0)))=0,"",INDEX(Metrics!$B$6:$E$70,ROW($A69)-ROW($A$5),MATCH(D$5,Metrics!$B$5:$E$5,0))),"")</f>
        <v/>
      </c>
      <c r="E69" s="237" t="str">
        <f>IFERROR(IF(LEN(INDEX(Metrics!$B$6:$E$70,ROW($A69)-ROW($A$5),MATCH(E$5,Metrics!$B$5:$E$5,0)))=0,"",INDEX(Metrics!$B$6:$E$70,ROW($A69)-ROW($A$5),MATCH(E$5,Metrics!$B$5:$E$5,0))),"")</f>
        <v/>
      </c>
      <c r="F69" s="243" t="str">
        <f>IFERROR(IF(INDEX(Metrics!$G$6:$G$70,MATCH(PY_Actual_Cumulative!$D69,Metrics!$D$6:$D$70,0))=Calc!$K$8,SUM(PY_Actual!$F69:F69),AVERAGE(PY_Actual!$F69:F69)),"")</f>
        <v/>
      </c>
      <c r="G69" s="243" t="str">
        <f>IFERROR(IF(INDEX(Metrics!$G$6:$G$70,MATCH(PY_Actual_Cumulative!$D69,Metrics!$D$6:$D$70,0))=Calc!$K$8,SUM(PY_Actual!$F69:G69),AVERAGE(PY_Actual!$F69:G69)),"")</f>
        <v/>
      </c>
      <c r="H69" s="243" t="str">
        <f>IFERROR(IF(INDEX(Metrics!$G$6:$G$70,MATCH(PY_Actual_Cumulative!$D69,Metrics!$D$6:$D$70,0))=Calc!$K$8,SUM(PY_Actual!$F69:H69),AVERAGE(PY_Actual!$F69:H69)),"")</f>
        <v/>
      </c>
      <c r="I69" s="243" t="str">
        <f>IFERROR(IF(INDEX(Metrics!$G$6:$G$70,MATCH(PY_Actual_Cumulative!$D69,Metrics!$D$6:$D$70,0))=Calc!$K$8,SUM(PY_Actual!$F69:I69),AVERAGE(PY_Actual!$F69:I69)),"")</f>
        <v/>
      </c>
      <c r="J69" s="243" t="str">
        <f>IFERROR(IF(INDEX(Metrics!$G$6:$G$70,MATCH(PY_Actual_Cumulative!$D69,Metrics!$D$6:$D$70,0))=Calc!$K$8,SUM(PY_Actual!$F69:J69),AVERAGE(PY_Actual!$F69:J69)),"")</f>
        <v/>
      </c>
      <c r="K69" s="243" t="str">
        <f>IFERROR(IF(INDEX(Metrics!$G$6:$G$70,MATCH(PY_Actual_Cumulative!$D69,Metrics!$D$6:$D$70,0))=Calc!$K$8,SUM(PY_Actual!$F69:K69),AVERAGE(PY_Actual!$F69:K69)),"")</f>
        <v/>
      </c>
      <c r="L69" s="243" t="str">
        <f>IFERROR(IF(INDEX(Metrics!$G$6:$G$70,MATCH(PY_Actual_Cumulative!$D69,Metrics!$D$6:$D$70,0))=Calc!$K$8,SUM(PY_Actual!$F69:L69),AVERAGE(PY_Actual!$F69:L69)),"")</f>
        <v/>
      </c>
      <c r="M69" s="243" t="str">
        <f>IFERROR(IF(INDEX(Metrics!$G$6:$G$70,MATCH(PY_Actual_Cumulative!$D69,Metrics!$D$6:$D$70,0))=Calc!$K$8,SUM(PY_Actual!$F69:M69),AVERAGE(PY_Actual!$F69:M69)),"")</f>
        <v/>
      </c>
      <c r="N69" s="243" t="str">
        <f>IFERROR(IF(INDEX(Metrics!$G$6:$G$70,MATCH(PY_Actual_Cumulative!$D69,Metrics!$D$6:$D$70,0))=Calc!$K$8,SUM(PY_Actual!$F69:N69),AVERAGE(PY_Actual!$F69:N69)),"")</f>
        <v/>
      </c>
      <c r="O69" s="243" t="str">
        <f>IFERROR(IF(INDEX(Metrics!$G$6:$G$70,MATCH(PY_Actual_Cumulative!$D69,Metrics!$D$6:$D$70,0))=Calc!$K$8,SUM(PY_Actual!$F69:O69),AVERAGE(PY_Actual!$F69:O69)),"")</f>
        <v/>
      </c>
      <c r="P69" s="243" t="str">
        <f>IFERROR(IF(INDEX(Metrics!$G$6:$G$70,MATCH(PY_Actual_Cumulative!$D69,Metrics!$D$6:$D$70,0))=Calc!$K$8,SUM(PY_Actual!$F69:P69),AVERAGE(PY_Actual!$F69:P69)),"")</f>
        <v/>
      </c>
      <c r="Q69" s="244" t="str">
        <f>IFERROR(IF(INDEX(Metrics!$G$6:$G$70,MATCH(PY_Actual_Cumulative!$D69,Metrics!$D$6:$D$70,0))=Calc!$K$8,SUM(PY_Actual!$F69:Q69),AVERAGE(PY_Actual!$F69:Q69)),"")</f>
        <v/>
      </c>
    </row>
    <row r="70" spans="2:17" x14ac:dyDescent="0.25">
      <c r="B70" s="249" t="str">
        <f>IFERROR(IF(LEN(INDEX(Metrics!$B$6:$E$70,ROW($A70)-ROW($A$5),MATCH(B$5,Metrics!$B$5:$E$5,0)))=0,"",INDEX(Metrics!$B$6:$E$70,ROW($A70)-ROW($A$5),MATCH(B$5,Metrics!$B$5:$E$5,0))),"")</f>
        <v/>
      </c>
      <c r="C70" s="250" t="str">
        <f>IFERROR(IF(LEN(INDEX(Metrics!$B$6:$E$70,ROW($A70)-ROW($A$5),MATCH(C$5,Metrics!$B$5:$E$5,0)))=0,"",INDEX(Metrics!$B$6:$E$70,ROW($A70)-ROW($A$5),MATCH(C$5,Metrics!$B$5:$E$5,0))),"")</f>
        <v/>
      </c>
      <c r="D70" s="250" t="str">
        <f>IFERROR(IF(LEN(INDEX(Metrics!$B$6:$E$70,ROW($A70)-ROW($A$5),MATCH(D$5,Metrics!$B$5:$E$5,0)))=0,"",INDEX(Metrics!$B$6:$E$70,ROW($A70)-ROW($A$5),MATCH(D$5,Metrics!$B$5:$E$5,0))),"")</f>
        <v/>
      </c>
      <c r="E70" s="251" t="str">
        <f>IFERROR(IF(LEN(INDEX(Metrics!$B$6:$E$70,ROW($A70)-ROW($A$5),MATCH(E$5,Metrics!$B$5:$E$5,0)))=0,"",INDEX(Metrics!$B$6:$E$70,ROW($A70)-ROW($A$5),MATCH(E$5,Metrics!$B$5:$E$5,0))),"")</f>
        <v/>
      </c>
      <c r="F70" s="255" t="str">
        <f>IFERROR(IF(INDEX(Metrics!$G$6:$G$70,MATCH(PY_Actual_Cumulative!$D70,Metrics!$D$6:$D$70,0))=Calc!$K$8,SUM(PY_Actual!$F70:F70),AVERAGE(PY_Actual!$F70:F70)),"")</f>
        <v/>
      </c>
      <c r="G70" s="255" t="str">
        <f>IFERROR(IF(INDEX(Metrics!$G$6:$G$70,MATCH(PY_Actual_Cumulative!$D70,Metrics!$D$6:$D$70,0))=Calc!$K$8,SUM(PY_Actual!$F70:G70),AVERAGE(PY_Actual!$F70:G70)),"")</f>
        <v/>
      </c>
      <c r="H70" s="255" t="str">
        <f>IFERROR(IF(INDEX(Metrics!$G$6:$G$70,MATCH(PY_Actual_Cumulative!$D70,Metrics!$D$6:$D$70,0))=Calc!$K$8,SUM(PY_Actual!$F70:H70),AVERAGE(PY_Actual!$F70:H70)),"")</f>
        <v/>
      </c>
      <c r="I70" s="255" t="str">
        <f>IFERROR(IF(INDEX(Metrics!$G$6:$G$70,MATCH(PY_Actual_Cumulative!$D70,Metrics!$D$6:$D$70,0))=Calc!$K$8,SUM(PY_Actual!$F70:I70),AVERAGE(PY_Actual!$F70:I70)),"")</f>
        <v/>
      </c>
      <c r="J70" s="255" t="str">
        <f>IFERROR(IF(INDEX(Metrics!$G$6:$G$70,MATCH(PY_Actual_Cumulative!$D70,Metrics!$D$6:$D$70,0))=Calc!$K$8,SUM(PY_Actual!$F70:J70),AVERAGE(PY_Actual!$F70:J70)),"")</f>
        <v/>
      </c>
      <c r="K70" s="255" t="str">
        <f>IFERROR(IF(INDEX(Metrics!$G$6:$G$70,MATCH(PY_Actual_Cumulative!$D70,Metrics!$D$6:$D$70,0))=Calc!$K$8,SUM(PY_Actual!$F70:K70),AVERAGE(PY_Actual!$F70:K70)),"")</f>
        <v/>
      </c>
      <c r="L70" s="255" t="str">
        <f>IFERROR(IF(INDEX(Metrics!$G$6:$G$70,MATCH(PY_Actual_Cumulative!$D70,Metrics!$D$6:$D$70,0))=Calc!$K$8,SUM(PY_Actual!$F70:L70),AVERAGE(PY_Actual!$F70:L70)),"")</f>
        <v/>
      </c>
      <c r="M70" s="255" t="str">
        <f>IFERROR(IF(INDEX(Metrics!$G$6:$G$70,MATCH(PY_Actual_Cumulative!$D70,Metrics!$D$6:$D$70,0))=Calc!$K$8,SUM(PY_Actual!$F70:M70),AVERAGE(PY_Actual!$F70:M70)),"")</f>
        <v/>
      </c>
      <c r="N70" s="255" t="str">
        <f>IFERROR(IF(INDEX(Metrics!$G$6:$G$70,MATCH(PY_Actual_Cumulative!$D70,Metrics!$D$6:$D$70,0))=Calc!$K$8,SUM(PY_Actual!$F70:N70),AVERAGE(PY_Actual!$F70:N70)),"")</f>
        <v/>
      </c>
      <c r="O70" s="255" t="str">
        <f>IFERROR(IF(INDEX(Metrics!$G$6:$G$70,MATCH(PY_Actual_Cumulative!$D70,Metrics!$D$6:$D$70,0))=Calc!$K$8,SUM(PY_Actual!$F70:O70),AVERAGE(PY_Actual!$F70:O70)),"")</f>
        <v/>
      </c>
      <c r="P70" s="255" t="str">
        <f>IFERROR(IF(INDEX(Metrics!$G$6:$G$70,MATCH(PY_Actual_Cumulative!$D70,Metrics!$D$6:$D$70,0))=Calc!$K$8,SUM(PY_Actual!$F70:P70),AVERAGE(PY_Actual!$F70:P70)),"")</f>
        <v/>
      </c>
      <c r="Q70" s="256" t="str">
        <f>IFERROR(IF(INDEX(Metrics!$G$6:$G$70,MATCH(PY_Actual_Cumulative!$D70,Metrics!$D$6:$D$70,0))=Calc!$K$8,SUM(PY_Actual!$F70:Q70),AVERAGE(PY_Actual!$F70:Q70)),"")</f>
        <v/>
      </c>
    </row>
  </sheetData>
  <sheetProtection algorithmName="SHA-512" hashValue="eyZzeBGmSOQ04s1+8EJg+FCo2NVkc8H33UPSafdskq2ZMFV93FmSK5MN71axf/Jxj5EUHggv1ThaO6wdS+YE6A==" saltValue="Q5Jm9Zl6cxMsswkn5K1aog==" spinCount="100000" sheet="1" objects="1" scenarios="1" formatCells="0" formatColumns="0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17" customFormat="1" ht="20.100000000000001" customHeight="1" x14ac:dyDescent="0.25">
      <c r="B2" s="119"/>
      <c r="C2" s="120" t="s">
        <v>147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20" s="122" customFormat="1" ht="24" customHeight="1" x14ac:dyDescent="0.25">
      <c r="B3" s="93"/>
      <c r="C3" s="102" t="s">
        <v>87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S3" s="123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12" t="s">
        <v>9</v>
      </c>
      <c r="C5" s="65" t="s">
        <v>145</v>
      </c>
      <c r="D5" s="22"/>
      <c r="E5" s="8"/>
      <c r="F5" s="8"/>
      <c r="G5" s="66" t="s">
        <v>2</v>
      </c>
      <c r="H5" s="67"/>
      <c r="I5" s="67"/>
      <c r="J5" s="67"/>
      <c r="K5" s="68"/>
      <c r="L5" s="8"/>
      <c r="M5" s="66" t="s">
        <v>3</v>
      </c>
      <c r="N5" s="67"/>
      <c r="O5" s="67"/>
      <c r="P5" s="67"/>
      <c r="Q5" s="68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8" t="s">
        <v>0</v>
      </c>
      <c r="C7" s="59" t="s">
        <v>11</v>
      </c>
      <c r="D7" s="59" t="s">
        <v>7</v>
      </c>
      <c r="E7" s="60" t="s">
        <v>1</v>
      </c>
      <c r="F7" s="61"/>
      <c r="G7" s="58" t="s">
        <v>6</v>
      </c>
      <c r="H7" s="62" t="s">
        <v>4</v>
      </c>
      <c r="I7" s="62" t="s">
        <v>5</v>
      </c>
      <c r="J7" s="62" t="s">
        <v>89</v>
      </c>
      <c r="K7" s="63" t="s">
        <v>90</v>
      </c>
      <c r="L7" s="61"/>
      <c r="M7" s="58" t="s">
        <v>6</v>
      </c>
      <c r="N7" s="62" t="s">
        <v>4</v>
      </c>
      <c r="O7" s="62" t="s">
        <v>5</v>
      </c>
      <c r="P7" s="62" t="s">
        <v>89</v>
      </c>
      <c r="Q7" s="63" t="s">
        <v>90</v>
      </c>
      <c r="R7" s="17"/>
    </row>
    <row r="8" spans="1:20" x14ac:dyDescent="0.25">
      <c r="A8" s="3"/>
      <c r="B8" s="153">
        <f>IFERROR(IF(LEN(INDEX(Metrics!$B$6:$E$70,ROW($A8)-ROW($A$7),MATCH(B$7,Metrics!$B$5:$E$5,0)))=0,"",INDEX(Metrics!$B$6:$E$70,ROW($A8)-ROW($A$7),MATCH(B$7,Metrics!$B$5:$E$5,0))),"")</f>
        <v>101</v>
      </c>
      <c r="C8" s="180" t="str">
        <f>IFERROR(IF(LEN(INDEX(Metrics!$B$6:$E$70,ROW($A8)-ROW($A$7),MATCH(C$7,Metrics!$B$5:$E$5,0)))=0,"",INDEX(Metrics!$B$6:$E$70,ROW($A8)-ROW($A$7),MATCH(C$7,Metrics!$B$5:$E$5,0))),"")</f>
        <v>Efficiency and Speed</v>
      </c>
      <c r="D8" s="180" t="str">
        <f>IFERROR(IF(LEN(INDEX(Metrics!$B$6:$E$70,ROW($A8)-ROW($A$7),MATCH(D$7,Metrics!$B$5:$E$5,0)))=0,"",INDEX(Metrics!$B$6:$E$70,ROW($A8)-ROW($A$7),MATCH(D$7,Metrics!$B$5:$E$5,0))),"")</f>
        <v>Time to Fill</v>
      </c>
      <c r="E8" s="159" t="str">
        <f>IFERROR(IF(LEN(INDEX(Metrics!$B$6:$E$70,ROW($A8)-ROW($A$7),MATCH(E$7,Metrics!$B$5:$E$5,0)))=0,"",INDEX(Metrics!$B$6:$E$70,ROW($A8)-ROW($A$7),MATCH(E$7,Metrics!$B$5:$E$5,0))),"")</f>
        <v>Days</v>
      </c>
      <c r="F8" s="53"/>
      <c r="G8" s="205">
        <f>IFERROR(IF(D8="","",IF(LEN(INDEX(PY_Actual!$F$6:$Q$70,MATCH(Monthly_Analysis!$D8,PY_Actual!$D$6:$D$70,0),MATCH(Calc!$L$11,PY_Actual!$F$5:$Q$5,0)))=0,"",INDEX(PY_Actual!$F$6:$Q$70,MATCH(Monthly_Analysis!$D8,PY_Actual!$D$6:$D$70,0),MATCH(Calc!$L$11,PY_Actual!$F$5:$Q$5,0)))),"")</f>
        <v>50</v>
      </c>
      <c r="H8" s="206">
        <f>IFERROR(IF(D8="","",IF(LEN(INDEX(CY_Target!$F$6:$Q$70,MATCH(Monthly_Analysis!$D8,CY_Target!$D$6:$D$70,0),MATCH(Calc!$L$10,CY_Target!$F$5:$Q$5,0)))=0,"",INDEX(CY_Target!$F$6:$Q$70,MATCH(Monthly_Analysis!$D8,CY_Target!$D$6:$D$70,0),MATCH(Calc!$L$10,CY_Target!$F$5:$Q$5,0)))),"")</f>
        <v>40</v>
      </c>
      <c r="I8" s="206">
        <f>IFERROR(IF(D8="","",IF(LEN(INDEX(CY_Actual!$F$6:$Q$70,MATCH(Monthly_Analysis!$D8,CY_Actual!$D$6:$D$70,0),MATCH(Calc!$L$10,CY_Actual!$F$5:$Q$5,0)))=0,"",INDEX(CY_Actual!$F$6:$Q$70,MATCH(Monthly_Analysis!$D8,CY_Actual!$D$6:$D$70,0),MATCH(Calc!$L$10,CY_Actual!$F$5:$Q$5,0)))),"")</f>
        <v>30</v>
      </c>
      <c r="J8" s="155">
        <f>IFERROR(IF(OR(LEN($D8)=0,LEN(G8)=0,LEN(I8)=0),"",IF(INDEX(Metrics!$F$6:$F$70,MATCH(Monthly_Analysis!$B8,Metrics!$B$6:$B$70,0))=Calc!$L$7,G8/I8*100,I8/G8*100)),100)</f>
        <v>166.66666666666669</v>
      </c>
      <c r="K8" s="156">
        <f>IFERROR(IF(OR(LEN($D8)=0,LEN(H8)=0,LEN(I8)=0),"",IF(INDEX(Metrics!$F$6:$F$70,MATCH(Monthly_Analysis!$B8,Metrics!$B$6:$B$70,0))=Calc!$L$7,H8/I8*100,I8/H8*100)),100)</f>
        <v>133.33333333333331</v>
      </c>
      <c r="L8" s="64"/>
      <c r="M8" s="205">
        <f>IFERROR(IF(B8="","",INDEX(PY_Actual_Cumulative!$F$6:$Q$70,MATCH(Monthly_Analysis!$B8,PY_Actual_Cumulative!$B$6:$B$70,0),MATCH(Calc!$L$11,PY_Actual_Cumulative!$F$5:$Q$5,0))),"")</f>
        <v>50</v>
      </c>
      <c r="N8" s="206">
        <f>IFERROR(IF(B8="","",INDEX(CY_Target_Cumulative!$F$6:$Q$70,MATCH(Monthly_Analysis!$B8,CY_Target_Cumulative!$B$6:$B$70,0),MATCH(Calc!$L$10,CY_Target_Cumulative!$F$5:$Q$5,0))),"")</f>
        <v>40</v>
      </c>
      <c r="O8" s="206">
        <f>IFERROR(IF(B8="","",INDEX(CY_Actual_Cumulative!$F$6:$Q$70,MATCH(Monthly_Analysis!$B8,CY_Actual_Cumulative!$B$6:$B$70,0),MATCH(Calc!$L$10,CY_Actual_Cumulative!$F$5:$Q$5,0))),"")</f>
        <v>30</v>
      </c>
      <c r="P8" s="155">
        <f>IFERROR(IF(OR(LEN($D8)=0,LEN(M8)=0,LEN(O8)=0),"",IF(INDEX(Metrics!$F$6:$F$70,MATCH(Monthly_Analysis!$B8,Metrics!$B$6:$B$70,0))=Calc!$L$7,M8/O8*100,O8/M8*100)),100)</f>
        <v>166.66666666666669</v>
      </c>
      <c r="Q8" s="156">
        <f>IFERROR(IF(OR(LEN($D8)=0,LEN(N8)=0,LEN(O8)=0),"",IF(INDEX(Metrics!$F$6:$F$70,MATCH(Monthly_Analysis!$B8,Metrics!$B$6:$B$70,0))=Calc!$L$7,N8/O8*100,O8/N8*100)),100)</f>
        <v>133.33333333333331</v>
      </c>
      <c r="S8" s="3"/>
    </row>
    <row r="9" spans="1:20" x14ac:dyDescent="0.25">
      <c r="A9" s="3"/>
      <c r="B9" s="154">
        <f>IFERROR(IF(LEN(INDEX(Metrics!$B$6:$E$70,ROW($A9)-ROW($A$7),MATCH(B$7,Metrics!$B$5:$E$5,0)))=0,"",INDEX(Metrics!$B$6:$E$70,ROW($A9)-ROW($A$7),MATCH(B$7,Metrics!$B$5:$E$5,0))),"")</f>
        <v>102</v>
      </c>
      <c r="C9" s="181" t="str">
        <f>IFERROR(IF(LEN(INDEX(Metrics!$B$6:$E$70,ROW($A9)-ROW($A$7),MATCH(C$7,Metrics!$B$5:$E$5,0)))=0,"",INDEX(Metrics!$B$6:$E$70,ROW($A9)-ROW($A$7),MATCH(C$7,Metrics!$B$5:$E$5,0))),"")</f>
        <v>Efficiency and Speed</v>
      </c>
      <c r="D9" s="181" t="str">
        <f>IFERROR(IF(LEN(INDEX(Metrics!$B$6:$E$70,ROW($A9)-ROW($A$7),MATCH(D$7,Metrics!$B$5:$E$5,0)))=0,"",INDEX(Metrics!$B$6:$E$70,ROW($A9)-ROW($A$7),MATCH(D$7,Metrics!$B$5:$E$5,0))),"")</f>
        <v>Time to Hire</v>
      </c>
      <c r="E9" s="160" t="str">
        <f>IFERROR(IF(LEN(INDEX(Metrics!$B$6:$E$70,ROW($A9)-ROW($A$7),MATCH(E$7,Metrics!$B$5:$E$5,0)))=0,"",INDEX(Metrics!$B$6:$E$70,ROW($A9)-ROW($A$7),MATCH(E$7,Metrics!$B$5:$E$5,0))),"")</f>
        <v>Days</v>
      </c>
      <c r="F9" s="53"/>
      <c r="G9" s="134">
        <f>IFERROR(IF(D9="","",IF(LEN(INDEX(PY_Actual!$F$6:$Q$70,MATCH(Monthly_Analysis!$D9,PY_Actual!$D$6:$D$70,0),MATCH(Calc!$L$11,PY_Actual!$F$5:$Q$5,0)))=0,"",INDEX(PY_Actual!$F$6:$Q$70,MATCH(Monthly_Analysis!$D9,PY_Actual!$D$6:$D$70,0),MATCH(Calc!$L$11,PY_Actual!$F$5:$Q$5,0)))),"")</f>
        <v>25</v>
      </c>
      <c r="H9" s="135">
        <f>IFERROR(IF(D9="","",IF(LEN(INDEX(CY_Target!$F$6:$Q$70,MATCH(Monthly_Analysis!$D9,CY_Target!$D$6:$D$70,0),MATCH(Calc!$L$10,CY_Target!$F$5:$Q$5,0)))=0,"",INDEX(CY_Target!$F$6:$Q$70,MATCH(Monthly_Analysis!$D9,CY_Target!$D$6:$D$70,0),MATCH(Calc!$L$10,CY_Target!$F$5:$Q$5,0)))),"")</f>
        <v>15</v>
      </c>
      <c r="I9" s="135">
        <f>IFERROR(IF(D9="","",IF(LEN(INDEX(CY_Actual!$F$6:$Q$70,MATCH(Monthly_Analysis!$D9,CY_Actual!$D$6:$D$70,0),MATCH(Calc!$L$10,CY_Actual!$F$5:$Q$5,0)))=0,"",INDEX(CY_Actual!$F$6:$Q$70,MATCH(Monthly_Analysis!$D9,CY_Actual!$D$6:$D$70,0),MATCH(Calc!$L$10,CY_Actual!$F$5:$Q$5,0)))),"")</f>
        <v>20</v>
      </c>
      <c r="J9" s="157">
        <f>IFERROR(IF(OR(LEN($D9)=0,LEN(G9)=0,LEN(I9)=0),"",IF(INDEX(Metrics!$F$6:$F$70,MATCH(Monthly_Analysis!$B9,Metrics!$B$6:$B$70,0))=Calc!$L$7,G9/I9*100,I9/G9*100)),100)</f>
        <v>125</v>
      </c>
      <c r="K9" s="158">
        <f>IFERROR(IF(OR(LEN($D9)=0,LEN(H9)=0,LEN(I9)=0),"",IF(INDEX(Metrics!$F$6:$F$70,MATCH(Monthly_Analysis!$B9,Metrics!$B$6:$B$70,0))=Calc!$L$7,H9/I9*100,I9/H9*100)),100)</f>
        <v>75</v>
      </c>
      <c r="L9" s="64"/>
      <c r="M9" s="134">
        <f>IFERROR(IF(B9="","",INDEX(PY_Actual_Cumulative!$F$6:$Q$70,MATCH(Monthly_Analysis!$B9,PY_Actual_Cumulative!$B$6:$B$70,0),MATCH(Calc!$L$11,PY_Actual_Cumulative!$F$5:$Q$5,0))),"")</f>
        <v>25</v>
      </c>
      <c r="N9" s="135">
        <f>IFERROR(IF(B9="","",INDEX(CY_Target_Cumulative!$F$6:$Q$70,MATCH(Monthly_Analysis!$B9,CY_Target_Cumulative!$B$6:$B$70,0),MATCH(Calc!$L$10,CY_Target_Cumulative!$F$5:$Q$5,0))),"")</f>
        <v>15</v>
      </c>
      <c r="O9" s="135">
        <f>IFERROR(IF(B9="","",INDEX(CY_Actual_Cumulative!$F$6:$Q$70,MATCH(Monthly_Analysis!$B9,CY_Actual_Cumulative!$B$6:$B$70,0),MATCH(Calc!$L$10,CY_Actual_Cumulative!$F$5:$Q$5,0))),"")</f>
        <v>20</v>
      </c>
      <c r="P9" s="157">
        <f>IFERROR(IF(OR(LEN($D9)=0,LEN(M9)=0,LEN(O9)=0),"",IF(INDEX(Metrics!$F$6:$F$70,MATCH(Monthly_Analysis!$B9,Metrics!$B$6:$B$70,0))=Calc!$L$7,M9/O9*100,O9/M9*100)),100)</f>
        <v>125</v>
      </c>
      <c r="Q9" s="158">
        <f>IFERROR(IF(OR(LEN($D9)=0,LEN(N9)=0,LEN(O9)=0),"",IF(INDEX(Metrics!$F$6:$F$70,MATCH(Monthly_Analysis!$B9,Metrics!$B$6:$B$70,0))=Calc!$L$7,N9/O9*100,O9/N9*100)),100)</f>
        <v>75</v>
      </c>
      <c r="S9" s="3"/>
    </row>
    <row r="10" spans="1:20" x14ac:dyDescent="0.25">
      <c r="A10" s="3"/>
      <c r="B10" s="154">
        <f>IFERROR(IF(LEN(INDEX(Metrics!$B$6:$E$70,ROW($A10)-ROW($A$7),MATCH(B$7,Metrics!$B$5:$E$5,0)))=0,"",INDEX(Metrics!$B$6:$E$70,ROW($A10)-ROW($A$7),MATCH(B$7,Metrics!$B$5:$E$5,0))),"")</f>
        <v>103</v>
      </c>
      <c r="C10" s="181" t="str">
        <f>IFERROR(IF(LEN(INDEX(Metrics!$B$6:$E$70,ROW($A10)-ROW($A$7),MATCH(C$7,Metrics!$B$5:$E$5,0)))=0,"",INDEX(Metrics!$B$6:$E$70,ROW($A10)-ROW($A$7),MATCH(C$7,Metrics!$B$5:$E$5,0))),"")</f>
        <v>Efficiency and Speed</v>
      </c>
      <c r="D10" s="181" t="str">
        <f>IFERROR(IF(LEN(INDEX(Metrics!$B$6:$E$70,ROW($A10)-ROW($A$7),MATCH(D$7,Metrics!$B$5:$E$5,0)))=0,"",INDEX(Metrics!$B$6:$E$70,ROW($A10)-ROW($A$7),MATCH(D$7,Metrics!$B$5:$E$5,0))),"")</f>
        <v>Hiring Velocity</v>
      </c>
      <c r="E10" s="160" t="str">
        <f>IFERROR(IF(LEN(INDEX(Metrics!$B$6:$E$70,ROW($A10)-ROW($A$7),MATCH(E$7,Metrics!$B$5:$E$5,0)))=0,"",INDEX(Metrics!$B$6:$E$70,ROW($A10)-ROW($A$7),MATCH(E$7,Metrics!$B$5:$E$5,0))),"")</f>
        <v>%</v>
      </c>
      <c r="F10" s="53"/>
      <c r="G10" s="132">
        <f>IFERROR(IF(D10="","",IF(LEN(INDEX(PY_Actual!$F$6:$Q$70,MATCH(Monthly_Analysis!$D10,PY_Actual!$D$6:$D$70,0),MATCH(Calc!$L$11,PY_Actual!$F$5:$Q$5,0)))=0,"",INDEX(PY_Actual!$F$6:$Q$70,MATCH(Monthly_Analysis!$D10,PY_Actual!$D$6:$D$70,0),MATCH(Calc!$L$11,PY_Actual!$F$5:$Q$5,0)))),"")</f>
        <v>1.4999999999999999E-2</v>
      </c>
      <c r="H10" s="133">
        <f>IFERROR(IF(D10="","",IF(LEN(INDEX(CY_Target!$F$6:$Q$70,MATCH(Monthly_Analysis!$D10,CY_Target!$D$6:$D$70,0),MATCH(Calc!$L$10,CY_Target!$F$5:$Q$5,0)))=0,"",INDEX(CY_Target!$F$6:$Q$70,MATCH(Monthly_Analysis!$D10,CY_Target!$D$6:$D$70,0),MATCH(Calc!$L$10,CY_Target!$F$5:$Q$5,0)))),"")</f>
        <v>0.02</v>
      </c>
      <c r="I10" s="133">
        <f>IFERROR(IF(D10="","",IF(LEN(INDEX(CY_Actual!$F$6:$Q$70,MATCH(Monthly_Analysis!$D10,CY_Actual!$D$6:$D$70,0),MATCH(Calc!$L$10,CY_Actual!$F$5:$Q$5,0)))=0,"",INDEX(CY_Actual!$F$6:$Q$70,MATCH(Monthly_Analysis!$D10,CY_Actual!$D$6:$D$70,0),MATCH(Calc!$L$10,CY_Actual!$F$5:$Q$5,0)))),"")</f>
        <v>0.02</v>
      </c>
      <c r="J10" s="157">
        <f>IFERROR(IF(OR(LEN($D10)=0,LEN(G10)=0,LEN(I10)=0),"",IF(INDEX(Metrics!$F$6:$F$70,MATCH(Monthly_Analysis!$B10,Metrics!$B$6:$B$70,0))=Calc!$L$7,G10/I10*100,I10/G10*100)),100)</f>
        <v>75</v>
      </c>
      <c r="K10" s="158">
        <f>IFERROR(IF(OR(LEN($D10)=0,LEN(H10)=0,LEN(I10)=0),"",IF(INDEX(Metrics!$F$6:$F$70,MATCH(Monthly_Analysis!$B10,Metrics!$B$6:$B$70,0))=Calc!$L$7,H10/I10*100,I10/H10*100)),100)</f>
        <v>100</v>
      </c>
      <c r="L10" s="64"/>
      <c r="M10" s="132">
        <f>IFERROR(IF(B10="","",INDEX(PY_Actual_Cumulative!$F$6:$Q$70,MATCH(Monthly_Analysis!$B10,PY_Actual_Cumulative!$B$6:$B$70,0),MATCH(Calc!$L$11,PY_Actual_Cumulative!$F$5:$Q$5,0))),"")</f>
        <v>1.4999999999999999E-2</v>
      </c>
      <c r="N10" s="133">
        <f>IFERROR(IF(B10="","",INDEX(CY_Target_Cumulative!$F$6:$Q$70,MATCH(Monthly_Analysis!$B10,CY_Target_Cumulative!$B$6:$B$70,0),MATCH(Calc!$L$10,CY_Target_Cumulative!$F$5:$Q$5,0))),"")</f>
        <v>0.02</v>
      </c>
      <c r="O10" s="133">
        <f>IFERROR(IF(B10="","",INDEX(CY_Actual_Cumulative!$F$6:$Q$70,MATCH(Monthly_Analysis!$B10,CY_Actual_Cumulative!$B$6:$B$70,0),MATCH(Calc!$L$10,CY_Actual_Cumulative!$F$5:$Q$5,0))),"")</f>
        <v>0.02</v>
      </c>
      <c r="P10" s="157">
        <f>IFERROR(IF(OR(LEN($D10)=0,LEN(M10)=0,LEN(O10)=0),"",IF(INDEX(Metrics!$F$6:$F$70,MATCH(Monthly_Analysis!$B10,Metrics!$B$6:$B$70,0))=Calc!$L$7,M10/O10*100,O10/M10*100)),100)</f>
        <v>75</v>
      </c>
      <c r="Q10" s="158">
        <f>IFERROR(IF(OR(LEN($D10)=0,LEN(N10)=0,LEN(O10)=0),"",IF(INDEX(Metrics!$F$6:$F$70,MATCH(Monthly_Analysis!$B10,Metrics!$B$6:$B$70,0))=Calc!$L$7,N10/O10*100,O10/N10*100)),100)</f>
        <v>100</v>
      </c>
      <c r="S10" s="3"/>
    </row>
    <row r="11" spans="1:20" x14ac:dyDescent="0.25">
      <c r="A11" s="3"/>
      <c r="B11" s="154">
        <f>IFERROR(IF(LEN(INDEX(Metrics!$B$6:$E$70,ROW($A11)-ROW($A$7),MATCH(B$7,Metrics!$B$5:$E$5,0)))=0,"",INDEX(Metrics!$B$6:$E$70,ROW($A11)-ROW($A$7),MATCH(B$7,Metrics!$B$5:$E$5,0))),"")</f>
        <v>104</v>
      </c>
      <c r="C11" s="181" t="str">
        <f>IFERROR(IF(LEN(INDEX(Metrics!$B$6:$E$70,ROW($A11)-ROW($A$7),MATCH(C$7,Metrics!$B$5:$E$5,0)))=0,"",INDEX(Metrics!$B$6:$E$70,ROW($A11)-ROW($A$7),MATCH(C$7,Metrics!$B$5:$E$5,0))),"")</f>
        <v>Efficiency and Speed</v>
      </c>
      <c r="D11" s="181" t="str">
        <f>IFERROR(IF(LEN(INDEX(Metrics!$B$6:$E$70,ROW($A11)-ROW($A$7),MATCH(D$7,Metrics!$B$5:$E$5,0)))=0,"",INDEX(Metrics!$B$6:$E$70,ROW($A11)-ROW($A$7),MATCH(D$7,Metrics!$B$5:$E$5,0))),"")</f>
        <v>Average Interview Duration</v>
      </c>
      <c r="E11" s="160" t="str">
        <f>IFERROR(IF(LEN(INDEX(Metrics!$B$6:$E$70,ROW($A11)-ROW($A$7),MATCH(E$7,Metrics!$B$5:$E$5,0)))=0,"",INDEX(Metrics!$B$6:$E$70,ROW($A11)-ROW($A$7),MATCH(E$7,Metrics!$B$5:$E$5,0))),"")</f>
        <v>Minutes</v>
      </c>
      <c r="F11" s="53"/>
      <c r="G11" s="134">
        <f>IFERROR(IF(D11="","",IF(LEN(INDEX(PY_Actual!$F$6:$Q$70,MATCH(Monthly_Analysis!$D11,PY_Actual!$D$6:$D$70,0),MATCH(Calc!$L$11,PY_Actual!$F$5:$Q$5,0)))=0,"",INDEX(PY_Actual!$F$6:$Q$70,MATCH(Monthly_Analysis!$D11,PY_Actual!$D$6:$D$70,0),MATCH(Calc!$L$11,PY_Actual!$F$5:$Q$5,0)))),"")</f>
        <v>50</v>
      </c>
      <c r="H11" s="135">
        <f>IFERROR(IF(D11="","",IF(LEN(INDEX(CY_Target!$F$6:$Q$70,MATCH(Monthly_Analysis!$D11,CY_Target!$D$6:$D$70,0),MATCH(Calc!$L$10,CY_Target!$F$5:$Q$5,0)))=0,"",INDEX(CY_Target!$F$6:$Q$70,MATCH(Monthly_Analysis!$D11,CY_Target!$D$6:$D$70,0),MATCH(Calc!$L$10,CY_Target!$F$5:$Q$5,0)))),"")</f>
        <v>40</v>
      </c>
      <c r="I11" s="135">
        <f>IFERROR(IF(D11="","",IF(LEN(INDEX(CY_Actual!$F$6:$Q$70,MATCH(Monthly_Analysis!$D11,CY_Actual!$D$6:$D$70,0),MATCH(Calc!$L$10,CY_Actual!$F$5:$Q$5,0)))=0,"",INDEX(CY_Actual!$F$6:$Q$70,MATCH(Monthly_Analysis!$D11,CY_Actual!$D$6:$D$70,0),MATCH(Calc!$L$10,CY_Actual!$F$5:$Q$5,0)))),"")</f>
        <v>45</v>
      </c>
      <c r="J11" s="157">
        <f>IFERROR(IF(OR(LEN($D11)=0,LEN(G11)=0,LEN(I11)=0),"",IF(INDEX(Metrics!$F$6:$F$70,MATCH(Monthly_Analysis!$B11,Metrics!$B$6:$B$70,0))=Calc!$L$7,G11/I11*100,I11/G11*100)),100)</f>
        <v>111.11111111111111</v>
      </c>
      <c r="K11" s="158">
        <f>IFERROR(IF(OR(LEN($D11)=0,LEN(H11)=0,LEN(I11)=0),"",IF(INDEX(Metrics!$F$6:$F$70,MATCH(Monthly_Analysis!$B11,Metrics!$B$6:$B$70,0))=Calc!$L$7,H11/I11*100,I11/H11*100)),100)</f>
        <v>88.888888888888886</v>
      </c>
      <c r="L11" s="64"/>
      <c r="M11" s="134">
        <f>IFERROR(IF(B11="","",INDEX(PY_Actual_Cumulative!$F$6:$Q$70,MATCH(Monthly_Analysis!$B11,PY_Actual_Cumulative!$B$6:$B$70,0),MATCH(Calc!$L$11,PY_Actual_Cumulative!$F$5:$Q$5,0))),"")</f>
        <v>50</v>
      </c>
      <c r="N11" s="135">
        <f>IFERROR(IF(B11="","",INDEX(CY_Target_Cumulative!$F$6:$Q$70,MATCH(Monthly_Analysis!$B11,CY_Target_Cumulative!$B$6:$B$70,0),MATCH(Calc!$L$10,CY_Target_Cumulative!$F$5:$Q$5,0))),"")</f>
        <v>40</v>
      </c>
      <c r="O11" s="135">
        <f>IFERROR(IF(B11="","",INDEX(CY_Actual_Cumulative!$F$6:$Q$70,MATCH(Monthly_Analysis!$B11,CY_Actual_Cumulative!$B$6:$B$70,0),MATCH(Calc!$L$10,CY_Actual_Cumulative!$F$5:$Q$5,0))),"")</f>
        <v>45</v>
      </c>
      <c r="P11" s="157">
        <f>IFERROR(IF(OR(LEN($D11)=0,LEN(M11)=0,LEN(O11)=0),"",IF(INDEX(Metrics!$F$6:$F$70,MATCH(Monthly_Analysis!$B11,Metrics!$B$6:$B$70,0))=Calc!$L$7,M11/O11*100,O11/M11*100)),100)</f>
        <v>111.11111111111111</v>
      </c>
      <c r="Q11" s="158">
        <f>IFERROR(IF(OR(LEN($D11)=0,LEN(N11)=0,LEN(O11)=0),"",IF(INDEX(Metrics!$F$6:$F$70,MATCH(Monthly_Analysis!$B11,Metrics!$B$6:$B$70,0))=Calc!$L$7,N11/O11*100,O11/N11*100)),100)</f>
        <v>88.888888888888886</v>
      </c>
      <c r="S11" s="3"/>
    </row>
    <row r="12" spans="1:20" x14ac:dyDescent="0.25">
      <c r="A12" s="3"/>
      <c r="B12" s="154">
        <f>IFERROR(IF(LEN(INDEX(Metrics!$B$6:$E$70,ROW($A12)-ROW($A$7),MATCH(B$7,Metrics!$B$5:$E$5,0)))=0,"",INDEX(Metrics!$B$6:$E$70,ROW($A12)-ROW($A$7),MATCH(B$7,Metrics!$B$5:$E$5,0))),"")</f>
        <v>105</v>
      </c>
      <c r="C12" s="181" t="str">
        <f>IFERROR(IF(LEN(INDEX(Metrics!$B$6:$E$70,ROW($A12)-ROW($A$7),MATCH(C$7,Metrics!$B$5:$E$5,0)))=0,"",INDEX(Metrics!$B$6:$E$70,ROW($A12)-ROW($A$7),MATCH(C$7,Metrics!$B$5:$E$5,0))),"")</f>
        <v>Efficiency and Speed</v>
      </c>
      <c r="D12" s="181" t="str">
        <f>IFERROR(IF(LEN(INDEX(Metrics!$B$6:$E$70,ROW($A12)-ROW($A$7),MATCH(D$7,Metrics!$B$5:$E$5,0)))=0,"",INDEX(Metrics!$B$6:$E$70,ROW($A12)-ROW($A$7),MATCH(D$7,Metrics!$B$5:$E$5,0))),"")</f>
        <v>Screening Efficiency</v>
      </c>
      <c r="E12" s="160" t="str">
        <f>IFERROR(IF(LEN(INDEX(Metrics!$B$6:$E$70,ROW($A12)-ROW($A$7),MATCH(E$7,Metrics!$B$5:$E$5,0)))=0,"",INDEX(Metrics!$B$6:$E$70,ROW($A12)-ROW($A$7),MATCH(E$7,Metrics!$B$5:$E$5,0))),"")</f>
        <v>%</v>
      </c>
      <c r="F12" s="53"/>
      <c r="G12" s="132">
        <f>IFERROR(IF(D12="","",IF(LEN(INDEX(PY_Actual!$F$6:$Q$70,MATCH(Monthly_Analysis!$D12,PY_Actual!$D$6:$D$70,0),MATCH(Calc!$L$11,PY_Actual!$F$5:$Q$5,0)))=0,"",INDEX(PY_Actual!$F$6:$Q$70,MATCH(Monthly_Analysis!$D12,PY_Actual!$D$6:$D$70,0),MATCH(Calc!$L$11,PY_Actual!$F$5:$Q$5,0)))),"")</f>
        <v>0.2</v>
      </c>
      <c r="H12" s="133">
        <f>IFERROR(IF(D12="","",IF(LEN(INDEX(CY_Target!$F$6:$Q$70,MATCH(Monthly_Analysis!$D12,CY_Target!$D$6:$D$70,0),MATCH(Calc!$L$10,CY_Target!$F$5:$Q$5,0)))=0,"",INDEX(CY_Target!$F$6:$Q$70,MATCH(Monthly_Analysis!$D12,CY_Target!$D$6:$D$70,0),MATCH(Calc!$L$10,CY_Target!$F$5:$Q$5,0)))),"")</f>
        <v>0.2</v>
      </c>
      <c r="I12" s="133">
        <f>IFERROR(IF(D12="","",IF(LEN(INDEX(CY_Actual!$F$6:$Q$70,MATCH(Monthly_Analysis!$D12,CY_Actual!$D$6:$D$70,0),MATCH(Calc!$L$10,CY_Actual!$F$5:$Q$5,0)))=0,"",INDEX(CY_Actual!$F$6:$Q$70,MATCH(Monthly_Analysis!$D12,CY_Actual!$D$6:$D$70,0),MATCH(Calc!$L$10,CY_Actual!$F$5:$Q$5,0)))),"")</f>
        <v>0.3</v>
      </c>
      <c r="J12" s="157">
        <f>IFERROR(IF(OR(LEN($D12)=0,LEN(G12)=0,LEN(I12)=0),"",IF(INDEX(Metrics!$F$6:$F$70,MATCH(Monthly_Analysis!$B12,Metrics!$B$6:$B$70,0))=Calc!$L$7,G12/I12*100,I12/G12*100)),100)</f>
        <v>149.99999999999997</v>
      </c>
      <c r="K12" s="158">
        <f>IFERROR(IF(OR(LEN($D12)=0,LEN(H12)=0,LEN(I12)=0),"",IF(INDEX(Metrics!$F$6:$F$70,MATCH(Monthly_Analysis!$B12,Metrics!$B$6:$B$70,0))=Calc!$L$7,H12/I12*100,I12/H12*100)),100)</f>
        <v>149.99999999999997</v>
      </c>
      <c r="L12" s="64"/>
      <c r="M12" s="132">
        <f>IFERROR(IF(B12="","",INDEX(PY_Actual_Cumulative!$F$6:$Q$70,MATCH(Monthly_Analysis!$B12,PY_Actual_Cumulative!$B$6:$B$70,0),MATCH(Calc!$L$11,PY_Actual_Cumulative!$F$5:$Q$5,0))),"")</f>
        <v>0.2</v>
      </c>
      <c r="N12" s="133">
        <f>IFERROR(IF(B12="","",INDEX(CY_Target_Cumulative!$F$6:$Q$70,MATCH(Monthly_Analysis!$B12,CY_Target_Cumulative!$B$6:$B$70,0),MATCH(Calc!$L$10,CY_Target_Cumulative!$F$5:$Q$5,0))),"")</f>
        <v>0.2</v>
      </c>
      <c r="O12" s="133">
        <f>IFERROR(IF(B12="","",INDEX(CY_Actual_Cumulative!$F$6:$Q$70,MATCH(Monthly_Analysis!$B12,CY_Actual_Cumulative!$B$6:$B$70,0),MATCH(Calc!$L$10,CY_Actual_Cumulative!$F$5:$Q$5,0))),"")</f>
        <v>0.3</v>
      </c>
      <c r="P12" s="157">
        <f>IFERROR(IF(OR(LEN($D12)=0,LEN(M12)=0,LEN(O12)=0),"",IF(INDEX(Metrics!$F$6:$F$70,MATCH(Monthly_Analysis!$B12,Metrics!$B$6:$B$70,0))=Calc!$L$7,M12/O12*100,O12/M12*100)),100)</f>
        <v>149.99999999999997</v>
      </c>
      <c r="Q12" s="158">
        <f>IFERROR(IF(OR(LEN($D12)=0,LEN(N12)=0,LEN(O12)=0),"",IF(INDEX(Metrics!$F$6:$F$70,MATCH(Monthly_Analysis!$B12,Metrics!$B$6:$B$70,0))=Calc!$L$7,N12/O12*100,O12/N12*100)),100)</f>
        <v>149.99999999999997</v>
      </c>
      <c r="S12" s="3"/>
    </row>
    <row r="13" spans="1:20" x14ac:dyDescent="0.25">
      <c r="A13" s="3"/>
      <c r="B13" s="154">
        <f>IFERROR(IF(LEN(INDEX(Metrics!$B$6:$E$70,ROW($A13)-ROW($A$7),MATCH(B$7,Metrics!$B$5:$E$5,0)))=0,"",INDEX(Metrics!$B$6:$E$70,ROW($A13)-ROW($A$7),MATCH(B$7,Metrics!$B$5:$E$5,0))),"")</f>
        <v>106</v>
      </c>
      <c r="C13" s="181" t="str">
        <f>IFERROR(IF(LEN(INDEX(Metrics!$B$6:$E$70,ROW($A13)-ROW($A$7),MATCH(C$7,Metrics!$B$5:$E$5,0)))=0,"",INDEX(Metrics!$B$6:$E$70,ROW($A13)-ROW($A$7),MATCH(C$7,Metrics!$B$5:$E$5,0))),"")</f>
        <v>Efficiency and Speed</v>
      </c>
      <c r="D13" s="181" t="str">
        <f>IFERROR(IF(LEN(INDEX(Metrics!$B$6:$E$70,ROW($A13)-ROW($A$7),MATCH(D$7,Metrics!$B$5:$E$5,0)))=0,"",INDEX(Metrics!$B$6:$E$70,ROW($A13)-ROW($A$7),MATCH(D$7,Metrics!$B$5:$E$5,0))),"")</f>
        <v/>
      </c>
      <c r="E13" s="160" t="str">
        <f>IFERROR(IF(LEN(INDEX(Metrics!$B$6:$E$70,ROW($A13)-ROW($A$7),MATCH(E$7,Metrics!$B$5:$E$5,0)))=0,"",INDEX(Metrics!$B$6:$E$70,ROW($A13)-ROW($A$7),MATCH(E$7,Metrics!$B$5:$E$5,0))),"")</f>
        <v/>
      </c>
      <c r="F13" s="53"/>
      <c r="G13" s="203" t="str">
        <f>IFERROR(IF(D13="","",IF(LEN(INDEX(PY_Actual!$F$6:$Q$70,MATCH(Monthly_Analysis!$D13,PY_Actual!$D$6:$D$70,0),MATCH(Calc!$L$11,PY_Actual!$F$5:$Q$5,0)))=0,"",INDEX(PY_Actual!$F$6:$Q$70,MATCH(Monthly_Analysis!$D13,PY_Actual!$D$6:$D$70,0),MATCH(Calc!$L$11,PY_Actual!$F$5:$Q$5,0)))),"")</f>
        <v/>
      </c>
      <c r="H13" s="204" t="str">
        <f>IFERROR(IF(D13="","",IF(LEN(INDEX(CY_Target!$F$6:$Q$70,MATCH(Monthly_Analysis!$D13,CY_Target!$D$6:$D$70,0),MATCH(Calc!$L$10,CY_Target!$F$5:$Q$5,0)))=0,"",INDEX(CY_Target!$F$6:$Q$70,MATCH(Monthly_Analysis!$D13,CY_Target!$D$6:$D$70,0),MATCH(Calc!$L$10,CY_Target!$F$5:$Q$5,0)))),"")</f>
        <v/>
      </c>
      <c r="I13" s="204" t="str">
        <f>IFERROR(IF(D13="","",IF(LEN(INDEX(CY_Actual!$F$6:$Q$70,MATCH(Monthly_Analysis!$D13,CY_Actual!$D$6:$D$70,0),MATCH(Calc!$L$10,CY_Actual!$F$5:$Q$5,0)))=0,"",INDEX(CY_Actual!$F$6:$Q$70,MATCH(Monthly_Analysis!$D13,CY_Actual!$D$6:$D$70,0),MATCH(Calc!$L$10,CY_Actual!$F$5:$Q$5,0)))),"")</f>
        <v/>
      </c>
      <c r="J13" s="157" t="str">
        <f>IFERROR(IF(OR(LEN($D13)=0,LEN(G13)=0,LEN(I13)=0),"",IF(INDEX(Metrics!$F$6:$F$70,MATCH(Monthly_Analysis!$B13,Metrics!$B$6:$B$70,0))=Calc!$L$7,G13/I13*100,I13/G13*100)),100)</f>
        <v/>
      </c>
      <c r="K13" s="158" t="str">
        <f>IFERROR(IF(OR(LEN($D13)=0,LEN(H13)=0,LEN(I13)=0),"",IF(INDEX(Metrics!$F$6:$F$70,MATCH(Monthly_Analysis!$B13,Metrics!$B$6:$B$70,0))=Calc!$L$7,H13/I13*100,I13/H13*100)),100)</f>
        <v/>
      </c>
      <c r="L13" s="64"/>
      <c r="M13" s="203" t="str">
        <f>IFERROR(IF(B13="","",INDEX(PY_Actual_Cumulative!$F$6:$Q$70,MATCH(Monthly_Analysis!$B13,PY_Actual_Cumulative!$B$6:$B$70,0),MATCH(Calc!$L$11,PY_Actual_Cumulative!$F$5:$Q$5,0))),"")</f>
        <v/>
      </c>
      <c r="N13" s="204" t="str">
        <f>IFERROR(IF(B13="","",INDEX(CY_Target_Cumulative!$F$6:$Q$70,MATCH(Monthly_Analysis!$B13,CY_Target_Cumulative!$B$6:$B$70,0),MATCH(Calc!$L$10,CY_Target_Cumulative!$F$5:$Q$5,0))),"")</f>
        <v/>
      </c>
      <c r="O13" s="204" t="str">
        <f>IFERROR(IF(B13="","",INDEX(CY_Actual_Cumulative!$F$6:$Q$70,MATCH(Monthly_Analysis!$B13,CY_Actual_Cumulative!$B$6:$B$70,0),MATCH(Calc!$L$10,CY_Actual_Cumulative!$F$5:$Q$5,0))),"")</f>
        <v/>
      </c>
      <c r="P13" s="157" t="str">
        <f>IFERROR(IF(OR(LEN($D13)=0,LEN(M13)=0,LEN(O13)=0),"",IF(INDEX(Metrics!$F$6:$F$70,MATCH(Monthly_Analysis!$B13,Metrics!$B$6:$B$70,0))=Calc!$L$7,M13/O13*100,O13/M13*100)),100)</f>
        <v/>
      </c>
      <c r="Q13" s="158" t="str">
        <f>IFERROR(IF(OR(LEN($D13)=0,LEN(N13)=0,LEN(O13)=0),"",IF(INDEX(Metrics!$F$6:$F$70,MATCH(Monthly_Analysis!$B13,Metrics!$B$6:$B$70,0))=Calc!$L$7,N13/O13*100,O13/N13*100)),100)</f>
        <v/>
      </c>
      <c r="S13" s="3"/>
    </row>
    <row r="14" spans="1:20" x14ac:dyDescent="0.25">
      <c r="A14" s="3"/>
      <c r="B14" s="154">
        <f>IFERROR(IF(LEN(INDEX(Metrics!$B$6:$E$70,ROW($A14)-ROW($A$7),MATCH(B$7,Metrics!$B$5:$E$5,0)))=0,"",INDEX(Metrics!$B$6:$E$70,ROW($A14)-ROW($A$7),MATCH(B$7,Metrics!$B$5:$E$5,0))),"")</f>
        <v>107</v>
      </c>
      <c r="C14" s="181" t="str">
        <f>IFERROR(IF(LEN(INDEX(Metrics!$B$6:$E$70,ROW($A14)-ROW($A$7),MATCH(C$7,Metrics!$B$5:$E$5,0)))=0,"",INDEX(Metrics!$B$6:$E$70,ROW($A14)-ROW($A$7),MATCH(C$7,Metrics!$B$5:$E$5,0))),"")</f>
        <v>Efficiency and Speed</v>
      </c>
      <c r="D14" s="181" t="str">
        <f>IFERROR(IF(LEN(INDEX(Metrics!$B$6:$E$70,ROW($A14)-ROW($A$7),MATCH(D$7,Metrics!$B$5:$E$5,0)))=0,"",INDEX(Metrics!$B$6:$E$70,ROW($A14)-ROW($A$7),MATCH(D$7,Metrics!$B$5:$E$5,0))),"")</f>
        <v/>
      </c>
      <c r="E14" s="160" t="str">
        <f>IFERROR(IF(LEN(INDEX(Metrics!$B$6:$E$70,ROW($A14)-ROW($A$7),MATCH(E$7,Metrics!$B$5:$E$5,0)))=0,"",INDEX(Metrics!$B$6:$E$70,ROW($A14)-ROW($A$7),MATCH(E$7,Metrics!$B$5:$E$5,0))),"")</f>
        <v/>
      </c>
      <c r="F14" s="53"/>
      <c r="G14" s="203" t="str">
        <f>IFERROR(IF(D14="","",IF(LEN(INDEX(PY_Actual!$F$6:$Q$70,MATCH(Monthly_Analysis!$D14,PY_Actual!$D$6:$D$70,0),MATCH(Calc!$L$11,PY_Actual!$F$5:$Q$5,0)))=0,"",INDEX(PY_Actual!$F$6:$Q$70,MATCH(Monthly_Analysis!$D14,PY_Actual!$D$6:$D$70,0),MATCH(Calc!$L$11,PY_Actual!$F$5:$Q$5,0)))),"")</f>
        <v/>
      </c>
      <c r="H14" s="204" t="str">
        <f>IFERROR(IF(D14="","",IF(LEN(INDEX(CY_Target!$F$6:$Q$70,MATCH(Monthly_Analysis!$D14,CY_Target!$D$6:$D$70,0),MATCH(Calc!$L$10,CY_Target!$F$5:$Q$5,0)))=0,"",INDEX(CY_Target!$F$6:$Q$70,MATCH(Monthly_Analysis!$D14,CY_Target!$D$6:$D$70,0),MATCH(Calc!$L$10,CY_Target!$F$5:$Q$5,0)))),"")</f>
        <v/>
      </c>
      <c r="I14" s="204" t="str">
        <f>IFERROR(IF(D14="","",IF(LEN(INDEX(CY_Actual!$F$6:$Q$70,MATCH(Monthly_Analysis!$D14,CY_Actual!$D$6:$D$70,0),MATCH(Calc!$L$10,CY_Actual!$F$5:$Q$5,0)))=0,"",INDEX(CY_Actual!$F$6:$Q$70,MATCH(Monthly_Analysis!$D14,CY_Actual!$D$6:$D$70,0),MATCH(Calc!$L$10,CY_Actual!$F$5:$Q$5,0)))),"")</f>
        <v/>
      </c>
      <c r="J14" s="157" t="str">
        <f>IFERROR(IF(OR(LEN($D14)=0,LEN(G14)=0,LEN(I14)=0),"",IF(INDEX(Metrics!$F$6:$F$70,MATCH(Monthly_Analysis!$B14,Metrics!$B$6:$B$70,0))=Calc!$L$7,G14/I14*100,I14/G14*100)),100)</f>
        <v/>
      </c>
      <c r="K14" s="158" t="str">
        <f>IFERROR(IF(OR(LEN($D14)=0,LEN(H14)=0,LEN(I14)=0),"",IF(INDEX(Metrics!$F$6:$F$70,MATCH(Monthly_Analysis!$B14,Metrics!$B$6:$B$70,0))=Calc!$L$7,H14/I14*100,I14/H14*100)),100)</f>
        <v/>
      </c>
      <c r="L14" s="64"/>
      <c r="M14" s="203" t="str">
        <f>IFERROR(IF(B14="","",INDEX(PY_Actual_Cumulative!$F$6:$Q$70,MATCH(Monthly_Analysis!$B14,PY_Actual_Cumulative!$B$6:$B$70,0),MATCH(Calc!$L$11,PY_Actual_Cumulative!$F$5:$Q$5,0))),"")</f>
        <v/>
      </c>
      <c r="N14" s="204" t="str">
        <f>IFERROR(IF(B14="","",INDEX(CY_Target_Cumulative!$F$6:$Q$70,MATCH(Monthly_Analysis!$B14,CY_Target_Cumulative!$B$6:$B$70,0),MATCH(Calc!$L$10,CY_Target_Cumulative!$F$5:$Q$5,0))),"")</f>
        <v/>
      </c>
      <c r="O14" s="204" t="str">
        <f>IFERROR(IF(B14="","",INDEX(CY_Actual_Cumulative!$F$6:$Q$70,MATCH(Monthly_Analysis!$B14,CY_Actual_Cumulative!$B$6:$B$70,0),MATCH(Calc!$L$10,CY_Actual_Cumulative!$F$5:$Q$5,0))),"")</f>
        <v/>
      </c>
      <c r="P14" s="157" t="str">
        <f>IFERROR(IF(OR(LEN($D14)=0,LEN(M14)=0,LEN(O14)=0),"",IF(INDEX(Metrics!$F$6:$F$70,MATCH(Monthly_Analysis!$B14,Metrics!$B$6:$B$70,0))=Calc!$L$7,M14/O14*100,O14/M14*100)),100)</f>
        <v/>
      </c>
      <c r="Q14" s="158" t="str">
        <f>IFERROR(IF(OR(LEN($D14)=0,LEN(N14)=0,LEN(O14)=0),"",IF(INDEX(Metrics!$F$6:$F$70,MATCH(Monthly_Analysis!$B14,Metrics!$B$6:$B$70,0))=Calc!$L$7,N14/O14*100,O14/N14*100)),100)</f>
        <v/>
      </c>
      <c r="S14" s="3"/>
    </row>
    <row r="15" spans="1:20" x14ac:dyDescent="0.25">
      <c r="A15" s="3"/>
      <c r="B15" s="154">
        <f>IFERROR(IF(LEN(INDEX(Metrics!$B$6:$E$70,ROW($A15)-ROW($A$7),MATCH(B$7,Metrics!$B$5:$E$5,0)))=0,"",INDEX(Metrics!$B$6:$E$70,ROW($A15)-ROW($A$7),MATCH(B$7,Metrics!$B$5:$E$5,0))),"")</f>
        <v>201</v>
      </c>
      <c r="C15" s="181" t="str">
        <f>IFERROR(IF(LEN(INDEX(Metrics!$B$6:$E$70,ROW($A15)-ROW($A$7),MATCH(C$7,Metrics!$B$5:$E$5,0)))=0,"",INDEX(Metrics!$B$6:$E$70,ROW($A15)-ROW($A$7),MATCH(C$7,Metrics!$B$5:$E$5,0))),"")</f>
        <v>Cost and Investment</v>
      </c>
      <c r="D15" s="181" t="str">
        <f>IFERROR(IF(LEN(INDEX(Metrics!$B$6:$E$70,ROW($A15)-ROW($A$7),MATCH(D$7,Metrics!$B$5:$E$5,0)))=0,"",INDEX(Metrics!$B$6:$E$70,ROW($A15)-ROW($A$7),MATCH(D$7,Metrics!$B$5:$E$5,0))),"")</f>
        <v>Cost per Hire</v>
      </c>
      <c r="E15" s="160" t="str">
        <f>IFERROR(IF(LEN(INDEX(Metrics!$B$6:$E$70,ROW($A15)-ROW($A$7),MATCH(E$7,Metrics!$B$5:$E$5,0)))=0,"",INDEX(Metrics!$B$6:$E$70,ROW($A15)-ROW($A$7),MATCH(E$7,Metrics!$B$5:$E$5,0))),"")</f>
        <v>USD</v>
      </c>
      <c r="F15" s="53"/>
      <c r="G15" s="134">
        <f>IFERROR(IF(D15="","",IF(LEN(INDEX(PY_Actual!$F$6:$Q$70,MATCH(Monthly_Analysis!$D15,PY_Actual!$D$6:$D$70,0),MATCH(Calc!$L$11,PY_Actual!$F$5:$Q$5,0)))=0,"",INDEX(PY_Actual!$F$6:$Q$70,MATCH(Monthly_Analysis!$D15,PY_Actual!$D$6:$D$70,0),MATCH(Calc!$L$11,PY_Actual!$F$5:$Q$5,0)))),"")</f>
        <v>800</v>
      </c>
      <c r="H15" s="135">
        <f>IFERROR(IF(D15="","",IF(LEN(INDEX(CY_Target!$F$6:$Q$70,MATCH(Monthly_Analysis!$D15,CY_Target!$D$6:$D$70,0),MATCH(Calc!$L$10,CY_Target!$F$5:$Q$5,0)))=0,"",INDEX(CY_Target!$F$6:$Q$70,MATCH(Monthly_Analysis!$D15,CY_Target!$D$6:$D$70,0),MATCH(Calc!$L$10,CY_Target!$F$5:$Q$5,0)))),"")</f>
        <v>1000</v>
      </c>
      <c r="I15" s="135">
        <f>IFERROR(IF(D15="","",IF(LEN(INDEX(CY_Actual!$F$6:$Q$70,MATCH(Monthly_Analysis!$D15,CY_Actual!$D$6:$D$70,0),MATCH(Calc!$L$10,CY_Actual!$F$5:$Q$5,0)))=0,"",INDEX(CY_Actual!$F$6:$Q$70,MATCH(Monthly_Analysis!$D15,CY_Actual!$D$6:$D$70,0),MATCH(Calc!$L$10,CY_Actual!$F$5:$Q$5,0)))),"")</f>
        <v>1200</v>
      </c>
      <c r="J15" s="157">
        <f>IFERROR(IF(OR(LEN($D15)=0,LEN(G15)=0,LEN(I15)=0),"",IF(INDEX(Metrics!$F$6:$F$70,MATCH(Monthly_Analysis!$B15,Metrics!$B$6:$B$70,0))=Calc!$L$7,G15/I15*100,I15/G15*100)),100)</f>
        <v>66.666666666666657</v>
      </c>
      <c r="K15" s="158">
        <f>IFERROR(IF(OR(LEN($D15)=0,LEN(H15)=0,LEN(I15)=0),"",IF(INDEX(Metrics!$F$6:$F$70,MATCH(Monthly_Analysis!$B15,Metrics!$B$6:$B$70,0))=Calc!$L$7,H15/I15*100,I15/H15*100)),100)</f>
        <v>83.333333333333343</v>
      </c>
      <c r="L15" s="64"/>
      <c r="M15" s="134">
        <f>IFERROR(IF(B15="","",INDEX(PY_Actual_Cumulative!$F$6:$Q$70,MATCH(Monthly_Analysis!$B15,PY_Actual_Cumulative!$B$6:$B$70,0),MATCH(Calc!$L$11,PY_Actual_Cumulative!$F$5:$Q$5,0))),"")</f>
        <v>800</v>
      </c>
      <c r="N15" s="135">
        <f>IFERROR(IF(B15="","",INDEX(CY_Target_Cumulative!$F$6:$Q$70,MATCH(Monthly_Analysis!$B15,CY_Target_Cumulative!$B$6:$B$70,0),MATCH(Calc!$L$10,CY_Target_Cumulative!$F$5:$Q$5,0))),"")</f>
        <v>1000</v>
      </c>
      <c r="O15" s="135">
        <f>IFERROR(IF(B15="","",INDEX(CY_Actual_Cumulative!$F$6:$Q$70,MATCH(Monthly_Analysis!$B15,CY_Actual_Cumulative!$B$6:$B$70,0),MATCH(Calc!$L$10,CY_Actual_Cumulative!$F$5:$Q$5,0))),"")</f>
        <v>1200</v>
      </c>
      <c r="P15" s="157">
        <f>IFERROR(IF(OR(LEN($D15)=0,LEN(M15)=0,LEN(O15)=0),"",IF(INDEX(Metrics!$F$6:$F$70,MATCH(Monthly_Analysis!$B15,Metrics!$B$6:$B$70,0))=Calc!$L$7,M15/O15*100,O15/M15*100)),100)</f>
        <v>66.666666666666657</v>
      </c>
      <c r="Q15" s="158">
        <f>IFERROR(IF(OR(LEN($D15)=0,LEN(N15)=0,LEN(O15)=0),"",IF(INDEX(Metrics!$F$6:$F$70,MATCH(Monthly_Analysis!$B15,Metrics!$B$6:$B$70,0))=Calc!$L$7,N15/O15*100,O15/N15*100)),100)</f>
        <v>83.333333333333343</v>
      </c>
      <c r="S15" s="3"/>
    </row>
    <row r="16" spans="1:20" x14ac:dyDescent="0.25">
      <c r="A16" s="3"/>
      <c r="B16" s="154">
        <f>IFERROR(IF(LEN(INDEX(Metrics!$B$6:$E$70,ROW($A16)-ROW($A$7),MATCH(B$7,Metrics!$B$5:$E$5,0)))=0,"",INDEX(Metrics!$B$6:$E$70,ROW($A16)-ROW($A$7),MATCH(B$7,Metrics!$B$5:$E$5,0))),"")</f>
        <v>202</v>
      </c>
      <c r="C16" s="181" t="str">
        <f>IFERROR(IF(LEN(INDEX(Metrics!$B$6:$E$70,ROW($A16)-ROW($A$7),MATCH(C$7,Metrics!$B$5:$E$5,0)))=0,"",INDEX(Metrics!$B$6:$E$70,ROW($A16)-ROW($A$7),MATCH(C$7,Metrics!$B$5:$E$5,0))),"")</f>
        <v>Cost and Investment</v>
      </c>
      <c r="D16" s="181" t="str">
        <f>IFERROR(IF(LEN(INDEX(Metrics!$B$6:$E$70,ROW($A16)-ROW($A$7),MATCH(D$7,Metrics!$B$5:$E$5,0)))=0,"",INDEX(Metrics!$B$6:$E$70,ROW($A16)-ROW($A$7),MATCH(D$7,Metrics!$B$5:$E$5,0))),"")</f>
        <v>Recruitment Marketing ROI</v>
      </c>
      <c r="E16" s="160" t="str">
        <f>IFERROR(IF(LEN(INDEX(Metrics!$B$6:$E$70,ROW($A16)-ROW($A$7),MATCH(E$7,Metrics!$B$5:$E$5,0)))=0,"",INDEX(Metrics!$B$6:$E$70,ROW($A16)-ROW($A$7),MATCH(E$7,Metrics!$B$5:$E$5,0))),"")</f>
        <v>%</v>
      </c>
      <c r="F16" s="53"/>
      <c r="G16" s="149">
        <f>IFERROR(IF(D16="","",IF(LEN(INDEX(PY_Actual!$F$6:$Q$70,MATCH(Monthly_Analysis!$D16,PY_Actual!$D$6:$D$70,0),MATCH(Calc!$L$11,PY_Actual!$F$5:$Q$5,0)))=0,"",INDEX(PY_Actual!$F$6:$Q$70,MATCH(Monthly_Analysis!$D16,PY_Actual!$D$6:$D$70,0),MATCH(Calc!$L$11,PY_Actual!$F$5:$Q$5,0)))),"")</f>
        <v>0.12</v>
      </c>
      <c r="H16" s="150">
        <f>IFERROR(IF(D16="","",IF(LEN(INDEX(CY_Target!$F$6:$Q$70,MATCH(Monthly_Analysis!$D16,CY_Target!$D$6:$D$70,0),MATCH(Calc!$L$10,CY_Target!$F$5:$Q$5,0)))=0,"",INDEX(CY_Target!$F$6:$Q$70,MATCH(Monthly_Analysis!$D16,CY_Target!$D$6:$D$70,0),MATCH(Calc!$L$10,CY_Target!$F$5:$Q$5,0)))),"")</f>
        <v>0.15</v>
      </c>
      <c r="I16" s="150">
        <f>IFERROR(IF(D16="","",IF(LEN(INDEX(CY_Actual!$F$6:$Q$70,MATCH(Monthly_Analysis!$D16,CY_Actual!$D$6:$D$70,0),MATCH(Calc!$L$10,CY_Actual!$F$5:$Q$5,0)))=0,"",INDEX(CY_Actual!$F$6:$Q$70,MATCH(Monthly_Analysis!$D16,CY_Actual!$D$6:$D$70,0),MATCH(Calc!$L$10,CY_Actual!$F$5:$Q$5,0)))),"")</f>
        <v>0.1</v>
      </c>
      <c r="J16" s="157">
        <f>IFERROR(IF(OR(LEN($D16)=0,LEN(G16)=0,LEN(I16)=0),"",IF(INDEX(Metrics!$F$6:$F$70,MATCH(Monthly_Analysis!$B16,Metrics!$B$6:$B$70,0))=Calc!$L$7,G16/I16*100,I16/G16*100)),100)</f>
        <v>83.333333333333343</v>
      </c>
      <c r="K16" s="158">
        <f>IFERROR(IF(OR(LEN($D16)=0,LEN(H16)=0,LEN(I16)=0),"",IF(INDEX(Metrics!$F$6:$F$70,MATCH(Monthly_Analysis!$B16,Metrics!$B$6:$B$70,0))=Calc!$L$7,H16/I16*100,I16/H16*100)),100)</f>
        <v>66.666666666666671</v>
      </c>
      <c r="L16" s="64"/>
      <c r="M16" s="149">
        <f>IFERROR(IF(B16="","",INDEX(PY_Actual_Cumulative!$F$6:$Q$70,MATCH(Monthly_Analysis!$B16,PY_Actual_Cumulative!$B$6:$B$70,0),MATCH(Calc!$L$11,PY_Actual_Cumulative!$F$5:$Q$5,0))),"")</f>
        <v>0.12</v>
      </c>
      <c r="N16" s="150">
        <f>IFERROR(IF(B16="","",INDEX(CY_Target_Cumulative!$F$6:$Q$70,MATCH(Monthly_Analysis!$B16,CY_Target_Cumulative!$B$6:$B$70,0),MATCH(Calc!$L$10,CY_Target_Cumulative!$F$5:$Q$5,0))),"")</f>
        <v>0.15</v>
      </c>
      <c r="O16" s="150">
        <f>IFERROR(IF(B16="","",INDEX(CY_Actual_Cumulative!$F$6:$Q$70,MATCH(Monthly_Analysis!$B16,CY_Actual_Cumulative!$B$6:$B$70,0),MATCH(Calc!$L$10,CY_Actual_Cumulative!$F$5:$Q$5,0))),"")</f>
        <v>0.1</v>
      </c>
      <c r="P16" s="157">
        <f>IFERROR(IF(OR(LEN($D16)=0,LEN(M16)=0,LEN(O16)=0),"",IF(INDEX(Metrics!$F$6:$F$70,MATCH(Monthly_Analysis!$B16,Metrics!$B$6:$B$70,0))=Calc!$L$7,M16/O16*100,O16/M16*100)),100)</f>
        <v>83.333333333333343</v>
      </c>
      <c r="Q16" s="158">
        <f>IFERROR(IF(OR(LEN($D16)=0,LEN(N16)=0,LEN(O16)=0),"",IF(INDEX(Metrics!$F$6:$F$70,MATCH(Monthly_Analysis!$B16,Metrics!$B$6:$B$70,0))=Calc!$L$7,N16/O16*100,O16/N16*100)),100)</f>
        <v>66.666666666666671</v>
      </c>
      <c r="S16" s="3"/>
    </row>
    <row r="17" spans="1:19" x14ac:dyDescent="0.25">
      <c r="A17" s="3"/>
      <c r="B17" s="154">
        <f>IFERROR(IF(LEN(INDEX(Metrics!$B$6:$E$70,ROW($A17)-ROW($A$7),MATCH(B$7,Metrics!$B$5:$E$5,0)))=0,"",INDEX(Metrics!$B$6:$E$70,ROW($A17)-ROW($A$7),MATCH(B$7,Metrics!$B$5:$E$5,0))),"")</f>
        <v>203</v>
      </c>
      <c r="C17" s="181" t="str">
        <f>IFERROR(IF(LEN(INDEX(Metrics!$B$6:$E$70,ROW($A17)-ROW($A$7),MATCH(C$7,Metrics!$B$5:$E$5,0)))=0,"",INDEX(Metrics!$B$6:$E$70,ROW($A17)-ROW($A$7),MATCH(C$7,Metrics!$B$5:$E$5,0))),"")</f>
        <v>Cost and Investment</v>
      </c>
      <c r="D17" s="181" t="str">
        <f>IFERROR(IF(LEN(INDEX(Metrics!$B$6:$E$70,ROW($A17)-ROW($A$7),MATCH(D$7,Metrics!$B$5:$E$5,0)))=0,"",INDEX(Metrics!$B$6:$E$70,ROW($A17)-ROW($A$7),MATCH(D$7,Metrics!$B$5:$E$5,0))),"")</f>
        <v>Recruitment Cost Ratio</v>
      </c>
      <c r="E17" s="160" t="str">
        <f>IFERROR(IF(LEN(INDEX(Metrics!$B$6:$E$70,ROW($A17)-ROW($A$7),MATCH(E$7,Metrics!$B$5:$E$5,0)))=0,"",INDEX(Metrics!$B$6:$E$70,ROW($A17)-ROW($A$7),MATCH(E$7,Metrics!$B$5:$E$5,0))),"")</f>
        <v>%</v>
      </c>
      <c r="F17" s="53"/>
      <c r="G17" s="149">
        <f>IFERROR(IF(D17="","",IF(LEN(INDEX(PY_Actual!$F$6:$Q$70,MATCH(Monthly_Analysis!$D17,PY_Actual!$D$6:$D$70,0),MATCH(Calc!$L$11,PY_Actual!$F$5:$Q$5,0)))=0,"",INDEX(PY_Actual!$F$6:$Q$70,MATCH(Monthly_Analysis!$D17,PY_Actual!$D$6:$D$70,0),MATCH(Calc!$L$11,PY_Actual!$F$5:$Q$5,0)))),"")</f>
        <v>0.03</v>
      </c>
      <c r="H17" s="150">
        <f>IFERROR(IF(D17="","",IF(LEN(INDEX(CY_Target!$F$6:$Q$70,MATCH(Monthly_Analysis!$D17,CY_Target!$D$6:$D$70,0),MATCH(Calc!$L$10,CY_Target!$F$5:$Q$5,0)))=0,"",INDEX(CY_Target!$F$6:$Q$70,MATCH(Monthly_Analysis!$D17,CY_Target!$D$6:$D$70,0),MATCH(Calc!$L$10,CY_Target!$F$5:$Q$5,0)))),"")</f>
        <v>0.02</v>
      </c>
      <c r="I17" s="150">
        <f>IFERROR(IF(D17="","",IF(LEN(INDEX(CY_Actual!$F$6:$Q$70,MATCH(Monthly_Analysis!$D17,CY_Actual!$D$6:$D$70,0),MATCH(Calc!$L$10,CY_Actual!$F$5:$Q$5,0)))=0,"",INDEX(CY_Actual!$F$6:$Q$70,MATCH(Monthly_Analysis!$D17,CY_Actual!$D$6:$D$70,0),MATCH(Calc!$L$10,CY_Actual!$F$5:$Q$5,0)))),"")</f>
        <v>0.03</v>
      </c>
      <c r="J17" s="157">
        <f>IFERROR(IF(OR(LEN($D17)=0,LEN(G17)=0,LEN(I17)=0),"",IF(INDEX(Metrics!$F$6:$F$70,MATCH(Monthly_Analysis!$B17,Metrics!$B$6:$B$70,0))=Calc!$L$7,G17/I17*100,I17/G17*100)),100)</f>
        <v>100</v>
      </c>
      <c r="K17" s="158">
        <f>IFERROR(IF(OR(LEN($D17)=0,LEN(H17)=0,LEN(I17)=0),"",IF(INDEX(Metrics!$F$6:$F$70,MATCH(Monthly_Analysis!$B17,Metrics!$B$6:$B$70,0))=Calc!$L$7,H17/I17*100,I17/H17*100)),100)</f>
        <v>66.666666666666671</v>
      </c>
      <c r="L17" s="64"/>
      <c r="M17" s="149">
        <f>IFERROR(IF(B17="","",INDEX(PY_Actual_Cumulative!$F$6:$Q$70,MATCH(Monthly_Analysis!$B17,PY_Actual_Cumulative!$B$6:$B$70,0),MATCH(Calc!$L$11,PY_Actual_Cumulative!$F$5:$Q$5,0))),"")</f>
        <v>0.03</v>
      </c>
      <c r="N17" s="150">
        <f>IFERROR(IF(B17="","",INDEX(CY_Target_Cumulative!$F$6:$Q$70,MATCH(Monthly_Analysis!$B17,CY_Target_Cumulative!$B$6:$B$70,0),MATCH(Calc!$L$10,CY_Target_Cumulative!$F$5:$Q$5,0))),"")</f>
        <v>0.02</v>
      </c>
      <c r="O17" s="150">
        <f>IFERROR(IF(B17="","",INDEX(CY_Actual_Cumulative!$F$6:$Q$70,MATCH(Monthly_Analysis!$B17,CY_Actual_Cumulative!$B$6:$B$70,0),MATCH(Calc!$L$10,CY_Actual_Cumulative!$F$5:$Q$5,0))),"")</f>
        <v>0.03</v>
      </c>
      <c r="P17" s="157">
        <f>IFERROR(IF(OR(LEN($D17)=0,LEN(M17)=0,LEN(O17)=0),"",IF(INDEX(Metrics!$F$6:$F$70,MATCH(Monthly_Analysis!$B17,Metrics!$B$6:$B$70,0))=Calc!$L$7,M17/O17*100,O17/M17*100)),100)</f>
        <v>100</v>
      </c>
      <c r="Q17" s="158">
        <f>IFERROR(IF(OR(LEN($D17)=0,LEN(N17)=0,LEN(O17)=0),"",IF(INDEX(Metrics!$F$6:$F$70,MATCH(Monthly_Analysis!$B17,Metrics!$B$6:$B$70,0))=Calc!$L$7,N17/O17*100,O17/N17*100)),100)</f>
        <v>66.666666666666671</v>
      </c>
      <c r="S17" s="3"/>
    </row>
    <row r="18" spans="1:19" x14ac:dyDescent="0.25">
      <c r="A18" s="3"/>
      <c r="B18" s="154">
        <f>IFERROR(IF(LEN(INDEX(Metrics!$B$6:$E$70,ROW($A18)-ROW($A$7),MATCH(B$7,Metrics!$B$5:$E$5,0)))=0,"",INDEX(Metrics!$B$6:$E$70,ROW($A18)-ROW($A$7),MATCH(B$7,Metrics!$B$5:$E$5,0))),"")</f>
        <v>204</v>
      </c>
      <c r="C18" s="181" t="str">
        <f>IFERROR(IF(LEN(INDEX(Metrics!$B$6:$E$70,ROW($A18)-ROW($A$7),MATCH(C$7,Metrics!$B$5:$E$5,0)))=0,"",INDEX(Metrics!$B$6:$E$70,ROW($A18)-ROW($A$7),MATCH(C$7,Metrics!$B$5:$E$5,0))),"")</f>
        <v>Cost and Investment</v>
      </c>
      <c r="D18" s="181" t="str">
        <f>IFERROR(IF(LEN(INDEX(Metrics!$B$6:$E$70,ROW($A18)-ROW($A$7),MATCH(D$7,Metrics!$B$5:$E$5,0)))=0,"",INDEX(Metrics!$B$6:$E$70,ROW($A18)-ROW($A$7),MATCH(D$7,Metrics!$B$5:$E$5,0))),"")</f>
        <v/>
      </c>
      <c r="E18" s="160" t="str">
        <f>IFERROR(IF(LEN(INDEX(Metrics!$B$6:$E$70,ROW($A18)-ROW($A$7),MATCH(E$7,Metrics!$B$5:$E$5,0)))=0,"",INDEX(Metrics!$B$6:$E$70,ROW($A18)-ROW($A$7),MATCH(E$7,Metrics!$B$5:$E$5,0))),"")</f>
        <v/>
      </c>
      <c r="F18" s="53"/>
      <c r="G18" s="203" t="str">
        <f>IFERROR(IF(D18="","",IF(LEN(INDEX(PY_Actual!$F$6:$Q$70,MATCH(Monthly_Analysis!$D18,PY_Actual!$D$6:$D$70,0),MATCH(Calc!$L$11,PY_Actual!$F$5:$Q$5,0)))=0,"",INDEX(PY_Actual!$F$6:$Q$70,MATCH(Monthly_Analysis!$D18,PY_Actual!$D$6:$D$70,0),MATCH(Calc!$L$11,PY_Actual!$F$5:$Q$5,0)))),"")</f>
        <v/>
      </c>
      <c r="H18" s="204" t="str">
        <f>IFERROR(IF(D18="","",IF(LEN(INDEX(CY_Target!$F$6:$Q$70,MATCH(Monthly_Analysis!$D18,CY_Target!$D$6:$D$70,0),MATCH(Calc!$L$10,CY_Target!$F$5:$Q$5,0)))=0,"",INDEX(CY_Target!$F$6:$Q$70,MATCH(Monthly_Analysis!$D18,CY_Target!$D$6:$D$70,0),MATCH(Calc!$L$10,CY_Target!$F$5:$Q$5,0)))),"")</f>
        <v/>
      </c>
      <c r="I18" s="204" t="str">
        <f>IFERROR(IF(D18="","",IF(LEN(INDEX(CY_Actual!$F$6:$Q$70,MATCH(Monthly_Analysis!$D18,CY_Actual!$D$6:$D$70,0),MATCH(Calc!$L$10,CY_Actual!$F$5:$Q$5,0)))=0,"",INDEX(CY_Actual!$F$6:$Q$70,MATCH(Monthly_Analysis!$D18,CY_Actual!$D$6:$D$70,0),MATCH(Calc!$L$10,CY_Actual!$F$5:$Q$5,0)))),"")</f>
        <v/>
      </c>
      <c r="J18" s="157" t="str">
        <f>IFERROR(IF(OR(LEN($D18)=0,LEN(G18)=0,LEN(I18)=0),"",IF(INDEX(Metrics!$F$6:$F$70,MATCH(Monthly_Analysis!$B18,Metrics!$B$6:$B$70,0))=Calc!$L$7,G18/I18*100,I18/G18*100)),100)</f>
        <v/>
      </c>
      <c r="K18" s="158" t="str">
        <f>IFERROR(IF(OR(LEN($D18)=0,LEN(H18)=0,LEN(I18)=0),"",IF(INDEX(Metrics!$F$6:$F$70,MATCH(Monthly_Analysis!$B18,Metrics!$B$6:$B$70,0))=Calc!$L$7,H18/I18*100,I18/H18*100)),100)</f>
        <v/>
      </c>
      <c r="L18" s="64"/>
      <c r="M18" s="203" t="str">
        <f>IFERROR(IF(B18="","",INDEX(PY_Actual_Cumulative!$F$6:$Q$70,MATCH(Monthly_Analysis!$B18,PY_Actual_Cumulative!$B$6:$B$70,0),MATCH(Calc!$L$11,PY_Actual_Cumulative!$F$5:$Q$5,0))),"")</f>
        <v/>
      </c>
      <c r="N18" s="204" t="str">
        <f>IFERROR(IF(B18="","",INDEX(CY_Target_Cumulative!$F$6:$Q$70,MATCH(Monthly_Analysis!$B18,CY_Target_Cumulative!$B$6:$B$70,0),MATCH(Calc!$L$10,CY_Target_Cumulative!$F$5:$Q$5,0))),"")</f>
        <v/>
      </c>
      <c r="O18" s="204" t="str">
        <f>IFERROR(IF(B18="","",INDEX(CY_Actual_Cumulative!$F$6:$Q$70,MATCH(Monthly_Analysis!$B18,CY_Actual_Cumulative!$B$6:$B$70,0),MATCH(Calc!$L$10,CY_Actual_Cumulative!$F$5:$Q$5,0))),"")</f>
        <v/>
      </c>
      <c r="P18" s="157" t="str">
        <f>IFERROR(IF(OR(LEN($D18)=0,LEN(M18)=0,LEN(O18)=0),"",IF(INDEX(Metrics!$F$6:$F$70,MATCH(Monthly_Analysis!$B18,Metrics!$B$6:$B$70,0))=Calc!$L$7,M18/O18*100,O18/M18*100)),100)</f>
        <v/>
      </c>
      <c r="Q18" s="158" t="str">
        <f>IFERROR(IF(OR(LEN($D18)=0,LEN(N18)=0,LEN(O18)=0),"",IF(INDEX(Metrics!$F$6:$F$70,MATCH(Monthly_Analysis!$B18,Metrics!$B$6:$B$70,0))=Calc!$L$7,N18/O18*100,O18/N18*100)),100)</f>
        <v/>
      </c>
      <c r="S18" s="3"/>
    </row>
    <row r="19" spans="1:19" x14ac:dyDescent="0.25">
      <c r="A19" s="3"/>
      <c r="B19" s="154">
        <f>IFERROR(IF(LEN(INDEX(Metrics!$B$6:$E$70,ROW($A19)-ROW($A$7),MATCH(B$7,Metrics!$B$5:$E$5,0)))=0,"",INDEX(Metrics!$B$6:$E$70,ROW($A19)-ROW($A$7),MATCH(B$7,Metrics!$B$5:$E$5,0))),"")</f>
        <v>205</v>
      </c>
      <c r="C19" s="181" t="str">
        <f>IFERROR(IF(LEN(INDEX(Metrics!$B$6:$E$70,ROW($A19)-ROW($A$7),MATCH(C$7,Metrics!$B$5:$E$5,0)))=0,"",INDEX(Metrics!$B$6:$E$70,ROW($A19)-ROW($A$7),MATCH(C$7,Metrics!$B$5:$E$5,0))),"")</f>
        <v>Cost and Investment</v>
      </c>
      <c r="D19" s="181" t="str">
        <f>IFERROR(IF(LEN(INDEX(Metrics!$B$6:$E$70,ROW($A19)-ROW($A$7),MATCH(D$7,Metrics!$B$5:$E$5,0)))=0,"",INDEX(Metrics!$B$6:$E$70,ROW($A19)-ROW($A$7),MATCH(D$7,Metrics!$B$5:$E$5,0))),"")</f>
        <v/>
      </c>
      <c r="E19" s="160" t="str">
        <f>IFERROR(IF(LEN(INDEX(Metrics!$B$6:$E$70,ROW($A19)-ROW($A$7),MATCH(E$7,Metrics!$B$5:$E$5,0)))=0,"",INDEX(Metrics!$B$6:$E$70,ROW($A19)-ROW($A$7),MATCH(E$7,Metrics!$B$5:$E$5,0))),"")</f>
        <v/>
      </c>
      <c r="F19" s="53"/>
      <c r="G19" s="203" t="str">
        <f>IFERROR(IF(D19="","",IF(LEN(INDEX(PY_Actual!$F$6:$Q$70,MATCH(Monthly_Analysis!$D19,PY_Actual!$D$6:$D$70,0),MATCH(Calc!$L$11,PY_Actual!$F$5:$Q$5,0)))=0,"",INDEX(PY_Actual!$F$6:$Q$70,MATCH(Monthly_Analysis!$D19,PY_Actual!$D$6:$D$70,0),MATCH(Calc!$L$11,PY_Actual!$F$5:$Q$5,0)))),"")</f>
        <v/>
      </c>
      <c r="H19" s="204" t="str">
        <f>IFERROR(IF(D19="","",IF(LEN(INDEX(CY_Target!$F$6:$Q$70,MATCH(Monthly_Analysis!$D19,CY_Target!$D$6:$D$70,0),MATCH(Calc!$L$10,CY_Target!$F$5:$Q$5,0)))=0,"",INDEX(CY_Target!$F$6:$Q$70,MATCH(Monthly_Analysis!$D19,CY_Target!$D$6:$D$70,0),MATCH(Calc!$L$10,CY_Target!$F$5:$Q$5,0)))),"")</f>
        <v/>
      </c>
      <c r="I19" s="204" t="str">
        <f>IFERROR(IF(D19="","",IF(LEN(INDEX(CY_Actual!$F$6:$Q$70,MATCH(Monthly_Analysis!$D19,CY_Actual!$D$6:$D$70,0),MATCH(Calc!$L$10,CY_Actual!$F$5:$Q$5,0)))=0,"",INDEX(CY_Actual!$F$6:$Q$70,MATCH(Monthly_Analysis!$D19,CY_Actual!$D$6:$D$70,0),MATCH(Calc!$L$10,CY_Actual!$F$5:$Q$5,0)))),"")</f>
        <v/>
      </c>
      <c r="J19" s="157" t="str">
        <f>IFERROR(IF(OR(LEN($D19)=0,LEN(G19)=0,LEN(I19)=0),"",IF(INDEX(Metrics!$F$6:$F$70,MATCH(Monthly_Analysis!$B19,Metrics!$B$6:$B$70,0))=Calc!$L$7,G19/I19*100,I19/G19*100)),100)</f>
        <v/>
      </c>
      <c r="K19" s="158" t="str">
        <f>IFERROR(IF(OR(LEN($D19)=0,LEN(H19)=0,LEN(I19)=0),"",IF(INDEX(Metrics!$F$6:$F$70,MATCH(Monthly_Analysis!$B19,Metrics!$B$6:$B$70,0))=Calc!$L$7,H19/I19*100,I19/H19*100)),100)</f>
        <v/>
      </c>
      <c r="L19" s="64"/>
      <c r="M19" s="203" t="str">
        <f>IFERROR(IF(B19="","",INDEX(PY_Actual_Cumulative!$F$6:$Q$70,MATCH(Monthly_Analysis!$B19,PY_Actual_Cumulative!$B$6:$B$70,0),MATCH(Calc!$L$11,PY_Actual_Cumulative!$F$5:$Q$5,0))),"")</f>
        <v/>
      </c>
      <c r="N19" s="204" t="str">
        <f>IFERROR(IF(B19="","",INDEX(CY_Target_Cumulative!$F$6:$Q$70,MATCH(Monthly_Analysis!$B19,CY_Target_Cumulative!$B$6:$B$70,0),MATCH(Calc!$L$10,CY_Target_Cumulative!$F$5:$Q$5,0))),"")</f>
        <v/>
      </c>
      <c r="O19" s="204" t="str">
        <f>IFERROR(IF(B19="","",INDEX(CY_Actual_Cumulative!$F$6:$Q$70,MATCH(Monthly_Analysis!$B19,CY_Actual_Cumulative!$B$6:$B$70,0),MATCH(Calc!$L$10,CY_Actual_Cumulative!$F$5:$Q$5,0))),"")</f>
        <v/>
      </c>
      <c r="P19" s="157" t="str">
        <f>IFERROR(IF(OR(LEN($D19)=0,LEN(M19)=0,LEN(O19)=0),"",IF(INDEX(Metrics!$F$6:$F$70,MATCH(Monthly_Analysis!$B19,Metrics!$B$6:$B$70,0))=Calc!$L$7,M19/O19*100,O19/M19*100)),100)</f>
        <v/>
      </c>
      <c r="Q19" s="158" t="str">
        <f>IFERROR(IF(OR(LEN($D19)=0,LEN(N19)=0,LEN(O19)=0),"",IF(INDEX(Metrics!$F$6:$F$70,MATCH(Monthly_Analysis!$B19,Metrics!$B$6:$B$70,0))=Calc!$L$7,N19/O19*100,O19/N19*100)),100)</f>
        <v/>
      </c>
      <c r="S19" s="3"/>
    </row>
    <row r="20" spans="1:19" x14ac:dyDescent="0.25">
      <c r="A20" s="3"/>
      <c r="B20" s="154">
        <f>IFERROR(IF(LEN(INDEX(Metrics!$B$6:$E$70,ROW($A20)-ROW($A$7),MATCH(B$7,Metrics!$B$5:$E$5,0)))=0,"",INDEX(Metrics!$B$6:$E$70,ROW($A20)-ROW($A$7),MATCH(B$7,Metrics!$B$5:$E$5,0))),"")</f>
        <v>301</v>
      </c>
      <c r="C20" s="181" t="str">
        <f>IFERROR(IF(LEN(INDEX(Metrics!$B$6:$E$70,ROW($A20)-ROW($A$7),MATCH(C$7,Metrics!$B$5:$E$5,0)))=0,"",INDEX(Metrics!$B$6:$E$70,ROW($A20)-ROW($A$7),MATCH(C$7,Metrics!$B$5:$E$5,0))),"")</f>
        <v>Quality &amp; Performance</v>
      </c>
      <c r="D20" s="181" t="str">
        <f>IFERROR(IF(LEN(INDEX(Metrics!$B$6:$E$70,ROW($A20)-ROW($A$7),MATCH(D$7,Metrics!$B$5:$E$5,0)))=0,"",INDEX(Metrics!$B$6:$E$70,ROW($A20)-ROW($A$7),MATCH(D$7,Metrics!$B$5:$E$5,0))),"")</f>
        <v>Performance of Hire</v>
      </c>
      <c r="E20" s="160" t="str">
        <f>IFERROR(IF(LEN(INDEX(Metrics!$B$6:$E$70,ROW($A20)-ROW($A$7),MATCH(E$7,Metrics!$B$5:$E$5,0)))=0,"",INDEX(Metrics!$B$6:$E$70,ROW($A20)-ROW($A$7),MATCH(E$7,Metrics!$B$5:$E$5,0))),"")</f>
        <v>Points</v>
      </c>
      <c r="F20" s="53"/>
      <c r="G20" s="134">
        <f>IFERROR(IF(D20="","",IF(LEN(INDEX(PY_Actual!$F$6:$Q$70,MATCH(Monthly_Analysis!$D20,PY_Actual!$D$6:$D$70,0),MATCH(Calc!$L$11,PY_Actual!$F$5:$Q$5,0)))=0,"",INDEX(PY_Actual!$F$6:$Q$70,MATCH(Monthly_Analysis!$D20,PY_Actual!$D$6:$D$70,0),MATCH(Calc!$L$11,PY_Actual!$F$5:$Q$5,0)))),"")</f>
        <v>85</v>
      </c>
      <c r="H20" s="135">
        <f>IFERROR(IF(D20="","",IF(LEN(INDEX(CY_Target!$F$6:$Q$70,MATCH(Monthly_Analysis!$D20,CY_Target!$D$6:$D$70,0),MATCH(Calc!$L$10,CY_Target!$F$5:$Q$5,0)))=0,"",INDEX(CY_Target!$F$6:$Q$70,MATCH(Monthly_Analysis!$D20,CY_Target!$D$6:$D$70,0),MATCH(Calc!$L$10,CY_Target!$F$5:$Q$5,0)))),"")</f>
        <v>85</v>
      </c>
      <c r="I20" s="135">
        <f>IFERROR(IF(D20="","",IF(LEN(INDEX(CY_Actual!$F$6:$Q$70,MATCH(Monthly_Analysis!$D20,CY_Actual!$D$6:$D$70,0),MATCH(Calc!$L$10,CY_Actual!$F$5:$Q$5,0)))=0,"",INDEX(CY_Actual!$F$6:$Q$70,MATCH(Monthly_Analysis!$D20,CY_Actual!$D$6:$D$70,0),MATCH(Calc!$L$10,CY_Actual!$F$5:$Q$5,0)))),"")</f>
        <v>75</v>
      </c>
      <c r="J20" s="157">
        <f>IFERROR(IF(OR(LEN($D20)=0,LEN(G20)=0,LEN(I20)=0),"",IF(INDEX(Metrics!$F$6:$F$70,MATCH(Monthly_Analysis!$B20,Metrics!$B$6:$B$70,0))=Calc!$L$7,G20/I20*100,I20/G20*100)),100)</f>
        <v>88.235294117647058</v>
      </c>
      <c r="K20" s="158">
        <f>IFERROR(IF(OR(LEN($D20)=0,LEN(H20)=0,LEN(I20)=0),"",IF(INDEX(Metrics!$F$6:$F$70,MATCH(Monthly_Analysis!$B20,Metrics!$B$6:$B$70,0))=Calc!$L$7,H20/I20*100,I20/H20*100)),100)</f>
        <v>88.235294117647058</v>
      </c>
      <c r="L20" s="64"/>
      <c r="M20" s="134">
        <f>IFERROR(IF(B20="","",INDEX(PY_Actual_Cumulative!$F$6:$Q$70,MATCH(Monthly_Analysis!$B20,PY_Actual_Cumulative!$B$6:$B$70,0),MATCH(Calc!$L$11,PY_Actual_Cumulative!$F$5:$Q$5,0))),"")</f>
        <v>85</v>
      </c>
      <c r="N20" s="135">
        <f>IFERROR(IF(B20="","",INDEX(CY_Target_Cumulative!$F$6:$Q$70,MATCH(Monthly_Analysis!$B20,CY_Target_Cumulative!$B$6:$B$70,0),MATCH(Calc!$L$10,CY_Target_Cumulative!$F$5:$Q$5,0))),"")</f>
        <v>85</v>
      </c>
      <c r="O20" s="135">
        <f>IFERROR(IF(B20="","",INDEX(CY_Actual_Cumulative!$F$6:$Q$70,MATCH(Monthly_Analysis!$B20,CY_Actual_Cumulative!$B$6:$B$70,0),MATCH(Calc!$L$10,CY_Actual_Cumulative!$F$5:$Q$5,0))),"")</f>
        <v>75</v>
      </c>
      <c r="P20" s="157">
        <f>IFERROR(IF(OR(LEN($D20)=0,LEN(M20)=0,LEN(O20)=0),"",IF(INDEX(Metrics!$F$6:$F$70,MATCH(Monthly_Analysis!$B20,Metrics!$B$6:$B$70,0))=Calc!$L$7,M20/O20*100,O20/M20*100)),100)</f>
        <v>88.235294117647058</v>
      </c>
      <c r="Q20" s="158">
        <f>IFERROR(IF(OR(LEN($D20)=0,LEN(N20)=0,LEN(O20)=0),"",IF(INDEX(Metrics!$F$6:$F$70,MATCH(Monthly_Analysis!$B20,Metrics!$B$6:$B$70,0))=Calc!$L$7,N20/O20*100,O20/N20*100)),100)</f>
        <v>88.235294117647058</v>
      </c>
      <c r="S20" s="18"/>
    </row>
    <row r="21" spans="1:19" x14ac:dyDescent="0.25">
      <c r="A21" s="3"/>
      <c r="B21" s="154">
        <f>IFERROR(IF(LEN(INDEX(Metrics!$B$6:$E$70,ROW($A21)-ROW($A$7),MATCH(B$7,Metrics!$B$5:$E$5,0)))=0,"",INDEX(Metrics!$B$6:$E$70,ROW($A21)-ROW($A$7),MATCH(B$7,Metrics!$B$5:$E$5,0))),"")</f>
        <v>302</v>
      </c>
      <c r="C21" s="181" t="str">
        <f>IFERROR(IF(LEN(INDEX(Metrics!$B$6:$E$70,ROW($A21)-ROW($A$7),MATCH(C$7,Metrics!$B$5:$E$5,0)))=0,"",INDEX(Metrics!$B$6:$E$70,ROW($A21)-ROW($A$7),MATCH(C$7,Metrics!$B$5:$E$5,0))),"")</f>
        <v>Quality &amp; Performance</v>
      </c>
      <c r="D21" s="181" t="str">
        <f>IFERROR(IF(LEN(INDEX(Metrics!$B$6:$E$70,ROW($A21)-ROW($A$7),MATCH(D$7,Metrics!$B$5:$E$5,0)))=0,"",INDEX(Metrics!$B$6:$E$70,ROW($A21)-ROW($A$7),MATCH(D$7,Metrics!$B$5:$E$5,0))),"")</f>
        <v>First-Year Attrition</v>
      </c>
      <c r="E21" s="160" t="str">
        <f>IFERROR(IF(LEN(INDEX(Metrics!$B$6:$E$70,ROW($A21)-ROW($A$7),MATCH(E$7,Metrics!$B$5:$E$5,0)))=0,"",INDEX(Metrics!$B$6:$E$70,ROW($A21)-ROW($A$7),MATCH(E$7,Metrics!$B$5:$E$5,0))),"")</f>
        <v>%</v>
      </c>
      <c r="F21" s="53"/>
      <c r="G21" s="132">
        <f>IFERROR(IF(D21="","",IF(LEN(INDEX(PY_Actual!$F$6:$Q$70,MATCH(Monthly_Analysis!$D21,PY_Actual!$D$6:$D$70,0),MATCH(Calc!$L$11,PY_Actual!$F$5:$Q$5,0)))=0,"",INDEX(PY_Actual!$F$6:$Q$70,MATCH(Monthly_Analysis!$D21,PY_Actual!$D$6:$D$70,0),MATCH(Calc!$L$11,PY_Actual!$F$5:$Q$5,0)))),"")</f>
        <v>0.05</v>
      </c>
      <c r="H21" s="133">
        <f>IFERROR(IF(D21="","",IF(LEN(INDEX(CY_Target!$F$6:$Q$70,MATCH(Monthly_Analysis!$D21,CY_Target!$D$6:$D$70,0),MATCH(Calc!$L$10,CY_Target!$F$5:$Q$5,0)))=0,"",INDEX(CY_Target!$F$6:$Q$70,MATCH(Monthly_Analysis!$D21,CY_Target!$D$6:$D$70,0),MATCH(Calc!$L$10,CY_Target!$F$5:$Q$5,0)))),"")</f>
        <v>0.1</v>
      </c>
      <c r="I21" s="133">
        <f>IFERROR(IF(D21="","",IF(LEN(INDEX(CY_Actual!$F$6:$Q$70,MATCH(Monthly_Analysis!$D21,CY_Actual!$D$6:$D$70,0),MATCH(Calc!$L$10,CY_Actual!$F$5:$Q$5,0)))=0,"",INDEX(CY_Actual!$F$6:$Q$70,MATCH(Monthly_Analysis!$D21,CY_Actual!$D$6:$D$70,0),MATCH(Calc!$L$10,CY_Actual!$F$5:$Q$5,0)))),"")</f>
        <v>0.08</v>
      </c>
      <c r="J21" s="157">
        <f>IFERROR(IF(OR(LEN($D21)=0,LEN(G21)=0,LEN(I21)=0),"",IF(INDEX(Metrics!$F$6:$F$70,MATCH(Monthly_Analysis!$B21,Metrics!$B$6:$B$70,0))=Calc!$L$7,G21/I21*100,I21/G21*100)),100)</f>
        <v>62.5</v>
      </c>
      <c r="K21" s="158">
        <f>IFERROR(IF(OR(LEN($D21)=0,LEN(H21)=0,LEN(I21)=0),"",IF(INDEX(Metrics!$F$6:$F$70,MATCH(Monthly_Analysis!$B21,Metrics!$B$6:$B$70,0))=Calc!$L$7,H21/I21*100,I21/H21*100)),100)</f>
        <v>125</v>
      </c>
      <c r="L21" s="64"/>
      <c r="M21" s="132">
        <f>IFERROR(IF(B21="","",INDEX(PY_Actual_Cumulative!$F$6:$Q$70,MATCH(Monthly_Analysis!$B21,PY_Actual_Cumulative!$B$6:$B$70,0),MATCH(Calc!$L$11,PY_Actual_Cumulative!$F$5:$Q$5,0))),"")</f>
        <v>0.05</v>
      </c>
      <c r="N21" s="133">
        <f>IFERROR(IF(B21="","",INDEX(CY_Target_Cumulative!$F$6:$Q$70,MATCH(Monthly_Analysis!$B21,CY_Target_Cumulative!$B$6:$B$70,0),MATCH(Calc!$L$10,CY_Target_Cumulative!$F$5:$Q$5,0))),"")</f>
        <v>0.1</v>
      </c>
      <c r="O21" s="133">
        <f>IFERROR(IF(B21="","",INDEX(CY_Actual_Cumulative!$F$6:$Q$70,MATCH(Monthly_Analysis!$B21,CY_Actual_Cumulative!$B$6:$B$70,0),MATCH(Calc!$L$10,CY_Actual_Cumulative!$F$5:$Q$5,0))),"")</f>
        <v>0.08</v>
      </c>
      <c r="P21" s="157">
        <f>IFERROR(IF(OR(LEN($D21)=0,LEN(M21)=0,LEN(O21)=0),"",IF(INDEX(Metrics!$F$6:$F$70,MATCH(Monthly_Analysis!$B21,Metrics!$B$6:$B$70,0))=Calc!$L$7,M21/O21*100,O21/M21*100)),100)</f>
        <v>62.5</v>
      </c>
      <c r="Q21" s="158">
        <f>IFERROR(IF(OR(LEN($D21)=0,LEN(N21)=0,LEN(O21)=0),"",IF(INDEX(Metrics!$F$6:$F$70,MATCH(Monthly_Analysis!$B21,Metrics!$B$6:$B$70,0))=Calc!$L$7,N21/O21*100,O21/N21*100)),100)</f>
        <v>125</v>
      </c>
      <c r="S21" s="18"/>
    </row>
    <row r="22" spans="1:19" x14ac:dyDescent="0.25">
      <c r="A22" s="3"/>
      <c r="B22" s="154">
        <f>IFERROR(IF(LEN(INDEX(Metrics!$B$6:$E$70,ROW($A22)-ROW($A$7),MATCH(B$7,Metrics!$B$5:$E$5,0)))=0,"",INDEX(Metrics!$B$6:$E$70,ROW($A22)-ROW($A$7),MATCH(B$7,Metrics!$B$5:$E$5,0))),"")</f>
        <v>303</v>
      </c>
      <c r="C22" s="181" t="str">
        <f>IFERROR(IF(LEN(INDEX(Metrics!$B$6:$E$70,ROW($A22)-ROW($A$7),MATCH(C$7,Metrics!$B$5:$E$5,0)))=0,"",INDEX(Metrics!$B$6:$E$70,ROW($A22)-ROW($A$7),MATCH(C$7,Metrics!$B$5:$E$5,0))),"")</f>
        <v>Quality &amp; Performance</v>
      </c>
      <c r="D22" s="181" t="str">
        <f>IFERROR(IF(LEN(INDEX(Metrics!$B$6:$E$70,ROW($A22)-ROW($A$7),MATCH(D$7,Metrics!$B$5:$E$5,0)))=0,"",INDEX(Metrics!$B$6:$E$70,ROW($A22)-ROW($A$7),MATCH(D$7,Metrics!$B$5:$E$5,0))),"")</f>
        <v>Internal Mobility Rate</v>
      </c>
      <c r="E22" s="160" t="str">
        <f>IFERROR(IF(LEN(INDEX(Metrics!$B$6:$E$70,ROW($A22)-ROW($A$7),MATCH(E$7,Metrics!$B$5:$E$5,0)))=0,"",INDEX(Metrics!$B$6:$E$70,ROW($A22)-ROW($A$7),MATCH(E$7,Metrics!$B$5:$E$5,0))),"")</f>
        <v>%</v>
      </c>
      <c r="F22" s="53"/>
      <c r="G22" s="132">
        <f>IFERROR(IF(D22="","",IF(LEN(INDEX(PY_Actual!$F$6:$Q$70,MATCH(Monthly_Analysis!$D22,PY_Actual!$D$6:$D$70,0),MATCH(Calc!$L$11,PY_Actual!$F$5:$Q$5,0)))=0,"",INDEX(PY_Actual!$F$6:$Q$70,MATCH(Monthly_Analysis!$D22,PY_Actual!$D$6:$D$70,0),MATCH(Calc!$L$11,PY_Actual!$F$5:$Q$5,0)))),"")</f>
        <v>0.3</v>
      </c>
      <c r="H22" s="133">
        <f>IFERROR(IF(D22="","",IF(LEN(INDEX(CY_Target!$F$6:$Q$70,MATCH(Monthly_Analysis!$D22,CY_Target!$D$6:$D$70,0),MATCH(Calc!$L$10,CY_Target!$F$5:$Q$5,0)))=0,"",INDEX(CY_Target!$F$6:$Q$70,MATCH(Monthly_Analysis!$D22,CY_Target!$D$6:$D$70,0),MATCH(Calc!$L$10,CY_Target!$F$5:$Q$5,0)))),"")</f>
        <v>0.2</v>
      </c>
      <c r="I22" s="133">
        <f>IFERROR(IF(D22="","",IF(LEN(INDEX(CY_Actual!$F$6:$Q$70,MATCH(Monthly_Analysis!$D22,CY_Actual!$D$6:$D$70,0),MATCH(Calc!$L$10,CY_Actual!$F$5:$Q$5,0)))=0,"",INDEX(CY_Actual!$F$6:$Q$70,MATCH(Monthly_Analysis!$D22,CY_Actual!$D$6:$D$70,0),MATCH(Calc!$L$10,CY_Actual!$F$5:$Q$5,0)))),"")</f>
        <v>0.2</v>
      </c>
      <c r="J22" s="157">
        <f>IFERROR(IF(OR(LEN($D22)=0,LEN(G22)=0,LEN(I22)=0),"",IF(INDEX(Metrics!$F$6:$F$70,MATCH(Monthly_Analysis!$B22,Metrics!$B$6:$B$70,0))=Calc!$L$7,G22/I22*100,I22/G22*100)),100)</f>
        <v>66.666666666666671</v>
      </c>
      <c r="K22" s="158">
        <f>IFERROR(IF(OR(LEN($D22)=0,LEN(H22)=0,LEN(I22)=0),"",IF(INDEX(Metrics!$F$6:$F$70,MATCH(Monthly_Analysis!$B22,Metrics!$B$6:$B$70,0))=Calc!$L$7,H22/I22*100,I22/H22*100)),100)</f>
        <v>100</v>
      </c>
      <c r="L22" s="64"/>
      <c r="M22" s="132">
        <f>IFERROR(IF(B22="","",INDEX(PY_Actual_Cumulative!$F$6:$Q$70,MATCH(Monthly_Analysis!$B22,PY_Actual_Cumulative!$B$6:$B$70,0),MATCH(Calc!$L$11,PY_Actual_Cumulative!$F$5:$Q$5,0))),"")</f>
        <v>0.3</v>
      </c>
      <c r="N22" s="133">
        <f>IFERROR(IF(B22="","",INDEX(CY_Target_Cumulative!$F$6:$Q$70,MATCH(Monthly_Analysis!$B22,CY_Target_Cumulative!$B$6:$B$70,0),MATCH(Calc!$L$10,CY_Target_Cumulative!$F$5:$Q$5,0))),"")</f>
        <v>0.2</v>
      </c>
      <c r="O22" s="133">
        <f>IFERROR(IF(B22="","",INDEX(CY_Actual_Cumulative!$F$6:$Q$70,MATCH(Monthly_Analysis!$B22,CY_Actual_Cumulative!$B$6:$B$70,0),MATCH(Calc!$L$10,CY_Actual_Cumulative!$F$5:$Q$5,0))),"")</f>
        <v>0.2</v>
      </c>
      <c r="P22" s="157">
        <f>IFERROR(IF(OR(LEN($D22)=0,LEN(M22)=0,LEN(O22)=0),"",IF(INDEX(Metrics!$F$6:$F$70,MATCH(Monthly_Analysis!$B22,Metrics!$B$6:$B$70,0))=Calc!$L$7,M22/O22*100,O22/M22*100)),100)</f>
        <v>66.666666666666671</v>
      </c>
      <c r="Q22" s="158">
        <f>IFERROR(IF(OR(LEN($D22)=0,LEN(N22)=0,LEN(O22)=0),"",IF(INDEX(Metrics!$F$6:$F$70,MATCH(Monthly_Analysis!$B22,Metrics!$B$6:$B$70,0))=Calc!$L$7,N22/O22*100,O22/N22*100)),100)</f>
        <v>100</v>
      </c>
      <c r="S22" s="18"/>
    </row>
    <row r="23" spans="1:19" x14ac:dyDescent="0.25">
      <c r="A23" s="3"/>
      <c r="B23" s="154">
        <f>IFERROR(IF(LEN(INDEX(Metrics!$B$6:$E$70,ROW($A23)-ROW($A$7),MATCH(B$7,Metrics!$B$5:$E$5,0)))=0,"",INDEX(Metrics!$B$6:$E$70,ROW($A23)-ROW($A$7),MATCH(B$7,Metrics!$B$5:$E$5,0))),"")</f>
        <v>304</v>
      </c>
      <c r="C23" s="181" t="str">
        <f>IFERROR(IF(LEN(INDEX(Metrics!$B$6:$E$70,ROW($A23)-ROW($A$7),MATCH(C$7,Metrics!$B$5:$E$5,0)))=0,"",INDEX(Metrics!$B$6:$E$70,ROW($A23)-ROW($A$7),MATCH(C$7,Metrics!$B$5:$E$5,0))),"")</f>
        <v>Quality &amp; Performance</v>
      </c>
      <c r="D23" s="181" t="str">
        <f>IFERROR(IF(LEN(INDEX(Metrics!$B$6:$E$70,ROW($A23)-ROW($A$7),MATCH(D$7,Metrics!$B$5:$E$5,0)))=0,"",INDEX(Metrics!$B$6:$E$70,ROW($A23)-ROW($A$7),MATCH(D$7,Metrics!$B$5:$E$5,0))),"")</f>
        <v>Hiring Manager Satisfaction</v>
      </c>
      <c r="E23" s="160" t="str">
        <f>IFERROR(IF(LEN(INDEX(Metrics!$B$6:$E$70,ROW($A23)-ROW($A$7),MATCH(E$7,Metrics!$B$5:$E$5,0)))=0,"",INDEX(Metrics!$B$6:$E$70,ROW($A23)-ROW($A$7),MATCH(E$7,Metrics!$B$5:$E$5,0))),"")</f>
        <v>Points</v>
      </c>
      <c r="F23" s="53"/>
      <c r="G23" s="134">
        <f>IFERROR(IF(D23="","",IF(LEN(INDEX(PY_Actual!$F$6:$Q$70,MATCH(Monthly_Analysis!$D23,PY_Actual!$D$6:$D$70,0),MATCH(Calc!$L$11,PY_Actual!$F$5:$Q$5,0)))=0,"",INDEX(PY_Actual!$F$6:$Q$70,MATCH(Monthly_Analysis!$D23,PY_Actual!$D$6:$D$70,0),MATCH(Calc!$L$11,PY_Actual!$F$5:$Q$5,0)))),"")</f>
        <v>70</v>
      </c>
      <c r="H23" s="135">
        <f>IFERROR(IF(D23="","",IF(LEN(INDEX(CY_Target!$F$6:$Q$70,MATCH(Monthly_Analysis!$D23,CY_Target!$D$6:$D$70,0),MATCH(Calc!$L$10,CY_Target!$F$5:$Q$5,0)))=0,"",INDEX(CY_Target!$F$6:$Q$70,MATCH(Monthly_Analysis!$D23,CY_Target!$D$6:$D$70,0),MATCH(Calc!$L$10,CY_Target!$F$5:$Q$5,0)))),"")</f>
        <v>85</v>
      </c>
      <c r="I23" s="135">
        <f>IFERROR(IF(D23="","",IF(LEN(INDEX(CY_Actual!$F$6:$Q$70,MATCH(Monthly_Analysis!$D23,CY_Actual!$D$6:$D$70,0),MATCH(Calc!$L$10,CY_Actual!$F$5:$Q$5,0)))=0,"",INDEX(CY_Actual!$F$6:$Q$70,MATCH(Monthly_Analysis!$D23,CY_Actual!$D$6:$D$70,0),MATCH(Calc!$L$10,CY_Actual!$F$5:$Q$5,0)))),"")</f>
        <v>80</v>
      </c>
      <c r="J23" s="157">
        <f>IFERROR(IF(OR(LEN($D23)=0,LEN(G23)=0,LEN(I23)=0),"",IF(INDEX(Metrics!$F$6:$F$70,MATCH(Monthly_Analysis!$B23,Metrics!$B$6:$B$70,0))=Calc!$L$7,G23/I23*100,I23/G23*100)),100)</f>
        <v>114.28571428571428</v>
      </c>
      <c r="K23" s="158">
        <f>IFERROR(IF(OR(LEN($D23)=0,LEN(H23)=0,LEN(I23)=0),"",IF(INDEX(Metrics!$F$6:$F$70,MATCH(Monthly_Analysis!$B23,Metrics!$B$6:$B$70,0))=Calc!$L$7,H23/I23*100,I23/H23*100)),100)</f>
        <v>94.117647058823522</v>
      </c>
      <c r="L23" s="64"/>
      <c r="M23" s="134">
        <f>IFERROR(IF(B23="","",INDEX(PY_Actual_Cumulative!$F$6:$Q$70,MATCH(Monthly_Analysis!$B23,PY_Actual_Cumulative!$B$6:$B$70,0),MATCH(Calc!$L$11,PY_Actual_Cumulative!$F$5:$Q$5,0))),"")</f>
        <v>70</v>
      </c>
      <c r="N23" s="135">
        <f>IFERROR(IF(B23="","",INDEX(CY_Target_Cumulative!$F$6:$Q$70,MATCH(Monthly_Analysis!$B23,CY_Target_Cumulative!$B$6:$B$70,0),MATCH(Calc!$L$10,CY_Target_Cumulative!$F$5:$Q$5,0))),"")</f>
        <v>85</v>
      </c>
      <c r="O23" s="135">
        <f>IFERROR(IF(B23="","",INDEX(CY_Actual_Cumulative!$F$6:$Q$70,MATCH(Monthly_Analysis!$B23,CY_Actual_Cumulative!$B$6:$B$70,0),MATCH(Calc!$L$10,CY_Actual_Cumulative!$F$5:$Q$5,0))),"")</f>
        <v>80</v>
      </c>
      <c r="P23" s="157">
        <f>IFERROR(IF(OR(LEN($D23)=0,LEN(M23)=0,LEN(O23)=0),"",IF(INDEX(Metrics!$F$6:$F$70,MATCH(Monthly_Analysis!$B23,Metrics!$B$6:$B$70,0))=Calc!$L$7,M23/O23*100,O23/M23*100)),100)</f>
        <v>114.28571428571428</v>
      </c>
      <c r="Q23" s="158">
        <f>IFERROR(IF(OR(LEN($D23)=0,LEN(N23)=0,LEN(O23)=0),"",IF(INDEX(Metrics!$F$6:$F$70,MATCH(Monthly_Analysis!$B23,Metrics!$B$6:$B$70,0))=Calc!$L$7,N23/O23*100,O23/N23*100)),100)</f>
        <v>94.117647058823522</v>
      </c>
      <c r="S23" s="18"/>
    </row>
    <row r="24" spans="1:19" x14ac:dyDescent="0.25">
      <c r="A24" s="3"/>
      <c r="B24" s="154">
        <f>IFERROR(IF(LEN(INDEX(Metrics!$B$6:$E$70,ROW($A24)-ROW($A$7),MATCH(B$7,Metrics!$B$5:$E$5,0)))=0,"",INDEX(Metrics!$B$6:$E$70,ROW($A24)-ROW($A$7),MATCH(B$7,Metrics!$B$5:$E$5,0))),"")</f>
        <v>305</v>
      </c>
      <c r="C24" s="181" t="str">
        <f>IFERROR(IF(LEN(INDEX(Metrics!$B$6:$E$70,ROW($A24)-ROW($A$7),MATCH(C$7,Metrics!$B$5:$E$5,0)))=0,"",INDEX(Metrics!$B$6:$E$70,ROW($A24)-ROW($A$7),MATCH(C$7,Metrics!$B$5:$E$5,0))),"")</f>
        <v>Quality &amp; Performance</v>
      </c>
      <c r="D24" s="181" t="str">
        <f>IFERROR(IF(LEN(INDEX(Metrics!$B$6:$E$70,ROW($A24)-ROW($A$7),MATCH(D$7,Metrics!$B$5:$E$5,0)))=0,"",INDEX(Metrics!$B$6:$E$70,ROW($A24)-ROW($A$7),MATCH(D$7,Metrics!$B$5:$E$5,0))),"")</f>
        <v/>
      </c>
      <c r="E24" s="160" t="str">
        <f>IFERROR(IF(LEN(INDEX(Metrics!$B$6:$E$70,ROW($A24)-ROW($A$7),MATCH(E$7,Metrics!$B$5:$E$5,0)))=0,"",INDEX(Metrics!$B$6:$E$70,ROW($A24)-ROW($A$7),MATCH(E$7,Metrics!$B$5:$E$5,0))),"")</f>
        <v/>
      </c>
      <c r="F24" s="53"/>
      <c r="G24" s="203" t="str">
        <f>IFERROR(IF(D24="","",IF(LEN(INDEX(PY_Actual!$F$6:$Q$70,MATCH(Monthly_Analysis!$D24,PY_Actual!$D$6:$D$70,0),MATCH(Calc!$L$11,PY_Actual!$F$5:$Q$5,0)))=0,"",INDEX(PY_Actual!$F$6:$Q$70,MATCH(Monthly_Analysis!$D24,PY_Actual!$D$6:$D$70,0),MATCH(Calc!$L$11,PY_Actual!$F$5:$Q$5,0)))),"")</f>
        <v/>
      </c>
      <c r="H24" s="204" t="str">
        <f>IFERROR(IF(D24="","",IF(LEN(INDEX(CY_Target!$F$6:$Q$70,MATCH(Monthly_Analysis!$D24,CY_Target!$D$6:$D$70,0),MATCH(Calc!$L$10,CY_Target!$F$5:$Q$5,0)))=0,"",INDEX(CY_Target!$F$6:$Q$70,MATCH(Monthly_Analysis!$D24,CY_Target!$D$6:$D$70,0),MATCH(Calc!$L$10,CY_Target!$F$5:$Q$5,0)))),"")</f>
        <v/>
      </c>
      <c r="I24" s="204" t="str">
        <f>IFERROR(IF(D24="","",IF(LEN(INDEX(CY_Actual!$F$6:$Q$70,MATCH(Monthly_Analysis!$D24,CY_Actual!$D$6:$D$70,0),MATCH(Calc!$L$10,CY_Actual!$F$5:$Q$5,0)))=0,"",INDEX(CY_Actual!$F$6:$Q$70,MATCH(Monthly_Analysis!$D24,CY_Actual!$D$6:$D$70,0),MATCH(Calc!$L$10,CY_Actual!$F$5:$Q$5,0)))),"")</f>
        <v/>
      </c>
      <c r="J24" s="157" t="str">
        <f>IFERROR(IF(OR(LEN($D24)=0,LEN(G24)=0,LEN(I24)=0),"",IF(INDEX(Metrics!$F$6:$F$70,MATCH(Monthly_Analysis!$B24,Metrics!$B$6:$B$70,0))=Calc!$L$7,G24/I24*100,I24/G24*100)),100)</f>
        <v/>
      </c>
      <c r="K24" s="158" t="str">
        <f>IFERROR(IF(OR(LEN($D24)=0,LEN(H24)=0,LEN(I24)=0),"",IF(INDEX(Metrics!$F$6:$F$70,MATCH(Monthly_Analysis!$B24,Metrics!$B$6:$B$70,0))=Calc!$L$7,H24/I24*100,I24/H24*100)),100)</f>
        <v/>
      </c>
      <c r="L24" s="64"/>
      <c r="M24" s="203" t="str">
        <f>IFERROR(IF(B24="","",INDEX(PY_Actual_Cumulative!$F$6:$Q$70,MATCH(Monthly_Analysis!$B24,PY_Actual_Cumulative!$B$6:$B$70,0),MATCH(Calc!$L$11,PY_Actual_Cumulative!$F$5:$Q$5,0))),"")</f>
        <v/>
      </c>
      <c r="N24" s="204" t="str">
        <f>IFERROR(IF(B24="","",INDEX(CY_Target_Cumulative!$F$6:$Q$70,MATCH(Monthly_Analysis!$B24,CY_Target_Cumulative!$B$6:$B$70,0),MATCH(Calc!$L$10,CY_Target_Cumulative!$F$5:$Q$5,0))),"")</f>
        <v/>
      </c>
      <c r="O24" s="204" t="str">
        <f>IFERROR(IF(B24="","",INDEX(CY_Actual_Cumulative!$F$6:$Q$70,MATCH(Monthly_Analysis!$B24,CY_Actual_Cumulative!$B$6:$B$70,0),MATCH(Calc!$L$10,CY_Actual_Cumulative!$F$5:$Q$5,0))),"")</f>
        <v/>
      </c>
      <c r="P24" s="157" t="str">
        <f>IFERROR(IF(OR(LEN($D24)=0,LEN(M24)=0,LEN(O24)=0),"",IF(INDEX(Metrics!$F$6:$F$70,MATCH(Monthly_Analysis!$B24,Metrics!$B$6:$B$70,0))=Calc!$L$7,M24/O24*100,O24/M24*100)),100)</f>
        <v/>
      </c>
      <c r="Q24" s="158" t="str">
        <f>IFERROR(IF(OR(LEN($D24)=0,LEN(N24)=0,LEN(O24)=0),"",IF(INDEX(Metrics!$F$6:$F$70,MATCH(Monthly_Analysis!$B24,Metrics!$B$6:$B$70,0))=Calc!$L$7,N24/O24*100,O24/N24*100)),100)</f>
        <v/>
      </c>
      <c r="S24" s="18"/>
    </row>
    <row r="25" spans="1:19" x14ac:dyDescent="0.25">
      <c r="A25" s="3"/>
      <c r="B25" s="154">
        <f>IFERROR(IF(LEN(INDEX(Metrics!$B$6:$E$70,ROW($A25)-ROW($A$7),MATCH(B$7,Metrics!$B$5:$E$5,0)))=0,"",INDEX(Metrics!$B$6:$E$70,ROW($A25)-ROW($A$7),MATCH(B$7,Metrics!$B$5:$E$5,0))),"")</f>
        <v>306</v>
      </c>
      <c r="C25" s="181" t="str">
        <f>IFERROR(IF(LEN(INDEX(Metrics!$B$6:$E$70,ROW($A25)-ROW($A$7),MATCH(C$7,Metrics!$B$5:$E$5,0)))=0,"",INDEX(Metrics!$B$6:$E$70,ROW($A25)-ROW($A$7),MATCH(C$7,Metrics!$B$5:$E$5,0))),"")</f>
        <v>Quality &amp; Performance</v>
      </c>
      <c r="D25" s="181" t="str">
        <f>IFERROR(IF(LEN(INDEX(Metrics!$B$6:$E$70,ROW($A25)-ROW($A$7),MATCH(D$7,Metrics!$B$5:$E$5,0)))=0,"",INDEX(Metrics!$B$6:$E$70,ROW($A25)-ROW($A$7),MATCH(D$7,Metrics!$B$5:$E$5,0))),"")</f>
        <v/>
      </c>
      <c r="E25" s="160" t="str">
        <f>IFERROR(IF(LEN(INDEX(Metrics!$B$6:$E$70,ROW($A25)-ROW($A$7),MATCH(E$7,Metrics!$B$5:$E$5,0)))=0,"",INDEX(Metrics!$B$6:$E$70,ROW($A25)-ROW($A$7),MATCH(E$7,Metrics!$B$5:$E$5,0))),"")</f>
        <v/>
      </c>
      <c r="F25" s="53"/>
      <c r="G25" s="203" t="str">
        <f>IFERROR(IF(D25="","",IF(LEN(INDEX(PY_Actual!$F$6:$Q$70,MATCH(Monthly_Analysis!$D25,PY_Actual!$D$6:$D$70,0),MATCH(Calc!$L$11,PY_Actual!$F$5:$Q$5,0)))=0,"",INDEX(PY_Actual!$F$6:$Q$70,MATCH(Monthly_Analysis!$D25,PY_Actual!$D$6:$D$70,0),MATCH(Calc!$L$11,PY_Actual!$F$5:$Q$5,0)))),"")</f>
        <v/>
      </c>
      <c r="H25" s="204" t="str">
        <f>IFERROR(IF(D25="","",IF(LEN(INDEX(CY_Target!$F$6:$Q$70,MATCH(Monthly_Analysis!$D25,CY_Target!$D$6:$D$70,0),MATCH(Calc!$L$10,CY_Target!$F$5:$Q$5,0)))=0,"",INDEX(CY_Target!$F$6:$Q$70,MATCH(Monthly_Analysis!$D25,CY_Target!$D$6:$D$70,0),MATCH(Calc!$L$10,CY_Target!$F$5:$Q$5,0)))),"")</f>
        <v/>
      </c>
      <c r="I25" s="204" t="str">
        <f>IFERROR(IF(D25="","",IF(LEN(INDEX(CY_Actual!$F$6:$Q$70,MATCH(Monthly_Analysis!$D25,CY_Actual!$D$6:$D$70,0),MATCH(Calc!$L$10,CY_Actual!$F$5:$Q$5,0)))=0,"",INDEX(CY_Actual!$F$6:$Q$70,MATCH(Monthly_Analysis!$D25,CY_Actual!$D$6:$D$70,0),MATCH(Calc!$L$10,CY_Actual!$F$5:$Q$5,0)))),"")</f>
        <v/>
      </c>
      <c r="J25" s="157" t="str">
        <f>IFERROR(IF(OR(LEN($D25)=0,LEN(G25)=0,LEN(I25)=0),"",IF(INDEX(Metrics!$F$6:$F$70,MATCH(Monthly_Analysis!$B25,Metrics!$B$6:$B$70,0))=Calc!$L$7,G25/I25*100,I25/G25*100)),100)</f>
        <v/>
      </c>
      <c r="K25" s="158" t="str">
        <f>IFERROR(IF(OR(LEN($D25)=0,LEN(H25)=0,LEN(I25)=0),"",IF(INDEX(Metrics!$F$6:$F$70,MATCH(Monthly_Analysis!$B25,Metrics!$B$6:$B$70,0))=Calc!$L$7,H25/I25*100,I25/H25*100)),100)</f>
        <v/>
      </c>
      <c r="L25" s="64"/>
      <c r="M25" s="203" t="str">
        <f>IFERROR(IF(B25="","",INDEX(PY_Actual_Cumulative!$F$6:$Q$70,MATCH(Monthly_Analysis!$B25,PY_Actual_Cumulative!$B$6:$B$70,0),MATCH(Calc!$L$11,PY_Actual_Cumulative!$F$5:$Q$5,0))),"")</f>
        <v/>
      </c>
      <c r="N25" s="204" t="str">
        <f>IFERROR(IF(B25="","",INDEX(CY_Target_Cumulative!$F$6:$Q$70,MATCH(Monthly_Analysis!$B25,CY_Target_Cumulative!$B$6:$B$70,0),MATCH(Calc!$L$10,CY_Target_Cumulative!$F$5:$Q$5,0))),"")</f>
        <v/>
      </c>
      <c r="O25" s="204" t="str">
        <f>IFERROR(IF(B25="","",INDEX(CY_Actual_Cumulative!$F$6:$Q$70,MATCH(Monthly_Analysis!$B25,CY_Actual_Cumulative!$B$6:$B$70,0),MATCH(Calc!$L$10,CY_Actual_Cumulative!$F$5:$Q$5,0))),"")</f>
        <v/>
      </c>
      <c r="P25" s="157" t="str">
        <f>IFERROR(IF(OR(LEN($D25)=0,LEN(M25)=0,LEN(O25)=0),"",IF(INDEX(Metrics!$F$6:$F$70,MATCH(Monthly_Analysis!$B25,Metrics!$B$6:$B$70,0))=Calc!$L$7,M25/O25*100,O25/M25*100)),100)</f>
        <v/>
      </c>
      <c r="Q25" s="158" t="str">
        <f>IFERROR(IF(OR(LEN($D25)=0,LEN(N25)=0,LEN(O25)=0),"",IF(INDEX(Metrics!$F$6:$F$70,MATCH(Monthly_Analysis!$B25,Metrics!$B$6:$B$70,0))=Calc!$L$7,N25/O25*100,O25/N25*100)),100)</f>
        <v/>
      </c>
      <c r="S25" s="18"/>
    </row>
    <row r="26" spans="1:19" x14ac:dyDescent="0.25">
      <c r="A26" s="3"/>
      <c r="B26" s="257">
        <f>IFERROR(IF(LEN(INDEX(Metrics!$B$6:$E$70,ROW($A26)-ROW($A$7),MATCH(B$7,Metrics!$B$5:$E$5,0)))=0,"",INDEX(Metrics!$B$6:$E$70,ROW($A26)-ROW($A$7),MATCH(B$7,Metrics!$B$5:$E$5,0))),"")</f>
        <v>307</v>
      </c>
      <c r="C26" s="258" t="str">
        <f>IFERROR(IF(LEN(INDEX(Metrics!$B$6:$E$70,ROW($A26)-ROW($A$7),MATCH(C$7,Metrics!$B$5:$E$5,0)))=0,"",INDEX(Metrics!$B$6:$E$70,ROW($A26)-ROW($A$7),MATCH(C$7,Metrics!$B$5:$E$5,0))),"")</f>
        <v>Quality &amp; Performance</v>
      </c>
      <c r="D26" s="258" t="str">
        <f>IFERROR(IF(LEN(INDEX(Metrics!$B$6:$E$70,ROW($A26)-ROW($A$7),MATCH(D$7,Metrics!$B$5:$E$5,0)))=0,"",INDEX(Metrics!$B$6:$E$70,ROW($A26)-ROW($A$7),MATCH(D$7,Metrics!$B$5:$E$5,0))),"")</f>
        <v/>
      </c>
      <c r="E26" s="259" t="str">
        <f>IFERROR(IF(LEN(INDEX(Metrics!$B$6:$E$70,ROW($A26)-ROW($A$7),MATCH(E$7,Metrics!$B$5:$E$5,0)))=0,"",INDEX(Metrics!$B$6:$E$70,ROW($A26)-ROW($A$7),MATCH(E$7,Metrics!$B$5:$E$5,0))),"")</f>
        <v/>
      </c>
      <c r="F26" s="53"/>
      <c r="G26" s="260" t="str">
        <f>IFERROR(IF(D26="","",IF(LEN(INDEX(PY_Actual!$F$6:$Q$70,MATCH(Monthly_Analysis!$D26,PY_Actual!$D$6:$D$70,0),MATCH(Calc!$L$11,PY_Actual!$F$5:$Q$5,0)))=0,"",INDEX(PY_Actual!$F$6:$Q$70,MATCH(Monthly_Analysis!$D26,PY_Actual!$D$6:$D$70,0),MATCH(Calc!$L$11,PY_Actual!$F$5:$Q$5,0)))),"")</f>
        <v/>
      </c>
      <c r="H26" s="261" t="str">
        <f>IFERROR(IF(D26="","",IF(LEN(INDEX(CY_Target!$F$6:$Q$70,MATCH(Monthly_Analysis!$D26,CY_Target!$D$6:$D$70,0),MATCH(Calc!$L$10,CY_Target!$F$5:$Q$5,0)))=0,"",INDEX(CY_Target!$F$6:$Q$70,MATCH(Monthly_Analysis!$D26,CY_Target!$D$6:$D$70,0),MATCH(Calc!$L$10,CY_Target!$F$5:$Q$5,0)))),"")</f>
        <v/>
      </c>
      <c r="I26" s="261" t="str">
        <f>IFERROR(IF(D26="","",IF(LEN(INDEX(CY_Actual!$F$6:$Q$70,MATCH(Monthly_Analysis!$D26,CY_Actual!$D$6:$D$70,0),MATCH(Calc!$L$10,CY_Actual!$F$5:$Q$5,0)))=0,"",INDEX(CY_Actual!$F$6:$Q$70,MATCH(Monthly_Analysis!$D26,CY_Actual!$D$6:$D$70,0),MATCH(Calc!$L$10,CY_Actual!$F$5:$Q$5,0)))),"")</f>
        <v/>
      </c>
      <c r="J26" s="262" t="str">
        <f>IFERROR(IF(OR(LEN($D26)=0,LEN(G26)=0,LEN(I26)=0),"",IF(INDEX(Metrics!$F$6:$F$70,MATCH(Monthly_Analysis!$B26,Metrics!$B$6:$B$70,0))=Calc!$L$7,G26/I26*100,I26/G26*100)),100)</f>
        <v/>
      </c>
      <c r="K26" s="263" t="str">
        <f>IFERROR(IF(OR(LEN($D26)=0,LEN(H26)=0,LEN(I26)=0),"",IF(INDEX(Metrics!$F$6:$F$70,MATCH(Monthly_Analysis!$B26,Metrics!$B$6:$B$70,0))=Calc!$L$7,H26/I26*100,I26/H26*100)),100)</f>
        <v/>
      </c>
      <c r="L26" s="64"/>
      <c r="M26" s="260" t="str">
        <f>IFERROR(IF(B26="","",INDEX(PY_Actual_Cumulative!$F$6:$Q$70,MATCH(Monthly_Analysis!$B26,PY_Actual_Cumulative!$B$6:$B$70,0),MATCH(Calc!$L$11,PY_Actual_Cumulative!$F$5:$Q$5,0))),"")</f>
        <v/>
      </c>
      <c r="N26" s="261" t="str">
        <f>IFERROR(IF(B26="","",INDEX(CY_Target_Cumulative!$F$6:$Q$70,MATCH(Monthly_Analysis!$B26,CY_Target_Cumulative!$B$6:$B$70,0),MATCH(Calc!$L$10,CY_Target_Cumulative!$F$5:$Q$5,0))),"")</f>
        <v/>
      </c>
      <c r="O26" s="261" t="str">
        <f>IFERROR(IF(B26="","",INDEX(CY_Actual_Cumulative!$F$6:$Q$70,MATCH(Monthly_Analysis!$B26,CY_Actual_Cumulative!$B$6:$B$70,0),MATCH(Calc!$L$10,CY_Actual_Cumulative!$F$5:$Q$5,0))),"")</f>
        <v/>
      </c>
      <c r="P26" s="262" t="str">
        <f>IFERROR(IF(OR(LEN($D26)=0,LEN(M26)=0,LEN(O26)=0),"",IF(INDEX(Metrics!$F$6:$F$70,MATCH(Monthly_Analysis!$B26,Metrics!$B$6:$B$70,0))=Calc!$L$7,M26/O26*100,O26/M26*100)),100)</f>
        <v/>
      </c>
      <c r="Q26" s="263" t="str">
        <f>IFERROR(IF(OR(LEN($D26)=0,LEN(N26)=0,LEN(O26)=0),"",IF(INDEX(Metrics!$F$6:$F$70,MATCH(Monthly_Analysis!$B26,Metrics!$B$6:$B$70,0))=Calc!$L$7,N26/O26*100,O26/N26*100)),100)</f>
        <v/>
      </c>
      <c r="S26" s="18"/>
    </row>
    <row r="27" spans="1:19" x14ac:dyDescent="0.25">
      <c r="A27" s="3"/>
      <c r="B27" s="264">
        <f>IFERROR(IF(LEN(INDEX(Metrics!$B$6:$E$70,ROW($A27)-ROW($A$7),MATCH(B$7,Metrics!$B$5:$E$5,0)))=0,"",INDEX(Metrics!$B$6:$E$70,ROW($A27)-ROW($A$7),MATCH(B$7,Metrics!$B$5:$E$5,0))),"")</f>
        <v>401</v>
      </c>
      <c r="C27" s="265" t="str">
        <f>IFERROR(IF(LEN(INDEX(Metrics!$B$6:$E$70,ROW($A27)-ROW($A$7),MATCH(C$7,Metrics!$B$5:$E$5,0)))=0,"",INDEX(Metrics!$B$6:$E$70,ROW($A27)-ROW($A$7),MATCH(C$7,Metrics!$B$5:$E$5,0))),"")</f>
        <v>Process and Workflow</v>
      </c>
      <c r="D27" s="265" t="str">
        <f>IFERROR(IF(LEN(INDEX(Metrics!$B$6:$E$70,ROW($A27)-ROW($A$7),MATCH(D$7,Metrics!$B$5:$E$5,0)))=0,"",INDEX(Metrics!$B$6:$E$70,ROW($A27)-ROW($A$7),MATCH(D$7,Metrics!$B$5:$E$5,0))),"")</f>
        <v>Interview-to-Offer Ratio</v>
      </c>
      <c r="E27" s="266" t="str">
        <f>IFERROR(IF(LEN(INDEX(Metrics!$B$6:$E$70,ROW($A27)-ROW($A$7),MATCH(E$7,Metrics!$B$5:$E$5,0)))=0,"",INDEX(Metrics!$B$6:$E$70,ROW($A27)-ROW($A$7),MATCH(E$7,Metrics!$B$5:$E$5,0))),"")</f>
        <v>%</v>
      </c>
      <c r="F27" s="285"/>
      <c r="G27" s="267" t="str">
        <f>IFERROR(IF(D27="","",IF(LEN(INDEX(PY_Actual!$F$6:$Q$70,MATCH(Monthly_Analysis!$D27,PY_Actual!$D$6:$D$70,0),MATCH(Calc!$L$11,PY_Actual!$F$5:$Q$5,0)))=0,"",INDEX(PY_Actual!$F$6:$Q$70,MATCH(Monthly_Analysis!$D27,PY_Actual!$D$6:$D$70,0),MATCH(Calc!$L$11,PY_Actual!$F$5:$Q$5,0)))),"")</f>
        <v/>
      </c>
      <c r="H27" s="267" t="str">
        <f>IFERROR(IF(D27="","",IF(LEN(INDEX(CY_Target!$F$6:$Q$70,MATCH(Monthly_Analysis!$D27,CY_Target!$D$6:$D$70,0),MATCH(Calc!$L$10,CY_Target!$F$5:$Q$5,0)))=0,"",INDEX(CY_Target!$F$6:$Q$70,MATCH(Monthly_Analysis!$D27,CY_Target!$D$6:$D$70,0),MATCH(Calc!$L$10,CY_Target!$F$5:$Q$5,0)))),"")</f>
        <v/>
      </c>
      <c r="I27" s="267" t="str">
        <f>IFERROR(IF(D27="","",IF(LEN(INDEX(CY_Actual!$F$6:$Q$70,MATCH(Monthly_Analysis!$D27,CY_Actual!$D$6:$D$70,0),MATCH(Calc!$L$10,CY_Actual!$F$5:$Q$5,0)))=0,"",INDEX(CY_Actual!$F$6:$Q$70,MATCH(Monthly_Analysis!$D27,CY_Actual!$D$6:$D$70,0),MATCH(Calc!$L$10,CY_Actual!$F$5:$Q$5,0)))),"")</f>
        <v/>
      </c>
      <c r="J27" s="268" t="str">
        <f>IFERROR(IF(OR(LEN($D27)=0,LEN(G27)=0,LEN(I27)=0),"",IF(INDEX(Metrics!$F$6:$F$70,MATCH(Monthly_Analysis!$B27,Metrics!$B$6:$B$70,0))=Calc!$L$7,G27/I27*100,I27/G27*100)),100)</f>
        <v/>
      </c>
      <c r="K27" s="268" t="str">
        <f>IFERROR(IF(OR(LEN($D27)=0,LEN(H27)=0,LEN(I27)=0),"",IF(INDEX(Metrics!$F$6:$F$70,MATCH(Monthly_Analysis!$B27,Metrics!$B$6:$B$70,0))=Calc!$L$7,H27/I27*100,I27/H27*100)),100)</f>
        <v/>
      </c>
      <c r="L27" s="288"/>
      <c r="M27" s="267" t="str">
        <f>IFERROR(IF(B27="","",INDEX(PY_Actual_Cumulative!$F$6:$Q$70,MATCH(Monthly_Analysis!$B27,PY_Actual_Cumulative!$B$6:$B$70,0),MATCH(Calc!$L$11,PY_Actual_Cumulative!$F$5:$Q$5,0))),"")</f>
        <v/>
      </c>
      <c r="N27" s="267" t="str">
        <f>IFERROR(IF(B27="","",INDEX(CY_Target_Cumulative!$F$6:$Q$70,MATCH(Monthly_Analysis!$B27,CY_Target_Cumulative!$B$6:$B$70,0),MATCH(Calc!$L$10,CY_Target_Cumulative!$F$5:$Q$5,0))),"")</f>
        <v/>
      </c>
      <c r="O27" s="267" t="str">
        <f>IFERROR(IF(B27="","",INDEX(CY_Actual_Cumulative!$F$6:$Q$70,MATCH(Monthly_Analysis!$B27,CY_Actual_Cumulative!$B$6:$B$70,0),MATCH(Calc!$L$10,CY_Actual_Cumulative!$F$5:$Q$5,0))),"")</f>
        <v/>
      </c>
      <c r="P27" s="268" t="str">
        <f>IFERROR(IF(OR(LEN($D27)=0,LEN(M27)=0,LEN(O27)=0),"",IF(INDEX(Metrics!$F$6:$F$70,MATCH(Monthly_Analysis!$B27,Metrics!$B$6:$B$70,0))=Calc!$L$7,M27/O27*100,O27/M27*100)),100)</f>
        <v/>
      </c>
      <c r="Q27" s="269" t="str">
        <f>IFERROR(IF(OR(LEN($D27)=0,LEN(N27)=0,LEN(O27)=0),"",IF(INDEX(Metrics!$F$6:$F$70,MATCH(Monthly_Analysis!$B27,Metrics!$B$6:$B$70,0))=Calc!$L$7,N27/O27*100,O27/N27*100)),100)</f>
        <v/>
      </c>
      <c r="S27" s="18"/>
    </row>
    <row r="28" spans="1:19" x14ac:dyDescent="0.25">
      <c r="A28" s="3"/>
      <c r="B28" s="270">
        <f>IFERROR(IF(LEN(INDEX(Metrics!$B$6:$E$70,ROW($A28)-ROW($A$7),MATCH(B$7,Metrics!$B$5:$E$5,0)))=0,"",INDEX(Metrics!$B$6:$E$70,ROW($A28)-ROW($A$7),MATCH(B$7,Metrics!$B$5:$E$5,0))),"")</f>
        <v>402</v>
      </c>
      <c r="C28" s="271" t="str">
        <f>IFERROR(IF(LEN(INDEX(Metrics!$B$6:$E$70,ROW($A28)-ROW($A$7),MATCH(C$7,Metrics!$B$5:$E$5,0)))=0,"",INDEX(Metrics!$B$6:$E$70,ROW($A28)-ROW($A$7),MATCH(C$7,Metrics!$B$5:$E$5,0))),"")</f>
        <v>Process and Workflow</v>
      </c>
      <c r="D28" s="271" t="str">
        <f>IFERROR(IF(LEN(INDEX(Metrics!$B$6:$E$70,ROW($A28)-ROW($A$7),MATCH(D$7,Metrics!$B$5:$E$5,0)))=0,"",INDEX(Metrics!$B$6:$E$70,ROW($A28)-ROW($A$7),MATCH(D$7,Metrics!$B$5:$E$5,0))),"")</f>
        <v>Offer-to-Acceptance Ratio</v>
      </c>
      <c r="E28" s="272" t="str">
        <f>IFERROR(IF(LEN(INDEX(Metrics!$B$6:$E$70,ROW($A28)-ROW($A$7),MATCH(E$7,Metrics!$B$5:$E$5,0)))=0,"",INDEX(Metrics!$B$6:$E$70,ROW($A28)-ROW($A$7),MATCH(E$7,Metrics!$B$5:$E$5,0))),"")</f>
        <v>%</v>
      </c>
      <c r="F28" s="286"/>
      <c r="G28" s="273" t="str">
        <f>IFERROR(IF(D28="","",IF(LEN(INDEX(PY_Actual!$F$6:$Q$70,MATCH(Monthly_Analysis!$D28,PY_Actual!$D$6:$D$70,0),MATCH(Calc!$L$11,PY_Actual!$F$5:$Q$5,0)))=0,"",INDEX(PY_Actual!$F$6:$Q$70,MATCH(Monthly_Analysis!$D28,PY_Actual!$D$6:$D$70,0),MATCH(Calc!$L$11,PY_Actual!$F$5:$Q$5,0)))),"")</f>
        <v/>
      </c>
      <c r="H28" s="273" t="str">
        <f>IFERROR(IF(D28="","",IF(LEN(INDEX(CY_Target!$F$6:$Q$70,MATCH(Monthly_Analysis!$D28,CY_Target!$D$6:$D$70,0),MATCH(Calc!$L$10,CY_Target!$F$5:$Q$5,0)))=0,"",INDEX(CY_Target!$F$6:$Q$70,MATCH(Monthly_Analysis!$D28,CY_Target!$D$6:$D$70,0),MATCH(Calc!$L$10,CY_Target!$F$5:$Q$5,0)))),"")</f>
        <v/>
      </c>
      <c r="I28" s="273" t="str">
        <f>IFERROR(IF(D28="","",IF(LEN(INDEX(CY_Actual!$F$6:$Q$70,MATCH(Monthly_Analysis!$D28,CY_Actual!$D$6:$D$70,0),MATCH(Calc!$L$10,CY_Actual!$F$5:$Q$5,0)))=0,"",INDEX(CY_Actual!$F$6:$Q$70,MATCH(Monthly_Analysis!$D28,CY_Actual!$D$6:$D$70,0),MATCH(Calc!$L$10,CY_Actual!$F$5:$Q$5,0)))),"")</f>
        <v/>
      </c>
      <c r="J28" s="274" t="str">
        <f>IFERROR(IF(OR(LEN($D28)=0,LEN(G28)=0,LEN(I28)=0),"",IF(INDEX(Metrics!$F$6:$F$70,MATCH(Monthly_Analysis!$B28,Metrics!$B$6:$B$70,0))=Calc!$L$7,G28/I28*100,I28/G28*100)),100)</f>
        <v/>
      </c>
      <c r="K28" s="274" t="str">
        <f>IFERROR(IF(OR(LEN($D28)=0,LEN(H28)=0,LEN(I28)=0),"",IF(INDEX(Metrics!$F$6:$F$70,MATCH(Monthly_Analysis!$B28,Metrics!$B$6:$B$70,0))=Calc!$L$7,H28/I28*100,I28/H28*100)),100)</f>
        <v/>
      </c>
      <c r="L28" s="289"/>
      <c r="M28" s="273" t="str">
        <f>IFERROR(IF(B28="","",INDEX(PY_Actual_Cumulative!$F$6:$Q$70,MATCH(Monthly_Analysis!$B28,PY_Actual_Cumulative!$B$6:$B$70,0),MATCH(Calc!$L$11,PY_Actual_Cumulative!$F$5:$Q$5,0))),"")</f>
        <v/>
      </c>
      <c r="N28" s="273" t="str">
        <f>IFERROR(IF(B28="","",INDEX(CY_Target_Cumulative!$F$6:$Q$70,MATCH(Monthly_Analysis!$B28,CY_Target_Cumulative!$B$6:$B$70,0),MATCH(Calc!$L$10,CY_Target_Cumulative!$F$5:$Q$5,0))),"")</f>
        <v/>
      </c>
      <c r="O28" s="273" t="str">
        <f>IFERROR(IF(B28="","",INDEX(CY_Actual_Cumulative!$F$6:$Q$70,MATCH(Monthly_Analysis!$B28,CY_Actual_Cumulative!$B$6:$B$70,0),MATCH(Calc!$L$10,CY_Actual_Cumulative!$F$5:$Q$5,0))),"")</f>
        <v/>
      </c>
      <c r="P28" s="274" t="str">
        <f>IFERROR(IF(OR(LEN($D28)=0,LEN(M28)=0,LEN(O28)=0),"",IF(INDEX(Metrics!$F$6:$F$70,MATCH(Monthly_Analysis!$B28,Metrics!$B$6:$B$70,0))=Calc!$L$7,M28/O28*100,O28/M28*100)),100)</f>
        <v/>
      </c>
      <c r="Q28" s="275" t="str">
        <f>IFERROR(IF(OR(LEN($D28)=0,LEN(N28)=0,LEN(O28)=0),"",IF(INDEX(Metrics!$F$6:$F$70,MATCH(Monthly_Analysis!$B28,Metrics!$B$6:$B$70,0))=Calc!$L$7,N28/O28*100,O28/N28*100)),100)</f>
        <v/>
      </c>
      <c r="S28" s="18"/>
    </row>
    <row r="29" spans="1:19" x14ac:dyDescent="0.25">
      <c r="A29" s="3"/>
      <c r="B29" s="270">
        <f>IFERROR(IF(LEN(INDEX(Metrics!$B$6:$E$70,ROW($A29)-ROW($A$7),MATCH(B$7,Metrics!$B$5:$E$5,0)))=0,"",INDEX(Metrics!$B$6:$E$70,ROW($A29)-ROW($A$7),MATCH(B$7,Metrics!$B$5:$E$5,0))),"")</f>
        <v>403</v>
      </c>
      <c r="C29" s="271" t="str">
        <f>IFERROR(IF(LEN(INDEX(Metrics!$B$6:$E$70,ROW($A29)-ROW($A$7),MATCH(C$7,Metrics!$B$5:$E$5,0)))=0,"",INDEX(Metrics!$B$6:$E$70,ROW($A29)-ROW($A$7),MATCH(C$7,Metrics!$B$5:$E$5,0))),"")</f>
        <v>Process and Workflow</v>
      </c>
      <c r="D29" s="271" t="str">
        <f>IFERROR(IF(LEN(INDEX(Metrics!$B$6:$E$70,ROW($A29)-ROW($A$7),MATCH(D$7,Metrics!$B$5:$E$5,0)))=0,"",INDEX(Metrics!$B$6:$E$70,ROW($A29)-ROW($A$7),MATCH(D$7,Metrics!$B$5:$E$5,0))),"")</f>
        <v>Selection Rate</v>
      </c>
      <c r="E29" s="272" t="str">
        <f>IFERROR(IF(LEN(INDEX(Metrics!$B$6:$E$70,ROW($A29)-ROW($A$7),MATCH(E$7,Metrics!$B$5:$E$5,0)))=0,"",INDEX(Metrics!$B$6:$E$70,ROW($A29)-ROW($A$7),MATCH(E$7,Metrics!$B$5:$E$5,0))),"")</f>
        <v>%</v>
      </c>
      <c r="F29" s="286"/>
      <c r="G29" s="273" t="str">
        <f>IFERROR(IF(D29="","",IF(LEN(INDEX(PY_Actual!$F$6:$Q$70,MATCH(Monthly_Analysis!$D29,PY_Actual!$D$6:$D$70,0),MATCH(Calc!$L$11,PY_Actual!$F$5:$Q$5,0)))=0,"",INDEX(PY_Actual!$F$6:$Q$70,MATCH(Monthly_Analysis!$D29,PY_Actual!$D$6:$D$70,0),MATCH(Calc!$L$11,PY_Actual!$F$5:$Q$5,0)))),"")</f>
        <v/>
      </c>
      <c r="H29" s="273" t="str">
        <f>IFERROR(IF(D29="","",IF(LEN(INDEX(CY_Target!$F$6:$Q$70,MATCH(Monthly_Analysis!$D29,CY_Target!$D$6:$D$70,0),MATCH(Calc!$L$10,CY_Target!$F$5:$Q$5,0)))=0,"",INDEX(CY_Target!$F$6:$Q$70,MATCH(Monthly_Analysis!$D29,CY_Target!$D$6:$D$70,0),MATCH(Calc!$L$10,CY_Target!$F$5:$Q$5,0)))),"")</f>
        <v/>
      </c>
      <c r="I29" s="273" t="str">
        <f>IFERROR(IF(D29="","",IF(LEN(INDEX(CY_Actual!$F$6:$Q$70,MATCH(Monthly_Analysis!$D29,CY_Actual!$D$6:$D$70,0),MATCH(Calc!$L$10,CY_Actual!$F$5:$Q$5,0)))=0,"",INDEX(CY_Actual!$F$6:$Q$70,MATCH(Monthly_Analysis!$D29,CY_Actual!$D$6:$D$70,0),MATCH(Calc!$L$10,CY_Actual!$F$5:$Q$5,0)))),"")</f>
        <v/>
      </c>
      <c r="J29" s="274" t="str">
        <f>IFERROR(IF(OR(LEN($D29)=0,LEN(G29)=0,LEN(I29)=0),"",IF(INDEX(Metrics!$F$6:$F$70,MATCH(Monthly_Analysis!$B29,Metrics!$B$6:$B$70,0))=Calc!$L$7,G29/I29*100,I29/G29*100)),100)</f>
        <v/>
      </c>
      <c r="K29" s="274" t="str">
        <f>IFERROR(IF(OR(LEN($D29)=0,LEN(H29)=0,LEN(I29)=0),"",IF(INDEX(Metrics!$F$6:$F$70,MATCH(Monthly_Analysis!$B29,Metrics!$B$6:$B$70,0))=Calc!$L$7,H29/I29*100,I29/H29*100)),100)</f>
        <v/>
      </c>
      <c r="L29" s="289"/>
      <c r="M29" s="273" t="str">
        <f>IFERROR(IF(B29="","",INDEX(PY_Actual_Cumulative!$F$6:$Q$70,MATCH(Monthly_Analysis!$B29,PY_Actual_Cumulative!$B$6:$B$70,0),MATCH(Calc!$L$11,PY_Actual_Cumulative!$F$5:$Q$5,0))),"")</f>
        <v/>
      </c>
      <c r="N29" s="273" t="str">
        <f>IFERROR(IF(B29="","",INDEX(CY_Target_Cumulative!$F$6:$Q$70,MATCH(Monthly_Analysis!$B29,CY_Target_Cumulative!$B$6:$B$70,0),MATCH(Calc!$L$10,CY_Target_Cumulative!$F$5:$Q$5,0))),"")</f>
        <v/>
      </c>
      <c r="O29" s="273" t="str">
        <f>IFERROR(IF(B29="","",INDEX(CY_Actual_Cumulative!$F$6:$Q$70,MATCH(Monthly_Analysis!$B29,CY_Actual_Cumulative!$B$6:$B$70,0),MATCH(Calc!$L$10,CY_Actual_Cumulative!$F$5:$Q$5,0))),"")</f>
        <v/>
      </c>
      <c r="P29" s="274" t="str">
        <f>IFERROR(IF(OR(LEN($D29)=0,LEN(M29)=0,LEN(O29)=0),"",IF(INDEX(Metrics!$F$6:$F$70,MATCH(Monthly_Analysis!$B29,Metrics!$B$6:$B$70,0))=Calc!$L$7,M29/O29*100,O29/M29*100)),100)</f>
        <v/>
      </c>
      <c r="Q29" s="275" t="str">
        <f>IFERROR(IF(OR(LEN($D29)=0,LEN(N29)=0,LEN(O29)=0),"",IF(INDEX(Metrics!$F$6:$F$70,MATCH(Monthly_Analysis!$B29,Metrics!$B$6:$B$70,0))=Calc!$L$7,N29/O29*100,O29/N29*100)),100)</f>
        <v/>
      </c>
      <c r="S29" s="18"/>
    </row>
    <row r="30" spans="1:19" x14ac:dyDescent="0.25">
      <c r="A30" s="3"/>
      <c r="B30" s="270">
        <f>IFERROR(IF(LEN(INDEX(Metrics!$B$6:$E$70,ROW($A30)-ROW($A$7),MATCH(B$7,Metrics!$B$5:$E$5,0)))=0,"",INDEX(Metrics!$B$6:$E$70,ROW($A30)-ROW($A$7),MATCH(B$7,Metrics!$B$5:$E$5,0))),"")</f>
        <v>404</v>
      </c>
      <c r="C30" s="271" t="str">
        <f>IFERROR(IF(LEN(INDEX(Metrics!$B$6:$E$70,ROW($A30)-ROW($A$7),MATCH(C$7,Metrics!$B$5:$E$5,0)))=0,"",INDEX(Metrics!$B$6:$E$70,ROW($A30)-ROW($A$7),MATCH(C$7,Metrics!$B$5:$E$5,0))),"")</f>
        <v>Process and Workflow</v>
      </c>
      <c r="D30" s="271" t="str">
        <f>IFERROR(IF(LEN(INDEX(Metrics!$B$6:$E$70,ROW($A30)-ROW($A$7),MATCH(D$7,Metrics!$B$5:$E$5,0)))=0,"",INDEX(Metrics!$B$6:$E$70,ROW($A30)-ROW($A$7),MATCH(D$7,Metrics!$B$5:$E$5,0))),"")</f>
        <v>Interview Drop-off Rate</v>
      </c>
      <c r="E30" s="272" t="str">
        <f>IFERROR(IF(LEN(INDEX(Metrics!$B$6:$E$70,ROW($A30)-ROW($A$7),MATCH(E$7,Metrics!$B$5:$E$5,0)))=0,"",INDEX(Metrics!$B$6:$E$70,ROW($A30)-ROW($A$7),MATCH(E$7,Metrics!$B$5:$E$5,0))),"")</f>
        <v>%</v>
      </c>
      <c r="F30" s="286"/>
      <c r="G30" s="273" t="str">
        <f>IFERROR(IF(D30="","",IF(LEN(INDEX(PY_Actual!$F$6:$Q$70,MATCH(Monthly_Analysis!$D30,PY_Actual!$D$6:$D$70,0),MATCH(Calc!$L$11,PY_Actual!$F$5:$Q$5,0)))=0,"",INDEX(PY_Actual!$F$6:$Q$70,MATCH(Monthly_Analysis!$D30,PY_Actual!$D$6:$D$70,0),MATCH(Calc!$L$11,PY_Actual!$F$5:$Q$5,0)))),"")</f>
        <v/>
      </c>
      <c r="H30" s="273" t="str">
        <f>IFERROR(IF(D30="","",IF(LEN(INDEX(CY_Target!$F$6:$Q$70,MATCH(Monthly_Analysis!$D30,CY_Target!$D$6:$D$70,0),MATCH(Calc!$L$10,CY_Target!$F$5:$Q$5,0)))=0,"",INDEX(CY_Target!$F$6:$Q$70,MATCH(Monthly_Analysis!$D30,CY_Target!$D$6:$D$70,0),MATCH(Calc!$L$10,CY_Target!$F$5:$Q$5,0)))),"")</f>
        <v/>
      </c>
      <c r="I30" s="273" t="str">
        <f>IFERROR(IF(D30="","",IF(LEN(INDEX(CY_Actual!$F$6:$Q$70,MATCH(Monthly_Analysis!$D30,CY_Actual!$D$6:$D$70,0),MATCH(Calc!$L$10,CY_Actual!$F$5:$Q$5,0)))=0,"",INDEX(CY_Actual!$F$6:$Q$70,MATCH(Monthly_Analysis!$D30,CY_Actual!$D$6:$D$70,0),MATCH(Calc!$L$10,CY_Actual!$F$5:$Q$5,0)))),"")</f>
        <v/>
      </c>
      <c r="J30" s="274" t="str">
        <f>IFERROR(IF(OR(LEN($D30)=0,LEN(G30)=0,LEN(I30)=0),"",IF(INDEX(Metrics!$F$6:$F$70,MATCH(Monthly_Analysis!$B30,Metrics!$B$6:$B$70,0))=Calc!$L$7,G30/I30*100,I30/G30*100)),100)</f>
        <v/>
      </c>
      <c r="K30" s="274" t="str">
        <f>IFERROR(IF(OR(LEN($D30)=0,LEN(H30)=0,LEN(I30)=0),"",IF(INDEX(Metrics!$F$6:$F$70,MATCH(Monthly_Analysis!$B30,Metrics!$B$6:$B$70,0))=Calc!$L$7,H30/I30*100,I30/H30*100)),100)</f>
        <v/>
      </c>
      <c r="L30" s="289"/>
      <c r="M30" s="273" t="str">
        <f>IFERROR(IF(B30="","",INDEX(PY_Actual_Cumulative!$F$6:$Q$70,MATCH(Monthly_Analysis!$B30,PY_Actual_Cumulative!$B$6:$B$70,0),MATCH(Calc!$L$11,PY_Actual_Cumulative!$F$5:$Q$5,0))),"")</f>
        <v/>
      </c>
      <c r="N30" s="273" t="str">
        <f>IFERROR(IF(B30="","",INDEX(CY_Target_Cumulative!$F$6:$Q$70,MATCH(Monthly_Analysis!$B30,CY_Target_Cumulative!$B$6:$B$70,0),MATCH(Calc!$L$10,CY_Target_Cumulative!$F$5:$Q$5,0))),"")</f>
        <v/>
      </c>
      <c r="O30" s="273" t="str">
        <f>IFERROR(IF(B30="","",INDEX(CY_Actual_Cumulative!$F$6:$Q$70,MATCH(Monthly_Analysis!$B30,CY_Actual_Cumulative!$B$6:$B$70,0),MATCH(Calc!$L$10,CY_Actual_Cumulative!$F$5:$Q$5,0))),"")</f>
        <v/>
      </c>
      <c r="P30" s="274" t="str">
        <f>IFERROR(IF(OR(LEN($D30)=0,LEN(M30)=0,LEN(O30)=0),"",IF(INDEX(Metrics!$F$6:$F$70,MATCH(Monthly_Analysis!$B30,Metrics!$B$6:$B$70,0))=Calc!$L$7,M30/O30*100,O30/M30*100)),100)</f>
        <v/>
      </c>
      <c r="Q30" s="275" t="str">
        <f>IFERROR(IF(OR(LEN($D30)=0,LEN(N30)=0,LEN(O30)=0),"",IF(INDEX(Metrics!$F$6:$F$70,MATCH(Monthly_Analysis!$B30,Metrics!$B$6:$B$70,0))=Calc!$L$7,N30/O30*100,O30/N30*100)),100)</f>
        <v/>
      </c>
      <c r="S30" s="18"/>
    </row>
    <row r="31" spans="1:19" x14ac:dyDescent="0.25">
      <c r="A31" s="3"/>
      <c r="B31" s="270">
        <f>IFERROR(IF(LEN(INDEX(Metrics!$B$6:$E$70,ROW($A31)-ROW($A$7),MATCH(B$7,Metrics!$B$5:$E$5,0)))=0,"",INDEX(Metrics!$B$6:$E$70,ROW($A31)-ROW($A$7),MATCH(B$7,Metrics!$B$5:$E$5,0))),"")</f>
        <v>405</v>
      </c>
      <c r="C31" s="271" t="str">
        <f>IFERROR(IF(LEN(INDEX(Metrics!$B$6:$E$70,ROW($A31)-ROW($A$7),MATCH(C$7,Metrics!$B$5:$E$5,0)))=0,"",INDEX(Metrics!$B$6:$E$70,ROW($A31)-ROW($A$7),MATCH(C$7,Metrics!$B$5:$E$5,0))),"")</f>
        <v>Process and Workflow</v>
      </c>
      <c r="D31" s="271" t="str">
        <f>IFERROR(IF(LEN(INDEX(Metrics!$B$6:$E$70,ROW($A31)-ROW($A$7),MATCH(D$7,Metrics!$B$5:$E$5,0)))=0,"",INDEX(Metrics!$B$6:$E$70,ROW($A31)-ROW($A$7),MATCH(D$7,Metrics!$B$5:$E$5,0))),"")</f>
        <v>Diversity Hire Rate</v>
      </c>
      <c r="E31" s="272" t="str">
        <f>IFERROR(IF(LEN(INDEX(Metrics!$B$6:$E$70,ROW($A31)-ROW($A$7),MATCH(E$7,Metrics!$B$5:$E$5,0)))=0,"",INDEX(Metrics!$B$6:$E$70,ROW($A31)-ROW($A$7),MATCH(E$7,Metrics!$B$5:$E$5,0))),"")</f>
        <v>%</v>
      </c>
      <c r="F31" s="286"/>
      <c r="G31" s="273" t="str">
        <f>IFERROR(IF(D31="","",IF(LEN(INDEX(PY_Actual!$F$6:$Q$70,MATCH(Monthly_Analysis!$D31,PY_Actual!$D$6:$D$70,0),MATCH(Calc!$L$11,PY_Actual!$F$5:$Q$5,0)))=0,"",INDEX(PY_Actual!$F$6:$Q$70,MATCH(Monthly_Analysis!$D31,PY_Actual!$D$6:$D$70,0),MATCH(Calc!$L$11,PY_Actual!$F$5:$Q$5,0)))),"")</f>
        <v/>
      </c>
      <c r="H31" s="273" t="str">
        <f>IFERROR(IF(D31="","",IF(LEN(INDEX(CY_Target!$F$6:$Q$70,MATCH(Monthly_Analysis!$D31,CY_Target!$D$6:$D$70,0),MATCH(Calc!$L$10,CY_Target!$F$5:$Q$5,0)))=0,"",INDEX(CY_Target!$F$6:$Q$70,MATCH(Monthly_Analysis!$D31,CY_Target!$D$6:$D$70,0),MATCH(Calc!$L$10,CY_Target!$F$5:$Q$5,0)))),"")</f>
        <v/>
      </c>
      <c r="I31" s="273" t="str">
        <f>IFERROR(IF(D31="","",IF(LEN(INDEX(CY_Actual!$F$6:$Q$70,MATCH(Monthly_Analysis!$D31,CY_Actual!$D$6:$D$70,0),MATCH(Calc!$L$10,CY_Actual!$F$5:$Q$5,0)))=0,"",INDEX(CY_Actual!$F$6:$Q$70,MATCH(Monthly_Analysis!$D31,CY_Actual!$D$6:$D$70,0),MATCH(Calc!$L$10,CY_Actual!$F$5:$Q$5,0)))),"")</f>
        <v/>
      </c>
      <c r="J31" s="274" t="str">
        <f>IFERROR(IF(OR(LEN($D31)=0,LEN(G31)=0,LEN(I31)=0),"",IF(INDEX(Metrics!$F$6:$F$70,MATCH(Monthly_Analysis!$B31,Metrics!$B$6:$B$70,0))=Calc!$L$7,G31/I31*100,I31/G31*100)),100)</f>
        <v/>
      </c>
      <c r="K31" s="274" t="str">
        <f>IFERROR(IF(OR(LEN($D31)=0,LEN(H31)=0,LEN(I31)=0),"",IF(INDEX(Metrics!$F$6:$F$70,MATCH(Monthly_Analysis!$B31,Metrics!$B$6:$B$70,0))=Calc!$L$7,H31/I31*100,I31/H31*100)),100)</f>
        <v/>
      </c>
      <c r="L31" s="289"/>
      <c r="M31" s="273" t="str">
        <f>IFERROR(IF(B31="","",INDEX(PY_Actual_Cumulative!$F$6:$Q$70,MATCH(Monthly_Analysis!$B31,PY_Actual_Cumulative!$B$6:$B$70,0),MATCH(Calc!$L$11,PY_Actual_Cumulative!$F$5:$Q$5,0))),"")</f>
        <v/>
      </c>
      <c r="N31" s="273" t="str">
        <f>IFERROR(IF(B31="","",INDEX(CY_Target_Cumulative!$F$6:$Q$70,MATCH(Monthly_Analysis!$B31,CY_Target_Cumulative!$B$6:$B$70,0),MATCH(Calc!$L$10,CY_Target_Cumulative!$F$5:$Q$5,0))),"")</f>
        <v/>
      </c>
      <c r="O31" s="273" t="str">
        <f>IFERROR(IF(B31="","",INDEX(CY_Actual_Cumulative!$F$6:$Q$70,MATCH(Monthly_Analysis!$B31,CY_Actual_Cumulative!$B$6:$B$70,0),MATCH(Calc!$L$10,CY_Actual_Cumulative!$F$5:$Q$5,0))),"")</f>
        <v/>
      </c>
      <c r="P31" s="274" t="str">
        <f>IFERROR(IF(OR(LEN($D31)=0,LEN(M31)=0,LEN(O31)=0),"",IF(INDEX(Metrics!$F$6:$F$70,MATCH(Monthly_Analysis!$B31,Metrics!$B$6:$B$70,0))=Calc!$L$7,M31/O31*100,O31/M31*100)),100)</f>
        <v/>
      </c>
      <c r="Q31" s="275" t="str">
        <f>IFERROR(IF(OR(LEN($D31)=0,LEN(N31)=0,LEN(O31)=0),"",IF(INDEX(Metrics!$F$6:$F$70,MATCH(Monthly_Analysis!$B31,Metrics!$B$6:$B$70,0))=Calc!$L$7,N31/O31*100,O31/N31*100)),100)</f>
        <v/>
      </c>
      <c r="S31" s="18"/>
    </row>
    <row r="32" spans="1:19" x14ac:dyDescent="0.25">
      <c r="A32" s="3"/>
      <c r="B32" s="270">
        <f>IFERROR(IF(LEN(INDEX(Metrics!$B$6:$E$70,ROW($A32)-ROW($A$7),MATCH(B$7,Metrics!$B$5:$E$5,0)))=0,"",INDEX(Metrics!$B$6:$E$70,ROW($A32)-ROW($A$7),MATCH(B$7,Metrics!$B$5:$E$5,0))),"")</f>
        <v>406</v>
      </c>
      <c r="C32" s="271" t="str">
        <f>IFERROR(IF(LEN(INDEX(Metrics!$B$6:$E$70,ROW($A32)-ROW($A$7),MATCH(C$7,Metrics!$B$5:$E$5,0)))=0,"",INDEX(Metrics!$B$6:$E$70,ROW($A32)-ROW($A$7),MATCH(C$7,Metrics!$B$5:$E$5,0))),"")</f>
        <v>Process and Workflow</v>
      </c>
      <c r="D32" s="271" t="str">
        <f>IFERROR(IF(LEN(INDEX(Metrics!$B$6:$E$70,ROW($A32)-ROW($A$7),MATCH(D$7,Metrics!$B$5:$E$5,0)))=0,"",INDEX(Metrics!$B$6:$E$70,ROW($A32)-ROW($A$7),MATCH(D$7,Metrics!$B$5:$E$5,0))),"")</f>
        <v/>
      </c>
      <c r="E32" s="272" t="str">
        <f>IFERROR(IF(LEN(INDEX(Metrics!$B$6:$E$70,ROW($A32)-ROW($A$7),MATCH(E$7,Metrics!$B$5:$E$5,0)))=0,"",INDEX(Metrics!$B$6:$E$70,ROW($A32)-ROW($A$7),MATCH(E$7,Metrics!$B$5:$E$5,0))),"")</f>
        <v/>
      </c>
      <c r="F32" s="286"/>
      <c r="G32" s="276" t="str">
        <f>IFERROR(IF(D32="","",IF(LEN(INDEX(PY_Actual!$F$6:$Q$70,MATCH(Monthly_Analysis!$D32,PY_Actual!$D$6:$D$70,0),MATCH(Calc!$L$11,PY_Actual!$F$5:$Q$5,0)))=0,"",INDEX(PY_Actual!$F$6:$Q$70,MATCH(Monthly_Analysis!$D32,PY_Actual!$D$6:$D$70,0),MATCH(Calc!$L$11,PY_Actual!$F$5:$Q$5,0)))),"")</f>
        <v/>
      </c>
      <c r="H32" s="276" t="str">
        <f>IFERROR(IF(D32="","",IF(LEN(INDEX(CY_Target!$F$6:$Q$70,MATCH(Monthly_Analysis!$D32,CY_Target!$D$6:$D$70,0),MATCH(Calc!$L$10,CY_Target!$F$5:$Q$5,0)))=0,"",INDEX(CY_Target!$F$6:$Q$70,MATCH(Monthly_Analysis!$D32,CY_Target!$D$6:$D$70,0),MATCH(Calc!$L$10,CY_Target!$F$5:$Q$5,0)))),"")</f>
        <v/>
      </c>
      <c r="I32" s="276" t="str">
        <f>IFERROR(IF(D32="","",IF(LEN(INDEX(CY_Actual!$F$6:$Q$70,MATCH(Monthly_Analysis!$D32,CY_Actual!$D$6:$D$70,0),MATCH(Calc!$L$10,CY_Actual!$F$5:$Q$5,0)))=0,"",INDEX(CY_Actual!$F$6:$Q$70,MATCH(Monthly_Analysis!$D32,CY_Actual!$D$6:$D$70,0),MATCH(Calc!$L$10,CY_Actual!$F$5:$Q$5,0)))),"")</f>
        <v/>
      </c>
      <c r="J32" s="274" t="str">
        <f>IFERROR(IF(OR(LEN($D32)=0,LEN(G32)=0,LEN(I32)=0),"",IF(INDEX(Metrics!$F$6:$F$70,MATCH(Monthly_Analysis!$B32,Metrics!$B$6:$B$70,0))=Calc!$L$7,G32/I32*100,I32/G32*100)),100)</f>
        <v/>
      </c>
      <c r="K32" s="274" t="str">
        <f>IFERROR(IF(OR(LEN($D32)=0,LEN(H32)=0,LEN(I32)=0),"",IF(INDEX(Metrics!$F$6:$F$70,MATCH(Monthly_Analysis!$B32,Metrics!$B$6:$B$70,0))=Calc!$L$7,H32/I32*100,I32/H32*100)),100)</f>
        <v/>
      </c>
      <c r="L32" s="289"/>
      <c r="M32" s="276" t="str">
        <f>IFERROR(IF(B32="","",INDEX(PY_Actual_Cumulative!$F$6:$Q$70,MATCH(Monthly_Analysis!$B32,PY_Actual_Cumulative!$B$6:$B$70,0),MATCH(Calc!$L$11,PY_Actual_Cumulative!$F$5:$Q$5,0))),"")</f>
        <v/>
      </c>
      <c r="N32" s="276" t="str">
        <f>IFERROR(IF(B32="","",INDEX(CY_Target_Cumulative!$F$6:$Q$70,MATCH(Monthly_Analysis!$B32,CY_Target_Cumulative!$B$6:$B$70,0),MATCH(Calc!$L$10,CY_Target_Cumulative!$F$5:$Q$5,0))),"")</f>
        <v/>
      </c>
      <c r="O32" s="276" t="str">
        <f>IFERROR(IF(B32="","",INDEX(CY_Actual_Cumulative!$F$6:$Q$70,MATCH(Monthly_Analysis!$B32,CY_Actual_Cumulative!$B$6:$B$70,0),MATCH(Calc!$L$10,CY_Actual_Cumulative!$F$5:$Q$5,0))),"")</f>
        <v/>
      </c>
      <c r="P32" s="274" t="str">
        <f>IFERROR(IF(OR(LEN($D32)=0,LEN(M32)=0,LEN(O32)=0),"",IF(INDEX(Metrics!$F$6:$F$70,MATCH(Monthly_Analysis!$B32,Metrics!$B$6:$B$70,0))=Calc!$L$7,M32/O32*100,O32/M32*100)),100)</f>
        <v/>
      </c>
      <c r="Q32" s="275" t="str">
        <f>IFERROR(IF(OR(LEN($D32)=0,LEN(N32)=0,LEN(O32)=0),"",IF(INDEX(Metrics!$F$6:$F$70,MATCH(Monthly_Analysis!$B32,Metrics!$B$6:$B$70,0))=Calc!$L$7,N32/O32*100,O32/N32*100)),100)</f>
        <v/>
      </c>
      <c r="S32" s="18"/>
    </row>
    <row r="33" spans="1:19" x14ac:dyDescent="0.25">
      <c r="A33" s="3"/>
      <c r="B33" s="270">
        <f>IFERROR(IF(LEN(INDEX(Metrics!$B$6:$E$70,ROW($A33)-ROW($A$7),MATCH(B$7,Metrics!$B$5:$E$5,0)))=0,"",INDEX(Metrics!$B$6:$E$70,ROW($A33)-ROW($A$7),MATCH(B$7,Metrics!$B$5:$E$5,0))),"")</f>
        <v>407</v>
      </c>
      <c r="C33" s="271" t="str">
        <f>IFERROR(IF(LEN(INDEX(Metrics!$B$6:$E$70,ROW($A33)-ROW($A$7),MATCH(C$7,Metrics!$B$5:$E$5,0)))=0,"",INDEX(Metrics!$B$6:$E$70,ROW($A33)-ROW($A$7),MATCH(C$7,Metrics!$B$5:$E$5,0))),"")</f>
        <v>Process and Workflow</v>
      </c>
      <c r="D33" s="271" t="str">
        <f>IFERROR(IF(LEN(INDEX(Metrics!$B$6:$E$70,ROW($A33)-ROW($A$7),MATCH(D$7,Metrics!$B$5:$E$5,0)))=0,"",INDEX(Metrics!$B$6:$E$70,ROW($A33)-ROW($A$7),MATCH(D$7,Metrics!$B$5:$E$5,0))),"")</f>
        <v/>
      </c>
      <c r="E33" s="272" t="str">
        <f>IFERROR(IF(LEN(INDEX(Metrics!$B$6:$E$70,ROW($A33)-ROW($A$7),MATCH(E$7,Metrics!$B$5:$E$5,0)))=0,"",INDEX(Metrics!$B$6:$E$70,ROW($A33)-ROW($A$7),MATCH(E$7,Metrics!$B$5:$E$5,0))),"")</f>
        <v/>
      </c>
      <c r="F33" s="286"/>
      <c r="G33" s="276" t="str">
        <f>IFERROR(IF(D33="","",IF(LEN(INDEX(PY_Actual!$F$6:$Q$70,MATCH(Monthly_Analysis!$D33,PY_Actual!$D$6:$D$70,0),MATCH(Calc!$L$11,PY_Actual!$F$5:$Q$5,0)))=0,"",INDEX(PY_Actual!$F$6:$Q$70,MATCH(Monthly_Analysis!$D33,PY_Actual!$D$6:$D$70,0),MATCH(Calc!$L$11,PY_Actual!$F$5:$Q$5,0)))),"")</f>
        <v/>
      </c>
      <c r="H33" s="276" t="str">
        <f>IFERROR(IF(D33="","",IF(LEN(INDEX(CY_Target!$F$6:$Q$70,MATCH(Monthly_Analysis!$D33,CY_Target!$D$6:$D$70,0),MATCH(Calc!$L$10,CY_Target!$F$5:$Q$5,0)))=0,"",INDEX(CY_Target!$F$6:$Q$70,MATCH(Monthly_Analysis!$D33,CY_Target!$D$6:$D$70,0),MATCH(Calc!$L$10,CY_Target!$F$5:$Q$5,0)))),"")</f>
        <v/>
      </c>
      <c r="I33" s="276" t="str">
        <f>IFERROR(IF(D33="","",IF(LEN(INDEX(CY_Actual!$F$6:$Q$70,MATCH(Monthly_Analysis!$D33,CY_Actual!$D$6:$D$70,0),MATCH(Calc!$L$10,CY_Actual!$F$5:$Q$5,0)))=0,"",INDEX(CY_Actual!$F$6:$Q$70,MATCH(Monthly_Analysis!$D33,CY_Actual!$D$6:$D$70,0),MATCH(Calc!$L$10,CY_Actual!$F$5:$Q$5,0)))),"")</f>
        <v/>
      </c>
      <c r="J33" s="274" t="str">
        <f>IFERROR(IF(OR(LEN($D33)=0,LEN(G33)=0,LEN(I33)=0),"",IF(INDEX(Metrics!$F$6:$F$70,MATCH(Monthly_Analysis!$B33,Metrics!$B$6:$B$70,0))=Calc!$L$7,G33/I33*100,I33/G33*100)),100)</f>
        <v/>
      </c>
      <c r="K33" s="274" t="str">
        <f>IFERROR(IF(OR(LEN($D33)=0,LEN(H33)=0,LEN(I33)=0),"",IF(INDEX(Metrics!$F$6:$F$70,MATCH(Monthly_Analysis!$B33,Metrics!$B$6:$B$70,0))=Calc!$L$7,H33/I33*100,I33/H33*100)),100)</f>
        <v/>
      </c>
      <c r="L33" s="289"/>
      <c r="M33" s="276" t="str">
        <f>IFERROR(IF(B33="","",INDEX(PY_Actual_Cumulative!$F$6:$Q$70,MATCH(Monthly_Analysis!$B33,PY_Actual_Cumulative!$B$6:$B$70,0),MATCH(Calc!$L$11,PY_Actual_Cumulative!$F$5:$Q$5,0))),"")</f>
        <v/>
      </c>
      <c r="N33" s="276" t="str">
        <f>IFERROR(IF(B33="","",INDEX(CY_Target_Cumulative!$F$6:$Q$70,MATCH(Monthly_Analysis!$B33,CY_Target_Cumulative!$B$6:$B$70,0),MATCH(Calc!$L$10,CY_Target_Cumulative!$F$5:$Q$5,0))),"")</f>
        <v/>
      </c>
      <c r="O33" s="276" t="str">
        <f>IFERROR(IF(B33="","",INDEX(CY_Actual_Cumulative!$F$6:$Q$70,MATCH(Monthly_Analysis!$B33,CY_Actual_Cumulative!$B$6:$B$70,0),MATCH(Calc!$L$10,CY_Actual_Cumulative!$F$5:$Q$5,0))),"")</f>
        <v/>
      </c>
      <c r="P33" s="274" t="str">
        <f>IFERROR(IF(OR(LEN($D33)=0,LEN(M33)=0,LEN(O33)=0),"",IF(INDEX(Metrics!$F$6:$F$70,MATCH(Monthly_Analysis!$B33,Metrics!$B$6:$B$70,0))=Calc!$L$7,M33/O33*100,O33/M33*100)),100)</f>
        <v/>
      </c>
      <c r="Q33" s="275" t="str">
        <f>IFERROR(IF(OR(LEN($D33)=0,LEN(N33)=0,LEN(O33)=0),"",IF(INDEX(Metrics!$F$6:$F$70,MATCH(Monthly_Analysis!$B33,Metrics!$B$6:$B$70,0))=Calc!$L$7,N33/O33*100,O33/N33*100)),100)</f>
        <v/>
      </c>
      <c r="S33" s="18"/>
    </row>
    <row r="34" spans="1:19" x14ac:dyDescent="0.25">
      <c r="A34" s="3"/>
      <c r="B34" s="270">
        <f>IFERROR(IF(LEN(INDEX(Metrics!$B$6:$E$70,ROW($A34)-ROW($A$7),MATCH(B$7,Metrics!$B$5:$E$5,0)))=0,"",INDEX(Metrics!$B$6:$E$70,ROW($A34)-ROW($A$7),MATCH(B$7,Metrics!$B$5:$E$5,0))),"")</f>
        <v>501</v>
      </c>
      <c r="C34" s="271" t="str">
        <f>IFERROR(IF(LEN(INDEX(Metrics!$B$6:$E$70,ROW($A34)-ROW($A$7),MATCH(C$7,Metrics!$B$5:$E$5,0)))=0,"",INDEX(Metrics!$B$6:$E$70,ROW($A34)-ROW($A$7),MATCH(C$7,Metrics!$B$5:$E$5,0))),"")</f>
        <v>Candidate Experience</v>
      </c>
      <c r="D34" s="271" t="str">
        <f>IFERROR(IF(LEN(INDEX(Metrics!$B$6:$E$70,ROW($A34)-ROW($A$7),MATCH(D$7,Metrics!$B$5:$E$5,0)))=0,"",INDEX(Metrics!$B$6:$E$70,ROW($A34)-ROW($A$7),MATCH(D$7,Metrics!$B$5:$E$5,0))),"")</f>
        <v>Candidate Job Satisfaction</v>
      </c>
      <c r="E34" s="272" t="str">
        <f>IFERROR(IF(LEN(INDEX(Metrics!$B$6:$E$70,ROW($A34)-ROW($A$7),MATCH(E$7,Metrics!$B$5:$E$5,0)))=0,"",INDEX(Metrics!$B$6:$E$70,ROW($A34)-ROW($A$7),MATCH(E$7,Metrics!$B$5:$E$5,0))),"")</f>
        <v>Points</v>
      </c>
      <c r="F34" s="286"/>
      <c r="G34" s="277" t="str">
        <f>IFERROR(IF(D34="","",IF(LEN(INDEX(PY_Actual!$F$6:$Q$70,MATCH(Monthly_Analysis!$D34,PY_Actual!$D$6:$D$70,0),MATCH(Calc!$L$11,PY_Actual!$F$5:$Q$5,0)))=0,"",INDEX(PY_Actual!$F$6:$Q$70,MATCH(Monthly_Analysis!$D34,PY_Actual!$D$6:$D$70,0),MATCH(Calc!$L$11,PY_Actual!$F$5:$Q$5,0)))),"")</f>
        <v/>
      </c>
      <c r="H34" s="277" t="str">
        <f>IFERROR(IF(D34="","",IF(LEN(INDEX(CY_Target!$F$6:$Q$70,MATCH(Monthly_Analysis!$D34,CY_Target!$D$6:$D$70,0),MATCH(Calc!$L$10,CY_Target!$F$5:$Q$5,0)))=0,"",INDEX(CY_Target!$F$6:$Q$70,MATCH(Monthly_Analysis!$D34,CY_Target!$D$6:$D$70,0),MATCH(Calc!$L$10,CY_Target!$F$5:$Q$5,0)))),"")</f>
        <v/>
      </c>
      <c r="I34" s="277" t="str">
        <f>IFERROR(IF(D34="","",IF(LEN(INDEX(CY_Actual!$F$6:$Q$70,MATCH(Monthly_Analysis!$D34,CY_Actual!$D$6:$D$70,0),MATCH(Calc!$L$10,CY_Actual!$F$5:$Q$5,0)))=0,"",INDEX(CY_Actual!$F$6:$Q$70,MATCH(Monthly_Analysis!$D34,CY_Actual!$D$6:$D$70,0),MATCH(Calc!$L$10,CY_Actual!$F$5:$Q$5,0)))),"")</f>
        <v/>
      </c>
      <c r="J34" s="274" t="str">
        <f>IFERROR(IF(OR(LEN($D34)=0,LEN(G34)=0,LEN(I34)=0),"",IF(INDEX(Metrics!$F$6:$F$70,MATCH(Monthly_Analysis!$B34,Metrics!$B$6:$B$70,0))=Calc!$L$7,G34/I34*100,I34/G34*100)),100)</f>
        <v/>
      </c>
      <c r="K34" s="274" t="str">
        <f>IFERROR(IF(OR(LEN($D34)=0,LEN(H34)=0,LEN(I34)=0),"",IF(INDEX(Metrics!$F$6:$F$70,MATCH(Monthly_Analysis!$B34,Metrics!$B$6:$B$70,0))=Calc!$L$7,H34/I34*100,I34/H34*100)),100)</f>
        <v/>
      </c>
      <c r="L34" s="289"/>
      <c r="M34" s="277" t="str">
        <f>IFERROR(IF(B34="","",INDEX(PY_Actual_Cumulative!$F$6:$Q$70,MATCH(Monthly_Analysis!$B34,PY_Actual_Cumulative!$B$6:$B$70,0),MATCH(Calc!$L$11,PY_Actual_Cumulative!$F$5:$Q$5,0))),"")</f>
        <v/>
      </c>
      <c r="N34" s="277" t="str">
        <f>IFERROR(IF(B34="","",INDEX(CY_Target_Cumulative!$F$6:$Q$70,MATCH(Monthly_Analysis!$B34,CY_Target_Cumulative!$B$6:$B$70,0),MATCH(Calc!$L$10,CY_Target_Cumulative!$F$5:$Q$5,0))),"")</f>
        <v/>
      </c>
      <c r="O34" s="277" t="str">
        <f>IFERROR(IF(B34="","",INDEX(CY_Actual_Cumulative!$F$6:$Q$70,MATCH(Monthly_Analysis!$B34,CY_Actual_Cumulative!$B$6:$B$70,0),MATCH(Calc!$L$10,CY_Actual_Cumulative!$F$5:$Q$5,0))),"")</f>
        <v/>
      </c>
      <c r="P34" s="274" t="str">
        <f>IFERROR(IF(OR(LEN($D34)=0,LEN(M34)=0,LEN(O34)=0),"",IF(INDEX(Metrics!$F$6:$F$70,MATCH(Monthly_Analysis!$B34,Metrics!$B$6:$B$70,0))=Calc!$L$7,M34/O34*100,O34/M34*100)),100)</f>
        <v/>
      </c>
      <c r="Q34" s="275" t="str">
        <f>IFERROR(IF(OR(LEN($D34)=0,LEN(N34)=0,LEN(O34)=0),"",IF(INDEX(Metrics!$F$6:$F$70,MATCH(Monthly_Analysis!$B34,Metrics!$B$6:$B$70,0))=Calc!$L$7,N34/O34*100,O34/N34*100)),100)</f>
        <v/>
      </c>
      <c r="S34" s="18"/>
    </row>
    <row r="35" spans="1:19" x14ac:dyDescent="0.25">
      <c r="A35" s="3"/>
      <c r="B35" s="270">
        <f>IFERROR(IF(LEN(INDEX(Metrics!$B$6:$E$70,ROW($A35)-ROW($A$7),MATCH(B$7,Metrics!$B$5:$E$5,0)))=0,"",INDEX(Metrics!$B$6:$E$70,ROW($A35)-ROW($A$7),MATCH(B$7,Metrics!$B$5:$E$5,0))),"")</f>
        <v>502</v>
      </c>
      <c r="C35" s="271" t="str">
        <f>IFERROR(IF(LEN(INDEX(Metrics!$B$6:$E$70,ROW($A35)-ROW($A$7),MATCH(C$7,Metrics!$B$5:$E$5,0)))=0,"",INDEX(Metrics!$B$6:$E$70,ROW($A35)-ROW($A$7),MATCH(C$7,Metrics!$B$5:$E$5,0))),"")</f>
        <v>Candidate Experience</v>
      </c>
      <c r="D35" s="271" t="str">
        <f>IFERROR(IF(LEN(INDEX(Metrics!$B$6:$E$70,ROW($A35)-ROW($A$7),MATCH(D$7,Metrics!$B$5:$E$5,0)))=0,"",INDEX(Metrics!$B$6:$E$70,ROW($A35)-ROW($A$7),MATCH(D$7,Metrics!$B$5:$E$5,0))),"")</f>
        <v>Applicant Drop-off Rate</v>
      </c>
      <c r="E35" s="272" t="str">
        <f>IFERROR(IF(LEN(INDEX(Metrics!$B$6:$E$70,ROW($A35)-ROW($A$7),MATCH(E$7,Metrics!$B$5:$E$5,0)))=0,"",INDEX(Metrics!$B$6:$E$70,ROW($A35)-ROW($A$7),MATCH(E$7,Metrics!$B$5:$E$5,0))),"")</f>
        <v>%</v>
      </c>
      <c r="F35" s="286"/>
      <c r="G35" s="273" t="str">
        <f>IFERROR(IF(D35="","",IF(LEN(INDEX(PY_Actual!$F$6:$Q$70,MATCH(Monthly_Analysis!$D35,PY_Actual!$D$6:$D$70,0),MATCH(Calc!$L$11,PY_Actual!$F$5:$Q$5,0)))=0,"",INDEX(PY_Actual!$F$6:$Q$70,MATCH(Monthly_Analysis!$D35,PY_Actual!$D$6:$D$70,0),MATCH(Calc!$L$11,PY_Actual!$F$5:$Q$5,0)))),"")</f>
        <v/>
      </c>
      <c r="H35" s="273" t="str">
        <f>IFERROR(IF(D35="","",IF(LEN(INDEX(CY_Target!$F$6:$Q$70,MATCH(Monthly_Analysis!$D35,CY_Target!$D$6:$D$70,0),MATCH(Calc!$L$10,CY_Target!$F$5:$Q$5,0)))=0,"",INDEX(CY_Target!$F$6:$Q$70,MATCH(Monthly_Analysis!$D35,CY_Target!$D$6:$D$70,0),MATCH(Calc!$L$10,CY_Target!$F$5:$Q$5,0)))),"")</f>
        <v/>
      </c>
      <c r="I35" s="273" t="str">
        <f>IFERROR(IF(D35="","",IF(LEN(INDEX(CY_Actual!$F$6:$Q$70,MATCH(Monthly_Analysis!$D35,CY_Actual!$D$6:$D$70,0),MATCH(Calc!$L$10,CY_Actual!$F$5:$Q$5,0)))=0,"",INDEX(CY_Actual!$F$6:$Q$70,MATCH(Monthly_Analysis!$D35,CY_Actual!$D$6:$D$70,0),MATCH(Calc!$L$10,CY_Actual!$F$5:$Q$5,0)))),"")</f>
        <v/>
      </c>
      <c r="J35" s="274" t="str">
        <f>IFERROR(IF(OR(LEN($D35)=0,LEN(G35)=0,LEN(I35)=0),"",IF(INDEX(Metrics!$F$6:$F$70,MATCH(Monthly_Analysis!$B35,Metrics!$B$6:$B$70,0))=Calc!$L$7,G35/I35*100,I35/G35*100)),100)</f>
        <v/>
      </c>
      <c r="K35" s="274" t="str">
        <f>IFERROR(IF(OR(LEN($D35)=0,LEN(H35)=0,LEN(I35)=0),"",IF(INDEX(Metrics!$F$6:$F$70,MATCH(Monthly_Analysis!$B35,Metrics!$B$6:$B$70,0))=Calc!$L$7,H35/I35*100,I35/H35*100)),100)</f>
        <v/>
      </c>
      <c r="L35" s="289"/>
      <c r="M35" s="273" t="str">
        <f>IFERROR(IF(B35="","",INDEX(PY_Actual_Cumulative!$F$6:$Q$70,MATCH(Monthly_Analysis!$B35,PY_Actual_Cumulative!$B$6:$B$70,0),MATCH(Calc!$L$11,PY_Actual_Cumulative!$F$5:$Q$5,0))),"")</f>
        <v/>
      </c>
      <c r="N35" s="273" t="str">
        <f>IFERROR(IF(B35="","",INDEX(CY_Target_Cumulative!$F$6:$Q$70,MATCH(Monthly_Analysis!$B35,CY_Target_Cumulative!$B$6:$B$70,0),MATCH(Calc!$L$10,CY_Target_Cumulative!$F$5:$Q$5,0))),"")</f>
        <v/>
      </c>
      <c r="O35" s="273" t="str">
        <f>IFERROR(IF(B35="","",INDEX(CY_Actual_Cumulative!$F$6:$Q$70,MATCH(Monthly_Analysis!$B35,CY_Actual_Cumulative!$B$6:$B$70,0),MATCH(Calc!$L$10,CY_Actual_Cumulative!$F$5:$Q$5,0))),"")</f>
        <v/>
      </c>
      <c r="P35" s="274" t="str">
        <f>IFERROR(IF(OR(LEN($D35)=0,LEN(M35)=0,LEN(O35)=0),"",IF(INDEX(Metrics!$F$6:$F$70,MATCH(Monthly_Analysis!$B35,Metrics!$B$6:$B$70,0))=Calc!$L$7,M35/O35*100,O35/M35*100)),100)</f>
        <v/>
      </c>
      <c r="Q35" s="275" t="str">
        <f>IFERROR(IF(OR(LEN($D35)=0,LEN(N35)=0,LEN(O35)=0),"",IF(INDEX(Metrics!$F$6:$F$70,MATCH(Monthly_Analysis!$B35,Metrics!$B$6:$B$70,0))=Calc!$L$7,N35/O35*100,O35/N35*100)),100)</f>
        <v/>
      </c>
      <c r="S35" s="18"/>
    </row>
    <row r="36" spans="1:19" x14ac:dyDescent="0.25">
      <c r="A36" s="3"/>
      <c r="B36" s="270">
        <f>IFERROR(IF(LEN(INDEX(Metrics!$B$6:$E$70,ROW($A36)-ROW($A$7),MATCH(B$7,Metrics!$B$5:$E$5,0)))=0,"",INDEX(Metrics!$B$6:$E$70,ROW($A36)-ROW($A$7),MATCH(B$7,Metrics!$B$5:$E$5,0))),"")</f>
        <v>503</v>
      </c>
      <c r="C36" s="271" t="str">
        <f>IFERROR(IF(LEN(INDEX(Metrics!$B$6:$E$70,ROW($A36)-ROW($A$7),MATCH(C$7,Metrics!$B$5:$E$5,0)))=0,"",INDEX(Metrics!$B$6:$E$70,ROW($A36)-ROW($A$7),MATCH(C$7,Metrics!$B$5:$E$5,0))),"")</f>
        <v>Candidate Experience</v>
      </c>
      <c r="D36" s="271" t="str">
        <f>IFERROR(IF(LEN(INDEX(Metrics!$B$6:$E$70,ROW($A36)-ROW($A$7),MATCH(D$7,Metrics!$B$5:$E$5,0)))=0,"",INDEX(Metrics!$B$6:$E$70,ROW($A36)-ROW($A$7),MATCH(D$7,Metrics!$B$5:$E$5,0))),"")</f>
        <v>Candidate Net Promoter Score (NPS)</v>
      </c>
      <c r="E36" s="272" t="str">
        <f>IFERROR(IF(LEN(INDEX(Metrics!$B$6:$E$70,ROW($A36)-ROW($A$7),MATCH(E$7,Metrics!$B$5:$E$5,0)))=0,"",INDEX(Metrics!$B$6:$E$70,ROW($A36)-ROW($A$7),MATCH(E$7,Metrics!$B$5:$E$5,0))),"")</f>
        <v>Points</v>
      </c>
      <c r="F36" s="286"/>
      <c r="G36" s="277" t="str">
        <f>IFERROR(IF(D36="","",IF(LEN(INDEX(PY_Actual!$F$6:$Q$70,MATCH(Monthly_Analysis!$D36,PY_Actual!$D$6:$D$70,0),MATCH(Calc!$L$11,PY_Actual!$F$5:$Q$5,0)))=0,"",INDEX(PY_Actual!$F$6:$Q$70,MATCH(Monthly_Analysis!$D36,PY_Actual!$D$6:$D$70,0),MATCH(Calc!$L$11,PY_Actual!$F$5:$Q$5,0)))),"")</f>
        <v/>
      </c>
      <c r="H36" s="277" t="str">
        <f>IFERROR(IF(D36="","",IF(LEN(INDEX(CY_Target!$F$6:$Q$70,MATCH(Monthly_Analysis!$D36,CY_Target!$D$6:$D$70,0),MATCH(Calc!$L$10,CY_Target!$F$5:$Q$5,0)))=0,"",INDEX(CY_Target!$F$6:$Q$70,MATCH(Monthly_Analysis!$D36,CY_Target!$D$6:$D$70,0),MATCH(Calc!$L$10,CY_Target!$F$5:$Q$5,0)))),"")</f>
        <v/>
      </c>
      <c r="I36" s="277" t="str">
        <f>IFERROR(IF(D36="","",IF(LEN(INDEX(CY_Actual!$F$6:$Q$70,MATCH(Monthly_Analysis!$D36,CY_Actual!$D$6:$D$70,0),MATCH(Calc!$L$10,CY_Actual!$F$5:$Q$5,0)))=0,"",INDEX(CY_Actual!$F$6:$Q$70,MATCH(Monthly_Analysis!$D36,CY_Actual!$D$6:$D$70,0),MATCH(Calc!$L$10,CY_Actual!$F$5:$Q$5,0)))),"")</f>
        <v/>
      </c>
      <c r="J36" s="274" t="str">
        <f>IFERROR(IF(OR(LEN($D36)=0,LEN(G36)=0,LEN(I36)=0),"",IF(INDEX(Metrics!$F$6:$F$70,MATCH(Monthly_Analysis!$B36,Metrics!$B$6:$B$70,0))=Calc!$L$7,G36/I36*100,I36/G36*100)),100)</f>
        <v/>
      </c>
      <c r="K36" s="274" t="str">
        <f>IFERROR(IF(OR(LEN($D36)=0,LEN(H36)=0,LEN(I36)=0),"",IF(INDEX(Metrics!$F$6:$F$70,MATCH(Monthly_Analysis!$B36,Metrics!$B$6:$B$70,0))=Calc!$L$7,H36/I36*100,I36/H36*100)),100)</f>
        <v/>
      </c>
      <c r="L36" s="289"/>
      <c r="M36" s="277" t="str">
        <f>IFERROR(IF(B36="","",INDEX(PY_Actual_Cumulative!$F$6:$Q$70,MATCH(Monthly_Analysis!$B36,PY_Actual_Cumulative!$B$6:$B$70,0),MATCH(Calc!$L$11,PY_Actual_Cumulative!$F$5:$Q$5,0))),"")</f>
        <v/>
      </c>
      <c r="N36" s="277" t="str">
        <f>IFERROR(IF(B36="","",INDEX(CY_Target_Cumulative!$F$6:$Q$70,MATCH(Monthly_Analysis!$B36,CY_Target_Cumulative!$B$6:$B$70,0),MATCH(Calc!$L$10,CY_Target_Cumulative!$F$5:$Q$5,0))),"")</f>
        <v/>
      </c>
      <c r="O36" s="277" t="str">
        <f>IFERROR(IF(B36="","",INDEX(CY_Actual_Cumulative!$F$6:$Q$70,MATCH(Monthly_Analysis!$B36,CY_Actual_Cumulative!$B$6:$B$70,0),MATCH(Calc!$L$10,CY_Actual_Cumulative!$F$5:$Q$5,0))),"")</f>
        <v/>
      </c>
      <c r="P36" s="274" t="str">
        <f>IFERROR(IF(OR(LEN($D36)=0,LEN(M36)=0,LEN(O36)=0),"",IF(INDEX(Metrics!$F$6:$F$70,MATCH(Monthly_Analysis!$B36,Metrics!$B$6:$B$70,0))=Calc!$L$7,M36/O36*100,O36/M36*100)),100)</f>
        <v/>
      </c>
      <c r="Q36" s="275" t="str">
        <f>IFERROR(IF(OR(LEN($D36)=0,LEN(N36)=0,LEN(O36)=0),"",IF(INDEX(Metrics!$F$6:$F$70,MATCH(Monthly_Analysis!$B36,Metrics!$B$6:$B$70,0))=Calc!$L$7,N36/O36*100,O36/N36*100)),100)</f>
        <v/>
      </c>
      <c r="S36" s="18"/>
    </row>
    <row r="37" spans="1:19" x14ac:dyDescent="0.25">
      <c r="A37" s="3"/>
      <c r="B37" s="270">
        <f>IFERROR(IF(LEN(INDEX(Metrics!$B$6:$E$70,ROW($A37)-ROW($A$7),MATCH(B$7,Metrics!$B$5:$E$5,0)))=0,"",INDEX(Metrics!$B$6:$E$70,ROW($A37)-ROW($A$7),MATCH(B$7,Metrics!$B$5:$E$5,0))),"")</f>
        <v>504</v>
      </c>
      <c r="C37" s="271" t="str">
        <f>IFERROR(IF(LEN(INDEX(Metrics!$B$6:$E$70,ROW($A37)-ROW($A$7),MATCH(C$7,Metrics!$B$5:$E$5,0)))=0,"",INDEX(Metrics!$B$6:$E$70,ROW($A37)-ROW($A$7),MATCH(C$7,Metrics!$B$5:$E$5,0))),"")</f>
        <v>Candidate Experience</v>
      </c>
      <c r="D37" s="271" t="str">
        <f>IFERROR(IF(LEN(INDEX(Metrics!$B$6:$E$70,ROW($A37)-ROW($A$7),MATCH(D$7,Metrics!$B$5:$E$5,0)))=0,"",INDEX(Metrics!$B$6:$E$70,ROW($A37)-ROW($A$7),MATCH(D$7,Metrics!$B$5:$E$5,0))),"")</f>
        <v/>
      </c>
      <c r="E37" s="272" t="str">
        <f>IFERROR(IF(LEN(INDEX(Metrics!$B$6:$E$70,ROW($A37)-ROW($A$7),MATCH(E$7,Metrics!$B$5:$E$5,0)))=0,"",INDEX(Metrics!$B$6:$E$70,ROW($A37)-ROW($A$7),MATCH(E$7,Metrics!$B$5:$E$5,0))),"")</f>
        <v/>
      </c>
      <c r="F37" s="286"/>
      <c r="G37" s="276" t="str">
        <f>IFERROR(IF(D37="","",IF(LEN(INDEX(PY_Actual!$F$6:$Q$70,MATCH(Monthly_Analysis!$D37,PY_Actual!$D$6:$D$70,0),MATCH(Calc!$L$11,PY_Actual!$F$5:$Q$5,0)))=0,"",INDEX(PY_Actual!$F$6:$Q$70,MATCH(Monthly_Analysis!$D37,PY_Actual!$D$6:$D$70,0),MATCH(Calc!$L$11,PY_Actual!$F$5:$Q$5,0)))),"")</f>
        <v/>
      </c>
      <c r="H37" s="276" t="str">
        <f>IFERROR(IF(D37="","",IF(LEN(INDEX(CY_Target!$F$6:$Q$70,MATCH(Monthly_Analysis!$D37,CY_Target!$D$6:$D$70,0),MATCH(Calc!$L$10,CY_Target!$F$5:$Q$5,0)))=0,"",INDEX(CY_Target!$F$6:$Q$70,MATCH(Monthly_Analysis!$D37,CY_Target!$D$6:$D$70,0),MATCH(Calc!$L$10,CY_Target!$F$5:$Q$5,0)))),"")</f>
        <v/>
      </c>
      <c r="I37" s="276" t="str">
        <f>IFERROR(IF(D37="","",IF(LEN(INDEX(CY_Actual!$F$6:$Q$70,MATCH(Monthly_Analysis!$D37,CY_Actual!$D$6:$D$70,0),MATCH(Calc!$L$10,CY_Actual!$F$5:$Q$5,0)))=0,"",INDEX(CY_Actual!$F$6:$Q$70,MATCH(Monthly_Analysis!$D37,CY_Actual!$D$6:$D$70,0),MATCH(Calc!$L$10,CY_Actual!$F$5:$Q$5,0)))),"")</f>
        <v/>
      </c>
      <c r="J37" s="274" t="str">
        <f>IFERROR(IF(OR(LEN($D37)=0,LEN(G37)=0,LEN(I37)=0),"",IF(INDEX(Metrics!$F$6:$F$70,MATCH(Monthly_Analysis!$B37,Metrics!$B$6:$B$70,0))=Calc!$L$7,G37/I37*100,I37/G37*100)),100)</f>
        <v/>
      </c>
      <c r="K37" s="274" t="str">
        <f>IFERROR(IF(OR(LEN($D37)=0,LEN(H37)=0,LEN(I37)=0),"",IF(INDEX(Metrics!$F$6:$F$70,MATCH(Monthly_Analysis!$B37,Metrics!$B$6:$B$70,0))=Calc!$L$7,H37/I37*100,I37/H37*100)),100)</f>
        <v/>
      </c>
      <c r="L37" s="289"/>
      <c r="M37" s="276" t="str">
        <f>IFERROR(IF(B37="","",INDEX(PY_Actual_Cumulative!$F$6:$Q$70,MATCH(Monthly_Analysis!$B37,PY_Actual_Cumulative!$B$6:$B$70,0),MATCH(Calc!$L$11,PY_Actual_Cumulative!$F$5:$Q$5,0))),"")</f>
        <v/>
      </c>
      <c r="N37" s="276" t="str">
        <f>IFERROR(IF(B37="","",INDEX(CY_Target_Cumulative!$F$6:$Q$70,MATCH(Monthly_Analysis!$B37,CY_Target_Cumulative!$B$6:$B$70,0),MATCH(Calc!$L$10,CY_Target_Cumulative!$F$5:$Q$5,0))),"")</f>
        <v/>
      </c>
      <c r="O37" s="276" t="str">
        <f>IFERROR(IF(B37="","",INDEX(CY_Actual_Cumulative!$F$6:$Q$70,MATCH(Monthly_Analysis!$B37,CY_Actual_Cumulative!$B$6:$B$70,0),MATCH(Calc!$L$10,CY_Actual_Cumulative!$F$5:$Q$5,0))),"")</f>
        <v/>
      </c>
      <c r="P37" s="274" t="str">
        <f>IFERROR(IF(OR(LEN($D37)=0,LEN(M37)=0,LEN(O37)=0),"",IF(INDEX(Metrics!$F$6:$F$70,MATCH(Monthly_Analysis!$B37,Metrics!$B$6:$B$70,0))=Calc!$L$7,M37/O37*100,O37/M37*100)),100)</f>
        <v/>
      </c>
      <c r="Q37" s="275" t="str">
        <f>IFERROR(IF(OR(LEN($D37)=0,LEN(N37)=0,LEN(O37)=0),"",IF(INDEX(Metrics!$F$6:$F$70,MATCH(Monthly_Analysis!$B37,Metrics!$B$6:$B$70,0))=Calc!$L$7,N37/O37*100,O37/N37*100)),100)</f>
        <v/>
      </c>
      <c r="S37" s="18"/>
    </row>
    <row r="38" spans="1:19" x14ac:dyDescent="0.25">
      <c r="A38" s="3"/>
      <c r="B38" s="270">
        <f>IFERROR(IF(LEN(INDEX(Metrics!$B$6:$E$70,ROW($A38)-ROW($A$7),MATCH(B$7,Metrics!$B$5:$E$5,0)))=0,"",INDEX(Metrics!$B$6:$E$70,ROW($A38)-ROW($A$7),MATCH(B$7,Metrics!$B$5:$E$5,0))),"")</f>
        <v>505</v>
      </c>
      <c r="C38" s="271" t="str">
        <f>IFERROR(IF(LEN(INDEX(Metrics!$B$6:$E$70,ROW($A38)-ROW($A$7),MATCH(C$7,Metrics!$B$5:$E$5,0)))=0,"",INDEX(Metrics!$B$6:$E$70,ROW($A38)-ROW($A$7),MATCH(C$7,Metrics!$B$5:$E$5,0))),"")</f>
        <v>Candidate Experience</v>
      </c>
      <c r="D38" s="271" t="str">
        <f>IFERROR(IF(LEN(INDEX(Metrics!$B$6:$E$70,ROW($A38)-ROW($A$7),MATCH(D$7,Metrics!$B$5:$E$5,0)))=0,"",INDEX(Metrics!$B$6:$E$70,ROW($A38)-ROW($A$7),MATCH(D$7,Metrics!$B$5:$E$5,0))),"")</f>
        <v/>
      </c>
      <c r="E38" s="272" t="str">
        <f>IFERROR(IF(LEN(INDEX(Metrics!$B$6:$E$70,ROW($A38)-ROW($A$7),MATCH(E$7,Metrics!$B$5:$E$5,0)))=0,"",INDEX(Metrics!$B$6:$E$70,ROW($A38)-ROW($A$7),MATCH(E$7,Metrics!$B$5:$E$5,0))),"")</f>
        <v/>
      </c>
      <c r="F38" s="286"/>
      <c r="G38" s="276" t="str">
        <f>IFERROR(IF(D38="","",IF(LEN(INDEX(PY_Actual!$F$6:$Q$70,MATCH(Monthly_Analysis!$D38,PY_Actual!$D$6:$D$70,0),MATCH(Calc!$L$11,PY_Actual!$F$5:$Q$5,0)))=0,"",INDEX(PY_Actual!$F$6:$Q$70,MATCH(Monthly_Analysis!$D38,PY_Actual!$D$6:$D$70,0),MATCH(Calc!$L$11,PY_Actual!$F$5:$Q$5,0)))),"")</f>
        <v/>
      </c>
      <c r="H38" s="276" t="str">
        <f>IFERROR(IF(D38="","",IF(LEN(INDEX(CY_Target!$F$6:$Q$70,MATCH(Monthly_Analysis!$D38,CY_Target!$D$6:$D$70,0),MATCH(Calc!$L$10,CY_Target!$F$5:$Q$5,0)))=0,"",INDEX(CY_Target!$F$6:$Q$70,MATCH(Monthly_Analysis!$D38,CY_Target!$D$6:$D$70,0),MATCH(Calc!$L$10,CY_Target!$F$5:$Q$5,0)))),"")</f>
        <v/>
      </c>
      <c r="I38" s="276" t="str">
        <f>IFERROR(IF(D38="","",IF(LEN(INDEX(CY_Actual!$F$6:$Q$70,MATCH(Monthly_Analysis!$D38,CY_Actual!$D$6:$D$70,0),MATCH(Calc!$L$10,CY_Actual!$F$5:$Q$5,0)))=0,"",INDEX(CY_Actual!$F$6:$Q$70,MATCH(Monthly_Analysis!$D38,CY_Actual!$D$6:$D$70,0),MATCH(Calc!$L$10,CY_Actual!$F$5:$Q$5,0)))),"")</f>
        <v/>
      </c>
      <c r="J38" s="274" t="str">
        <f>IFERROR(IF(OR(LEN($D38)=0,LEN(G38)=0,LEN(I38)=0),"",IF(INDEX(Metrics!$F$6:$F$70,MATCH(Monthly_Analysis!$B38,Metrics!$B$6:$B$70,0))=Calc!$L$7,G38/I38*100,I38/G38*100)),100)</f>
        <v/>
      </c>
      <c r="K38" s="274" t="str">
        <f>IFERROR(IF(OR(LEN($D38)=0,LEN(H38)=0,LEN(I38)=0),"",IF(INDEX(Metrics!$F$6:$F$70,MATCH(Monthly_Analysis!$B38,Metrics!$B$6:$B$70,0))=Calc!$L$7,H38/I38*100,I38/H38*100)),100)</f>
        <v/>
      </c>
      <c r="L38" s="289"/>
      <c r="M38" s="276" t="str">
        <f>IFERROR(IF(B38="","",INDEX(PY_Actual_Cumulative!$F$6:$Q$70,MATCH(Monthly_Analysis!$B38,PY_Actual_Cumulative!$B$6:$B$70,0),MATCH(Calc!$L$11,PY_Actual_Cumulative!$F$5:$Q$5,0))),"")</f>
        <v/>
      </c>
      <c r="N38" s="276" t="str">
        <f>IFERROR(IF(B38="","",INDEX(CY_Target_Cumulative!$F$6:$Q$70,MATCH(Monthly_Analysis!$B38,CY_Target_Cumulative!$B$6:$B$70,0),MATCH(Calc!$L$10,CY_Target_Cumulative!$F$5:$Q$5,0))),"")</f>
        <v/>
      </c>
      <c r="O38" s="276" t="str">
        <f>IFERROR(IF(B38="","",INDEX(CY_Actual_Cumulative!$F$6:$Q$70,MATCH(Monthly_Analysis!$B38,CY_Actual_Cumulative!$B$6:$B$70,0),MATCH(Calc!$L$10,CY_Actual_Cumulative!$F$5:$Q$5,0))),"")</f>
        <v/>
      </c>
      <c r="P38" s="274" t="str">
        <f>IFERROR(IF(OR(LEN($D38)=0,LEN(M38)=0,LEN(O38)=0),"",IF(INDEX(Metrics!$F$6:$F$70,MATCH(Monthly_Analysis!$B38,Metrics!$B$6:$B$70,0))=Calc!$L$7,M38/O38*100,O38/M38*100)),100)</f>
        <v/>
      </c>
      <c r="Q38" s="275" t="str">
        <f>IFERROR(IF(OR(LEN($D38)=0,LEN(N38)=0,LEN(O38)=0),"",IF(INDEX(Metrics!$F$6:$F$70,MATCH(Monthly_Analysis!$B38,Metrics!$B$6:$B$70,0))=Calc!$L$7,N38/O38*100,O38/N38*100)),100)</f>
        <v/>
      </c>
      <c r="S38" s="18"/>
    </row>
    <row r="39" spans="1:19" x14ac:dyDescent="0.25">
      <c r="A39" s="3"/>
      <c r="B39" s="270" t="str">
        <f>IFERROR(IF(LEN(INDEX(Metrics!$B$6:$E$70,ROW($A39)-ROW($A$7),MATCH(B$7,Metrics!$B$5:$E$5,0)))=0,"",INDEX(Metrics!$B$6:$E$70,ROW($A39)-ROW($A$7),MATCH(B$7,Metrics!$B$5:$E$5,0))),"")</f>
        <v/>
      </c>
      <c r="C39" s="271" t="str">
        <f>IFERROR(IF(LEN(INDEX(Metrics!$B$6:$E$70,ROW($A39)-ROW($A$7),MATCH(C$7,Metrics!$B$5:$E$5,0)))=0,"",INDEX(Metrics!$B$6:$E$70,ROW($A39)-ROW($A$7),MATCH(C$7,Metrics!$B$5:$E$5,0))),"")</f>
        <v/>
      </c>
      <c r="D39" s="271" t="str">
        <f>IFERROR(IF(LEN(INDEX(Metrics!$B$6:$E$70,ROW($A39)-ROW($A$7),MATCH(D$7,Metrics!$B$5:$E$5,0)))=0,"",INDEX(Metrics!$B$6:$E$70,ROW($A39)-ROW($A$7),MATCH(D$7,Metrics!$B$5:$E$5,0))),"")</f>
        <v/>
      </c>
      <c r="E39" s="272" t="str">
        <f>IFERROR(IF(LEN(INDEX(Metrics!$B$6:$E$70,ROW($A39)-ROW($A$7),MATCH(E$7,Metrics!$B$5:$E$5,0)))=0,"",INDEX(Metrics!$B$6:$E$70,ROW($A39)-ROW($A$7),MATCH(E$7,Metrics!$B$5:$E$5,0))),"")</f>
        <v/>
      </c>
      <c r="F39" s="286"/>
      <c r="G39" s="272" t="str">
        <f>IFERROR(IF(D39="","",IF(LEN(INDEX(PY_Actual!$F$6:$Q$70,MATCH(Monthly_Analysis!$D39,PY_Actual!$D$6:$D$70,0),MATCH(Calc!$L$11,PY_Actual!$F$5:$Q$5,0)))=0,"",INDEX(PY_Actual!$F$6:$Q$70,MATCH(Monthly_Analysis!$D39,PY_Actual!$D$6:$D$70,0),MATCH(Calc!$L$11,PY_Actual!$F$5:$Q$5,0)))),"")</f>
        <v/>
      </c>
      <c r="H39" s="272" t="str">
        <f>IFERROR(IF(D39="","",IF(LEN(INDEX(CY_Target!$F$6:$Q$70,MATCH(Monthly_Analysis!$D39,CY_Target!$D$6:$D$70,0),MATCH(Calc!$L$10,CY_Target!$F$5:$Q$5,0)))=0,"",INDEX(CY_Target!$F$6:$Q$70,MATCH(Monthly_Analysis!$D39,CY_Target!$D$6:$D$70,0),MATCH(Calc!$L$10,CY_Target!$F$5:$Q$5,0)))),"")</f>
        <v/>
      </c>
      <c r="I39" s="272" t="str">
        <f>IFERROR(IF(D39="","",IF(LEN(INDEX(CY_Actual!$F$6:$Q$70,MATCH(Monthly_Analysis!$D39,CY_Actual!$D$6:$D$70,0),MATCH(Calc!$L$10,CY_Actual!$F$5:$Q$5,0)))=0,"",INDEX(CY_Actual!$F$6:$Q$70,MATCH(Monthly_Analysis!$D39,CY_Actual!$D$6:$D$70,0),MATCH(Calc!$L$10,CY_Actual!$F$5:$Q$5,0)))),"")</f>
        <v/>
      </c>
      <c r="J39" s="274" t="str">
        <f>IFERROR(IF(OR(LEN($D39)=0,LEN(G39)=0,LEN(I39)=0),"",IF(INDEX(Metrics!$F$6:$F$70,MATCH(Monthly_Analysis!$B39,Metrics!$B$6:$B$70,0))=Calc!$L$7,G39/I39*100,I39/G39*100)),100)</f>
        <v/>
      </c>
      <c r="K39" s="274" t="str">
        <f>IFERROR(IF(OR(LEN($D39)=0,LEN(H39)=0,LEN(I39)=0),"",IF(INDEX(Metrics!$F$6:$F$70,MATCH(Monthly_Analysis!$B39,Metrics!$B$6:$B$70,0))=Calc!$L$7,H39/I39*100,I39/H39*100)),100)</f>
        <v/>
      </c>
      <c r="L39" s="289"/>
      <c r="M39" s="272" t="str">
        <f>IFERROR(IF(B39="","",INDEX(PY_Actual_Cumulative!$F$6:$Q$70,MATCH(Monthly_Analysis!$B39,PY_Actual_Cumulative!$B$6:$B$70,0),MATCH(Calc!$L$11,PY_Actual_Cumulative!$F$5:$Q$5,0))),"")</f>
        <v/>
      </c>
      <c r="N39" s="272" t="str">
        <f>IFERROR(IF(B39="","",INDEX(CY_Target_Cumulative!$F$6:$Q$70,MATCH(Monthly_Analysis!$B39,CY_Target_Cumulative!$B$6:$B$70,0),MATCH(Calc!$L$10,CY_Target_Cumulative!$F$5:$Q$5,0))),"")</f>
        <v/>
      </c>
      <c r="O39" s="272" t="str">
        <f>IFERROR(IF(B39="","",INDEX(CY_Actual_Cumulative!$F$6:$Q$70,MATCH(Monthly_Analysis!$B39,CY_Actual_Cumulative!$B$6:$B$70,0),MATCH(Calc!$L$10,CY_Actual_Cumulative!$F$5:$Q$5,0))),"")</f>
        <v/>
      </c>
      <c r="P39" s="274" t="str">
        <f>IFERROR(IF(OR(LEN($D39)=0,LEN(M39)=0,LEN(O39)=0),"",IF(INDEX(Metrics!$F$6:$F$70,MATCH(Monthly_Analysis!$B39,Metrics!$B$6:$B$70,0))=Calc!$L$7,M39/O39*100,O39/M39*100)),100)</f>
        <v/>
      </c>
      <c r="Q39" s="275" t="str">
        <f>IFERROR(IF(OR(LEN($D39)=0,LEN(N39)=0,LEN(O39)=0),"",IF(INDEX(Metrics!$F$6:$F$70,MATCH(Monthly_Analysis!$B39,Metrics!$B$6:$B$70,0))=Calc!$L$7,N39/O39*100,O39/N39*100)),100)</f>
        <v/>
      </c>
      <c r="S39" s="18"/>
    </row>
    <row r="40" spans="1:19" x14ac:dyDescent="0.25">
      <c r="A40" s="3"/>
      <c r="B40" s="270" t="str">
        <f>IFERROR(IF(LEN(INDEX(Metrics!$B$6:$E$70,ROW($A40)-ROW($A$7),MATCH(B$7,Metrics!$B$5:$E$5,0)))=0,"",INDEX(Metrics!$B$6:$E$70,ROW($A40)-ROW($A$7),MATCH(B$7,Metrics!$B$5:$E$5,0))),"")</f>
        <v/>
      </c>
      <c r="C40" s="271" t="str">
        <f>IFERROR(IF(LEN(INDEX(Metrics!$B$6:$E$70,ROW($A40)-ROW($A$7),MATCH(C$7,Metrics!$B$5:$E$5,0)))=0,"",INDEX(Metrics!$B$6:$E$70,ROW($A40)-ROW($A$7),MATCH(C$7,Metrics!$B$5:$E$5,0))),"")</f>
        <v/>
      </c>
      <c r="D40" s="271" t="str">
        <f>IFERROR(IF(LEN(INDEX(Metrics!$B$6:$E$70,ROW($A40)-ROW($A$7),MATCH(D$7,Metrics!$B$5:$E$5,0)))=0,"",INDEX(Metrics!$B$6:$E$70,ROW($A40)-ROW($A$7),MATCH(D$7,Metrics!$B$5:$E$5,0))),"")</f>
        <v/>
      </c>
      <c r="E40" s="272" t="str">
        <f>IFERROR(IF(LEN(INDEX(Metrics!$B$6:$E$70,ROW($A40)-ROW($A$7),MATCH(E$7,Metrics!$B$5:$E$5,0)))=0,"",INDEX(Metrics!$B$6:$E$70,ROW($A40)-ROW($A$7),MATCH(E$7,Metrics!$B$5:$E$5,0))),"")</f>
        <v/>
      </c>
      <c r="F40" s="286"/>
      <c r="G40" s="276" t="str">
        <f>IFERROR(IF(D40="","",IF(LEN(INDEX(PY_Actual!$F$6:$Q$70,MATCH(Monthly_Analysis!$D40,PY_Actual!$D$6:$D$70,0),MATCH(Calc!$L$11,PY_Actual!$F$5:$Q$5,0)))=0,"",INDEX(PY_Actual!$F$6:$Q$70,MATCH(Monthly_Analysis!$D40,PY_Actual!$D$6:$D$70,0),MATCH(Calc!$L$11,PY_Actual!$F$5:$Q$5,0)))),"")</f>
        <v/>
      </c>
      <c r="H40" s="276" t="str">
        <f>IFERROR(IF(D40="","",IF(LEN(INDEX(CY_Target!$F$6:$Q$70,MATCH(Monthly_Analysis!$D40,CY_Target!$D$6:$D$70,0),MATCH(Calc!$L$10,CY_Target!$F$5:$Q$5,0)))=0,"",INDEX(CY_Target!$F$6:$Q$70,MATCH(Monthly_Analysis!$D40,CY_Target!$D$6:$D$70,0),MATCH(Calc!$L$10,CY_Target!$F$5:$Q$5,0)))),"")</f>
        <v/>
      </c>
      <c r="I40" s="276" t="str">
        <f>IFERROR(IF(D40="","",IF(LEN(INDEX(CY_Actual!$F$6:$Q$70,MATCH(Monthly_Analysis!$D40,CY_Actual!$D$6:$D$70,0),MATCH(Calc!$L$10,CY_Actual!$F$5:$Q$5,0)))=0,"",INDEX(CY_Actual!$F$6:$Q$70,MATCH(Monthly_Analysis!$D40,CY_Actual!$D$6:$D$70,0),MATCH(Calc!$L$10,CY_Actual!$F$5:$Q$5,0)))),"")</f>
        <v/>
      </c>
      <c r="J40" s="274" t="str">
        <f>IFERROR(IF(OR(LEN($D40)=0,LEN(G40)=0,LEN(I40)=0),"",IF(INDEX(Metrics!$F$6:$F$70,MATCH(Monthly_Analysis!$B40,Metrics!$B$6:$B$70,0))=Calc!$L$7,G40/I40*100,I40/G40*100)),100)</f>
        <v/>
      </c>
      <c r="K40" s="274" t="str">
        <f>IFERROR(IF(OR(LEN($D40)=0,LEN(H40)=0,LEN(I40)=0),"",IF(INDEX(Metrics!$F$6:$F$70,MATCH(Monthly_Analysis!$B40,Metrics!$B$6:$B$70,0))=Calc!$L$7,H40/I40*100,I40/H40*100)),100)</f>
        <v/>
      </c>
      <c r="L40" s="289"/>
      <c r="M40" s="276" t="str">
        <f>IFERROR(IF(B40="","",INDEX(PY_Actual_Cumulative!$F$6:$Q$70,MATCH(Monthly_Analysis!$B40,PY_Actual_Cumulative!$B$6:$B$70,0),MATCH(Calc!$L$11,PY_Actual_Cumulative!$F$5:$Q$5,0))),"")</f>
        <v/>
      </c>
      <c r="N40" s="276" t="str">
        <f>IFERROR(IF(B40="","",INDEX(CY_Target_Cumulative!$F$6:$Q$70,MATCH(Monthly_Analysis!$B40,CY_Target_Cumulative!$B$6:$B$70,0),MATCH(Calc!$L$10,CY_Target_Cumulative!$F$5:$Q$5,0))),"")</f>
        <v/>
      </c>
      <c r="O40" s="276" t="str">
        <f>IFERROR(IF(B40="","",INDEX(CY_Actual_Cumulative!$F$6:$Q$70,MATCH(Monthly_Analysis!$B40,CY_Actual_Cumulative!$B$6:$B$70,0),MATCH(Calc!$L$10,CY_Actual_Cumulative!$F$5:$Q$5,0))),"")</f>
        <v/>
      </c>
      <c r="P40" s="274" t="str">
        <f>IFERROR(IF(OR(LEN($D40)=0,LEN(M40)=0,LEN(O40)=0),"",IF(INDEX(Metrics!$F$6:$F$70,MATCH(Monthly_Analysis!$B40,Metrics!$B$6:$B$70,0))=Calc!$L$7,M40/O40*100,O40/M40*100)),100)</f>
        <v/>
      </c>
      <c r="Q40" s="275" t="str">
        <f>IFERROR(IF(OR(LEN($D40)=0,LEN(N40)=0,LEN(O40)=0),"",IF(INDEX(Metrics!$F$6:$F$70,MATCH(Monthly_Analysis!$B40,Metrics!$B$6:$B$70,0))=Calc!$L$7,N40/O40*100,O40/N40*100)),100)</f>
        <v/>
      </c>
      <c r="S40" s="18"/>
    </row>
    <row r="41" spans="1:19" x14ac:dyDescent="0.25">
      <c r="A41" s="3"/>
      <c r="B41" s="270" t="str">
        <f>IFERROR(IF(LEN(INDEX(Metrics!$B$6:$E$70,ROW($A41)-ROW($A$7),MATCH(B$7,Metrics!$B$5:$E$5,0)))=0,"",INDEX(Metrics!$B$6:$E$70,ROW($A41)-ROW($A$7),MATCH(B$7,Metrics!$B$5:$E$5,0))),"")</f>
        <v/>
      </c>
      <c r="C41" s="271" t="str">
        <f>IFERROR(IF(LEN(INDEX(Metrics!$B$6:$E$70,ROW($A41)-ROW($A$7),MATCH(C$7,Metrics!$B$5:$E$5,0)))=0,"",INDEX(Metrics!$B$6:$E$70,ROW($A41)-ROW($A$7),MATCH(C$7,Metrics!$B$5:$E$5,0))),"")</f>
        <v/>
      </c>
      <c r="D41" s="271" t="str">
        <f>IFERROR(IF(LEN(INDEX(Metrics!$B$6:$E$70,ROW($A41)-ROW($A$7),MATCH(D$7,Metrics!$B$5:$E$5,0)))=0,"",INDEX(Metrics!$B$6:$E$70,ROW($A41)-ROW($A$7),MATCH(D$7,Metrics!$B$5:$E$5,0))),"")</f>
        <v/>
      </c>
      <c r="E41" s="272" t="str">
        <f>IFERROR(IF(LEN(INDEX(Metrics!$B$6:$E$70,ROW($A41)-ROW($A$7),MATCH(E$7,Metrics!$B$5:$E$5,0)))=0,"",INDEX(Metrics!$B$6:$E$70,ROW($A41)-ROW($A$7),MATCH(E$7,Metrics!$B$5:$E$5,0))),"")</f>
        <v/>
      </c>
      <c r="F41" s="286"/>
      <c r="G41" s="276" t="str">
        <f>IFERROR(IF(D41="","",IF(LEN(INDEX(PY_Actual!$F$6:$Q$70,MATCH(Monthly_Analysis!$D41,PY_Actual!$D$6:$D$70,0),MATCH(Calc!$L$11,PY_Actual!$F$5:$Q$5,0)))=0,"",INDEX(PY_Actual!$F$6:$Q$70,MATCH(Monthly_Analysis!$D41,PY_Actual!$D$6:$D$70,0),MATCH(Calc!$L$11,PY_Actual!$F$5:$Q$5,0)))),"")</f>
        <v/>
      </c>
      <c r="H41" s="276" t="str">
        <f>IFERROR(IF(D41="","",IF(LEN(INDEX(CY_Target!$F$6:$Q$70,MATCH(Monthly_Analysis!$D41,CY_Target!$D$6:$D$70,0),MATCH(Calc!$L$10,CY_Target!$F$5:$Q$5,0)))=0,"",INDEX(CY_Target!$F$6:$Q$70,MATCH(Monthly_Analysis!$D41,CY_Target!$D$6:$D$70,0),MATCH(Calc!$L$10,CY_Target!$F$5:$Q$5,0)))),"")</f>
        <v/>
      </c>
      <c r="I41" s="276" t="str">
        <f>IFERROR(IF(D41="","",IF(LEN(INDEX(CY_Actual!$F$6:$Q$70,MATCH(Monthly_Analysis!$D41,CY_Actual!$D$6:$D$70,0),MATCH(Calc!$L$10,CY_Actual!$F$5:$Q$5,0)))=0,"",INDEX(CY_Actual!$F$6:$Q$70,MATCH(Monthly_Analysis!$D41,CY_Actual!$D$6:$D$70,0),MATCH(Calc!$L$10,CY_Actual!$F$5:$Q$5,0)))),"")</f>
        <v/>
      </c>
      <c r="J41" s="274" t="str">
        <f>IFERROR(IF(OR(LEN($D41)=0,LEN(G41)=0,LEN(I41)=0),"",IF(INDEX(Metrics!$F$6:$F$70,MATCH(Monthly_Analysis!$B41,Metrics!$B$6:$B$70,0))=Calc!$L$7,G41/I41*100,I41/G41*100)),100)</f>
        <v/>
      </c>
      <c r="K41" s="274" t="str">
        <f>IFERROR(IF(OR(LEN($D41)=0,LEN(H41)=0,LEN(I41)=0),"",IF(INDEX(Metrics!$F$6:$F$70,MATCH(Monthly_Analysis!$B41,Metrics!$B$6:$B$70,0))=Calc!$L$7,H41/I41*100,I41/H41*100)),100)</f>
        <v/>
      </c>
      <c r="L41" s="289"/>
      <c r="M41" s="276" t="str">
        <f>IFERROR(IF(B41="","",INDEX(PY_Actual_Cumulative!$F$6:$Q$70,MATCH(Monthly_Analysis!$B41,PY_Actual_Cumulative!$B$6:$B$70,0),MATCH(Calc!$L$11,PY_Actual_Cumulative!$F$5:$Q$5,0))),"")</f>
        <v/>
      </c>
      <c r="N41" s="276" t="str">
        <f>IFERROR(IF(B41="","",INDEX(CY_Target_Cumulative!$F$6:$Q$70,MATCH(Monthly_Analysis!$B41,CY_Target_Cumulative!$B$6:$B$70,0),MATCH(Calc!$L$10,CY_Target_Cumulative!$F$5:$Q$5,0))),"")</f>
        <v/>
      </c>
      <c r="O41" s="276" t="str">
        <f>IFERROR(IF(B41="","",INDEX(CY_Actual_Cumulative!$F$6:$Q$70,MATCH(Monthly_Analysis!$B41,CY_Actual_Cumulative!$B$6:$B$70,0),MATCH(Calc!$L$10,CY_Actual_Cumulative!$F$5:$Q$5,0))),"")</f>
        <v/>
      </c>
      <c r="P41" s="274" t="str">
        <f>IFERROR(IF(OR(LEN($D41)=0,LEN(M41)=0,LEN(O41)=0),"",IF(INDEX(Metrics!$F$6:$F$70,MATCH(Monthly_Analysis!$B41,Metrics!$B$6:$B$70,0))=Calc!$L$7,M41/O41*100,O41/M41*100)),100)</f>
        <v/>
      </c>
      <c r="Q41" s="275" t="str">
        <f>IFERROR(IF(OR(LEN($D41)=0,LEN(N41)=0,LEN(O41)=0),"",IF(INDEX(Metrics!$F$6:$F$70,MATCH(Monthly_Analysis!$B41,Metrics!$B$6:$B$70,0))=Calc!$L$7,N41/O41*100,O41/N41*100)),100)</f>
        <v/>
      </c>
      <c r="S41" s="18"/>
    </row>
    <row r="42" spans="1:19" x14ac:dyDescent="0.25">
      <c r="A42" s="3"/>
      <c r="B42" s="270" t="str">
        <f>IFERROR(IF(LEN(INDEX(Metrics!$B$6:$E$70,ROW($A42)-ROW($A$7),MATCH(B$7,Metrics!$B$5:$E$5,0)))=0,"",INDEX(Metrics!$B$6:$E$70,ROW($A42)-ROW($A$7),MATCH(B$7,Metrics!$B$5:$E$5,0))),"")</f>
        <v/>
      </c>
      <c r="C42" s="271" t="str">
        <f>IFERROR(IF(LEN(INDEX(Metrics!$B$6:$E$70,ROW($A42)-ROW($A$7),MATCH(C$7,Metrics!$B$5:$E$5,0)))=0,"",INDEX(Metrics!$B$6:$E$70,ROW($A42)-ROW($A$7),MATCH(C$7,Metrics!$B$5:$E$5,0))),"")</f>
        <v/>
      </c>
      <c r="D42" s="271" t="str">
        <f>IFERROR(IF(LEN(INDEX(Metrics!$B$6:$E$70,ROW($A42)-ROW($A$7),MATCH(D$7,Metrics!$B$5:$E$5,0)))=0,"",INDEX(Metrics!$B$6:$E$70,ROW($A42)-ROW($A$7),MATCH(D$7,Metrics!$B$5:$E$5,0))),"")</f>
        <v/>
      </c>
      <c r="E42" s="272" t="str">
        <f>IFERROR(IF(LEN(INDEX(Metrics!$B$6:$E$70,ROW($A42)-ROW($A$7),MATCH(E$7,Metrics!$B$5:$E$5,0)))=0,"",INDEX(Metrics!$B$6:$E$70,ROW($A42)-ROW($A$7),MATCH(E$7,Metrics!$B$5:$E$5,0))),"")</f>
        <v/>
      </c>
      <c r="F42" s="286"/>
      <c r="G42" s="276" t="str">
        <f>IFERROR(IF(D42="","",IF(LEN(INDEX(PY_Actual!$F$6:$Q$70,MATCH(Monthly_Analysis!$D42,PY_Actual!$D$6:$D$70,0),MATCH(Calc!$L$11,PY_Actual!$F$5:$Q$5,0)))=0,"",INDEX(PY_Actual!$F$6:$Q$70,MATCH(Monthly_Analysis!$D42,PY_Actual!$D$6:$D$70,0),MATCH(Calc!$L$11,PY_Actual!$F$5:$Q$5,0)))),"")</f>
        <v/>
      </c>
      <c r="H42" s="276" t="str">
        <f>IFERROR(IF(D42="","",IF(LEN(INDEX(CY_Target!$F$6:$Q$70,MATCH(Monthly_Analysis!$D42,CY_Target!$D$6:$D$70,0),MATCH(Calc!$L$10,CY_Target!$F$5:$Q$5,0)))=0,"",INDEX(CY_Target!$F$6:$Q$70,MATCH(Monthly_Analysis!$D42,CY_Target!$D$6:$D$70,0),MATCH(Calc!$L$10,CY_Target!$F$5:$Q$5,0)))),"")</f>
        <v/>
      </c>
      <c r="I42" s="276" t="str">
        <f>IFERROR(IF(D42="","",IF(LEN(INDEX(CY_Actual!$F$6:$Q$70,MATCH(Monthly_Analysis!$D42,CY_Actual!$D$6:$D$70,0),MATCH(Calc!$L$10,CY_Actual!$F$5:$Q$5,0)))=0,"",INDEX(CY_Actual!$F$6:$Q$70,MATCH(Monthly_Analysis!$D42,CY_Actual!$D$6:$D$70,0),MATCH(Calc!$L$10,CY_Actual!$F$5:$Q$5,0)))),"")</f>
        <v/>
      </c>
      <c r="J42" s="274" t="str">
        <f>IFERROR(IF(OR(LEN($D42)=0,LEN(G42)=0,LEN(I42)=0),"",IF(INDEX(Metrics!$F$6:$F$70,MATCH(Monthly_Analysis!$B42,Metrics!$B$6:$B$70,0))=Calc!$L$7,G42/I42*100,I42/G42*100)),100)</f>
        <v/>
      </c>
      <c r="K42" s="274" t="str">
        <f>IFERROR(IF(OR(LEN($D42)=0,LEN(H42)=0,LEN(I42)=0),"",IF(INDEX(Metrics!$F$6:$F$70,MATCH(Monthly_Analysis!$B42,Metrics!$B$6:$B$70,0))=Calc!$L$7,H42/I42*100,I42/H42*100)),100)</f>
        <v/>
      </c>
      <c r="L42" s="289"/>
      <c r="M42" s="276" t="str">
        <f>IFERROR(IF(B42="","",INDEX(PY_Actual_Cumulative!$F$6:$Q$70,MATCH(Monthly_Analysis!$B42,PY_Actual_Cumulative!$B$6:$B$70,0),MATCH(Calc!$L$11,PY_Actual_Cumulative!$F$5:$Q$5,0))),"")</f>
        <v/>
      </c>
      <c r="N42" s="276" t="str">
        <f>IFERROR(IF(B42="","",INDEX(CY_Target_Cumulative!$F$6:$Q$70,MATCH(Monthly_Analysis!$B42,CY_Target_Cumulative!$B$6:$B$70,0),MATCH(Calc!$L$10,CY_Target_Cumulative!$F$5:$Q$5,0))),"")</f>
        <v/>
      </c>
      <c r="O42" s="276" t="str">
        <f>IFERROR(IF(B42="","",INDEX(CY_Actual_Cumulative!$F$6:$Q$70,MATCH(Monthly_Analysis!$B42,CY_Actual_Cumulative!$B$6:$B$70,0),MATCH(Calc!$L$10,CY_Actual_Cumulative!$F$5:$Q$5,0))),"")</f>
        <v/>
      </c>
      <c r="P42" s="274" t="str">
        <f>IFERROR(IF(OR(LEN($D42)=0,LEN(M42)=0,LEN(O42)=0),"",IF(INDEX(Metrics!$F$6:$F$70,MATCH(Monthly_Analysis!$B42,Metrics!$B$6:$B$70,0))=Calc!$L$7,M42/O42*100,O42/M42*100)),100)</f>
        <v/>
      </c>
      <c r="Q42" s="275" t="str">
        <f>IFERROR(IF(OR(LEN($D42)=0,LEN(N42)=0,LEN(O42)=0),"",IF(INDEX(Metrics!$F$6:$F$70,MATCH(Monthly_Analysis!$B42,Metrics!$B$6:$B$70,0))=Calc!$L$7,N42/O42*100,O42/N42*100)),100)</f>
        <v/>
      </c>
      <c r="S42" s="18"/>
    </row>
    <row r="43" spans="1:19" x14ac:dyDescent="0.25">
      <c r="A43" s="3"/>
      <c r="B43" s="270" t="str">
        <f>IFERROR(IF(LEN(INDEX(Metrics!$B$6:$E$70,ROW($A43)-ROW($A$7),MATCH(B$7,Metrics!$B$5:$E$5,0)))=0,"",INDEX(Metrics!$B$6:$E$70,ROW($A43)-ROW($A$7),MATCH(B$7,Metrics!$B$5:$E$5,0))),"")</f>
        <v/>
      </c>
      <c r="C43" s="271" t="str">
        <f>IFERROR(IF(LEN(INDEX(Metrics!$B$6:$E$70,ROW($A43)-ROW($A$7),MATCH(C$7,Metrics!$B$5:$E$5,0)))=0,"",INDEX(Metrics!$B$6:$E$70,ROW($A43)-ROW($A$7),MATCH(C$7,Metrics!$B$5:$E$5,0))),"")</f>
        <v/>
      </c>
      <c r="D43" s="271" t="str">
        <f>IFERROR(IF(LEN(INDEX(Metrics!$B$6:$E$70,ROW($A43)-ROW($A$7),MATCH(D$7,Metrics!$B$5:$E$5,0)))=0,"",INDEX(Metrics!$B$6:$E$70,ROW($A43)-ROW($A$7),MATCH(D$7,Metrics!$B$5:$E$5,0))),"")</f>
        <v/>
      </c>
      <c r="E43" s="272" t="str">
        <f>IFERROR(IF(LEN(INDEX(Metrics!$B$6:$E$70,ROW($A43)-ROW($A$7),MATCH(E$7,Metrics!$B$5:$E$5,0)))=0,"",INDEX(Metrics!$B$6:$E$70,ROW($A43)-ROW($A$7),MATCH(E$7,Metrics!$B$5:$E$5,0))),"")</f>
        <v/>
      </c>
      <c r="F43" s="286"/>
      <c r="G43" s="272" t="str">
        <f>IFERROR(IF(D43="","",IF(LEN(INDEX(PY_Actual!$F$6:$Q$70,MATCH(Monthly_Analysis!$D43,PY_Actual!$D$6:$D$70,0),MATCH(Calc!$L$11,PY_Actual!$F$5:$Q$5,0)))=0,"",INDEX(PY_Actual!$F$6:$Q$70,MATCH(Monthly_Analysis!$D43,PY_Actual!$D$6:$D$70,0),MATCH(Calc!$L$11,PY_Actual!$F$5:$Q$5,0)))),"")</f>
        <v/>
      </c>
      <c r="H43" s="272" t="str">
        <f>IFERROR(IF(D43="","",IF(LEN(INDEX(CY_Target!$F$6:$Q$70,MATCH(Monthly_Analysis!$D43,CY_Target!$D$6:$D$70,0),MATCH(Calc!$L$10,CY_Target!$F$5:$Q$5,0)))=0,"",INDEX(CY_Target!$F$6:$Q$70,MATCH(Monthly_Analysis!$D43,CY_Target!$D$6:$D$70,0),MATCH(Calc!$L$10,CY_Target!$F$5:$Q$5,0)))),"")</f>
        <v/>
      </c>
      <c r="I43" s="272" t="str">
        <f>IFERROR(IF(D43="","",IF(LEN(INDEX(CY_Actual!$F$6:$Q$70,MATCH(Monthly_Analysis!$D43,CY_Actual!$D$6:$D$70,0),MATCH(Calc!$L$10,CY_Actual!$F$5:$Q$5,0)))=0,"",INDEX(CY_Actual!$F$6:$Q$70,MATCH(Monthly_Analysis!$D43,CY_Actual!$D$6:$D$70,0),MATCH(Calc!$L$10,CY_Actual!$F$5:$Q$5,0)))),"")</f>
        <v/>
      </c>
      <c r="J43" s="274" t="str">
        <f>IFERROR(IF(OR(LEN($D43)=0,LEN(G43)=0,LEN(I43)=0),"",IF(INDEX(Metrics!$F$6:$F$70,MATCH(Monthly_Analysis!$B43,Metrics!$B$6:$B$70,0))=Calc!$L$7,G43/I43*100,I43/G43*100)),100)</f>
        <v/>
      </c>
      <c r="K43" s="274" t="str">
        <f>IFERROR(IF(OR(LEN($D43)=0,LEN(H43)=0,LEN(I43)=0),"",IF(INDEX(Metrics!$F$6:$F$70,MATCH(Monthly_Analysis!$B43,Metrics!$B$6:$B$70,0))=Calc!$L$7,H43/I43*100,I43/H43*100)),100)</f>
        <v/>
      </c>
      <c r="L43" s="289"/>
      <c r="M43" s="272" t="str">
        <f>IFERROR(IF(B43="","",INDEX(PY_Actual_Cumulative!$F$6:$Q$70,MATCH(Monthly_Analysis!$B43,PY_Actual_Cumulative!$B$6:$B$70,0),MATCH(Calc!$L$11,PY_Actual_Cumulative!$F$5:$Q$5,0))),"")</f>
        <v/>
      </c>
      <c r="N43" s="272" t="str">
        <f>IFERROR(IF(B43="","",INDEX(CY_Target_Cumulative!$F$6:$Q$70,MATCH(Monthly_Analysis!$B43,CY_Target_Cumulative!$B$6:$B$70,0),MATCH(Calc!$L$10,CY_Target_Cumulative!$F$5:$Q$5,0))),"")</f>
        <v/>
      </c>
      <c r="O43" s="272" t="str">
        <f>IFERROR(IF(B43="","",INDEX(CY_Actual_Cumulative!$F$6:$Q$70,MATCH(Monthly_Analysis!$B43,CY_Actual_Cumulative!$B$6:$B$70,0),MATCH(Calc!$L$10,CY_Actual_Cumulative!$F$5:$Q$5,0))),"")</f>
        <v/>
      </c>
      <c r="P43" s="274" t="str">
        <f>IFERROR(IF(OR(LEN($D43)=0,LEN(M43)=0,LEN(O43)=0),"",IF(INDEX(Metrics!$F$6:$F$70,MATCH(Monthly_Analysis!$B43,Metrics!$B$6:$B$70,0))=Calc!$L$7,M43/O43*100,O43/M43*100)),100)</f>
        <v/>
      </c>
      <c r="Q43" s="275" t="str">
        <f>IFERROR(IF(OR(LEN($D43)=0,LEN(N43)=0,LEN(O43)=0),"",IF(INDEX(Metrics!$F$6:$F$70,MATCH(Monthly_Analysis!$B43,Metrics!$B$6:$B$70,0))=Calc!$L$7,N43/O43*100,O43/N43*100)),100)</f>
        <v/>
      </c>
      <c r="S43" s="18"/>
    </row>
    <row r="44" spans="1:19" x14ac:dyDescent="0.25">
      <c r="A44" s="3"/>
      <c r="B44" s="270" t="str">
        <f>IFERROR(IF(LEN(INDEX(Metrics!$B$6:$E$70,ROW($A44)-ROW($A$7),MATCH(B$7,Metrics!$B$5:$E$5,0)))=0,"",INDEX(Metrics!$B$6:$E$70,ROW($A44)-ROW($A$7),MATCH(B$7,Metrics!$B$5:$E$5,0))),"")</f>
        <v/>
      </c>
      <c r="C44" s="271" t="str">
        <f>IFERROR(IF(LEN(INDEX(Metrics!$B$6:$E$70,ROW($A44)-ROW($A$7),MATCH(C$7,Metrics!$B$5:$E$5,0)))=0,"",INDEX(Metrics!$B$6:$E$70,ROW($A44)-ROW($A$7),MATCH(C$7,Metrics!$B$5:$E$5,0))),"")</f>
        <v/>
      </c>
      <c r="D44" s="271" t="str">
        <f>IFERROR(IF(LEN(INDEX(Metrics!$B$6:$E$70,ROW($A44)-ROW($A$7),MATCH(D$7,Metrics!$B$5:$E$5,0)))=0,"",INDEX(Metrics!$B$6:$E$70,ROW($A44)-ROW($A$7),MATCH(D$7,Metrics!$B$5:$E$5,0))),"")</f>
        <v/>
      </c>
      <c r="E44" s="272" t="str">
        <f>IFERROR(IF(LEN(INDEX(Metrics!$B$6:$E$70,ROW($A44)-ROW($A$7),MATCH(E$7,Metrics!$B$5:$E$5,0)))=0,"",INDEX(Metrics!$B$6:$E$70,ROW($A44)-ROW($A$7),MATCH(E$7,Metrics!$B$5:$E$5,0))),"")</f>
        <v/>
      </c>
      <c r="F44" s="286"/>
      <c r="G44" s="272" t="str">
        <f>IFERROR(IF(D44="","",IF(LEN(INDEX(PY_Actual!$F$6:$Q$70,MATCH(Monthly_Analysis!$D44,PY_Actual!$D$6:$D$70,0),MATCH(Calc!$L$11,PY_Actual!$F$5:$Q$5,0)))=0,"",INDEX(PY_Actual!$F$6:$Q$70,MATCH(Monthly_Analysis!$D44,PY_Actual!$D$6:$D$70,0),MATCH(Calc!$L$11,PY_Actual!$F$5:$Q$5,0)))),"")</f>
        <v/>
      </c>
      <c r="H44" s="272" t="str">
        <f>IFERROR(IF(D44="","",IF(LEN(INDEX(CY_Target!$F$6:$Q$70,MATCH(Monthly_Analysis!$D44,CY_Target!$D$6:$D$70,0),MATCH(Calc!$L$10,CY_Target!$F$5:$Q$5,0)))=0,"",INDEX(CY_Target!$F$6:$Q$70,MATCH(Monthly_Analysis!$D44,CY_Target!$D$6:$D$70,0),MATCH(Calc!$L$10,CY_Target!$F$5:$Q$5,0)))),"")</f>
        <v/>
      </c>
      <c r="I44" s="272" t="str">
        <f>IFERROR(IF(D44="","",IF(LEN(INDEX(CY_Actual!$F$6:$Q$70,MATCH(Monthly_Analysis!$D44,CY_Actual!$D$6:$D$70,0),MATCH(Calc!$L$10,CY_Actual!$F$5:$Q$5,0)))=0,"",INDEX(CY_Actual!$F$6:$Q$70,MATCH(Monthly_Analysis!$D44,CY_Actual!$D$6:$D$70,0),MATCH(Calc!$L$10,CY_Actual!$F$5:$Q$5,0)))),"")</f>
        <v/>
      </c>
      <c r="J44" s="274" t="str">
        <f>IFERROR(IF(OR(LEN($D44)=0,LEN(G44)=0,LEN(I44)=0),"",IF(INDEX(Metrics!$F$6:$F$70,MATCH(Monthly_Analysis!$B44,Metrics!$B$6:$B$70,0))=Calc!$L$7,G44/I44*100,I44/G44*100)),100)</f>
        <v/>
      </c>
      <c r="K44" s="274" t="str">
        <f>IFERROR(IF(OR(LEN($D44)=0,LEN(H44)=0,LEN(I44)=0),"",IF(INDEX(Metrics!$F$6:$F$70,MATCH(Monthly_Analysis!$B44,Metrics!$B$6:$B$70,0))=Calc!$L$7,H44/I44*100,I44/H44*100)),100)</f>
        <v/>
      </c>
      <c r="L44" s="289"/>
      <c r="M44" s="272" t="str">
        <f>IFERROR(IF(B44="","",INDEX(PY_Actual_Cumulative!$F$6:$Q$70,MATCH(Monthly_Analysis!$B44,PY_Actual_Cumulative!$B$6:$B$70,0),MATCH(Calc!$L$11,PY_Actual_Cumulative!$F$5:$Q$5,0))),"")</f>
        <v/>
      </c>
      <c r="N44" s="272" t="str">
        <f>IFERROR(IF(B44="","",INDEX(CY_Target_Cumulative!$F$6:$Q$70,MATCH(Monthly_Analysis!$B44,CY_Target_Cumulative!$B$6:$B$70,0),MATCH(Calc!$L$10,CY_Target_Cumulative!$F$5:$Q$5,0))),"")</f>
        <v/>
      </c>
      <c r="O44" s="272" t="str">
        <f>IFERROR(IF(B44="","",INDEX(CY_Actual_Cumulative!$F$6:$Q$70,MATCH(Monthly_Analysis!$B44,CY_Actual_Cumulative!$B$6:$B$70,0),MATCH(Calc!$L$10,CY_Actual_Cumulative!$F$5:$Q$5,0))),"")</f>
        <v/>
      </c>
      <c r="P44" s="274" t="str">
        <f>IFERROR(IF(OR(LEN($D44)=0,LEN(M44)=0,LEN(O44)=0),"",IF(INDEX(Metrics!$F$6:$F$70,MATCH(Monthly_Analysis!$B44,Metrics!$B$6:$B$70,0))=Calc!$L$7,M44/O44*100,O44/M44*100)),100)</f>
        <v/>
      </c>
      <c r="Q44" s="275" t="str">
        <f>IFERROR(IF(OR(LEN($D44)=0,LEN(N44)=0,LEN(O44)=0),"",IF(INDEX(Metrics!$F$6:$F$70,MATCH(Monthly_Analysis!$B44,Metrics!$B$6:$B$70,0))=Calc!$L$7,N44/O44*100,O44/N44*100)),100)</f>
        <v/>
      </c>
      <c r="S44" s="18"/>
    </row>
    <row r="45" spans="1:19" x14ac:dyDescent="0.25">
      <c r="A45" s="3"/>
      <c r="B45" s="270" t="str">
        <f>IFERROR(IF(LEN(INDEX(Metrics!$B$6:$E$70,ROW($A45)-ROW($A$7),MATCH(B$7,Metrics!$B$5:$E$5,0)))=0,"",INDEX(Metrics!$B$6:$E$70,ROW($A45)-ROW($A$7),MATCH(B$7,Metrics!$B$5:$E$5,0))),"")</f>
        <v/>
      </c>
      <c r="C45" s="271" t="str">
        <f>IFERROR(IF(LEN(INDEX(Metrics!$B$6:$E$70,ROW($A45)-ROW($A$7),MATCH(C$7,Metrics!$B$5:$E$5,0)))=0,"",INDEX(Metrics!$B$6:$E$70,ROW($A45)-ROW($A$7),MATCH(C$7,Metrics!$B$5:$E$5,0))),"")</f>
        <v/>
      </c>
      <c r="D45" s="271" t="str">
        <f>IFERROR(IF(LEN(INDEX(Metrics!$B$6:$E$70,ROW($A45)-ROW($A$7),MATCH(D$7,Metrics!$B$5:$E$5,0)))=0,"",INDEX(Metrics!$B$6:$E$70,ROW($A45)-ROW($A$7),MATCH(D$7,Metrics!$B$5:$E$5,0))),"")</f>
        <v/>
      </c>
      <c r="E45" s="272" t="str">
        <f>IFERROR(IF(LEN(INDEX(Metrics!$B$6:$E$70,ROW($A45)-ROW($A$7),MATCH(E$7,Metrics!$B$5:$E$5,0)))=0,"",INDEX(Metrics!$B$6:$E$70,ROW($A45)-ROW($A$7),MATCH(E$7,Metrics!$B$5:$E$5,0))),"")</f>
        <v/>
      </c>
      <c r="F45" s="286"/>
      <c r="G45" s="272" t="str">
        <f>IFERROR(IF(D45="","",IF(LEN(INDEX(PY_Actual!$F$6:$Q$70,MATCH(Monthly_Analysis!$D45,PY_Actual!$D$6:$D$70,0),MATCH(Calc!$L$11,PY_Actual!$F$5:$Q$5,0)))=0,"",INDEX(PY_Actual!$F$6:$Q$70,MATCH(Monthly_Analysis!$D45,PY_Actual!$D$6:$D$70,0),MATCH(Calc!$L$11,PY_Actual!$F$5:$Q$5,0)))),"")</f>
        <v/>
      </c>
      <c r="H45" s="272" t="str">
        <f>IFERROR(IF(D45="","",IF(LEN(INDEX(CY_Target!$F$6:$Q$70,MATCH(Monthly_Analysis!$D45,CY_Target!$D$6:$D$70,0),MATCH(Calc!$L$10,CY_Target!$F$5:$Q$5,0)))=0,"",INDEX(CY_Target!$F$6:$Q$70,MATCH(Monthly_Analysis!$D45,CY_Target!$D$6:$D$70,0),MATCH(Calc!$L$10,CY_Target!$F$5:$Q$5,0)))),"")</f>
        <v/>
      </c>
      <c r="I45" s="272" t="str">
        <f>IFERROR(IF(D45="","",IF(LEN(INDEX(CY_Actual!$F$6:$Q$70,MATCH(Monthly_Analysis!$D45,CY_Actual!$D$6:$D$70,0),MATCH(Calc!$L$10,CY_Actual!$F$5:$Q$5,0)))=0,"",INDEX(CY_Actual!$F$6:$Q$70,MATCH(Monthly_Analysis!$D45,CY_Actual!$D$6:$D$70,0),MATCH(Calc!$L$10,CY_Actual!$F$5:$Q$5,0)))),"")</f>
        <v/>
      </c>
      <c r="J45" s="274" t="str">
        <f>IFERROR(IF(OR(LEN($D45)=0,LEN(G45)=0,LEN(I45)=0),"",IF(INDEX(Metrics!$F$6:$F$70,MATCH(Monthly_Analysis!$B45,Metrics!$B$6:$B$70,0))=Calc!$L$7,G45/I45*100,I45/G45*100)),100)</f>
        <v/>
      </c>
      <c r="K45" s="274" t="str">
        <f>IFERROR(IF(OR(LEN($D45)=0,LEN(H45)=0,LEN(I45)=0),"",IF(INDEX(Metrics!$F$6:$F$70,MATCH(Monthly_Analysis!$B45,Metrics!$B$6:$B$70,0))=Calc!$L$7,H45/I45*100,I45/H45*100)),100)</f>
        <v/>
      </c>
      <c r="L45" s="289"/>
      <c r="M45" s="272" t="str">
        <f>IFERROR(IF(B45="","",INDEX(PY_Actual_Cumulative!$F$6:$Q$70,MATCH(Monthly_Analysis!$B45,PY_Actual_Cumulative!$B$6:$B$70,0),MATCH(Calc!$L$11,PY_Actual_Cumulative!$F$5:$Q$5,0))),"")</f>
        <v/>
      </c>
      <c r="N45" s="272" t="str">
        <f>IFERROR(IF(B45="","",INDEX(CY_Target_Cumulative!$F$6:$Q$70,MATCH(Monthly_Analysis!$B45,CY_Target_Cumulative!$B$6:$B$70,0),MATCH(Calc!$L$10,CY_Target_Cumulative!$F$5:$Q$5,0))),"")</f>
        <v/>
      </c>
      <c r="O45" s="272" t="str">
        <f>IFERROR(IF(B45="","",INDEX(CY_Actual_Cumulative!$F$6:$Q$70,MATCH(Monthly_Analysis!$B45,CY_Actual_Cumulative!$B$6:$B$70,0),MATCH(Calc!$L$10,CY_Actual_Cumulative!$F$5:$Q$5,0))),"")</f>
        <v/>
      </c>
      <c r="P45" s="274" t="str">
        <f>IFERROR(IF(OR(LEN($D45)=0,LEN(M45)=0,LEN(O45)=0),"",IF(INDEX(Metrics!$F$6:$F$70,MATCH(Monthly_Analysis!$B45,Metrics!$B$6:$B$70,0))=Calc!$L$7,M45/O45*100,O45/M45*100)),100)</f>
        <v/>
      </c>
      <c r="Q45" s="275" t="str">
        <f>IFERROR(IF(OR(LEN($D45)=0,LEN(N45)=0,LEN(O45)=0),"",IF(INDEX(Metrics!$F$6:$F$70,MATCH(Monthly_Analysis!$B45,Metrics!$B$6:$B$70,0))=Calc!$L$7,N45/O45*100,O45/N45*100)),100)</f>
        <v/>
      </c>
      <c r="S45" s="18"/>
    </row>
    <row r="46" spans="1:19" x14ac:dyDescent="0.25">
      <c r="A46" s="3"/>
      <c r="B46" s="270" t="str">
        <f>IFERROR(IF(LEN(INDEX(Metrics!$B$6:$E$70,ROW($A46)-ROW($A$7),MATCH(B$7,Metrics!$B$5:$E$5,0)))=0,"",INDEX(Metrics!$B$6:$E$70,ROW($A46)-ROW($A$7),MATCH(B$7,Metrics!$B$5:$E$5,0))),"")</f>
        <v/>
      </c>
      <c r="C46" s="271" t="str">
        <f>IFERROR(IF(LEN(INDEX(Metrics!$B$6:$E$70,ROW($A46)-ROW($A$7),MATCH(C$7,Metrics!$B$5:$E$5,0)))=0,"",INDEX(Metrics!$B$6:$E$70,ROW($A46)-ROW($A$7),MATCH(C$7,Metrics!$B$5:$E$5,0))),"")</f>
        <v/>
      </c>
      <c r="D46" s="271" t="str">
        <f>IFERROR(IF(LEN(INDEX(Metrics!$B$6:$E$70,ROW($A46)-ROW($A$7),MATCH(D$7,Metrics!$B$5:$E$5,0)))=0,"",INDEX(Metrics!$B$6:$E$70,ROW($A46)-ROW($A$7),MATCH(D$7,Metrics!$B$5:$E$5,0))),"")</f>
        <v/>
      </c>
      <c r="E46" s="272" t="str">
        <f>IFERROR(IF(LEN(INDEX(Metrics!$B$6:$E$70,ROW($A46)-ROW($A$7),MATCH(E$7,Metrics!$B$5:$E$5,0)))=0,"",INDEX(Metrics!$B$6:$E$70,ROW($A46)-ROW($A$7),MATCH(E$7,Metrics!$B$5:$E$5,0))),"")</f>
        <v/>
      </c>
      <c r="F46" s="286"/>
      <c r="G46" s="272" t="str">
        <f>IFERROR(IF(D46="","",IF(LEN(INDEX(PY_Actual!$F$6:$Q$70,MATCH(Monthly_Analysis!$D46,PY_Actual!$D$6:$D$70,0),MATCH(Calc!$L$11,PY_Actual!$F$5:$Q$5,0)))=0,"",INDEX(PY_Actual!$F$6:$Q$70,MATCH(Monthly_Analysis!$D46,PY_Actual!$D$6:$D$70,0),MATCH(Calc!$L$11,PY_Actual!$F$5:$Q$5,0)))),"")</f>
        <v/>
      </c>
      <c r="H46" s="272" t="str">
        <f>IFERROR(IF(D46="","",IF(LEN(INDEX(CY_Target!$F$6:$Q$70,MATCH(Monthly_Analysis!$D46,CY_Target!$D$6:$D$70,0),MATCH(Calc!$L$10,CY_Target!$F$5:$Q$5,0)))=0,"",INDEX(CY_Target!$F$6:$Q$70,MATCH(Monthly_Analysis!$D46,CY_Target!$D$6:$D$70,0),MATCH(Calc!$L$10,CY_Target!$F$5:$Q$5,0)))),"")</f>
        <v/>
      </c>
      <c r="I46" s="272" t="str">
        <f>IFERROR(IF(D46="","",IF(LEN(INDEX(CY_Actual!$F$6:$Q$70,MATCH(Monthly_Analysis!$D46,CY_Actual!$D$6:$D$70,0),MATCH(Calc!$L$10,CY_Actual!$F$5:$Q$5,0)))=0,"",INDEX(CY_Actual!$F$6:$Q$70,MATCH(Monthly_Analysis!$D46,CY_Actual!$D$6:$D$70,0),MATCH(Calc!$L$10,CY_Actual!$F$5:$Q$5,0)))),"")</f>
        <v/>
      </c>
      <c r="J46" s="274" t="str">
        <f>IFERROR(IF(OR(LEN($D46)=0,LEN(G46)=0,LEN(I46)=0),"",IF(INDEX(Metrics!$F$6:$F$70,MATCH(Monthly_Analysis!$B46,Metrics!$B$6:$B$70,0))=Calc!$L$7,G46/I46*100,I46/G46*100)),100)</f>
        <v/>
      </c>
      <c r="K46" s="274" t="str">
        <f>IFERROR(IF(OR(LEN($D46)=0,LEN(H46)=0,LEN(I46)=0),"",IF(INDEX(Metrics!$F$6:$F$70,MATCH(Monthly_Analysis!$B46,Metrics!$B$6:$B$70,0))=Calc!$L$7,H46/I46*100,I46/H46*100)),100)</f>
        <v/>
      </c>
      <c r="L46" s="289"/>
      <c r="M46" s="272" t="str">
        <f>IFERROR(IF(B46="","",INDEX(PY_Actual_Cumulative!$F$6:$Q$70,MATCH(Monthly_Analysis!$B46,PY_Actual_Cumulative!$B$6:$B$70,0),MATCH(Calc!$L$11,PY_Actual_Cumulative!$F$5:$Q$5,0))),"")</f>
        <v/>
      </c>
      <c r="N46" s="272" t="str">
        <f>IFERROR(IF(B46="","",INDEX(CY_Target_Cumulative!$F$6:$Q$70,MATCH(Monthly_Analysis!$B46,CY_Target_Cumulative!$B$6:$B$70,0),MATCH(Calc!$L$10,CY_Target_Cumulative!$F$5:$Q$5,0))),"")</f>
        <v/>
      </c>
      <c r="O46" s="272" t="str">
        <f>IFERROR(IF(B46="","",INDEX(CY_Actual_Cumulative!$F$6:$Q$70,MATCH(Monthly_Analysis!$B46,CY_Actual_Cumulative!$B$6:$B$70,0),MATCH(Calc!$L$10,CY_Actual_Cumulative!$F$5:$Q$5,0))),"")</f>
        <v/>
      </c>
      <c r="P46" s="274" t="str">
        <f>IFERROR(IF(OR(LEN($D46)=0,LEN(M46)=0,LEN(O46)=0),"",IF(INDEX(Metrics!$F$6:$F$70,MATCH(Monthly_Analysis!$B46,Metrics!$B$6:$B$70,0))=Calc!$L$7,M46/O46*100,O46/M46*100)),100)</f>
        <v/>
      </c>
      <c r="Q46" s="275" t="str">
        <f>IFERROR(IF(OR(LEN($D46)=0,LEN(N46)=0,LEN(O46)=0),"",IF(INDEX(Metrics!$F$6:$F$70,MATCH(Monthly_Analysis!$B46,Metrics!$B$6:$B$70,0))=Calc!$L$7,N46/O46*100,O46/N46*100)),100)</f>
        <v/>
      </c>
      <c r="S46" s="18"/>
    </row>
    <row r="47" spans="1:19" x14ac:dyDescent="0.25">
      <c r="B47" s="270" t="str">
        <f>IFERROR(IF(LEN(INDEX(Metrics!$B$6:$E$70,ROW($A47)-ROW($A$7),MATCH(B$7,Metrics!$B$5:$E$5,0)))=0,"",INDEX(Metrics!$B$6:$E$70,ROW($A47)-ROW($A$7),MATCH(B$7,Metrics!$B$5:$E$5,0))),"")</f>
        <v/>
      </c>
      <c r="C47" s="271" t="str">
        <f>IFERROR(IF(LEN(INDEX(Metrics!$B$6:$E$70,ROW($A47)-ROW($A$7),MATCH(C$7,Metrics!$B$5:$E$5,0)))=0,"",INDEX(Metrics!$B$6:$E$70,ROW($A47)-ROW($A$7),MATCH(C$7,Metrics!$B$5:$E$5,0))),"")</f>
        <v/>
      </c>
      <c r="D47" s="271" t="str">
        <f>IFERROR(IF(LEN(INDEX(Metrics!$B$6:$E$70,ROW($A47)-ROW($A$7),MATCH(D$7,Metrics!$B$5:$E$5,0)))=0,"",INDEX(Metrics!$B$6:$E$70,ROW($A47)-ROW($A$7),MATCH(D$7,Metrics!$B$5:$E$5,0))),"")</f>
        <v/>
      </c>
      <c r="E47" s="272" t="str">
        <f>IFERROR(IF(LEN(INDEX(Metrics!$B$6:$E$70,ROW($A47)-ROW($A$7),MATCH(E$7,Metrics!$B$5:$E$5,0)))=0,"",INDEX(Metrics!$B$6:$E$70,ROW($A47)-ROW($A$7),MATCH(E$7,Metrics!$B$5:$E$5,0))),"")</f>
        <v/>
      </c>
      <c r="F47" s="286"/>
      <c r="G47" s="276" t="str">
        <f>IFERROR(IF(D47="","",IF(LEN(INDEX(PY_Actual!$F$6:$Q$70,MATCH(Monthly_Analysis!$D47,PY_Actual!$D$6:$D$70,0),MATCH(Calc!$L$11,PY_Actual!$F$5:$Q$5,0)))=0,"",INDEX(PY_Actual!$F$6:$Q$70,MATCH(Monthly_Analysis!$D47,PY_Actual!$D$6:$D$70,0),MATCH(Calc!$L$11,PY_Actual!$F$5:$Q$5,0)))),"")</f>
        <v/>
      </c>
      <c r="H47" s="276" t="str">
        <f>IFERROR(IF(D47="","",IF(LEN(INDEX(CY_Target!$F$6:$Q$70,MATCH(Monthly_Analysis!$D47,CY_Target!$D$6:$D$70,0),MATCH(Calc!$L$10,CY_Target!$F$5:$Q$5,0)))=0,"",INDEX(CY_Target!$F$6:$Q$70,MATCH(Monthly_Analysis!$D47,CY_Target!$D$6:$D$70,0),MATCH(Calc!$L$10,CY_Target!$F$5:$Q$5,0)))),"")</f>
        <v/>
      </c>
      <c r="I47" s="276" t="str">
        <f>IFERROR(IF(D47="","",IF(LEN(INDEX(CY_Actual!$F$6:$Q$70,MATCH(Monthly_Analysis!$D47,CY_Actual!$D$6:$D$70,0),MATCH(Calc!$L$10,CY_Actual!$F$5:$Q$5,0)))=0,"",INDEX(CY_Actual!$F$6:$Q$70,MATCH(Monthly_Analysis!$D47,CY_Actual!$D$6:$D$70,0),MATCH(Calc!$L$10,CY_Actual!$F$5:$Q$5,0)))),"")</f>
        <v/>
      </c>
      <c r="J47" s="274" t="str">
        <f>IFERROR(IF(OR(LEN($D47)=0,LEN(G47)=0,LEN(I47)=0),"",IF(INDEX(Metrics!$F$6:$F$70,MATCH(Monthly_Analysis!$B47,Metrics!$B$6:$B$70,0))=Calc!$L$7,G47/I47*100,I47/G47*100)),100)</f>
        <v/>
      </c>
      <c r="K47" s="274" t="str">
        <f>IFERROR(IF(OR(LEN($D47)=0,LEN(H47)=0,LEN(I47)=0),"",IF(INDEX(Metrics!$F$6:$F$70,MATCH(Monthly_Analysis!$B47,Metrics!$B$6:$B$70,0))=Calc!$L$7,H47/I47*100,I47/H47*100)),100)</f>
        <v/>
      </c>
      <c r="L47" s="289"/>
      <c r="M47" s="276" t="str">
        <f>IFERROR(IF(B47="","",INDEX(PY_Actual_Cumulative!$F$6:$Q$70,MATCH(Monthly_Analysis!$B47,PY_Actual_Cumulative!$B$6:$B$70,0),MATCH(Calc!$L$11,PY_Actual_Cumulative!$F$5:$Q$5,0))),"")</f>
        <v/>
      </c>
      <c r="N47" s="276" t="str">
        <f>IFERROR(IF(B47="","",INDEX(CY_Target_Cumulative!$F$6:$Q$70,MATCH(Monthly_Analysis!$B47,CY_Target_Cumulative!$B$6:$B$70,0),MATCH(Calc!$L$10,CY_Target_Cumulative!$F$5:$Q$5,0))),"")</f>
        <v/>
      </c>
      <c r="O47" s="276" t="str">
        <f>IFERROR(IF(B47="","",INDEX(CY_Actual_Cumulative!$F$6:$Q$70,MATCH(Monthly_Analysis!$B47,CY_Actual_Cumulative!$B$6:$B$70,0),MATCH(Calc!$L$10,CY_Actual_Cumulative!$F$5:$Q$5,0))),"")</f>
        <v/>
      </c>
      <c r="P47" s="274" t="str">
        <f>IFERROR(IF(OR(LEN($D47)=0,LEN(M47)=0,LEN(O47)=0),"",IF(INDEX(Metrics!$F$6:$F$70,MATCH(Monthly_Analysis!$B47,Metrics!$B$6:$B$70,0))=Calc!$L$7,M47/O47*100,O47/M47*100)),100)</f>
        <v/>
      </c>
      <c r="Q47" s="275" t="str">
        <f>IFERROR(IF(OR(LEN($D47)=0,LEN(N47)=0,LEN(O47)=0),"",IF(INDEX(Metrics!$F$6:$F$70,MATCH(Monthly_Analysis!$B47,Metrics!$B$6:$B$70,0))=Calc!$L$7,N47/O47*100,O47/N47*100)),100)</f>
        <v/>
      </c>
      <c r="S47" s="18"/>
    </row>
    <row r="48" spans="1:19" x14ac:dyDescent="0.25">
      <c r="B48" s="270" t="str">
        <f>IFERROR(IF(LEN(INDEX(Metrics!$B$6:$E$70,ROW($A48)-ROW($A$7),MATCH(B$7,Metrics!$B$5:$E$5,0)))=0,"",INDEX(Metrics!$B$6:$E$70,ROW($A48)-ROW($A$7),MATCH(B$7,Metrics!$B$5:$E$5,0))),"")</f>
        <v/>
      </c>
      <c r="C48" s="271" t="str">
        <f>IFERROR(IF(LEN(INDEX(Metrics!$B$6:$E$70,ROW($A48)-ROW($A$7),MATCH(C$7,Metrics!$B$5:$E$5,0)))=0,"",INDEX(Metrics!$B$6:$E$70,ROW($A48)-ROW($A$7),MATCH(C$7,Metrics!$B$5:$E$5,0))),"")</f>
        <v/>
      </c>
      <c r="D48" s="271" t="str">
        <f>IFERROR(IF(LEN(INDEX(Metrics!$B$6:$E$70,ROW($A48)-ROW($A$7),MATCH(D$7,Metrics!$B$5:$E$5,0)))=0,"",INDEX(Metrics!$B$6:$E$70,ROW($A48)-ROW($A$7),MATCH(D$7,Metrics!$B$5:$E$5,0))),"")</f>
        <v/>
      </c>
      <c r="E48" s="272" t="str">
        <f>IFERROR(IF(LEN(INDEX(Metrics!$B$6:$E$70,ROW($A48)-ROW($A$7),MATCH(E$7,Metrics!$B$5:$E$5,0)))=0,"",INDEX(Metrics!$B$6:$E$70,ROW($A48)-ROW($A$7),MATCH(E$7,Metrics!$B$5:$E$5,0))),"")</f>
        <v/>
      </c>
      <c r="F48" s="286"/>
      <c r="G48" s="276" t="str">
        <f>IFERROR(IF(D48="","",IF(LEN(INDEX(PY_Actual!$F$6:$Q$70,MATCH(Monthly_Analysis!$D48,PY_Actual!$D$6:$D$70,0),MATCH(Calc!$L$11,PY_Actual!$F$5:$Q$5,0)))=0,"",INDEX(PY_Actual!$F$6:$Q$70,MATCH(Monthly_Analysis!$D48,PY_Actual!$D$6:$D$70,0),MATCH(Calc!$L$11,PY_Actual!$F$5:$Q$5,0)))),"")</f>
        <v/>
      </c>
      <c r="H48" s="276" t="str">
        <f>IFERROR(IF(D48="","",IF(LEN(INDEX(CY_Target!$F$6:$Q$70,MATCH(Monthly_Analysis!$D48,CY_Target!$D$6:$D$70,0),MATCH(Calc!$L$10,CY_Target!$F$5:$Q$5,0)))=0,"",INDEX(CY_Target!$F$6:$Q$70,MATCH(Monthly_Analysis!$D48,CY_Target!$D$6:$D$70,0),MATCH(Calc!$L$10,CY_Target!$F$5:$Q$5,0)))),"")</f>
        <v/>
      </c>
      <c r="I48" s="276" t="str">
        <f>IFERROR(IF(D48="","",IF(LEN(INDEX(CY_Actual!$F$6:$Q$70,MATCH(Monthly_Analysis!$D48,CY_Actual!$D$6:$D$70,0),MATCH(Calc!$L$10,CY_Actual!$F$5:$Q$5,0)))=0,"",INDEX(CY_Actual!$F$6:$Q$70,MATCH(Monthly_Analysis!$D48,CY_Actual!$D$6:$D$70,0),MATCH(Calc!$L$10,CY_Actual!$F$5:$Q$5,0)))),"")</f>
        <v/>
      </c>
      <c r="J48" s="274" t="str">
        <f>IFERROR(IF(OR(LEN($D48)=0,LEN(G48)=0,LEN(I48)=0),"",IF(INDEX(Metrics!$F$6:$F$70,MATCH(Monthly_Analysis!$B48,Metrics!$B$6:$B$70,0))=Calc!$L$7,G48/I48*100,I48/G48*100)),100)</f>
        <v/>
      </c>
      <c r="K48" s="274" t="str">
        <f>IFERROR(IF(OR(LEN($D48)=0,LEN(H48)=0,LEN(I48)=0),"",IF(INDEX(Metrics!$F$6:$F$70,MATCH(Monthly_Analysis!$B48,Metrics!$B$6:$B$70,0))=Calc!$L$7,H48/I48*100,I48/H48*100)),100)</f>
        <v/>
      </c>
      <c r="L48" s="289"/>
      <c r="M48" s="276" t="str">
        <f>IFERROR(IF(B48="","",INDEX(PY_Actual_Cumulative!$F$6:$Q$70,MATCH(Monthly_Analysis!$B48,PY_Actual_Cumulative!$B$6:$B$70,0),MATCH(Calc!$L$11,PY_Actual_Cumulative!$F$5:$Q$5,0))),"")</f>
        <v/>
      </c>
      <c r="N48" s="276" t="str">
        <f>IFERROR(IF(B48="","",INDEX(CY_Target_Cumulative!$F$6:$Q$70,MATCH(Monthly_Analysis!$B48,CY_Target_Cumulative!$B$6:$B$70,0),MATCH(Calc!$L$10,CY_Target_Cumulative!$F$5:$Q$5,0))),"")</f>
        <v/>
      </c>
      <c r="O48" s="276" t="str">
        <f>IFERROR(IF(B48="","",INDEX(CY_Actual_Cumulative!$F$6:$Q$70,MATCH(Monthly_Analysis!$B48,CY_Actual_Cumulative!$B$6:$B$70,0),MATCH(Calc!$L$10,CY_Actual_Cumulative!$F$5:$Q$5,0))),"")</f>
        <v/>
      </c>
      <c r="P48" s="274" t="str">
        <f>IFERROR(IF(OR(LEN($D48)=0,LEN(M48)=0,LEN(O48)=0),"",IF(INDEX(Metrics!$F$6:$F$70,MATCH(Monthly_Analysis!$B48,Metrics!$B$6:$B$70,0))=Calc!$L$7,M48/O48*100,O48/M48*100)),100)</f>
        <v/>
      </c>
      <c r="Q48" s="275" t="str">
        <f>IFERROR(IF(OR(LEN($D48)=0,LEN(N48)=0,LEN(O48)=0),"",IF(INDEX(Metrics!$F$6:$F$70,MATCH(Monthly_Analysis!$B48,Metrics!$B$6:$B$70,0))=Calc!$L$7,N48/O48*100,O48/N48*100)),100)</f>
        <v/>
      </c>
      <c r="S48" s="18"/>
    </row>
    <row r="49" spans="2:19" x14ac:dyDescent="0.25">
      <c r="B49" s="270" t="str">
        <f>IFERROR(IF(LEN(INDEX(Metrics!$B$6:$E$70,ROW($A49)-ROW($A$7),MATCH(B$7,Metrics!$B$5:$E$5,0)))=0,"",INDEX(Metrics!$B$6:$E$70,ROW($A49)-ROW($A$7),MATCH(B$7,Metrics!$B$5:$E$5,0))),"")</f>
        <v/>
      </c>
      <c r="C49" s="271" t="str">
        <f>IFERROR(IF(LEN(INDEX(Metrics!$B$6:$E$70,ROW($A49)-ROW($A$7),MATCH(C$7,Metrics!$B$5:$E$5,0)))=0,"",INDEX(Metrics!$B$6:$E$70,ROW($A49)-ROW($A$7),MATCH(C$7,Metrics!$B$5:$E$5,0))),"")</f>
        <v/>
      </c>
      <c r="D49" s="271" t="str">
        <f>IFERROR(IF(LEN(INDEX(Metrics!$B$6:$E$70,ROW($A49)-ROW($A$7),MATCH(D$7,Metrics!$B$5:$E$5,0)))=0,"",INDEX(Metrics!$B$6:$E$70,ROW($A49)-ROW($A$7),MATCH(D$7,Metrics!$B$5:$E$5,0))),"")</f>
        <v/>
      </c>
      <c r="E49" s="272" t="str">
        <f>IFERROR(IF(LEN(INDEX(Metrics!$B$6:$E$70,ROW($A49)-ROW($A$7),MATCH(E$7,Metrics!$B$5:$E$5,0)))=0,"",INDEX(Metrics!$B$6:$E$70,ROW($A49)-ROW($A$7),MATCH(E$7,Metrics!$B$5:$E$5,0))),"")</f>
        <v/>
      </c>
      <c r="F49" s="286"/>
      <c r="G49" s="272" t="str">
        <f>IFERROR(IF(D49="","",IF(LEN(INDEX(PY_Actual!$F$6:$Q$70,MATCH(Monthly_Analysis!$D49,PY_Actual!$D$6:$D$70,0),MATCH(Calc!$L$11,PY_Actual!$F$5:$Q$5,0)))=0,"",INDEX(PY_Actual!$F$6:$Q$70,MATCH(Monthly_Analysis!$D49,PY_Actual!$D$6:$D$70,0),MATCH(Calc!$L$11,PY_Actual!$F$5:$Q$5,0)))),"")</f>
        <v/>
      </c>
      <c r="H49" s="272" t="str">
        <f>IFERROR(IF(D49="","",IF(LEN(INDEX(CY_Target!$F$6:$Q$70,MATCH(Monthly_Analysis!$D49,CY_Target!$D$6:$D$70,0),MATCH(Calc!$L$10,CY_Target!$F$5:$Q$5,0)))=0,"",INDEX(CY_Target!$F$6:$Q$70,MATCH(Monthly_Analysis!$D49,CY_Target!$D$6:$D$70,0),MATCH(Calc!$L$10,CY_Target!$F$5:$Q$5,0)))),"")</f>
        <v/>
      </c>
      <c r="I49" s="272" t="str">
        <f>IFERROR(IF(D49="","",IF(LEN(INDEX(CY_Actual!$F$6:$Q$70,MATCH(Monthly_Analysis!$D49,CY_Actual!$D$6:$D$70,0),MATCH(Calc!$L$10,CY_Actual!$F$5:$Q$5,0)))=0,"",INDEX(CY_Actual!$F$6:$Q$70,MATCH(Monthly_Analysis!$D49,CY_Actual!$D$6:$D$70,0),MATCH(Calc!$L$10,CY_Actual!$F$5:$Q$5,0)))),"")</f>
        <v/>
      </c>
      <c r="J49" s="274" t="str">
        <f>IFERROR(IF(OR(LEN($D49)=0,LEN(G49)=0,LEN(I49)=0),"",IF(INDEX(Metrics!$F$6:$F$70,MATCH(Monthly_Analysis!$B49,Metrics!$B$6:$B$70,0))=Calc!$L$7,G49/I49*100,I49/G49*100)),100)</f>
        <v/>
      </c>
      <c r="K49" s="274" t="str">
        <f>IFERROR(IF(OR(LEN($D49)=0,LEN(H49)=0,LEN(I49)=0),"",IF(INDEX(Metrics!$F$6:$F$70,MATCH(Monthly_Analysis!$B49,Metrics!$B$6:$B$70,0))=Calc!$L$7,H49/I49*100,I49/H49*100)),100)</f>
        <v/>
      </c>
      <c r="L49" s="289"/>
      <c r="M49" s="272" t="str">
        <f>IFERROR(IF(B49="","",INDEX(PY_Actual_Cumulative!$F$6:$Q$70,MATCH(Monthly_Analysis!$B49,PY_Actual_Cumulative!$B$6:$B$70,0),MATCH(Calc!$L$11,PY_Actual_Cumulative!$F$5:$Q$5,0))),"")</f>
        <v/>
      </c>
      <c r="N49" s="272" t="str">
        <f>IFERROR(IF(B49="","",INDEX(CY_Target_Cumulative!$F$6:$Q$70,MATCH(Monthly_Analysis!$B49,CY_Target_Cumulative!$B$6:$B$70,0),MATCH(Calc!$L$10,CY_Target_Cumulative!$F$5:$Q$5,0))),"")</f>
        <v/>
      </c>
      <c r="O49" s="272" t="str">
        <f>IFERROR(IF(B49="","",INDEX(CY_Actual_Cumulative!$F$6:$Q$70,MATCH(Monthly_Analysis!$B49,CY_Actual_Cumulative!$B$6:$B$70,0),MATCH(Calc!$L$10,CY_Actual_Cumulative!$F$5:$Q$5,0))),"")</f>
        <v/>
      </c>
      <c r="P49" s="274" t="str">
        <f>IFERROR(IF(OR(LEN($D49)=0,LEN(M49)=0,LEN(O49)=0),"",IF(INDEX(Metrics!$F$6:$F$70,MATCH(Monthly_Analysis!$B49,Metrics!$B$6:$B$70,0))=Calc!$L$7,M49/O49*100,O49/M49*100)),100)</f>
        <v/>
      </c>
      <c r="Q49" s="275" t="str">
        <f>IFERROR(IF(OR(LEN($D49)=0,LEN(N49)=0,LEN(O49)=0),"",IF(INDEX(Metrics!$F$6:$F$70,MATCH(Monthly_Analysis!$B49,Metrics!$B$6:$B$70,0))=Calc!$L$7,N49/O49*100,O49/N49*100)),100)</f>
        <v/>
      </c>
      <c r="S49" s="18"/>
    </row>
    <row r="50" spans="2:19" x14ac:dyDescent="0.25">
      <c r="B50" s="270" t="str">
        <f>IFERROR(IF(LEN(INDEX(Metrics!$B$6:$E$70,ROW($A50)-ROW($A$7),MATCH(B$7,Metrics!$B$5:$E$5,0)))=0,"",INDEX(Metrics!$B$6:$E$70,ROW($A50)-ROW($A$7),MATCH(B$7,Metrics!$B$5:$E$5,0))),"")</f>
        <v/>
      </c>
      <c r="C50" s="271" t="str">
        <f>IFERROR(IF(LEN(INDEX(Metrics!$B$6:$E$70,ROW($A50)-ROW($A$7),MATCH(C$7,Metrics!$B$5:$E$5,0)))=0,"",INDEX(Metrics!$B$6:$E$70,ROW($A50)-ROW($A$7),MATCH(C$7,Metrics!$B$5:$E$5,0))),"")</f>
        <v/>
      </c>
      <c r="D50" s="271" t="str">
        <f>IFERROR(IF(LEN(INDEX(Metrics!$B$6:$E$70,ROW($A50)-ROW($A$7),MATCH(D$7,Metrics!$B$5:$E$5,0)))=0,"",INDEX(Metrics!$B$6:$E$70,ROW($A50)-ROW($A$7),MATCH(D$7,Metrics!$B$5:$E$5,0))),"")</f>
        <v/>
      </c>
      <c r="E50" s="272" t="str">
        <f>IFERROR(IF(LEN(INDEX(Metrics!$B$6:$E$70,ROW($A50)-ROW($A$7),MATCH(E$7,Metrics!$B$5:$E$5,0)))=0,"",INDEX(Metrics!$B$6:$E$70,ROW($A50)-ROW($A$7),MATCH(E$7,Metrics!$B$5:$E$5,0))),"")</f>
        <v/>
      </c>
      <c r="F50" s="286"/>
      <c r="G50" s="272" t="str">
        <f>IFERROR(IF(D50="","",IF(LEN(INDEX(PY_Actual!$F$6:$Q$70,MATCH(Monthly_Analysis!$D50,PY_Actual!$D$6:$D$70,0),MATCH(Calc!$L$11,PY_Actual!$F$5:$Q$5,0)))=0,"",INDEX(PY_Actual!$F$6:$Q$70,MATCH(Monthly_Analysis!$D50,PY_Actual!$D$6:$D$70,0),MATCH(Calc!$L$11,PY_Actual!$F$5:$Q$5,0)))),"")</f>
        <v/>
      </c>
      <c r="H50" s="272" t="str">
        <f>IFERROR(IF(D50="","",IF(LEN(INDEX(CY_Target!$F$6:$Q$70,MATCH(Monthly_Analysis!$D50,CY_Target!$D$6:$D$70,0),MATCH(Calc!$L$10,CY_Target!$F$5:$Q$5,0)))=0,"",INDEX(CY_Target!$F$6:$Q$70,MATCH(Monthly_Analysis!$D50,CY_Target!$D$6:$D$70,0),MATCH(Calc!$L$10,CY_Target!$F$5:$Q$5,0)))),"")</f>
        <v/>
      </c>
      <c r="I50" s="272" t="str">
        <f>IFERROR(IF(D50="","",IF(LEN(INDEX(CY_Actual!$F$6:$Q$70,MATCH(Monthly_Analysis!$D50,CY_Actual!$D$6:$D$70,0),MATCH(Calc!$L$10,CY_Actual!$F$5:$Q$5,0)))=0,"",INDEX(CY_Actual!$F$6:$Q$70,MATCH(Monthly_Analysis!$D50,CY_Actual!$D$6:$D$70,0),MATCH(Calc!$L$10,CY_Actual!$F$5:$Q$5,0)))),"")</f>
        <v/>
      </c>
      <c r="J50" s="274" t="str">
        <f>IFERROR(IF(OR(LEN($D50)=0,LEN(G50)=0,LEN(I50)=0),"",IF(INDEX(Metrics!$F$6:$F$70,MATCH(Monthly_Analysis!$B50,Metrics!$B$6:$B$70,0))=Calc!$L$7,G50/I50*100,I50/G50*100)),100)</f>
        <v/>
      </c>
      <c r="K50" s="274" t="str">
        <f>IFERROR(IF(OR(LEN($D50)=0,LEN(H50)=0,LEN(I50)=0),"",IF(INDEX(Metrics!$F$6:$F$70,MATCH(Monthly_Analysis!$B50,Metrics!$B$6:$B$70,0))=Calc!$L$7,H50/I50*100,I50/H50*100)),100)</f>
        <v/>
      </c>
      <c r="L50" s="289"/>
      <c r="M50" s="272" t="str">
        <f>IFERROR(IF(B50="","",INDEX(PY_Actual_Cumulative!$F$6:$Q$70,MATCH(Monthly_Analysis!$B50,PY_Actual_Cumulative!$B$6:$B$70,0),MATCH(Calc!$L$11,PY_Actual_Cumulative!$F$5:$Q$5,0))),"")</f>
        <v/>
      </c>
      <c r="N50" s="272" t="str">
        <f>IFERROR(IF(B50="","",INDEX(CY_Target_Cumulative!$F$6:$Q$70,MATCH(Monthly_Analysis!$B50,CY_Target_Cumulative!$B$6:$B$70,0),MATCH(Calc!$L$10,CY_Target_Cumulative!$F$5:$Q$5,0))),"")</f>
        <v/>
      </c>
      <c r="O50" s="272" t="str">
        <f>IFERROR(IF(B50="","",INDEX(CY_Actual_Cumulative!$F$6:$Q$70,MATCH(Monthly_Analysis!$B50,CY_Actual_Cumulative!$B$6:$B$70,0),MATCH(Calc!$L$10,CY_Actual_Cumulative!$F$5:$Q$5,0))),"")</f>
        <v/>
      </c>
      <c r="P50" s="274" t="str">
        <f>IFERROR(IF(OR(LEN($D50)=0,LEN(M50)=0,LEN(O50)=0),"",IF(INDEX(Metrics!$F$6:$F$70,MATCH(Monthly_Analysis!$B50,Metrics!$B$6:$B$70,0))=Calc!$L$7,M50/O50*100,O50/M50*100)),100)</f>
        <v/>
      </c>
      <c r="Q50" s="275" t="str">
        <f>IFERROR(IF(OR(LEN($D50)=0,LEN(N50)=0,LEN(O50)=0),"",IF(INDEX(Metrics!$F$6:$F$70,MATCH(Monthly_Analysis!$B50,Metrics!$B$6:$B$70,0))=Calc!$L$7,N50/O50*100,O50/N50*100)),100)</f>
        <v/>
      </c>
      <c r="S50" s="18"/>
    </row>
    <row r="51" spans="2:19" x14ac:dyDescent="0.25">
      <c r="B51" s="270" t="str">
        <f>IFERROR(IF(LEN(INDEX(Metrics!$B$6:$E$70,ROW($A51)-ROW($A$7),MATCH(B$7,Metrics!$B$5:$E$5,0)))=0,"",INDEX(Metrics!$B$6:$E$70,ROW($A51)-ROW($A$7),MATCH(B$7,Metrics!$B$5:$E$5,0))),"")</f>
        <v/>
      </c>
      <c r="C51" s="271" t="str">
        <f>IFERROR(IF(LEN(INDEX(Metrics!$B$6:$E$70,ROW($A51)-ROW($A$7),MATCH(C$7,Metrics!$B$5:$E$5,0)))=0,"",INDEX(Metrics!$B$6:$E$70,ROW($A51)-ROW($A$7),MATCH(C$7,Metrics!$B$5:$E$5,0))),"")</f>
        <v/>
      </c>
      <c r="D51" s="271" t="str">
        <f>IFERROR(IF(LEN(INDEX(Metrics!$B$6:$E$70,ROW($A51)-ROW($A$7),MATCH(D$7,Metrics!$B$5:$E$5,0)))=0,"",INDEX(Metrics!$B$6:$E$70,ROW($A51)-ROW($A$7),MATCH(D$7,Metrics!$B$5:$E$5,0))),"")</f>
        <v/>
      </c>
      <c r="E51" s="272" t="str">
        <f>IFERROR(IF(LEN(INDEX(Metrics!$B$6:$E$70,ROW($A51)-ROW($A$7),MATCH(E$7,Metrics!$B$5:$E$5,0)))=0,"",INDEX(Metrics!$B$6:$E$70,ROW($A51)-ROW($A$7),MATCH(E$7,Metrics!$B$5:$E$5,0))),"")</f>
        <v/>
      </c>
      <c r="F51" s="286"/>
      <c r="G51" s="272" t="str">
        <f>IFERROR(IF(D51="","",IF(LEN(INDEX(PY_Actual!$F$6:$Q$70,MATCH(Monthly_Analysis!$D51,PY_Actual!$D$6:$D$70,0),MATCH(Calc!$L$11,PY_Actual!$F$5:$Q$5,0)))=0,"",INDEX(PY_Actual!$F$6:$Q$70,MATCH(Monthly_Analysis!$D51,PY_Actual!$D$6:$D$70,0),MATCH(Calc!$L$11,PY_Actual!$F$5:$Q$5,0)))),"")</f>
        <v/>
      </c>
      <c r="H51" s="272" t="str">
        <f>IFERROR(IF(D51="","",IF(LEN(INDEX(CY_Target!$F$6:$Q$70,MATCH(Monthly_Analysis!$D51,CY_Target!$D$6:$D$70,0),MATCH(Calc!$L$10,CY_Target!$F$5:$Q$5,0)))=0,"",INDEX(CY_Target!$F$6:$Q$70,MATCH(Monthly_Analysis!$D51,CY_Target!$D$6:$D$70,0),MATCH(Calc!$L$10,CY_Target!$F$5:$Q$5,0)))),"")</f>
        <v/>
      </c>
      <c r="I51" s="272" t="str">
        <f>IFERROR(IF(D51="","",IF(LEN(INDEX(CY_Actual!$F$6:$Q$70,MATCH(Monthly_Analysis!$D51,CY_Actual!$D$6:$D$70,0),MATCH(Calc!$L$10,CY_Actual!$F$5:$Q$5,0)))=0,"",INDEX(CY_Actual!$F$6:$Q$70,MATCH(Monthly_Analysis!$D51,CY_Actual!$D$6:$D$70,0),MATCH(Calc!$L$10,CY_Actual!$F$5:$Q$5,0)))),"")</f>
        <v/>
      </c>
      <c r="J51" s="274" t="str">
        <f>IFERROR(IF(OR(LEN($D51)=0,LEN(G51)=0,LEN(I51)=0),"",IF(INDEX(Metrics!$F$6:$F$70,MATCH(Monthly_Analysis!$B51,Metrics!$B$6:$B$70,0))=Calc!$L$7,G51/I51*100,I51/G51*100)),100)</f>
        <v/>
      </c>
      <c r="K51" s="274" t="str">
        <f>IFERROR(IF(OR(LEN($D51)=0,LEN(H51)=0,LEN(I51)=0),"",IF(INDEX(Metrics!$F$6:$F$70,MATCH(Monthly_Analysis!$B51,Metrics!$B$6:$B$70,0))=Calc!$L$7,H51/I51*100,I51/H51*100)),100)</f>
        <v/>
      </c>
      <c r="L51" s="289"/>
      <c r="M51" s="272" t="str">
        <f>IFERROR(IF(B51="","",INDEX(PY_Actual_Cumulative!$F$6:$Q$70,MATCH(Monthly_Analysis!$B51,PY_Actual_Cumulative!$B$6:$B$70,0),MATCH(Calc!$L$11,PY_Actual_Cumulative!$F$5:$Q$5,0))),"")</f>
        <v/>
      </c>
      <c r="N51" s="272" t="str">
        <f>IFERROR(IF(B51="","",INDEX(CY_Target_Cumulative!$F$6:$Q$70,MATCH(Monthly_Analysis!$B51,CY_Target_Cumulative!$B$6:$B$70,0),MATCH(Calc!$L$10,CY_Target_Cumulative!$F$5:$Q$5,0))),"")</f>
        <v/>
      </c>
      <c r="O51" s="272" t="str">
        <f>IFERROR(IF(B51="","",INDEX(CY_Actual_Cumulative!$F$6:$Q$70,MATCH(Monthly_Analysis!$B51,CY_Actual_Cumulative!$B$6:$B$70,0),MATCH(Calc!$L$10,CY_Actual_Cumulative!$F$5:$Q$5,0))),"")</f>
        <v/>
      </c>
      <c r="P51" s="274" t="str">
        <f>IFERROR(IF(OR(LEN($D51)=0,LEN(M51)=0,LEN(O51)=0),"",IF(INDEX(Metrics!$F$6:$F$70,MATCH(Monthly_Analysis!$B51,Metrics!$B$6:$B$70,0))=Calc!$L$7,M51/O51*100,O51/M51*100)),100)</f>
        <v/>
      </c>
      <c r="Q51" s="275" t="str">
        <f>IFERROR(IF(OR(LEN($D51)=0,LEN(N51)=0,LEN(O51)=0),"",IF(INDEX(Metrics!$F$6:$F$70,MATCH(Monthly_Analysis!$B51,Metrics!$B$6:$B$70,0))=Calc!$L$7,N51/O51*100,O51/N51*100)),100)</f>
        <v/>
      </c>
      <c r="S51" s="18"/>
    </row>
    <row r="52" spans="2:19" x14ac:dyDescent="0.25">
      <c r="B52" s="270" t="str">
        <f>IFERROR(IF(LEN(INDEX(Metrics!$B$6:$E$70,ROW($A52)-ROW($A$7),MATCH(B$7,Metrics!$B$5:$E$5,0)))=0,"",INDEX(Metrics!$B$6:$E$70,ROW($A52)-ROW($A$7),MATCH(B$7,Metrics!$B$5:$E$5,0))),"")</f>
        <v/>
      </c>
      <c r="C52" s="271" t="str">
        <f>IFERROR(IF(LEN(INDEX(Metrics!$B$6:$E$70,ROW($A52)-ROW($A$7),MATCH(C$7,Metrics!$B$5:$E$5,0)))=0,"",INDEX(Metrics!$B$6:$E$70,ROW($A52)-ROW($A$7),MATCH(C$7,Metrics!$B$5:$E$5,0))),"")</f>
        <v/>
      </c>
      <c r="D52" s="271" t="str">
        <f>IFERROR(IF(LEN(INDEX(Metrics!$B$6:$E$70,ROW($A52)-ROW($A$7),MATCH(D$7,Metrics!$B$5:$E$5,0)))=0,"",INDEX(Metrics!$B$6:$E$70,ROW($A52)-ROW($A$7),MATCH(D$7,Metrics!$B$5:$E$5,0))),"")</f>
        <v/>
      </c>
      <c r="E52" s="272" t="str">
        <f>IFERROR(IF(LEN(INDEX(Metrics!$B$6:$E$70,ROW($A52)-ROW($A$7),MATCH(E$7,Metrics!$B$5:$E$5,0)))=0,"",INDEX(Metrics!$B$6:$E$70,ROW($A52)-ROW($A$7),MATCH(E$7,Metrics!$B$5:$E$5,0))),"")</f>
        <v/>
      </c>
      <c r="F52" s="286"/>
      <c r="G52" s="272" t="str">
        <f>IFERROR(IF(D52="","",IF(LEN(INDEX(PY_Actual!$F$6:$Q$70,MATCH(Monthly_Analysis!$D52,PY_Actual!$D$6:$D$70,0),MATCH(Calc!$L$11,PY_Actual!$F$5:$Q$5,0)))=0,"",INDEX(PY_Actual!$F$6:$Q$70,MATCH(Monthly_Analysis!$D52,PY_Actual!$D$6:$D$70,0),MATCH(Calc!$L$11,PY_Actual!$F$5:$Q$5,0)))),"")</f>
        <v/>
      </c>
      <c r="H52" s="272" t="str">
        <f>IFERROR(IF(D52="","",IF(LEN(INDEX(CY_Target!$F$6:$Q$70,MATCH(Monthly_Analysis!$D52,CY_Target!$D$6:$D$70,0),MATCH(Calc!$L$10,CY_Target!$F$5:$Q$5,0)))=0,"",INDEX(CY_Target!$F$6:$Q$70,MATCH(Monthly_Analysis!$D52,CY_Target!$D$6:$D$70,0),MATCH(Calc!$L$10,CY_Target!$F$5:$Q$5,0)))),"")</f>
        <v/>
      </c>
      <c r="I52" s="272" t="str">
        <f>IFERROR(IF(D52="","",IF(LEN(INDEX(CY_Actual!$F$6:$Q$70,MATCH(Monthly_Analysis!$D52,CY_Actual!$D$6:$D$70,0),MATCH(Calc!$L$10,CY_Actual!$F$5:$Q$5,0)))=0,"",INDEX(CY_Actual!$F$6:$Q$70,MATCH(Monthly_Analysis!$D52,CY_Actual!$D$6:$D$70,0),MATCH(Calc!$L$10,CY_Actual!$F$5:$Q$5,0)))),"")</f>
        <v/>
      </c>
      <c r="J52" s="274" t="str">
        <f>IFERROR(IF(OR(LEN($D52)=0,LEN(G52)=0,LEN(I52)=0),"",IF(INDEX(Metrics!$F$6:$F$70,MATCH(Monthly_Analysis!$B52,Metrics!$B$6:$B$70,0))=Calc!$L$7,G52/I52*100,I52/G52*100)),100)</f>
        <v/>
      </c>
      <c r="K52" s="274" t="str">
        <f>IFERROR(IF(OR(LEN($D52)=0,LEN(H52)=0,LEN(I52)=0),"",IF(INDEX(Metrics!$F$6:$F$70,MATCH(Monthly_Analysis!$B52,Metrics!$B$6:$B$70,0))=Calc!$L$7,H52/I52*100,I52/H52*100)),100)</f>
        <v/>
      </c>
      <c r="L52" s="289"/>
      <c r="M52" s="272" t="str">
        <f>IFERROR(IF(B52="","",INDEX(PY_Actual_Cumulative!$F$6:$Q$70,MATCH(Monthly_Analysis!$B52,PY_Actual_Cumulative!$B$6:$B$70,0),MATCH(Calc!$L$11,PY_Actual_Cumulative!$F$5:$Q$5,0))),"")</f>
        <v/>
      </c>
      <c r="N52" s="272" t="str">
        <f>IFERROR(IF(B52="","",INDEX(CY_Target_Cumulative!$F$6:$Q$70,MATCH(Monthly_Analysis!$B52,CY_Target_Cumulative!$B$6:$B$70,0),MATCH(Calc!$L$10,CY_Target_Cumulative!$F$5:$Q$5,0))),"")</f>
        <v/>
      </c>
      <c r="O52" s="272" t="str">
        <f>IFERROR(IF(B52="","",INDEX(CY_Actual_Cumulative!$F$6:$Q$70,MATCH(Monthly_Analysis!$B52,CY_Actual_Cumulative!$B$6:$B$70,0),MATCH(Calc!$L$10,CY_Actual_Cumulative!$F$5:$Q$5,0))),"")</f>
        <v/>
      </c>
      <c r="P52" s="274" t="str">
        <f>IFERROR(IF(OR(LEN($D52)=0,LEN(M52)=0,LEN(O52)=0),"",IF(INDEX(Metrics!$F$6:$F$70,MATCH(Monthly_Analysis!$B52,Metrics!$B$6:$B$70,0))=Calc!$L$7,M52/O52*100,O52/M52*100)),100)</f>
        <v/>
      </c>
      <c r="Q52" s="275" t="str">
        <f>IFERROR(IF(OR(LEN($D52)=0,LEN(N52)=0,LEN(O52)=0),"",IF(INDEX(Metrics!$F$6:$F$70,MATCH(Monthly_Analysis!$B52,Metrics!$B$6:$B$70,0))=Calc!$L$7,N52/O52*100,O52/N52*100)),100)</f>
        <v/>
      </c>
      <c r="S52" s="18"/>
    </row>
    <row r="53" spans="2:19" x14ac:dyDescent="0.25">
      <c r="B53" s="270" t="str">
        <f>IFERROR(IF(LEN(INDEX(Metrics!$B$6:$E$70,ROW($A53)-ROW($A$7),MATCH(B$7,Metrics!$B$5:$E$5,0)))=0,"",INDEX(Metrics!$B$6:$E$70,ROW($A53)-ROW($A$7),MATCH(B$7,Metrics!$B$5:$E$5,0))),"")</f>
        <v/>
      </c>
      <c r="C53" s="271" t="str">
        <f>IFERROR(IF(LEN(INDEX(Metrics!$B$6:$E$70,ROW($A53)-ROW($A$7),MATCH(C$7,Metrics!$B$5:$E$5,0)))=0,"",INDEX(Metrics!$B$6:$E$70,ROW($A53)-ROW($A$7),MATCH(C$7,Metrics!$B$5:$E$5,0))),"")</f>
        <v/>
      </c>
      <c r="D53" s="271" t="str">
        <f>IFERROR(IF(LEN(INDEX(Metrics!$B$6:$E$70,ROW($A53)-ROW($A$7),MATCH(D$7,Metrics!$B$5:$E$5,0)))=0,"",INDEX(Metrics!$B$6:$E$70,ROW($A53)-ROW($A$7),MATCH(D$7,Metrics!$B$5:$E$5,0))),"")</f>
        <v/>
      </c>
      <c r="E53" s="272" t="str">
        <f>IFERROR(IF(LEN(INDEX(Metrics!$B$6:$E$70,ROW($A53)-ROW($A$7),MATCH(E$7,Metrics!$B$5:$E$5,0)))=0,"",INDEX(Metrics!$B$6:$E$70,ROW($A53)-ROW($A$7),MATCH(E$7,Metrics!$B$5:$E$5,0))),"")</f>
        <v/>
      </c>
      <c r="F53" s="286"/>
      <c r="G53" s="272" t="str">
        <f>IFERROR(IF(D53="","",IF(LEN(INDEX(PY_Actual!$F$6:$Q$70,MATCH(Monthly_Analysis!$D53,PY_Actual!$D$6:$D$70,0),MATCH(Calc!$L$11,PY_Actual!$F$5:$Q$5,0)))=0,"",INDEX(PY_Actual!$F$6:$Q$70,MATCH(Monthly_Analysis!$D53,PY_Actual!$D$6:$D$70,0),MATCH(Calc!$L$11,PY_Actual!$F$5:$Q$5,0)))),"")</f>
        <v/>
      </c>
      <c r="H53" s="272" t="str">
        <f>IFERROR(IF(D53="","",IF(LEN(INDEX(CY_Target!$F$6:$Q$70,MATCH(Monthly_Analysis!$D53,CY_Target!$D$6:$D$70,0),MATCH(Calc!$L$10,CY_Target!$F$5:$Q$5,0)))=0,"",INDEX(CY_Target!$F$6:$Q$70,MATCH(Monthly_Analysis!$D53,CY_Target!$D$6:$D$70,0),MATCH(Calc!$L$10,CY_Target!$F$5:$Q$5,0)))),"")</f>
        <v/>
      </c>
      <c r="I53" s="272" t="str">
        <f>IFERROR(IF(D53="","",IF(LEN(INDEX(CY_Actual!$F$6:$Q$70,MATCH(Monthly_Analysis!$D53,CY_Actual!$D$6:$D$70,0),MATCH(Calc!$L$10,CY_Actual!$F$5:$Q$5,0)))=0,"",INDEX(CY_Actual!$F$6:$Q$70,MATCH(Monthly_Analysis!$D53,CY_Actual!$D$6:$D$70,0),MATCH(Calc!$L$10,CY_Actual!$F$5:$Q$5,0)))),"")</f>
        <v/>
      </c>
      <c r="J53" s="274" t="str">
        <f>IFERROR(IF(OR(LEN($D53)=0,LEN(G53)=0,LEN(I53)=0),"",IF(INDEX(Metrics!$F$6:$F$70,MATCH(Monthly_Analysis!$B53,Metrics!$B$6:$B$70,0))=Calc!$L$7,G53/I53*100,I53/G53*100)),100)</f>
        <v/>
      </c>
      <c r="K53" s="274" t="str">
        <f>IFERROR(IF(OR(LEN($D53)=0,LEN(H53)=0,LEN(I53)=0),"",IF(INDEX(Metrics!$F$6:$F$70,MATCH(Monthly_Analysis!$B53,Metrics!$B$6:$B$70,0))=Calc!$L$7,H53/I53*100,I53/H53*100)),100)</f>
        <v/>
      </c>
      <c r="L53" s="289"/>
      <c r="M53" s="272" t="str">
        <f>IFERROR(IF(B53="","",INDEX(PY_Actual_Cumulative!$F$6:$Q$70,MATCH(Monthly_Analysis!$B53,PY_Actual_Cumulative!$B$6:$B$70,0),MATCH(Calc!$L$11,PY_Actual_Cumulative!$F$5:$Q$5,0))),"")</f>
        <v/>
      </c>
      <c r="N53" s="272" t="str">
        <f>IFERROR(IF(B53="","",INDEX(CY_Target_Cumulative!$F$6:$Q$70,MATCH(Monthly_Analysis!$B53,CY_Target_Cumulative!$B$6:$B$70,0),MATCH(Calc!$L$10,CY_Target_Cumulative!$F$5:$Q$5,0))),"")</f>
        <v/>
      </c>
      <c r="O53" s="272" t="str">
        <f>IFERROR(IF(B53="","",INDEX(CY_Actual_Cumulative!$F$6:$Q$70,MATCH(Monthly_Analysis!$B53,CY_Actual_Cumulative!$B$6:$B$70,0),MATCH(Calc!$L$10,CY_Actual_Cumulative!$F$5:$Q$5,0))),"")</f>
        <v/>
      </c>
      <c r="P53" s="274" t="str">
        <f>IFERROR(IF(OR(LEN($D53)=0,LEN(M53)=0,LEN(O53)=0),"",IF(INDEX(Metrics!$F$6:$F$70,MATCH(Monthly_Analysis!$B53,Metrics!$B$6:$B$70,0))=Calc!$L$7,M53/O53*100,O53/M53*100)),100)</f>
        <v/>
      </c>
      <c r="Q53" s="275" t="str">
        <f>IFERROR(IF(OR(LEN($D53)=0,LEN(N53)=0,LEN(O53)=0),"",IF(INDEX(Metrics!$F$6:$F$70,MATCH(Monthly_Analysis!$B53,Metrics!$B$6:$B$70,0))=Calc!$L$7,N53/O53*100,O53/N53*100)),100)</f>
        <v/>
      </c>
      <c r="S53" s="18"/>
    </row>
    <row r="54" spans="2:19" x14ac:dyDescent="0.25">
      <c r="B54" s="270" t="str">
        <f>IFERROR(IF(LEN(INDEX(Metrics!$B$6:$E$70,ROW($A54)-ROW($A$7),MATCH(B$7,Metrics!$B$5:$E$5,0)))=0,"",INDEX(Metrics!$B$6:$E$70,ROW($A54)-ROW($A$7),MATCH(B$7,Metrics!$B$5:$E$5,0))),"")</f>
        <v/>
      </c>
      <c r="C54" s="271" t="str">
        <f>IFERROR(IF(LEN(INDEX(Metrics!$B$6:$E$70,ROW($A54)-ROW($A$7),MATCH(C$7,Metrics!$B$5:$E$5,0)))=0,"",INDEX(Metrics!$B$6:$E$70,ROW($A54)-ROW($A$7),MATCH(C$7,Metrics!$B$5:$E$5,0))),"")</f>
        <v/>
      </c>
      <c r="D54" s="271" t="str">
        <f>IFERROR(IF(LEN(INDEX(Metrics!$B$6:$E$70,ROW($A54)-ROW($A$7),MATCH(D$7,Metrics!$B$5:$E$5,0)))=0,"",INDEX(Metrics!$B$6:$E$70,ROW($A54)-ROW($A$7),MATCH(D$7,Metrics!$B$5:$E$5,0))),"")</f>
        <v/>
      </c>
      <c r="E54" s="272" t="str">
        <f>IFERROR(IF(LEN(INDEX(Metrics!$B$6:$E$70,ROW($A54)-ROW($A$7),MATCH(E$7,Metrics!$B$5:$E$5,0)))=0,"",INDEX(Metrics!$B$6:$E$70,ROW($A54)-ROW($A$7),MATCH(E$7,Metrics!$B$5:$E$5,0))),"")</f>
        <v/>
      </c>
      <c r="F54" s="286"/>
      <c r="G54" s="272" t="str">
        <f>IFERROR(IF(D54="","",IF(LEN(INDEX(PY_Actual!$F$6:$Q$70,MATCH(Monthly_Analysis!$D54,PY_Actual!$D$6:$D$70,0),MATCH(Calc!$L$11,PY_Actual!$F$5:$Q$5,0)))=0,"",INDEX(PY_Actual!$F$6:$Q$70,MATCH(Monthly_Analysis!$D54,PY_Actual!$D$6:$D$70,0),MATCH(Calc!$L$11,PY_Actual!$F$5:$Q$5,0)))),"")</f>
        <v/>
      </c>
      <c r="H54" s="272" t="str">
        <f>IFERROR(IF(D54="","",IF(LEN(INDEX(CY_Target!$F$6:$Q$70,MATCH(Monthly_Analysis!$D54,CY_Target!$D$6:$D$70,0),MATCH(Calc!$L$10,CY_Target!$F$5:$Q$5,0)))=0,"",INDEX(CY_Target!$F$6:$Q$70,MATCH(Monthly_Analysis!$D54,CY_Target!$D$6:$D$70,0),MATCH(Calc!$L$10,CY_Target!$F$5:$Q$5,0)))),"")</f>
        <v/>
      </c>
      <c r="I54" s="272" t="str">
        <f>IFERROR(IF(D54="","",IF(LEN(INDEX(CY_Actual!$F$6:$Q$70,MATCH(Monthly_Analysis!$D54,CY_Actual!$D$6:$D$70,0),MATCH(Calc!$L$10,CY_Actual!$F$5:$Q$5,0)))=0,"",INDEX(CY_Actual!$F$6:$Q$70,MATCH(Monthly_Analysis!$D54,CY_Actual!$D$6:$D$70,0),MATCH(Calc!$L$10,CY_Actual!$F$5:$Q$5,0)))),"")</f>
        <v/>
      </c>
      <c r="J54" s="274" t="str">
        <f>IFERROR(IF(OR(LEN($D54)=0,LEN(G54)=0,LEN(I54)=0),"",IF(INDEX(Metrics!$F$6:$F$70,MATCH(Monthly_Analysis!$B54,Metrics!$B$6:$B$70,0))=Calc!$L$7,G54/I54*100,I54/G54*100)),100)</f>
        <v/>
      </c>
      <c r="K54" s="274" t="str">
        <f>IFERROR(IF(OR(LEN($D54)=0,LEN(H54)=0,LEN(I54)=0),"",IF(INDEX(Metrics!$F$6:$F$70,MATCH(Monthly_Analysis!$B54,Metrics!$B$6:$B$70,0))=Calc!$L$7,H54/I54*100,I54/H54*100)),100)</f>
        <v/>
      </c>
      <c r="L54" s="289"/>
      <c r="M54" s="272" t="str">
        <f>IFERROR(IF(B54="","",INDEX(PY_Actual_Cumulative!$F$6:$Q$70,MATCH(Monthly_Analysis!$B54,PY_Actual_Cumulative!$B$6:$B$70,0),MATCH(Calc!$L$11,PY_Actual_Cumulative!$F$5:$Q$5,0))),"")</f>
        <v/>
      </c>
      <c r="N54" s="272" t="str">
        <f>IFERROR(IF(B54="","",INDEX(CY_Target_Cumulative!$F$6:$Q$70,MATCH(Monthly_Analysis!$B54,CY_Target_Cumulative!$B$6:$B$70,0),MATCH(Calc!$L$10,CY_Target_Cumulative!$F$5:$Q$5,0))),"")</f>
        <v/>
      </c>
      <c r="O54" s="272" t="str">
        <f>IFERROR(IF(B54="","",INDEX(CY_Actual_Cumulative!$F$6:$Q$70,MATCH(Monthly_Analysis!$B54,CY_Actual_Cumulative!$B$6:$B$70,0),MATCH(Calc!$L$10,CY_Actual_Cumulative!$F$5:$Q$5,0))),"")</f>
        <v/>
      </c>
      <c r="P54" s="274" t="str">
        <f>IFERROR(IF(OR(LEN($D54)=0,LEN(M54)=0,LEN(O54)=0),"",IF(INDEX(Metrics!$F$6:$F$70,MATCH(Monthly_Analysis!$B54,Metrics!$B$6:$B$70,0))=Calc!$L$7,M54/O54*100,O54/M54*100)),100)</f>
        <v/>
      </c>
      <c r="Q54" s="275" t="str">
        <f>IFERROR(IF(OR(LEN($D54)=0,LEN(N54)=0,LEN(O54)=0),"",IF(INDEX(Metrics!$F$6:$F$70,MATCH(Monthly_Analysis!$B54,Metrics!$B$6:$B$70,0))=Calc!$L$7,N54/O54*100,O54/N54*100)),100)</f>
        <v/>
      </c>
      <c r="S54" s="18"/>
    </row>
    <row r="55" spans="2:19" x14ac:dyDescent="0.25">
      <c r="B55" s="270" t="str">
        <f>IFERROR(IF(LEN(INDEX(Metrics!$B$6:$E$70,ROW($A55)-ROW($A$7),MATCH(B$7,Metrics!$B$5:$E$5,0)))=0,"",INDEX(Metrics!$B$6:$E$70,ROW($A55)-ROW($A$7),MATCH(B$7,Metrics!$B$5:$E$5,0))),"")</f>
        <v/>
      </c>
      <c r="C55" s="271" t="str">
        <f>IFERROR(IF(LEN(INDEX(Metrics!$B$6:$E$70,ROW($A55)-ROW($A$7),MATCH(C$7,Metrics!$B$5:$E$5,0)))=0,"",INDEX(Metrics!$B$6:$E$70,ROW($A55)-ROW($A$7),MATCH(C$7,Metrics!$B$5:$E$5,0))),"")</f>
        <v/>
      </c>
      <c r="D55" s="271" t="str">
        <f>IFERROR(IF(LEN(INDEX(Metrics!$B$6:$E$70,ROW($A55)-ROW($A$7),MATCH(D$7,Metrics!$B$5:$E$5,0)))=0,"",INDEX(Metrics!$B$6:$E$70,ROW($A55)-ROW($A$7),MATCH(D$7,Metrics!$B$5:$E$5,0))),"")</f>
        <v/>
      </c>
      <c r="E55" s="272" t="str">
        <f>IFERROR(IF(LEN(INDEX(Metrics!$B$6:$E$70,ROW($A55)-ROW($A$7),MATCH(E$7,Metrics!$B$5:$E$5,0)))=0,"",INDEX(Metrics!$B$6:$E$70,ROW($A55)-ROW($A$7),MATCH(E$7,Metrics!$B$5:$E$5,0))),"")</f>
        <v/>
      </c>
      <c r="F55" s="286"/>
      <c r="G55" s="272" t="str">
        <f>IFERROR(IF(D55="","",IF(LEN(INDEX(PY_Actual!$F$6:$Q$70,MATCH(Monthly_Analysis!$D55,PY_Actual!$D$6:$D$70,0),MATCH(Calc!$L$11,PY_Actual!$F$5:$Q$5,0)))=0,"",INDEX(PY_Actual!$F$6:$Q$70,MATCH(Monthly_Analysis!$D55,PY_Actual!$D$6:$D$70,0),MATCH(Calc!$L$11,PY_Actual!$F$5:$Q$5,0)))),"")</f>
        <v/>
      </c>
      <c r="H55" s="272" t="str">
        <f>IFERROR(IF(D55="","",IF(LEN(INDEX(CY_Target!$F$6:$Q$70,MATCH(Monthly_Analysis!$D55,CY_Target!$D$6:$D$70,0),MATCH(Calc!$L$10,CY_Target!$F$5:$Q$5,0)))=0,"",INDEX(CY_Target!$F$6:$Q$70,MATCH(Monthly_Analysis!$D55,CY_Target!$D$6:$D$70,0),MATCH(Calc!$L$10,CY_Target!$F$5:$Q$5,0)))),"")</f>
        <v/>
      </c>
      <c r="I55" s="272" t="str">
        <f>IFERROR(IF(D55="","",IF(LEN(INDEX(CY_Actual!$F$6:$Q$70,MATCH(Monthly_Analysis!$D55,CY_Actual!$D$6:$D$70,0),MATCH(Calc!$L$10,CY_Actual!$F$5:$Q$5,0)))=0,"",INDEX(CY_Actual!$F$6:$Q$70,MATCH(Monthly_Analysis!$D55,CY_Actual!$D$6:$D$70,0),MATCH(Calc!$L$10,CY_Actual!$F$5:$Q$5,0)))),"")</f>
        <v/>
      </c>
      <c r="J55" s="274" t="str">
        <f>IFERROR(IF(OR(LEN($D55)=0,LEN(G55)=0,LEN(I55)=0),"",IF(INDEX(Metrics!$F$6:$F$70,MATCH(Monthly_Analysis!$B55,Metrics!$B$6:$B$70,0))=Calc!$L$7,G55/I55*100,I55/G55*100)),100)</f>
        <v/>
      </c>
      <c r="K55" s="274" t="str">
        <f>IFERROR(IF(OR(LEN($D55)=0,LEN(H55)=0,LEN(I55)=0),"",IF(INDEX(Metrics!$F$6:$F$70,MATCH(Monthly_Analysis!$B55,Metrics!$B$6:$B$70,0))=Calc!$L$7,H55/I55*100,I55/H55*100)),100)</f>
        <v/>
      </c>
      <c r="L55" s="289"/>
      <c r="M55" s="272" t="str">
        <f>IFERROR(IF(B55="","",INDEX(PY_Actual_Cumulative!$F$6:$Q$70,MATCH(Monthly_Analysis!$B55,PY_Actual_Cumulative!$B$6:$B$70,0),MATCH(Calc!$L$11,PY_Actual_Cumulative!$F$5:$Q$5,0))),"")</f>
        <v/>
      </c>
      <c r="N55" s="272" t="str">
        <f>IFERROR(IF(B55="","",INDEX(CY_Target_Cumulative!$F$6:$Q$70,MATCH(Monthly_Analysis!$B55,CY_Target_Cumulative!$B$6:$B$70,0),MATCH(Calc!$L$10,CY_Target_Cumulative!$F$5:$Q$5,0))),"")</f>
        <v/>
      </c>
      <c r="O55" s="272" t="str">
        <f>IFERROR(IF(B55="","",INDEX(CY_Actual_Cumulative!$F$6:$Q$70,MATCH(Monthly_Analysis!$B55,CY_Actual_Cumulative!$B$6:$B$70,0),MATCH(Calc!$L$10,CY_Actual_Cumulative!$F$5:$Q$5,0))),"")</f>
        <v/>
      </c>
      <c r="P55" s="274" t="str">
        <f>IFERROR(IF(OR(LEN($D55)=0,LEN(M55)=0,LEN(O55)=0),"",IF(INDEX(Metrics!$F$6:$F$70,MATCH(Monthly_Analysis!$B55,Metrics!$B$6:$B$70,0))=Calc!$L$7,M55/O55*100,O55/M55*100)),100)</f>
        <v/>
      </c>
      <c r="Q55" s="275" t="str">
        <f>IFERROR(IF(OR(LEN($D55)=0,LEN(N55)=0,LEN(O55)=0),"",IF(INDEX(Metrics!$F$6:$F$70,MATCH(Monthly_Analysis!$B55,Metrics!$B$6:$B$70,0))=Calc!$L$7,N55/O55*100,O55/N55*100)),100)</f>
        <v/>
      </c>
      <c r="S55" s="18"/>
    </row>
    <row r="56" spans="2:19" x14ac:dyDescent="0.25">
      <c r="B56" s="270" t="str">
        <f>IFERROR(IF(LEN(INDEX(Metrics!$B$6:$E$70,ROW($A56)-ROW($A$7),MATCH(B$7,Metrics!$B$5:$E$5,0)))=0,"",INDEX(Metrics!$B$6:$E$70,ROW($A56)-ROW($A$7),MATCH(B$7,Metrics!$B$5:$E$5,0))),"")</f>
        <v/>
      </c>
      <c r="C56" s="271" t="str">
        <f>IFERROR(IF(LEN(INDEX(Metrics!$B$6:$E$70,ROW($A56)-ROW($A$7),MATCH(C$7,Metrics!$B$5:$E$5,0)))=0,"",INDEX(Metrics!$B$6:$E$70,ROW($A56)-ROW($A$7),MATCH(C$7,Metrics!$B$5:$E$5,0))),"")</f>
        <v/>
      </c>
      <c r="D56" s="271" t="str">
        <f>IFERROR(IF(LEN(INDEX(Metrics!$B$6:$E$70,ROW($A56)-ROW($A$7),MATCH(D$7,Metrics!$B$5:$E$5,0)))=0,"",INDEX(Metrics!$B$6:$E$70,ROW($A56)-ROW($A$7),MATCH(D$7,Metrics!$B$5:$E$5,0))),"")</f>
        <v/>
      </c>
      <c r="E56" s="272" t="str">
        <f>IFERROR(IF(LEN(INDEX(Metrics!$B$6:$E$70,ROW($A56)-ROW($A$7),MATCH(E$7,Metrics!$B$5:$E$5,0)))=0,"",INDEX(Metrics!$B$6:$E$70,ROW($A56)-ROW($A$7),MATCH(E$7,Metrics!$B$5:$E$5,0))),"")</f>
        <v/>
      </c>
      <c r="F56" s="286"/>
      <c r="G56" s="272" t="str">
        <f>IFERROR(IF(D56="","",IF(LEN(INDEX(PY_Actual!$F$6:$Q$70,MATCH(Monthly_Analysis!$D56,PY_Actual!$D$6:$D$70,0),MATCH(Calc!$L$11,PY_Actual!$F$5:$Q$5,0)))=0,"",INDEX(PY_Actual!$F$6:$Q$70,MATCH(Monthly_Analysis!$D56,PY_Actual!$D$6:$D$70,0),MATCH(Calc!$L$11,PY_Actual!$F$5:$Q$5,0)))),"")</f>
        <v/>
      </c>
      <c r="H56" s="272" t="str">
        <f>IFERROR(IF(D56="","",IF(LEN(INDEX(CY_Target!$F$6:$Q$70,MATCH(Monthly_Analysis!$D56,CY_Target!$D$6:$D$70,0),MATCH(Calc!$L$10,CY_Target!$F$5:$Q$5,0)))=0,"",INDEX(CY_Target!$F$6:$Q$70,MATCH(Monthly_Analysis!$D56,CY_Target!$D$6:$D$70,0),MATCH(Calc!$L$10,CY_Target!$F$5:$Q$5,0)))),"")</f>
        <v/>
      </c>
      <c r="I56" s="272" t="str">
        <f>IFERROR(IF(D56="","",IF(LEN(INDEX(CY_Actual!$F$6:$Q$70,MATCH(Monthly_Analysis!$D56,CY_Actual!$D$6:$D$70,0),MATCH(Calc!$L$10,CY_Actual!$F$5:$Q$5,0)))=0,"",INDEX(CY_Actual!$F$6:$Q$70,MATCH(Monthly_Analysis!$D56,CY_Actual!$D$6:$D$70,0),MATCH(Calc!$L$10,CY_Actual!$F$5:$Q$5,0)))),"")</f>
        <v/>
      </c>
      <c r="J56" s="274" t="str">
        <f>IFERROR(IF(OR(LEN($D56)=0,LEN(G56)=0,LEN(I56)=0),"",IF(INDEX(Metrics!$F$6:$F$70,MATCH(Monthly_Analysis!$B56,Metrics!$B$6:$B$70,0))=Calc!$L$7,G56/I56*100,I56/G56*100)),100)</f>
        <v/>
      </c>
      <c r="K56" s="274" t="str">
        <f>IFERROR(IF(OR(LEN($D56)=0,LEN(H56)=0,LEN(I56)=0),"",IF(INDEX(Metrics!$F$6:$F$70,MATCH(Monthly_Analysis!$B56,Metrics!$B$6:$B$70,0))=Calc!$L$7,H56/I56*100,I56/H56*100)),100)</f>
        <v/>
      </c>
      <c r="L56" s="289"/>
      <c r="M56" s="272" t="str">
        <f>IFERROR(IF(B56="","",INDEX(PY_Actual_Cumulative!$F$6:$Q$70,MATCH(Monthly_Analysis!$B56,PY_Actual_Cumulative!$B$6:$B$70,0),MATCH(Calc!$L$11,PY_Actual_Cumulative!$F$5:$Q$5,0))),"")</f>
        <v/>
      </c>
      <c r="N56" s="272" t="str">
        <f>IFERROR(IF(B56="","",INDEX(CY_Target_Cumulative!$F$6:$Q$70,MATCH(Monthly_Analysis!$B56,CY_Target_Cumulative!$B$6:$B$70,0),MATCH(Calc!$L$10,CY_Target_Cumulative!$F$5:$Q$5,0))),"")</f>
        <v/>
      </c>
      <c r="O56" s="272" t="str">
        <f>IFERROR(IF(B56="","",INDEX(CY_Actual_Cumulative!$F$6:$Q$70,MATCH(Monthly_Analysis!$B56,CY_Actual_Cumulative!$B$6:$B$70,0),MATCH(Calc!$L$10,CY_Actual_Cumulative!$F$5:$Q$5,0))),"")</f>
        <v/>
      </c>
      <c r="P56" s="274" t="str">
        <f>IFERROR(IF(OR(LEN($D56)=0,LEN(M56)=0,LEN(O56)=0),"",IF(INDEX(Metrics!$F$6:$F$70,MATCH(Monthly_Analysis!$B56,Metrics!$B$6:$B$70,0))=Calc!$L$7,M56/O56*100,O56/M56*100)),100)</f>
        <v/>
      </c>
      <c r="Q56" s="275" t="str">
        <f>IFERROR(IF(OR(LEN($D56)=0,LEN(N56)=0,LEN(O56)=0),"",IF(INDEX(Metrics!$F$6:$F$70,MATCH(Monthly_Analysis!$B56,Metrics!$B$6:$B$70,0))=Calc!$L$7,N56/O56*100,O56/N56*100)),100)</f>
        <v/>
      </c>
      <c r="S56" s="18"/>
    </row>
    <row r="57" spans="2:19" x14ac:dyDescent="0.25">
      <c r="B57" s="270" t="str">
        <f>IFERROR(IF(LEN(INDEX(Metrics!$B$6:$E$70,ROW($A57)-ROW($A$7),MATCH(B$7,Metrics!$B$5:$E$5,0)))=0,"",INDEX(Metrics!$B$6:$E$70,ROW($A57)-ROW($A$7),MATCH(B$7,Metrics!$B$5:$E$5,0))),"")</f>
        <v/>
      </c>
      <c r="C57" s="271" t="str">
        <f>IFERROR(IF(LEN(INDEX(Metrics!$B$6:$E$70,ROW($A57)-ROW($A$7),MATCH(C$7,Metrics!$B$5:$E$5,0)))=0,"",INDEX(Metrics!$B$6:$E$70,ROW($A57)-ROW($A$7),MATCH(C$7,Metrics!$B$5:$E$5,0))),"")</f>
        <v/>
      </c>
      <c r="D57" s="271" t="str">
        <f>IFERROR(IF(LEN(INDEX(Metrics!$B$6:$E$70,ROW($A57)-ROW($A$7),MATCH(D$7,Metrics!$B$5:$E$5,0)))=0,"",INDEX(Metrics!$B$6:$E$70,ROW($A57)-ROW($A$7),MATCH(D$7,Metrics!$B$5:$E$5,0))),"")</f>
        <v/>
      </c>
      <c r="E57" s="272" t="str">
        <f>IFERROR(IF(LEN(INDEX(Metrics!$B$6:$E$70,ROW($A57)-ROW($A$7),MATCH(E$7,Metrics!$B$5:$E$5,0)))=0,"",INDEX(Metrics!$B$6:$E$70,ROW($A57)-ROW($A$7),MATCH(E$7,Metrics!$B$5:$E$5,0))),"")</f>
        <v/>
      </c>
      <c r="F57" s="286"/>
      <c r="G57" s="272" t="str">
        <f>IFERROR(IF(D57="","",IF(LEN(INDEX(PY_Actual!$F$6:$Q$70,MATCH(Monthly_Analysis!$D57,PY_Actual!$D$6:$D$70,0),MATCH(Calc!$L$11,PY_Actual!$F$5:$Q$5,0)))=0,"",INDEX(PY_Actual!$F$6:$Q$70,MATCH(Monthly_Analysis!$D57,PY_Actual!$D$6:$D$70,0),MATCH(Calc!$L$11,PY_Actual!$F$5:$Q$5,0)))),"")</f>
        <v/>
      </c>
      <c r="H57" s="272" t="str">
        <f>IFERROR(IF(D57="","",IF(LEN(INDEX(CY_Target!$F$6:$Q$70,MATCH(Monthly_Analysis!$D57,CY_Target!$D$6:$D$70,0),MATCH(Calc!$L$10,CY_Target!$F$5:$Q$5,0)))=0,"",INDEX(CY_Target!$F$6:$Q$70,MATCH(Monthly_Analysis!$D57,CY_Target!$D$6:$D$70,0),MATCH(Calc!$L$10,CY_Target!$F$5:$Q$5,0)))),"")</f>
        <v/>
      </c>
      <c r="I57" s="272" t="str">
        <f>IFERROR(IF(D57="","",IF(LEN(INDEX(CY_Actual!$F$6:$Q$70,MATCH(Monthly_Analysis!$D57,CY_Actual!$D$6:$D$70,0),MATCH(Calc!$L$10,CY_Actual!$F$5:$Q$5,0)))=0,"",INDEX(CY_Actual!$F$6:$Q$70,MATCH(Monthly_Analysis!$D57,CY_Actual!$D$6:$D$70,0),MATCH(Calc!$L$10,CY_Actual!$F$5:$Q$5,0)))),"")</f>
        <v/>
      </c>
      <c r="J57" s="278" t="str">
        <f>IFERROR(IF(OR(LEN($D57)=0,LEN(G57)=0,LEN(I57)=0),"",IF(INDEX(Metrics!$F$6:$F$70,MATCH(Monthly_Analysis!$B57,Metrics!$B$6:$B$70,0))=Calc!$L$7,G57/I57*100,I57/G57*100)),100)</f>
        <v/>
      </c>
      <c r="K57" s="278" t="str">
        <f>IFERROR(IF(OR(LEN($D57)=0,LEN(H57)=0,LEN(I57)=0),"",IF(INDEX(Metrics!$F$6:$F$70,MATCH(Monthly_Analysis!$B57,Metrics!$B$6:$B$70,0))=Calc!$L$7,H57/I57*100,I57/H57*100)),100)</f>
        <v/>
      </c>
      <c r="L57" s="286"/>
      <c r="M57" s="272" t="str">
        <f>IFERROR(IF(B57="","",INDEX(PY_Actual_Cumulative!$F$6:$Q$70,MATCH(Monthly_Analysis!$B57,PY_Actual_Cumulative!$B$6:$B$70,0),MATCH(Calc!$L$11,PY_Actual_Cumulative!$F$5:$Q$5,0))),"")</f>
        <v/>
      </c>
      <c r="N57" s="272" t="str">
        <f>IFERROR(IF(B57="","",INDEX(CY_Target_Cumulative!$F$6:$Q$70,MATCH(Monthly_Analysis!$B57,CY_Target_Cumulative!$B$6:$B$70,0),MATCH(Calc!$L$10,CY_Target_Cumulative!$F$5:$Q$5,0))),"")</f>
        <v/>
      </c>
      <c r="O57" s="272" t="str">
        <f>IFERROR(IF(B57="","",INDEX(CY_Actual_Cumulative!$F$6:$Q$70,MATCH(Monthly_Analysis!$B57,CY_Actual_Cumulative!$B$6:$B$70,0),MATCH(Calc!$L$10,CY_Actual_Cumulative!$F$5:$Q$5,0))),"")</f>
        <v/>
      </c>
      <c r="P57" s="278" t="str">
        <f>IFERROR(IF(OR(LEN($D57)=0,LEN(M57)=0,LEN(O57)=0),"",IF(INDEX(Metrics!$F$6:$F$70,MATCH(Monthly_Analysis!$B57,Metrics!$B$6:$B$70,0))=Calc!$L$7,M57/O57*100,O57/M57*100)),100)</f>
        <v/>
      </c>
      <c r="Q57" s="279" t="str">
        <f>IFERROR(IF(OR(LEN($D57)=0,LEN(N57)=0,LEN(O57)=0),"",IF(INDEX(Metrics!$F$6:$F$70,MATCH(Monthly_Analysis!$B57,Metrics!$B$6:$B$70,0))=Calc!$L$7,N57/O57*100,O57/N57*100)),100)</f>
        <v/>
      </c>
    </row>
    <row r="58" spans="2:19" x14ac:dyDescent="0.25">
      <c r="B58" s="270" t="str">
        <f>IFERROR(IF(LEN(INDEX(Metrics!$B$6:$E$70,ROW($A58)-ROW($A$7),MATCH(B$7,Metrics!$B$5:$E$5,0)))=0,"",INDEX(Metrics!$B$6:$E$70,ROW($A58)-ROW($A$7),MATCH(B$7,Metrics!$B$5:$E$5,0))),"")</f>
        <v/>
      </c>
      <c r="C58" s="271" t="str">
        <f>IFERROR(IF(LEN(INDEX(Metrics!$B$6:$E$70,ROW($A58)-ROW($A$7),MATCH(C$7,Metrics!$B$5:$E$5,0)))=0,"",INDEX(Metrics!$B$6:$E$70,ROW($A58)-ROW($A$7),MATCH(C$7,Metrics!$B$5:$E$5,0))),"")</f>
        <v/>
      </c>
      <c r="D58" s="271" t="str">
        <f>IFERROR(IF(LEN(INDEX(Metrics!$B$6:$E$70,ROW($A58)-ROW($A$7),MATCH(D$7,Metrics!$B$5:$E$5,0)))=0,"",INDEX(Metrics!$B$6:$E$70,ROW($A58)-ROW($A$7),MATCH(D$7,Metrics!$B$5:$E$5,0))),"")</f>
        <v/>
      </c>
      <c r="E58" s="272" t="str">
        <f>IFERROR(IF(LEN(INDEX(Metrics!$B$6:$E$70,ROW($A58)-ROW($A$7),MATCH(E$7,Metrics!$B$5:$E$5,0)))=0,"",INDEX(Metrics!$B$6:$E$70,ROW($A58)-ROW($A$7),MATCH(E$7,Metrics!$B$5:$E$5,0))),"")</f>
        <v/>
      </c>
      <c r="F58" s="286"/>
      <c r="G58" s="272" t="str">
        <f>IFERROR(IF(D58="","",IF(LEN(INDEX(PY_Actual!$F$6:$Q$70,MATCH(Monthly_Analysis!$D58,PY_Actual!$D$6:$D$70,0),MATCH(Calc!$L$11,PY_Actual!$F$5:$Q$5,0)))=0,"",INDEX(PY_Actual!$F$6:$Q$70,MATCH(Monthly_Analysis!$D58,PY_Actual!$D$6:$D$70,0),MATCH(Calc!$L$11,PY_Actual!$F$5:$Q$5,0)))),"")</f>
        <v/>
      </c>
      <c r="H58" s="272" t="str">
        <f>IFERROR(IF(D58="","",IF(LEN(INDEX(CY_Target!$F$6:$Q$70,MATCH(Monthly_Analysis!$D58,CY_Target!$D$6:$D$70,0),MATCH(Calc!$L$10,CY_Target!$F$5:$Q$5,0)))=0,"",INDEX(CY_Target!$F$6:$Q$70,MATCH(Monthly_Analysis!$D58,CY_Target!$D$6:$D$70,0),MATCH(Calc!$L$10,CY_Target!$F$5:$Q$5,0)))),"")</f>
        <v/>
      </c>
      <c r="I58" s="272" t="str">
        <f>IFERROR(IF(D58="","",IF(LEN(INDEX(CY_Actual!$F$6:$Q$70,MATCH(Monthly_Analysis!$D58,CY_Actual!$D$6:$D$70,0),MATCH(Calc!$L$10,CY_Actual!$F$5:$Q$5,0)))=0,"",INDEX(CY_Actual!$F$6:$Q$70,MATCH(Monthly_Analysis!$D58,CY_Actual!$D$6:$D$70,0),MATCH(Calc!$L$10,CY_Actual!$F$5:$Q$5,0)))),"")</f>
        <v/>
      </c>
      <c r="J58" s="278" t="str">
        <f>IFERROR(IF(OR(LEN($D58)=0,LEN(G58)=0,LEN(I58)=0),"",IF(INDEX(Metrics!$F$6:$F$70,MATCH(Monthly_Analysis!$B58,Metrics!$B$6:$B$70,0))=Calc!$L$7,G58/I58*100,I58/G58*100)),100)</f>
        <v/>
      </c>
      <c r="K58" s="278" t="str">
        <f>IFERROR(IF(OR(LEN($D58)=0,LEN(H58)=0,LEN(I58)=0),"",IF(INDEX(Metrics!$F$6:$F$70,MATCH(Monthly_Analysis!$B58,Metrics!$B$6:$B$70,0))=Calc!$L$7,H58/I58*100,I58/H58*100)),100)</f>
        <v/>
      </c>
      <c r="L58" s="286"/>
      <c r="M58" s="272" t="str">
        <f>IFERROR(IF(B58="","",INDEX(PY_Actual_Cumulative!$F$6:$Q$70,MATCH(Monthly_Analysis!$B58,PY_Actual_Cumulative!$B$6:$B$70,0),MATCH(Calc!$L$11,PY_Actual_Cumulative!$F$5:$Q$5,0))),"")</f>
        <v/>
      </c>
      <c r="N58" s="272" t="str">
        <f>IFERROR(IF(B58="","",INDEX(CY_Target_Cumulative!$F$6:$Q$70,MATCH(Monthly_Analysis!$B58,CY_Target_Cumulative!$B$6:$B$70,0),MATCH(Calc!$L$10,CY_Target_Cumulative!$F$5:$Q$5,0))),"")</f>
        <v/>
      </c>
      <c r="O58" s="272" t="str">
        <f>IFERROR(IF(B58="","",INDEX(CY_Actual_Cumulative!$F$6:$Q$70,MATCH(Monthly_Analysis!$B58,CY_Actual_Cumulative!$B$6:$B$70,0),MATCH(Calc!$L$10,CY_Actual_Cumulative!$F$5:$Q$5,0))),"")</f>
        <v/>
      </c>
      <c r="P58" s="278" t="str">
        <f>IFERROR(IF(OR(LEN($D58)=0,LEN(M58)=0,LEN(O58)=0),"",IF(INDEX(Metrics!$F$6:$F$70,MATCH(Monthly_Analysis!$B58,Metrics!$B$6:$B$70,0))=Calc!$L$7,M58/O58*100,O58/M58*100)),100)</f>
        <v/>
      </c>
      <c r="Q58" s="279" t="str">
        <f>IFERROR(IF(OR(LEN($D58)=0,LEN(N58)=0,LEN(O58)=0),"",IF(INDEX(Metrics!$F$6:$F$70,MATCH(Monthly_Analysis!$B58,Metrics!$B$6:$B$70,0))=Calc!$L$7,N58/O58*100,O58/N58*100)),100)</f>
        <v/>
      </c>
      <c r="S58" s="23"/>
    </row>
    <row r="59" spans="2:19" x14ac:dyDescent="0.25">
      <c r="B59" s="270" t="str">
        <f>IFERROR(IF(LEN(INDEX(Metrics!$B$6:$E$70,ROW($A59)-ROW($A$7),MATCH(B$7,Metrics!$B$5:$E$5,0)))=0,"",INDEX(Metrics!$B$6:$E$70,ROW($A59)-ROW($A$7),MATCH(B$7,Metrics!$B$5:$E$5,0))),"")</f>
        <v/>
      </c>
      <c r="C59" s="271" t="str">
        <f>IFERROR(IF(LEN(INDEX(Metrics!$B$6:$E$70,ROW($A59)-ROW($A$7),MATCH(C$7,Metrics!$B$5:$E$5,0)))=0,"",INDEX(Metrics!$B$6:$E$70,ROW($A59)-ROW($A$7),MATCH(C$7,Metrics!$B$5:$E$5,0))),"")</f>
        <v/>
      </c>
      <c r="D59" s="271" t="str">
        <f>IFERROR(IF(LEN(INDEX(Metrics!$B$6:$E$70,ROW($A59)-ROW($A$7),MATCH(D$7,Metrics!$B$5:$E$5,0)))=0,"",INDEX(Metrics!$B$6:$E$70,ROW($A59)-ROW($A$7),MATCH(D$7,Metrics!$B$5:$E$5,0))),"")</f>
        <v/>
      </c>
      <c r="E59" s="272" t="str">
        <f>IFERROR(IF(LEN(INDEX(Metrics!$B$6:$E$70,ROW($A59)-ROW($A$7),MATCH(E$7,Metrics!$B$5:$E$5,0)))=0,"",INDEX(Metrics!$B$6:$E$70,ROW($A59)-ROW($A$7),MATCH(E$7,Metrics!$B$5:$E$5,0))),"")</f>
        <v/>
      </c>
      <c r="F59" s="286"/>
      <c r="G59" s="272" t="str">
        <f>IFERROR(IF(D59="","",IF(LEN(INDEX(PY_Actual!$F$6:$Q$70,MATCH(Monthly_Analysis!$D59,PY_Actual!$D$6:$D$70,0),MATCH(Calc!$L$11,PY_Actual!$F$5:$Q$5,0)))=0,"",INDEX(PY_Actual!$F$6:$Q$70,MATCH(Monthly_Analysis!$D59,PY_Actual!$D$6:$D$70,0),MATCH(Calc!$L$11,PY_Actual!$F$5:$Q$5,0)))),"")</f>
        <v/>
      </c>
      <c r="H59" s="272" t="str">
        <f>IFERROR(IF(D59="","",IF(LEN(INDEX(CY_Target!$F$6:$Q$70,MATCH(Monthly_Analysis!$D59,CY_Target!$D$6:$D$70,0),MATCH(Calc!$L$10,CY_Target!$F$5:$Q$5,0)))=0,"",INDEX(CY_Target!$F$6:$Q$70,MATCH(Monthly_Analysis!$D59,CY_Target!$D$6:$D$70,0),MATCH(Calc!$L$10,CY_Target!$F$5:$Q$5,0)))),"")</f>
        <v/>
      </c>
      <c r="I59" s="272" t="str">
        <f>IFERROR(IF(D59="","",IF(LEN(INDEX(CY_Actual!$F$6:$Q$70,MATCH(Monthly_Analysis!$D59,CY_Actual!$D$6:$D$70,0),MATCH(Calc!$L$10,CY_Actual!$F$5:$Q$5,0)))=0,"",INDEX(CY_Actual!$F$6:$Q$70,MATCH(Monthly_Analysis!$D59,CY_Actual!$D$6:$D$70,0),MATCH(Calc!$L$10,CY_Actual!$F$5:$Q$5,0)))),"")</f>
        <v/>
      </c>
      <c r="J59" s="278" t="str">
        <f>IFERROR(IF(OR(LEN($D59)=0,LEN(G59)=0,LEN(I59)=0),"",IF(INDEX(Metrics!$F$6:$F$70,MATCH(Monthly_Analysis!$B59,Metrics!$B$6:$B$70,0))=Calc!$L$7,G59/I59*100,I59/G59*100)),100)</f>
        <v/>
      </c>
      <c r="K59" s="278" t="str">
        <f>IFERROR(IF(OR(LEN($D59)=0,LEN(H59)=0,LEN(I59)=0),"",IF(INDEX(Metrics!$F$6:$F$70,MATCH(Monthly_Analysis!$B59,Metrics!$B$6:$B$70,0))=Calc!$L$7,H59/I59*100,I59/H59*100)),100)</f>
        <v/>
      </c>
      <c r="L59" s="286"/>
      <c r="M59" s="272" t="str">
        <f>IFERROR(IF(B59="","",INDEX(PY_Actual_Cumulative!$F$6:$Q$70,MATCH(Monthly_Analysis!$B59,PY_Actual_Cumulative!$B$6:$B$70,0),MATCH(Calc!$L$11,PY_Actual_Cumulative!$F$5:$Q$5,0))),"")</f>
        <v/>
      </c>
      <c r="N59" s="272" t="str">
        <f>IFERROR(IF(B59="","",INDEX(CY_Target_Cumulative!$F$6:$Q$70,MATCH(Monthly_Analysis!$B59,CY_Target_Cumulative!$B$6:$B$70,0),MATCH(Calc!$L$10,CY_Target_Cumulative!$F$5:$Q$5,0))),"")</f>
        <v/>
      </c>
      <c r="O59" s="272" t="str">
        <f>IFERROR(IF(B59="","",INDEX(CY_Actual_Cumulative!$F$6:$Q$70,MATCH(Monthly_Analysis!$B59,CY_Actual_Cumulative!$B$6:$B$70,0),MATCH(Calc!$L$10,CY_Actual_Cumulative!$F$5:$Q$5,0))),"")</f>
        <v/>
      </c>
      <c r="P59" s="278" t="str">
        <f>IFERROR(IF(OR(LEN($D59)=0,LEN(M59)=0,LEN(O59)=0),"",IF(INDEX(Metrics!$F$6:$F$70,MATCH(Monthly_Analysis!$B59,Metrics!$B$6:$B$70,0))=Calc!$L$7,M59/O59*100,O59/M59*100)),100)</f>
        <v/>
      </c>
      <c r="Q59" s="279" t="str">
        <f>IFERROR(IF(OR(LEN($D59)=0,LEN(N59)=0,LEN(O59)=0),"",IF(INDEX(Metrics!$F$6:$F$70,MATCH(Monthly_Analysis!$B59,Metrics!$B$6:$B$70,0))=Calc!$L$7,N59/O59*100,O59/N59*100)),100)</f>
        <v/>
      </c>
    </row>
    <row r="60" spans="2:19" x14ac:dyDescent="0.25">
      <c r="B60" s="270" t="str">
        <f>IFERROR(IF(LEN(INDEX(Metrics!$B$6:$E$70,ROW($A60)-ROW($A$7),MATCH(B$7,Metrics!$B$5:$E$5,0)))=0,"",INDEX(Metrics!$B$6:$E$70,ROW($A60)-ROW($A$7),MATCH(B$7,Metrics!$B$5:$E$5,0))),"")</f>
        <v/>
      </c>
      <c r="C60" s="271" t="str">
        <f>IFERROR(IF(LEN(INDEX(Metrics!$B$6:$E$70,ROW($A60)-ROW($A$7),MATCH(C$7,Metrics!$B$5:$E$5,0)))=0,"",INDEX(Metrics!$B$6:$E$70,ROW($A60)-ROW($A$7),MATCH(C$7,Metrics!$B$5:$E$5,0))),"")</f>
        <v/>
      </c>
      <c r="D60" s="271" t="str">
        <f>IFERROR(IF(LEN(INDEX(Metrics!$B$6:$E$70,ROW($A60)-ROW($A$7),MATCH(D$7,Metrics!$B$5:$E$5,0)))=0,"",INDEX(Metrics!$B$6:$E$70,ROW($A60)-ROW($A$7),MATCH(D$7,Metrics!$B$5:$E$5,0))),"")</f>
        <v/>
      </c>
      <c r="E60" s="272" t="str">
        <f>IFERROR(IF(LEN(INDEX(Metrics!$B$6:$E$70,ROW($A60)-ROW($A$7),MATCH(E$7,Metrics!$B$5:$E$5,0)))=0,"",INDEX(Metrics!$B$6:$E$70,ROW($A60)-ROW($A$7),MATCH(E$7,Metrics!$B$5:$E$5,0))),"")</f>
        <v/>
      </c>
      <c r="F60" s="286"/>
      <c r="G60" s="272" t="str">
        <f>IFERROR(IF(D60="","",IF(LEN(INDEX(PY_Actual!$F$6:$Q$70,MATCH(Monthly_Analysis!$D60,PY_Actual!$D$6:$D$70,0),MATCH(Calc!$L$11,PY_Actual!$F$5:$Q$5,0)))=0,"",INDEX(PY_Actual!$F$6:$Q$70,MATCH(Monthly_Analysis!$D60,PY_Actual!$D$6:$D$70,0),MATCH(Calc!$L$11,PY_Actual!$F$5:$Q$5,0)))),"")</f>
        <v/>
      </c>
      <c r="H60" s="272" t="str">
        <f>IFERROR(IF(D60="","",IF(LEN(INDEX(CY_Target!$F$6:$Q$70,MATCH(Monthly_Analysis!$D60,CY_Target!$D$6:$D$70,0),MATCH(Calc!$L$10,CY_Target!$F$5:$Q$5,0)))=0,"",INDEX(CY_Target!$F$6:$Q$70,MATCH(Monthly_Analysis!$D60,CY_Target!$D$6:$D$70,0),MATCH(Calc!$L$10,CY_Target!$F$5:$Q$5,0)))),"")</f>
        <v/>
      </c>
      <c r="I60" s="272" t="str">
        <f>IFERROR(IF(D60="","",IF(LEN(INDEX(CY_Actual!$F$6:$Q$70,MATCH(Monthly_Analysis!$D60,CY_Actual!$D$6:$D$70,0),MATCH(Calc!$L$10,CY_Actual!$F$5:$Q$5,0)))=0,"",INDEX(CY_Actual!$F$6:$Q$70,MATCH(Monthly_Analysis!$D60,CY_Actual!$D$6:$D$70,0),MATCH(Calc!$L$10,CY_Actual!$F$5:$Q$5,0)))),"")</f>
        <v/>
      </c>
      <c r="J60" s="278" t="str">
        <f>IFERROR(IF(OR(LEN($D60)=0,LEN(G60)=0,LEN(I60)=0),"",IF(INDEX(Metrics!$F$6:$F$70,MATCH(Monthly_Analysis!$B60,Metrics!$B$6:$B$70,0))=Calc!$L$7,G60/I60*100,I60/G60*100)),100)</f>
        <v/>
      </c>
      <c r="K60" s="278" t="str">
        <f>IFERROR(IF(OR(LEN($D60)=0,LEN(H60)=0,LEN(I60)=0),"",IF(INDEX(Metrics!$F$6:$F$70,MATCH(Monthly_Analysis!$B60,Metrics!$B$6:$B$70,0))=Calc!$L$7,H60/I60*100,I60/H60*100)),100)</f>
        <v/>
      </c>
      <c r="L60" s="286"/>
      <c r="M60" s="272" t="str">
        <f>IFERROR(IF(B60="","",INDEX(PY_Actual_Cumulative!$F$6:$Q$70,MATCH(Monthly_Analysis!$B60,PY_Actual_Cumulative!$B$6:$B$70,0),MATCH(Calc!$L$11,PY_Actual_Cumulative!$F$5:$Q$5,0))),"")</f>
        <v/>
      </c>
      <c r="N60" s="272" t="str">
        <f>IFERROR(IF(B60="","",INDEX(CY_Target_Cumulative!$F$6:$Q$70,MATCH(Monthly_Analysis!$B60,CY_Target_Cumulative!$B$6:$B$70,0),MATCH(Calc!$L$10,CY_Target_Cumulative!$F$5:$Q$5,0))),"")</f>
        <v/>
      </c>
      <c r="O60" s="272" t="str">
        <f>IFERROR(IF(B60="","",INDEX(CY_Actual_Cumulative!$F$6:$Q$70,MATCH(Monthly_Analysis!$B60,CY_Actual_Cumulative!$B$6:$B$70,0),MATCH(Calc!$L$10,CY_Actual_Cumulative!$F$5:$Q$5,0))),"")</f>
        <v/>
      </c>
      <c r="P60" s="278" t="str">
        <f>IFERROR(IF(OR(LEN($D60)=0,LEN(M60)=0,LEN(O60)=0),"",IF(INDEX(Metrics!$F$6:$F$70,MATCH(Monthly_Analysis!$B60,Metrics!$B$6:$B$70,0))=Calc!$L$7,M60/O60*100,O60/M60*100)),100)</f>
        <v/>
      </c>
      <c r="Q60" s="279" t="str">
        <f>IFERROR(IF(OR(LEN($D60)=0,LEN(N60)=0,LEN(O60)=0),"",IF(INDEX(Metrics!$F$6:$F$70,MATCH(Monthly_Analysis!$B60,Metrics!$B$6:$B$70,0))=Calc!$L$7,N60/O60*100,O60/N60*100)),100)</f>
        <v/>
      </c>
    </row>
    <row r="61" spans="2:19" x14ac:dyDescent="0.25">
      <c r="B61" s="270" t="str">
        <f>IFERROR(IF(LEN(INDEX(Metrics!$B$6:$E$70,ROW($A61)-ROW($A$7),MATCH(B$7,Metrics!$B$5:$E$5,0)))=0,"",INDEX(Metrics!$B$6:$E$70,ROW($A61)-ROW($A$7),MATCH(B$7,Metrics!$B$5:$E$5,0))),"")</f>
        <v/>
      </c>
      <c r="C61" s="271" t="str">
        <f>IFERROR(IF(LEN(INDEX(Metrics!$B$6:$E$70,ROW($A61)-ROW($A$7),MATCH(C$7,Metrics!$B$5:$E$5,0)))=0,"",INDEX(Metrics!$B$6:$E$70,ROW($A61)-ROW($A$7),MATCH(C$7,Metrics!$B$5:$E$5,0))),"")</f>
        <v/>
      </c>
      <c r="D61" s="271" t="str">
        <f>IFERROR(IF(LEN(INDEX(Metrics!$B$6:$E$70,ROW($A61)-ROW($A$7),MATCH(D$7,Metrics!$B$5:$E$5,0)))=0,"",INDEX(Metrics!$B$6:$E$70,ROW($A61)-ROW($A$7),MATCH(D$7,Metrics!$B$5:$E$5,0))),"")</f>
        <v/>
      </c>
      <c r="E61" s="272" t="str">
        <f>IFERROR(IF(LEN(INDEX(Metrics!$B$6:$E$70,ROW($A61)-ROW($A$7),MATCH(E$7,Metrics!$B$5:$E$5,0)))=0,"",INDEX(Metrics!$B$6:$E$70,ROW($A61)-ROW($A$7),MATCH(E$7,Metrics!$B$5:$E$5,0))),"")</f>
        <v/>
      </c>
      <c r="F61" s="286"/>
      <c r="G61" s="272" t="str">
        <f>IFERROR(IF(D61="","",IF(LEN(INDEX(PY_Actual!$F$6:$Q$70,MATCH(Monthly_Analysis!$D61,PY_Actual!$D$6:$D$70,0),MATCH(Calc!$L$11,PY_Actual!$F$5:$Q$5,0)))=0,"",INDEX(PY_Actual!$F$6:$Q$70,MATCH(Monthly_Analysis!$D61,PY_Actual!$D$6:$D$70,0),MATCH(Calc!$L$11,PY_Actual!$F$5:$Q$5,0)))),"")</f>
        <v/>
      </c>
      <c r="H61" s="272" t="str">
        <f>IFERROR(IF(D61="","",IF(LEN(INDEX(CY_Target!$F$6:$Q$70,MATCH(Monthly_Analysis!$D61,CY_Target!$D$6:$D$70,0),MATCH(Calc!$L$10,CY_Target!$F$5:$Q$5,0)))=0,"",INDEX(CY_Target!$F$6:$Q$70,MATCH(Monthly_Analysis!$D61,CY_Target!$D$6:$D$70,0),MATCH(Calc!$L$10,CY_Target!$F$5:$Q$5,0)))),"")</f>
        <v/>
      </c>
      <c r="I61" s="272" t="str">
        <f>IFERROR(IF(D61="","",IF(LEN(INDEX(CY_Actual!$F$6:$Q$70,MATCH(Monthly_Analysis!$D61,CY_Actual!$D$6:$D$70,0),MATCH(Calc!$L$10,CY_Actual!$F$5:$Q$5,0)))=0,"",INDEX(CY_Actual!$F$6:$Q$70,MATCH(Monthly_Analysis!$D61,CY_Actual!$D$6:$D$70,0),MATCH(Calc!$L$10,CY_Actual!$F$5:$Q$5,0)))),"")</f>
        <v/>
      </c>
      <c r="J61" s="278" t="str">
        <f>IFERROR(IF(OR(LEN($D61)=0,LEN(G61)=0,LEN(I61)=0),"",IF(INDEX(Metrics!$F$6:$F$70,MATCH(Monthly_Analysis!$B61,Metrics!$B$6:$B$70,0))=Calc!$L$7,G61/I61*100,I61/G61*100)),100)</f>
        <v/>
      </c>
      <c r="K61" s="278" t="str">
        <f>IFERROR(IF(OR(LEN($D61)=0,LEN(H61)=0,LEN(I61)=0),"",IF(INDEX(Metrics!$F$6:$F$70,MATCH(Monthly_Analysis!$B61,Metrics!$B$6:$B$70,0))=Calc!$L$7,H61/I61*100,I61/H61*100)),100)</f>
        <v/>
      </c>
      <c r="L61" s="286"/>
      <c r="M61" s="272" t="str">
        <f>IFERROR(IF(B61="","",INDEX(PY_Actual_Cumulative!$F$6:$Q$70,MATCH(Monthly_Analysis!$B61,PY_Actual_Cumulative!$B$6:$B$70,0),MATCH(Calc!$L$11,PY_Actual_Cumulative!$F$5:$Q$5,0))),"")</f>
        <v/>
      </c>
      <c r="N61" s="272" t="str">
        <f>IFERROR(IF(B61="","",INDEX(CY_Target_Cumulative!$F$6:$Q$70,MATCH(Monthly_Analysis!$B61,CY_Target_Cumulative!$B$6:$B$70,0),MATCH(Calc!$L$10,CY_Target_Cumulative!$F$5:$Q$5,0))),"")</f>
        <v/>
      </c>
      <c r="O61" s="272" t="str">
        <f>IFERROR(IF(B61="","",INDEX(CY_Actual_Cumulative!$F$6:$Q$70,MATCH(Monthly_Analysis!$B61,CY_Actual_Cumulative!$B$6:$B$70,0),MATCH(Calc!$L$10,CY_Actual_Cumulative!$F$5:$Q$5,0))),"")</f>
        <v/>
      </c>
      <c r="P61" s="278" t="str">
        <f>IFERROR(IF(OR(LEN($D61)=0,LEN(M61)=0,LEN(O61)=0),"",IF(INDEX(Metrics!$F$6:$F$70,MATCH(Monthly_Analysis!$B61,Metrics!$B$6:$B$70,0))=Calc!$L$7,M61/O61*100,O61/M61*100)),100)</f>
        <v/>
      </c>
      <c r="Q61" s="279" t="str">
        <f>IFERROR(IF(OR(LEN($D61)=0,LEN(N61)=0,LEN(O61)=0),"",IF(INDEX(Metrics!$F$6:$F$70,MATCH(Monthly_Analysis!$B61,Metrics!$B$6:$B$70,0))=Calc!$L$7,N61/O61*100,O61/N61*100)),100)</f>
        <v/>
      </c>
    </row>
    <row r="62" spans="2:19" x14ac:dyDescent="0.25">
      <c r="B62" s="270" t="str">
        <f>IFERROR(IF(LEN(INDEX(Metrics!$B$6:$E$70,ROW($A62)-ROW($A$7),MATCH(B$7,Metrics!$B$5:$E$5,0)))=0,"",INDEX(Metrics!$B$6:$E$70,ROW($A62)-ROW($A$7),MATCH(B$7,Metrics!$B$5:$E$5,0))),"")</f>
        <v/>
      </c>
      <c r="C62" s="271" t="str">
        <f>IFERROR(IF(LEN(INDEX(Metrics!$B$6:$E$70,ROW($A62)-ROW($A$7),MATCH(C$7,Metrics!$B$5:$E$5,0)))=0,"",INDEX(Metrics!$B$6:$E$70,ROW($A62)-ROW($A$7),MATCH(C$7,Metrics!$B$5:$E$5,0))),"")</f>
        <v/>
      </c>
      <c r="D62" s="271" t="str">
        <f>IFERROR(IF(LEN(INDEX(Metrics!$B$6:$E$70,ROW($A62)-ROW($A$7),MATCH(D$7,Metrics!$B$5:$E$5,0)))=0,"",INDEX(Metrics!$B$6:$E$70,ROW($A62)-ROW($A$7),MATCH(D$7,Metrics!$B$5:$E$5,0))),"")</f>
        <v/>
      </c>
      <c r="E62" s="272" t="str">
        <f>IFERROR(IF(LEN(INDEX(Metrics!$B$6:$E$70,ROW($A62)-ROW($A$7),MATCH(E$7,Metrics!$B$5:$E$5,0)))=0,"",INDEX(Metrics!$B$6:$E$70,ROW($A62)-ROW($A$7),MATCH(E$7,Metrics!$B$5:$E$5,0))),"")</f>
        <v/>
      </c>
      <c r="F62" s="286"/>
      <c r="G62" s="272" t="str">
        <f>IFERROR(IF(D62="","",IF(LEN(INDEX(PY_Actual!$F$6:$Q$70,MATCH(Monthly_Analysis!$D62,PY_Actual!$D$6:$D$70,0),MATCH(Calc!$L$11,PY_Actual!$F$5:$Q$5,0)))=0,"",INDEX(PY_Actual!$F$6:$Q$70,MATCH(Monthly_Analysis!$D62,PY_Actual!$D$6:$D$70,0),MATCH(Calc!$L$11,PY_Actual!$F$5:$Q$5,0)))),"")</f>
        <v/>
      </c>
      <c r="H62" s="272" t="str">
        <f>IFERROR(IF(D62="","",IF(LEN(INDEX(CY_Target!$F$6:$Q$70,MATCH(Monthly_Analysis!$D62,CY_Target!$D$6:$D$70,0),MATCH(Calc!$L$10,CY_Target!$F$5:$Q$5,0)))=0,"",INDEX(CY_Target!$F$6:$Q$70,MATCH(Monthly_Analysis!$D62,CY_Target!$D$6:$D$70,0),MATCH(Calc!$L$10,CY_Target!$F$5:$Q$5,0)))),"")</f>
        <v/>
      </c>
      <c r="I62" s="272" t="str">
        <f>IFERROR(IF(D62="","",IF(LEN(INDEX(CY_Actual!$F$6:$Q$70,MATCH(Monthly_Analysis!$D62,CY_Actual!$D$6:$D$70,0),MATCH(Calc!$L$10,CY_Actual!$F$5:$Q$5,0)))=0,"",INDEX(CY_Actual!$F$6:$Q$70,MATCH(Monthly_Analysis!$D62,CY_Actual!$D$6:$D$70,0),MATCH(Calc!$L$10,CY_Actual!$F$5:$Q$5,0)))),"")</f>
        <v/>
      </c>
      <c r="J62" s="278" t="str">
        <f>IFERROR(IF(OR(LEN($D62)=0,LEN(G62)=0,LEN(I62)=0),"",IF(INDEX(Metrics!$F$6:$F$70,MATCH(Monthly_Analysis!$B62,Metrics!$B$6:$B$70,0))=Calc!$L$7,G62/I62*100,I62/G62*100)),100)</f>
        <v/>
      </c>
      <c r="K62" s="278" t="str">
        <f>IFERROR(IF(OR(LEN($D62)=0,LEN(H62)=0,LEN(I62)=0),"",IF(INDEX(Metrics!$F$6:$F$70,MATCH(Monthly_Analysis!$B62,Metrics!$B$6:$B$70,0))=Calc!$L$7,H62/I62*100,I62/H62*100)),100)</f>
        <v/>
      </c>
      <c r="L62" s="286"/>
      <c r="M62" s="272" t="str">
        <f>IFERROR(IF(B62="","",INDEX(PY_Actual_Cumulative!$F$6:$Q$70,MATCH(Monthly_Analysis!$B62,PY_Actual_Cumulative!$B$6:$B$70,0),MATCH(Calc!$L$11,PY_Actual_Cumulative!$F$5:$Q$5,0))),"")</f>
        <v/>
      </c>
      <c r="N62" s="272" t="str">
        <f>IFERROR(IF(B62="","",INDEX(CY_Target_Cumulative!$F$6:$Q$70,MATCH(Monthly_Analysis!$B62,CY_Target_Cumulative!$B$6:$B$70,0),MATCH(Calc!$L$10,CY_Target_Cumulative!$F$5:$Q$5,0))),"")</f>
        <v/>
      </c>
      <c r="O62" s="272" t="str">
        <f>IFERROR(IF(B62="","",INDEX(CY_Actual_Cumulative!$F$6:$Q$70,MATCH(Monthly_Analysis!$B62,CY_Actual_Cumulative!$B$6:$B$70,0),MATCH(Calc!$L$10,CY_Actual_Cumulative!$F$5:$Q$5,0))),"")</f>
        <v/>
      </c>
      <c r="P62" s="278" t="str">
        <f>IFERROR(IF(OR(LEN($D62)=0,LEN(M62)=0,LEN(O62)=0),"",IF(INDEX(Metrics!$F$6:$F$70,MATCH(Monthly_Analysis!$B62,Metrics!$B$6:$B$70,0))=Calc!$L$7,M62/O62*100,O62/M62*100)),100)</f>
        <v/>
      </c>
      <c r="Q62" s="279" t="str">
        <f>IFERROR(IF(OR(LEN($D62)=0,LEN(N62)=0,LEN(O62)=0),"",IF(INDEX(Metrics!$F$6:$F$70,MATCH(Monthly_Analysis!$B62,Metrics!$B$6:$B$70,0))=Calc!$L$7,N62/O62*100,O62/N62*100)),100)</f>
        <v/>
      </c>
    </row>
    <row r="63" spans="2:19" x14ac:dyDescent="0.25">
      <c r="B63" s="270" t="str">
        <f>IFERROR(IF(LEN(INDEX(Metrics!$B$6:$E$70,ROW($A63)-ROW($A$7),MATCH(B$7,Metrics!$B$5:$E$5,0)))=0,"",INDEX(Metrics!$B$6:$E$70,ROW($A63)-ROW($A$7),MATCH(B$7,Metrics!$B$5:$E$5,0))),"")</f>
        <v/>
      </c>
      <c r="C63" s="271" t="str">
        <f>IFERROR(IF(LEN(INDEX(Metrics!$B$6:$E$70,ROW($A63)-ROW($A$7),MATCH(C$7,Metrics!$B$5:$E$5,0)))=0,"",INDEX(Metrics!$B$6:$E$70,ROW($A63)-ROW($A$7),MATCH(C$7,Metrics!$B$5:$E$5,0))),"")</f>
        <v/>
      </c>
      <c r="D63" s="271" t="str">
        <f>IFERROR(IF(LEN(INDEX(Metrics!$B$6:$E$70,ROW($A63)-ROW($A$7),MATCH(D$7,Metrics!$B$5:$E$5,0)))=0,"",INDEX(Metrics!$B$6:$E$70,ROW($A63)-ROW($A$7),MATCH(D$7,Metrics!$B$5:$E$5,0))),"")</f>
        <v/>
      </c>
      <c r="E63" s="272" t="str">
        <f>IFERROR(IF(LEN(INDEX(Metrics!$B$6:$E$70,ROW($A63)-ROW($A$7),MATCH(E$7,Metrics!$B$5:$E$5,0)))=0,"",INDEX(Metrics!$B$6:$E$70,ROW($A63)-ROW($A$7),MATCH(E$7,Metrics!$B$5:$E$5,0))),"")</f>
        <v/>
      </c>
      <c r="F63" s="286"/>
      <c r="G63" s="272" t="str">
        <f>IFERROR(IF(D63="","",IF(LEN(INDEX(PY_Actual!$F$6:$Q$70,MATCH(Monthly_Analysis!$D63,PY_Actual!$D$6:$D$70,0),MATCH(Calc!$L$11,PY_Actual!$F$5:$Q$5,0)))=0,"",INDEX(PY_Actual!$F$6:$Q$70,MATCH(Monthly_Analysis!$D63,PY_Actual!$D$6:$D$70,0),MATCH(Calc!$L$11,PY_Actual!$F$5:$Q$5,0)))),"")</f>
        <v/>
      </c>
      <c r="H63" s="272" t="str">
        <f>IFERROR(IF(D63="","",IF(LEN(INDEX(CY_Target!$F$6:$Q$70,MATCH(Monthly_Analysis!$D63,CY_Target!$D$6:$D$70,0),MATCH(Calc!$L$10,CY_Target!$F$5:$Q$5,0)))=0,"",INDEX(CY_Target!$F$6:$Q$70,MATCH(Monthly_Analysis!$D63,CY_Target!$D$6:$D$70,0),MATCH(Calc!$L$10,CY_Target!$F$5:$Q$5,0)))),"")</f>
        <v/>
      </c>
      <c r="I63" s="272" t="str">
        <f>IFERROR(IF(D63="","",IF(LEN(INDEX(CY_Actual!$F$6:$Q$70,MATCH(Monthly_Analysis!$D63,CY_Actual!$D$6:$D$70,0),MATCH(Calc!$L$10,CY_Actual!$F$5:$Q$5,0)))=0,"",INDEX(CY_Actual!$F$6:$Q$70,MATCH(Monthly_Analysis!$D63,CY_Actual!$D$6:$D$70,0),MATCH(Calc!$L$10,CY_Actual!$F$5:$Q$5,0)))),"")</f>
        <v/>
      </c>
      <c r="J63" s="278" t="str">
        <f>IFERROR(IF(OR(LEN($D63)=0,LEN(G63)=0,LEN(I63)=0),"",IF(INDEX(Metrics!$F$6:$F$70,MATCH(Monthly_Analysis!$B63,Metrics!$B$6:$B$70,0))=Calc!$L$7,G63/I63*100,I63/G63*100)),100)</f>
        <v/>
      </c>
      <c r="K63" s="278" t="str">
        <f>IFERROR(IF(OR(LEN($D63)=0,LEN(H63)=0,LEN(I63)=0),"",IF(INDEX(Metrics!$F$6:$F$70,MATCH(Monthly_Analysis!$B63,Metrics!$B$6:$B$70,0))=Calc!$L$7,H63/I63*100,I63/H63*100)),100)</f>
        <v/>
      </c>
      <c r="L63" s="286"/>
      <c r="M63" s="272" t="str">
        <f>IFERROR(IF(B63="","",INDEX(PY_Actual_Cumulative!$F$6:$Q$70,MATCH(Monthly_Analysis!$B63,PY_Actual_Cumulative!$B$6:$B$70,0),MATCH(Calc!$L$11,PY_Actual_Cumulative!$F$5:$Q$5,0))),"")</f>
        <v/>
      </c>
      <c r="N63" s="272" t="str">
        <f>IFERROR(IF(B63="","",INDEX(CY_Target_Cumulative!$F$6:$Q$70,MATCH(Monthly_Analysis!$B63,CY_Target_Cumulative!$B$6:$B$70,0),MATCH(Calc!$L$10,CY_Target_Cumulative!$F$5:$Q$5,0))),"")</f>
        <v/>
      </c>
      <c r="O63" s="272" t="str">
        <f>IFERROR(IF(B63="","",INDEX(CY_Actual_Cumulative!$F$6:$Q$70,MATCH(Monthly_Analysis!$B63,CY_Actual_Cumulative!$B$6:$B$70,0),MATCH(Calc!$L$10,CY_Actual_Cumulative!$F$5:$Q$5,0))),"")</f>
        <v/>
      </c>
      <c r="P63" s="278" t="str">
        <f>IFERROR(IF(OR(LEN($D63)=0,LEN(M63)=0,LEN(O63)=0),"",IF(INDEX(Metrics!$F$6:$F$70,MATCH(Monthly_Analysis!$B63,Metrics!$B$6:$B$70,0))=Calc!$L$7,M63/O63*100,O63/M63*100)),100)</f>
        <v/>
      </c>
      <c r="Q63" s="279" t="str">
        <f>IFERROR(IF(OR(LEN($D63)=0,LEN(N63)=0,LEN(O63)=0),"",IF(INDEX(Metrics!$F$6:$F$70,MATCH(Monthly_Analysis!$B63,Metrics!$B$6:$B$70,0))=Calc!$L$7,N63/O63*100,O63/N63*100)),100)</f>
        <v/>
      </c>
    </row>
    <row r="64" spans="2:19" x14ac:dyDescent="0.25">
      <c r="B64" s="270" t="str">
        <f>IFERROR(IF(LEN(INDEX(Metrics!$B$6:$E$70,ROW($A64)-ROW($A$7),MATCH(B$7,Metrics!$B$5:$E$5,0)))=0,"",INDEX(Metrics!$B$6:$E$70,ROW($A64)-ROW($A$7),MATCH(B$7,Metrics!$B$5:$E$5,0))),"")</f>
        <v/>
      </c>
      <c r="C64" s="271" t="str">
        <f>IFERROR(IF(LEN(INDEX(Metrics!$B$6:$E$70,ROW($A64)-ROW($A$7),MATCH(C$7,Metrics!$B$5:$E$5,0)))=0,"",INDEX(Metrics!$B$6:$E$70,ROW($A64)-ROW($A$7),MATCH(C$7,Metrics!$B$5:$E$5,0))),"")</f>
        <v/>
      </c>
      <c r="D64" s="271" t="str">
        <f>IFERROR(IF(LEN(INDEX(Metrics!$B$6:$E$70,ROW($A64)-ROW($A$7),MATCH(D$7,Metrics!$B$5:$E$5,0)))=0,"",INDEX(Metrics!$B$6:$E$70,ROW($A64)-ROW($A$7),MATCH(D$7,Metrics!$B$5:$E$5,0))),"")</f>
        <v/>
      </c>
      <c r="E64" s="272" t="str">
        <f>IFERROR(IF(LEN(INDEX(Metrics!$B$6:$E$70,ROW($A64)-ROW($A$7),MATCH(E$7,Metrics!$B$5:$E$5,0)))=0,"",INDEX(Metrics!$B$6:$E$70,ROW($A64)-ROW($A$7),MATCH(E$7,Metrics!$B$5:$E$5,0))),"")</f>
        <v/>
      </c>
      <c r="F64" s="286"/>
      <c r="G64" s="272" t="str">
        <f>IFERROR(IF(D64="","",IF(LEN(INDEX(PY_Actual!$F$6:$Q$70,MATCH(Monthly_Analysis!$D64,PY_Actual!$D$6:$D$70,0),MATCH(Calc!$L$11,PY_Actual!$F$5:$Q$5,0)))=0,"",INDEX(PY_Actual!$F$6:$Q$70,MATCH(Monthly_Analysis!$D64,PY_Actual!$D$6:$D$70,0),MATCH(Calc!$L$11,PY_Actual!$F$5:$Q$5,0)))),"")</f>
        <v/>
      </c>
      <c r="H64" s="272" t="str">
        <f>IFERROR(IF(D64="","",IF(LEN(INDEX(CY_Target!$F$6:$Q$70,MATCH(Monthly_Analysis!$D64,CY_Target!$D$6:$D$70,0),MATCH(Calc!$L$10,CY_Target!$F$5:$Q$5,0)))=0,"",INDEX(CY_Target!$F$6:$Q$70,MATCH(Monthly_Analysis!$D64,CY_Target!$D$6:$D$70,0),MATCH(Calc!$L$10,CY_Target!$F$5:$Q$5,0)))),"")</f>
        <v/>
      </c>
      <c r="I64" s="272" t="str">
        <f>IFERROR(IF(D64="","",IF(LEN(INDEX(CY_Actual!$F$6:$Q$70,MATCH(Monthly_Analysis!$D64,CY_Actual!$D$6:$D$70,0),MATCH(Calc!$L$10,CY_Actual!$F$5:$Q$5,0)))=0,"",INDEX(CY_Actual!$F$6:$Q$70,MATCH(Monthly_Analysis!$D64,CY_Actual!$D$6:$D$70,0),MATCH(Calc!$L$10,CY_Actual!$F$5:$Q$5,0)))),"")</f>
        <v/>
      </c>
      <c r="J64" s="278" t="str">
        <f>IFERROR(IF(OR(LEN($D64)=0,LEN(G64)=0,LEN(I64)=0),"",IF(INDEX(Metrics!$F$6:$F$70,MATCH(Monthly_Analysis!$B64,Metrics!$B$6:$B$70,0))=Calc!$L$7,G64/I64*100,I64/G64*100)),100)</f>
        <v/>
      </c>
      <c r="K64" s="278" t="str">
        <f>IFERROR(IF(OR(LEN($D64)=0,LEN(H64)=0,LEN(I64)=0),"",IF(INDEX(Metrics!$F$6:$F$70,MATCH(Monthly_Analysis!$B64,Metrics!$B$6:$B$70,0))=Calc!$L$7,H64/I64*100,I64/H64*100)),100)</f>
        <v/>
      </c>
      <c r="L64" s="286"/>
      <c r="M64" s="272" t="str">
        <f>IFERROR(IF(B64="","",INDEX(PY_Actual_Cumulative!$F$6:$Q$70,MATCH(Monthly_Analysis!$B64,PY_Actual_Cumulative!$B$6:$B$70,0),MATCH(Calc!$L$11,PY_Actual_Cumulative!$F$5:$Q$5,0))),"")</f>
        <v/>
      </c>
      <c r="N64" s="272" t="str">
        <f>IFERROR(IF(B64="","",INDEX(CY_Target_Cumulative!$F$6:$Q$70,MATCH(Monthly_Analysis!$B64,CY_Target_Cumulative!$B$6:$B$70,0),MATCH(Calc!$L$10,CY_Target_Cumulative!$F$5:$Q$5,0))),"")</f>
        <v/>
      </c>
      <c r="O64" s="272" t="str">
        <f>IFERROR(IF(B64="","",INDEX(CY_Actual_Cumulative!$F$6:$Q$70,MATCH(Monthly_Analysis!$B64,CY_Actual_Cumulative!$B$6:$B$70,0),MATCH(Calc!$L$10,CY_Actual_Cumulative!$F$5:$Q$5,0))),"")</f>
        <v/>
      </c>
      <c r="P64" s="278" t="str">
        <f>IFERROR(IF(OR(LEN($D64)=0,LEN(M64)=0,LEN(O64)=0),"",IF(INDEX(Metrics!$F$6:$F$70,MATCH(Monthly_Analysis!$B64,Metrics!$B$6:$B$70,0))=Calc!$L$7,M64/O64*100,O64/M64*100)),100)</f>
        <v/>
      </c>
      <c r="Q64" s="279" t="str">
        <f>IFERROR(IF(OR(LEN($D64)=0,LEN(N64)=0,LEN(O64)=0),"",IF(INDEX(Metrics!$F$6:$F$70,MATCH(Monthly_Analysis!$B64,Metrics!$B$6:$B$70,0))=Calc!$L$7,N64/O64*100,O64/N64*100)),100)</f>
        <v/>
      </c>
    </row>
    <row r="65" spans="2:17" x14ac:dyDescent="0.25">
      <c r="B65" s="270" t="str">
        <f>IFERROR(IF(LEN(INDEX(Metrics!$B$6:$E$70,ROW($A65)-ROW($A$7),MATCH(B$7,Metrics!$B$5:$E$5,0)))=0,"",INDEX(Metrics!$B$6:$E$70,ROW($A65)-ROW($A$7),MATCH(B$7,Metrics!$B$5:$E$5,0))),"")</f>
        <v/>
      </c>
      <c r="C65" s="271" t="str">
        <f>IFERROR(IF(LEN(INDEX(Metrics!$B$6:$E$70,ROW($A65)-ROW($A$7),MATCH(C$7,Metrics!$B$5:$E$5,0)))=0,"",INDEX(Metrics!$B$6:$E$70,ROW($A65)-ROW($A$7),MATCH(C$7,Metrics!$B$5:$E$5,0))),"")</f>
        <v/>
      </c>
      <c r="D65" s="271" t="str">
        <f>IFERROR(IF(LEN(INDEX(Metrics!$B$6:$E$70,ROW($A65)-ROW($A$7),MATCH(D$7,Metrics!$B$5:$E$5,0)))=0,"",INDEX(Metrics!$B$6:$E$70,ROW($A65)-ROW($A$7),MATCH(D$7,Metrics!$B$5:$E$5,0))),"")</f>
        <v/>
      </c>
      <c r="E65" s="272" t="str">
        <f>IFERROR(IF(LEN(INDEX(Metrics!$B$6:$E$70,ROW($A65)-ROW($A$7),MATCH(E$7,Metrics!$B$5:$E$5,0)))=0,"",INDEX(Metrics!$B$6:$E$70,ROW($A65)-ROW($A$7),MATCH(E$7,Metrics!$B$5:$E$5,0))),"")</f>
        <v/>
      </c>
      <c r="F65" s="286"/>
      <c r="G65" s="272" t="str">
        <f>IFERROR(IF(D65="","",IF(LEN(INDEX(PY_Actual!$F$6:$Q$70,MATCH(Monthly_Analysis!$D65,PY_Actual!$D$6:$D$70,0),MATCH(Calc!$L$11,PY_Actual!$F$5:$Q$5,0)))=0,"",INDEX(PY_Actual!$F$6:$Q$70,MATCH(Monthly_Analysis!$D65,PY_Actual!$D$6:$D$70,0),MATCH(Calc!$L$11,PY_Actual!$F$5:$Q$5,0)))),"")</f>
        <v/>
      </c>
      <c r="H65" s="272" t="str">
        <f>IFERROR(IF(D65="","",IF(LEN(INDEX(CY_Target!$F$6:$Q$70,MATCH(Monthly_Analysis!$D65,CY_Target!$D$6:$D$70,0),MATCH(Calc!$L$10,CY_Target!$F$5:$Q$5,0)))=0,"",INDEX(CY_Target!$F$6:$Q$70,MATCH(Monthly_Analysis!$D65,CY_Target!$D$6:$D$70,0),MATCH(Calc!$L$10,CY_Target!$F$5:$Q$5,0)))),"")</f>
        <v/>
      </c>
      <c r="I65" s="272" t="str">
        <f>IFERROR(IF(D65="","",IF(LEN(INDEX(CY_Actual!$F$6:$Q$70,MATCH(Monthly_Analysis!$D65,CY_Actual!$D$6:$D$70,0),MATCH(Calc!$L$10,CY_Actual!$F$5:$Q$5,0)))=0,"",INDEX(CY_Actual!$F$6:$Q$70,MATCH(Monthly_Analysis!$D65,CY_Actual!$D$6:$D$70,0),MATCH(Calc!$L$10,CY_Actual!$F$5:$Q$5,0)))),"")</f>
        <v/>
      </c>
      <c r="J65" s="278" t="str">
        <f>IFERROR(IF(OR(LEN($D65)=0,LEN(G65)=0,LEN(I65)=0),"",IF(INDEX(Metrics!$F$6:$F$70,MATCH(Monthly_Analysis!$B65,Metrics!$B$6:$B$70,0))=Calc!$L$7,G65/I65*100,I65/G65*100)),100)</f>
        <v/>
      </c>
      <c r="K65" s="278" t="str">
        <f>IFERROR(IF(OR(LEN($D65)=0,LEN(H65)=0,LEN(I65)=0),"",IF(INDEX(Metrics!$F$6:$F$70,MATCH(Monthly_Analysis!$B65,Metrics!$B$6:$B$70,0))=Calc!$L$7,H65/I65*100,I65/H65*100)),100)</f>
        <v/>
      </c>
      <c r="L65" s="286"/>
      <c r="M65" s="272" t="str">
        <f>IFERROR(IF(B65="","",INDEX(PY_Actual_Cumulative!$F$6:$Q$70,MATCH(Monthly_Analysis!$B65,PY_Actual_Cumulative!$B$6:$B$70,0),MATCH(Calc!$L$11,PY_Actual_Cumulative!$F$5:$Q$5,0))),"")</f>
        <v/>
      </c>
      <c r="N65" s="272" t="str">
        <f>IFERROR(IF(B65="","",INDEX(CY_Target_Cumulative!$F$6:$Q$70,MATCH(Monthly_Analysis!$B65,CY_Target_Cumulative!$B$6:$B$70,0),MATCH(Calc!$L$10,CY_Target_Cumulative!$F$5:$Q$5,0))),"")</f>
        <v/>
      </c>
      <c r="O65" s="272" t="str">
        <f>IFERROR(IF(B65="","",INDEX(CY_Actual_Cumulative!$F$6:$Q$70,MATCH(Monthly_Analysis!$B65,CY_Actual_Cumulative!$B$6:$B$70,0),MATCH(Calc!$L$10,CY_Actual_Cumulative!$F$5:$Q$5,0))),"")</f>
        <v/>
      </c>
      <c r="P65" s="278" t="str">
        <f>IFERROR(IF(OR(LEN($D65)=0,LEN(M65)=0,LEN(O65)=0),"",IF(INDEX(Metrics!$F$6:$F$70,MATCH(Monthly_Analysis!$B65,Metrics!$B$6:$B$70,0))=Calc!$L$7,M65/O65*100,O65/M65*100)),100)</f>
        <v/>
      </c>
      <c r="Q65" s="279" t="str">
        <f>IFERROR(IF(OR(LEN($D65)=0,LEN(N65)=0,LEN(O65)=0),"",IF(INDEX(Metrics!$F$6:$F$70,MATCH(Monthly_Analysis!$B65,Metrics!$B$6:$B$70,0))=Calc!$L$7,N65/O65*100,O65/N65*100)),100)</f>
        <v/>
      </c>
    </row>
    <row r="66" spans="2:17" x14ac:dyDescent="0.25">
      <c r="B66" s="270" t="str">
        <f>IFERROR(IF(LEN(INDEX(Metrics!$B$6:$E$70,ROW($A66)-ROW($A$7),MATCH(B$7,Metrics!$B$5:$E$5,0)))=0,"",INDEX(Metrics!$B$6:$E$70,ROW($A66)-ROW($A$7),MATCH(B$7,Metrics!$B$5:$E$5,0))),"")</f>
        <v/>
      </c>
      <c r="C66" s="271" t="str">
        <f>IFERROR(IF(LEN(INDEX(Metrics!$B$6:$E$70,ROW($A66)-ROW($A$7),MATCH(C$7,Metrics!$B$5:$E$5,0)))=0,"",INDEX(Metrics!$B$6:$E$70,ROW($A66)-ROW($A$7),MATCH(C$7,Metrics!$B$5:$E$5,0))),"")</f>
        <v/>
      </c>
      <c r="D66" s="271" t="str">
        <f>IFERROR(IF(LEN(INDEX(Metrics!$B$6:$E$70,ROW($A66)-ROW($A$7),MATCH(D$7,Metrics!$B$5:$E$5,0)))=0,"",INDEX(Metrics!$B$6:$E$70,ROW($A66)-ROW($A$7),MATCH(D$7,Metrics!$B$5:$E$5,0))),"")</f>
        <v/>
      </c>
      <c r="E66" s="272" t="str">
        <f>IFERROR(IF(LEN(INDEX(Metrics!$B$6:$E$70,ROW($A66)-ROW($A$7),MATCH(E$7,Metrics!$B$5:$E$5,0)))=0,"",INDEX(Metrics!$B$6:$E$70,ROW($A66)-ROW($A$7),MATCH(E$7,Metrics!$B$5:$E$5,0))),"")</f>
        <v/>
      </c>
      <c r="F66" s="286"/>
      <c r="G66" s="272" t="str">
        <f>IFERROR(IF(D66="","",IF(LEN(INDEX(PY_Actual!$F$6:$Q$70,MATCH(Monthly_Analysis!$D66,PY_Actual!$D$6:$D$70,0),MATCH(Calc!$L$11,PY_Actual!$F$5:$Q$5,0)))=0,"",INDEX(PY_Actual!$F$6:$Q$70,MATCH(Monthly_Analysis!$D66,PY_Actual!$D$6:$D$70,0),MATCH(Calc!$L$11,PY_Actual!$F$5:$Q$5,0)))),"")</f>
        <v/>
      </c>
      <c r="H66" s="272" t="str">
        <f>IFERROR(IF(D66="","",IF(LEN(INDEX(CY_Target!$F$6:$Q$70,MATCH(Monthly_Analysis!$D66,CY_Target!$D$6:$D$70,0),MATCH(Calc!$L$10,CY_Target!$F$5:$Q$5,0)))=0,"",INDEX(CY_Target!$F$6:$Q$70,MATCH(Monthly_Analysis!$D66,CY_Target!$D$6:$D$70,0),MATCH(Calc!$L$10,CY_Target!$F$5:$Q$5,0)))),"")</f>
        <v/>
      </c>
      <c r="I66" s="272" t="str">
        <f>IFERROR(IF(D66="","",IF(LEN(INDEX(CY_Actual!$F$6:$Q$70,MATCH(Monthly_Analysis!$D66,CY_Actual!$D$6:$D$70,0),MATCH(Calc!$L$10,CY_Actual!$F$5:$Q$5,0)))=0,"",INDEX(CY_Actual!$F$6:$Q$70,MATCH(Monthly_Analysis!$D66,CY_Actual!$D$6:$D$70,0),MATCH(Calc!$L$10,CY_Actual!$F$5:$Q$5,0)))),"")</f>
        <v/>
      </c>
      <c r="J66" s="278" t="str">
        <f>IFERROR(IF(OR(LEN($D66)=0,LEN(G66)=0,LEN(I66)=0),"",IF(INDEX(Metrics!$F$6:$F$70,MATCH(Monthly_Analysis!$B66,Metrics!$B$6:$B$70,0))=Calc!$L$7,G66/I66*100,I66/G66*100)),100)</f>
        <v/>
      </c>
      <c r="K66" s="278" t="str">
        <f>IFERROR(IF(OR(LEN($D66)=0,LEN(H66)=0,LEN(I66)=0),"",IF(INDEX(Metrics!$F$6:$F$70,MATCH(Monthly_Analysis!$B66,Metrics!$B$6:$B$70,0))=Calc!$L$7,H66/I66*100,I66/H66*100)),100)</f>
        <v/>
      </c>
      <c r="L66" s="286"/>
      <c r="M66" s="272" t="str">
        <f>IFERROR(IF(B66="","",INDEX(PY_Actual_Cumulative!$F$6:$Q$70,MATCH(Monthly_Analysis!$B66,PY_Actual_Cumulative!$B$6:$B$70,0),MATCH(Calc!$L$11,PY_Actual_Cumulative!$F$5:$Q$5,0))),"")</f>
        <v/>
      </c>
      <c r="N66" s="272" t="str">
        <f>IFERROR(IF(B66="","",INDEX(CY_Target_Cumulative!$F$6:$Q$70,MATCH(Monthly_Analysis!$B66,CY_Target_Cumulative!$B$6:$B$70,0),MATCH(Calc!$L$10,CY_Target_Cumulative!$F$5:$Q$5,0))),"")</f>
        <v/>
      </c>
      <c r="O66" s="272" t="str">
        <f>IFERROR(IF(B66="","",INDEX(CY_Actual_Cumulative!$F$6:$Q$70,MATCH(Monthly_Analysis!$B66,CY_Actual_Cumulative!$B$6:$B$70,0),MATCH(Calc!$L$10,CY_Actual_Cumulative!$F$5:$Q$5,0))),"")</f>
        <v/>
      </c>
      <c r="P66" s="278" t="str">
        <f>IFERROR(IF(OR(LEN($D66)=0,LEN(M66)=0,LEN(O66)=0),"",IF(INDEX(Metrics!$F$6:$F$70,MATCH(Monthly_Analysis!$B66,Metrics!$B$6:$B$70,0))=Calc!$L$7,M66/O66*100,O66/M66*100)),100)</f>
        <v/>
      </c>
      <c r="Q66" s="279" t="str">
        <f>IFERROR(IF(OR(LEN($D66)=0,LEN(N66)=0,LEN(O66)=0),"",IF(INDEX(Metrics!$F$6:$F$70,MATCH(Monthly_Analysis!$B66,Metrics!$B$6:$B$70,0))=Calc!$L$7,N66/O66*100,O66/N66*100)),100)</f>
        <v/>
      </c>
    </row>
    <row r="67" spans="2:17" x14ac:dyDescent="0.25">
      <c r="B67" s="270" t="str">
        <f>IFERROR(IF(LEN(INDEX(Metrics!$B$6:$E$70,ROW($A67)-ROW($A$7),MATCH(B$7,Metrics!$B$5:$E$5,0)))=0,"",INDEX(Metrics!$B$6:$E$70,ROW($A67)-ROW($A$7),MATCH(B$7,Metrics!$B$5:$E$5,0))),"")</f>
        <v/>
      </c>
      <c r="C67" s="271" t="str">
        <f>IFERROR(IF(LEN(INDEX(Metrics!$B$6:$E$70,ROW($A67)-ROW($A$7),MATCH(C$7,Metrics!$B$5:$E$5,0)))=0,"",INDEX(Metrics!$B$6:$E$70,ROW($A67)-ROW($A$7),MATCH(C$7,Metrics!$B$5:$E$5,0))),"")</f>
        <v/>
      </c>
      <c r="D67" s="271" t="str">
        <f>IFERROR(IF(LEN(INDEX(Metrics!$B$6:$E$70,ROW($A67)-ROW($A$7),MATCH(D$7,Metrics!$B$5:$E$5,0)))=0,"",INDEX(Metrics!$B$6:$E$70,ROW($A67)-ROW($A$7),MATCH(D$7,Metrics!$B$5:$E$5,0))),"")</f>
        <v/>
      </c>
      <c r="E67" s="272" t="str">
        <f>IFERROR(IF(LEN(INDEX(Metrics!$B$6:$E$70,ROW($A67)-ROW($A$7),MATCH(E$7,Metrics!$B$5:$E$5,0)))=0,"",INDEX(Metrics!$B$6:$E$70,ROW($A67)-ROW($A$7),MATCH(E$7,Metrics!$B$5:$E$5,0))),"")</f>
        <v/>
      </c>
      <c r="F67" s="286"/>
      <c r="G67" s="272" t="str">
        <f>IFERROR(IF(D67="","",IF(LEN(INDEX(PY_Actual!$F$6:$Q$70,MATCH(Monthly_Analysis!$D67,PY_Actual!$D$6:$D$70,0),MATCH(Calc!$L$11,PY_Actual!$F$5:$Q$5,0)))=0,"",INDEX(PY_Actual!$F$6:$Q$70,MATCH(Monthly_Analysis!$D67,PY_Actual!$D$6:$D$70,0),MATCH(Calc!$L$11,PY_Actual!$F$5:$Q$5,0)))),"")</f>
        <v/>
      </c>
      <c r="H67" s="272" t="str">
        <f>IFERROR(IF(D67="","",IF(LEN(INDEX(CY_Target!$F$6:$Q$70,MATCH(Monthly_Analysis!$D67,CY_Target!$D$6:$D$70,0),MATCH(Calc!$L$10,CY_Target!$F$5:$Q$5,0)))=0,"",INDEX(CY_Target!$F$6:$Q$70,MATCH(Monthly_Analysis!$D67,CY_Target!$D$6:$D$70,0),MATCH(Calc!$L$10,CY_Target!$F$5:$Q$5,0)))),"")</f>
        <v/>
      </c>
      <c r="I67" s="272" t="str">
        <f>IFERROR(IF(D67="","",IF(LEN(INDEX(CY_Actual!$F$6:$Q$70,MATCH(Monthly_Analysis!$D67,CY_Actual!$D$6:$D$70,0),MATCH(Calc!$L$10,CY_Actual!$F$5:$Q$5,0)))=0,"",INDEX(CY_Actual!$F$6:$Q$70,MATCH(Monthly_Analysis!$D67,CY_Actual!$D$6:$D$70,0),MATCH(Calc!$L$10,CY_Actual!$F$5:$Q$5,0)))),"")</f>
        <v/>
      </c>
      <c r="J67" s="278" t="str">
        <f>IFERROR(IF(OR(LEN($D67)=0,LEN(G67)=0,LEN(I67)=0),"",IF(INDEX(Metrics!$F$6:$F$70,MATCH(Monthly_Analysis!$B67,Metrics!$B$6:$B$70,0))=Calc!$L$7,G67/I67*100,I67/G67*100)),100)</f>
        <v/>
      </c>
      <c r="K67" s="278" t="str">
        <f>IFERROR(IF(OR(LEN($D67)=0,LEN(H67)=0,LEN(I67)=0),"",IF(INDEX(Metrics!$F$6:$F$70,MATCH(Monthly_Analysis!$B67,Metrics!$B$6:$B$70,0))=Calc!$L$7,H67/I67*100,I67/H67*100)),100)</f>
        <v/>
      </c>
      <c r="L67" s="286"/>
      <c r="M67" s="272" t="str">
        <f>IFERROR(IF(B67="","",INDEX(PY_Actual_Cumulative!$F$6:$Q$70,MATCH(Monthly_Analysis!$B67,PY_Actual_Cumulative!$B$6:$B$70,0),MATCH(Calc!$L$11,PY_Actual_Cumulative!$F$5:$Q$5,0))),"")</f>
        <v/>
      </c>
      <c r="N67" s="272" t="str">
        <f>IFERROR(IF(B67="","",INDEX(CY_Target_Cumulative!$F$6:$Q$70,MATCH(Monthly_Analysis!$B67,CY_Target_Cumulative!$B$6:$B$70,0),MATCH(Calc!$L$10,CY_Target_Cumulative!$F$5:$Q$5,0))),"")</f>
        <v/>
      </c>
      <c r="O67" s="272" t="str">
        <f>IFERROR(IF(B67="","",INDEX(CY_Actual_Cumulative!$F$6:$Q$70,MATCH(Monthly_Analysis!$B67,CY_Actual_Cumulative!$B$6:$B$70,0),MATCH(Calc!$L$10,CY_Actual_Cumulative!$F$5:$Q$5,0))),"")</f>
        <v/>
      </c>
      <c r="P67" s="278" t="str">
        <f>IFERROR(IF(OR(LEN($D67)=0,LEN(M67)=0,LEN(O67)=0),"",IF(INDEX(Metrics!$F$6:$F$70,MATCH(Monthly_Analysis!$B67,Metrics!$B$6:$B$70,0))=Calc!$L$7,M67/O67*100,O67/M67*100)),100)</f>
        <v/>
      </c>
      <c r="Q67" s="279" t="str">
        <f>IFERROR(IF(OR(LEN($D67)=0,LEN(N67)=0,LEN(O67)=0),"",IF(INDEX(Metrics!$F$6:$F$70,MATCH(Monthly_Analysis!$B67,Metrics!$B$6:$B$70,0))=Calc!$L$7,N67/O67*100,O67/N67*100)),100)</f>
        <v/>
      </c>
    </row>
    <row r="68" spans="2:17" x14ac:dyDescent="0.25">
      <c r="B68" s="270" t="str">
        <f>IFERROR(IF(LEN(INDEX(Metrics!$B$6:$E$70,ROW($A68)-ROW($A$7),MATCH(B$7,Metrics!$B$5:$E$5,0)))=0,"",INDEX(Metrics!$B$6:$E$70,ROW($A68)-ROW($A$7),MATCH(B$7,Metrics!$B$5:$E$5,0))),"")</f>
        <v/>
      </c>
      <c r="C68" s="271" t="str">
        <f>IFERROR(IF(LEN(INDEX(Metrics!$B$6:$E$70,ROW($A68)-ROW($A$7),MATCH(C$7,Metrics!$B$5:$E$5,0)))=0,"",INDEX(Metrics!$B$6:$E$70,ROW($A68)-ROW($A$7),MATCH(C$7,Metrics!$B$5:$E$5,0))),"")</f>
        <v/>
      </c>
      <c r="D68" s="271" t="str">
        <f>IFERROR(IF(LEN(INDEX(Metrics!$B$6:$E$70,ROW($A68)-ROW($A$7),MATCH(D$7,Metrics!$B$5:$E$5,0)))=0,"",INDEX(Metrics!$B$6:$E$70,ROW($A68)-ROW($A$7),MATCH(D$7,Metrics!$B$5:$E$5,0))),"")</f>
        <v/>
      </c>
      <c r="E68" s="272" t="str">
        <f>IFERROR(IF(LEN(INDEX(Metrics!$B$6:$E$70,ROW($A68)-ROW($A$7),MATCH(E$7,Metrics!$B$5:$E$5,0)))=0,"",INDEX(Metrics!$B$6:$E$70,ROW($A68)-ROW($A$7),MATCH(E$7,Metrics!$B$5:$E$5,0))),"")</f>
        <v/>
      </c>
      <c r="F68" s="286"/>
      <c r="G68" s="272" t="str">
        <f>IFERROR(IF(D68="","",IF(LEN(INDEX(PY_Actual!$F$6:$Q$70,MATCH(Monthly_Analysis!$D68,PY_Actual!$D$6:$D$70,0),MATCH(Calc!$L$11,PY_Actual!$F$5:$Q$5,0)))=0,"",INDEX(PY_Actual!$F$6:$Q$70,MATCH(Monthly_Analysis!$D68,PY_Actual!$D$6:$D$70,0),MATCH(Calc!$L$11,PY_Actual!$F$5:$Q$5,0)))),"")</f>
        <v/>
      </c>
      <c r="H68" s="272" t="str">
        <f>IFERROR(IF(D68="","",IF(LEN(INDEX(CY_Target!$F$6:$Q$70,MATCH(Monthly_Analysis!$D68,CY_Target!$D$6:$D$70,0),MATCH(Calc!$L$10,CY_Target!$F$5:$Q$5,0)))=0,"",INDEX(CY_Target!$F$6:$Q$70,MATCH(Monthly_Analysis!$D68,CY_Target!$D$6:$D$70,0),MATCH(Calc!$L$10,CY_Target!$F$5:$Q$5,0)))),"")</f>
        <v/>
      </c>
      <c r="I68" s="272" t="str">
        <f>IFERROR(IF(D68="","",IF(LEN(INDEX(CY_Actual!$F$6:$Q$70,MATCH(Monthly_Analysis!$D68,CY_Actual!$D$6:$D$70,0),MATCH(Calc!$L$10,CY_Actual!$F$5:$Q$5,0)))=0,"",INDEX(CY_Actual!$F$6:$Q$70,MATCH(Monthly_Analysis!$D68,CY_Actual!$D$6:$D$70,0),MATCH(Calc!$L$10,CY_Actual!$F$5:$Q$5,0)))),"")</f>
        <v/>
      </c>
      <c r="J68" s="278" t="str">
        <f>IFERROR(IF(OR(LEN($D68)=0,LEN(G68)=0,LEN(I68)=0),"",IF(INDEX(Metrics!$F$6:$F$70,MATCH(Monthly_Analysis!$B68,Metrics!$B$6:$B$70,0))=Calc!$L$7,G68/I68*100,I68/G68*100)),100)</f>
        <v/>
      </c>
      <c r="K68" s="278" t="str">
        <f>IFERROR(IF(OR(LEN($D68)=0,LEN(H68)=0,LEN(I68)=0),"",IF(INDEX(Metrics!$F$6:$F$70,MATCH(Monthly_Analysis!$B68,Metrics!$B$6:$B$70,0))=Calc!$L$7,H68/I68*100,I68/H68*100)),100)</f>
        <v/>
      </c>
      <c r="L68" s="286"/>
      <c r="M68" s="272" t="str">
        <f>IFERROR(IF(B68="","",INDEX(PY_Actual_Cumulative!$F$6:$Q$70,MATCH(Monthly_Analysis!$B68,PY_Actual_Cumulative!$B$6:$B$70,0),MATCH(Calc!$L$11,PY_Actual_Cumulative!$F$5:$Q$5,0))),"")</f>
        <v/>
      </c>
      <c r="N68" s="272" t="str">
        <f>IFERROR(IF(B68="","",INDEX(CY_Target_Cumulative!$F$6:$Q$70,MATCH(Monthly_Analysis!$B68,CY_Target_Cumulative!$B$6:$B$70,0),MATCH(Calc!$L$10,CY_Target_Cumulative!$F$5:$Q$5,0))),"")</f>
        <v/>
      </c>
      <c r="O68" s="272" t="str">
        <f>IFERROR(IF(B68="","",INDEX(CY_Actual_Cumulative!$F$6:$Q$70,MATCH(Monthly_Analysis!$B68,CY_Actual_Cumulative!$B$6:$B$70,0),MATCH(Calc!$L$10,CY_Actual_Cumulative!$F$5:$Q$5,0))),"")</f>
        <v/>
      </c>
      <c r="P68" s="278" t="str">
        <f>IFERROR(IF(OR(LEN($D68)=0,LEN(M68)=0,LEN(O68)=0),"",IF(INDEX(Metrics!$F$6:$F$70,MATCH(Monthly_Analysis!$B68,Metrics!$B$6:$B$70,0))=Calc!$L$7,M68/O68*100,O68/M68*100)),100)</f>
        <v/>
      </c>
      <c r="Q68" s="279" t="str">
        <f>IFERROR(IF(OR(LEN($D68)=0,LEN(N68)=0,LEN(O68)=0),"",IF(INDEX(Metrics!$F$6:$F$70,MATCH(Monthly_Analysis!$B68,Metrics!$B$6:$B$70,0))=Calc!$L$7,N68/O68*100,O68/N68*100)),100)</f>
        <v/>
      </c>
    </row>
    <row r="69" spans="2:17" x14ac:dyDescent="0.25">
      <c r="B69" s="270" t="str">
        <f>IFERROR(IF(LEN(INDEX(Metrics!$B$6:$E$70,ROW($A69)-ROW($A$7),MATCH(B$7,Metrics!$B$5:$E$5,0)))=0,"",INDEX(Metrics!$B$6:$E$70,ROW($A69)-ROW($A$7),MATCH(B$7,Metrics!$B$5:$E$5,0))),"")</f>
        <v/>
      </c>
      <c r="C69" s="271" t="str">
        <f>IFERROR(IF(LEN(INDEX(Metrics!$B$6:$E$70,ROW($A69)-ROW($A$7),MATCH(C$7,Metrics!$B$5:$E$5,0)))=0,"",INDEX(Metrics!$B$6:$E$70,ROW($A69)-ROW($A$7),MATCH(C$7,Metrics!$B$5:$E$5,0))),"")</f>
        <v/>
      </c>
      <c r="D69" s="271" t="str">
        <f>IFERROR(IF(LEN(INDEX(Metrics!$B$6:$E$70,ROW($A69)-ROW($A$7),MATCH(D$7,Metrics!$B$5:$E$5,0)))=0,"",INDEX(Metrics!$B$6:$E$70,ROW($A69)-ROW($A$7),MATCH(D$7,Metrics!$B$5:$E$5,0))),"")</f>
        <v/>
      </c>
      <c r="E69" s="272" t="str">
        <f>IFERROR(IF(LEN(INDEX(Metrics!$B$6:$E$70,ROW($A69)-ROW($A$7),MATCH(E$7,Metrics!$B$5:$E$5,0)))=0,"",INDEX(Metrics!$B$6:$E$70,ROW($A69)-ROW($A$7),MATCH(E$7,Metrics!$B$5:$E$5,0))),"")</f>
        <v/>
      </c>
      <c r="F69" s="286"/>
      <c r="G69" s="272" t="str">
        <f>IFERROR(IF(D69="","",IF(LEN(INDEX(PY_Actual!$F$6:$Q$70,MATCH(Monthly_Analysis!$D69,PY_Actual!$D$6:$D$70,0),MATCH(Calc!$L$11,PY_Actual!$F$5:$Q$5,0)))=0,"",INDEX(PY_Actual!$F$6:$Q$70,MATCH(Monthly_Analysis!$D69,PY_Actual!$D$6:$D$70,0),MATCH(Calc!$L$11,PY_Actual!$F$5:$Q$5,0)))),"")</f>
        <v/>
      </c>
      <c r="H69" s="272" t="str">
        <f>IFERROR(IF(D69="","",IF(LEN(INDEX(CY_Target!$F$6:$Q$70,MATCH(Monthly_Analysis!$D69,CY_Target!$D$6:$D$70,0),MATCH(Calc!$L$10,CY_Target!$F$5:$Q$5,0)))=0,"",INDEX(CY_Target!$F$6:$Q$70,MATCH(Monthly_Analysis!$D69,CY_Target!$D$6:$D$70,0),MATCH(Calc!$L$10,CY_Target!$F$5:$Q$5,0)))),"")</f>
        <v/>
      </c>
      <c r="I69" s="272" t="str">
        <f>IFERROR(IF(D69="","",IF(LEN(INDEX(CY_Actual!$F$6:$Q$70,MATCH(Monthly_Analysis!$D69,CY_Actual!$D$6:$D$70,0),MATCH(Calc!$L$10,CY_Actual!$F$5:$Q$5,0)))=0,"",INDEX(CY_Actual!$F$6:$Q$70,MATCH(Monthly_Analysis!$D69,CY_Actual!$D$6:$D$70,0),MATCH(Calc!$L$10,CY_Actual!$F$5:$Q$5,0)))),"")</f>
        <v/>
      </c>
      <c r="J69" s="278" t="str">
        <f>IFERROR(IF(OR(LEN($D69)=0,LEN(G69)=0,LEN(I69)=0),"",IF(INDEX(Metrics!$F$6:$F$70,MATCH(Monthly_Analysis!$B69,Metrics!$B$6:$B$70,0))=Calc!$L$7,G69/I69*100,I69/G69*100)),100)</f>
        <v/>
      </c>
      <c r="K69" s="278" t="str">
        <f>IFERROR(IF(OR(LEN($D69)=0,LEN(H69)=0,LEN(I69)=0),"",IF(INDEX(Metrics!$F$6:$F$70,MATCH(Monthly_Analysis!$B69,Metrics!$B$6:$B$70,0))=Calc!$L$7,H69/I69*100,I69/H69*100)),100)</f>
        <v/>
      </c>
      <c r="L69" s="286"/>
      <c r="M69" s="272" t="str">
        <f>IFERROR(IF(B69="","",INDEX(PY_Actual_Cumulative!$F$6:$Q$70,MATCH(Monthly_Analysis!$B69,PY_Actual_Cumulative!$B$6:$B$70,0),MATCH(Calc!$L$11,PY_Actual_Cumulative!$F$5:$Q$5,0))),"")</f>
        <v/>
      </c>
      <c r="N69" s="272" t="str">
        <f>IFERROR(IF(B69="","",INDEX(CY_Target_Cumulative!$F$6:$Q$70,MATCH(Monthly_Analysis!$B69,CY_Target_Cumulative!$B$6:$B$70,0),MATCH(Calc!$L$10,CY_Target_Cumulative!$F$5:$Q$5,0))),"")</f>
        <v/>
      </c>
      <c r="O69" s="272" t="str">
        <f>IFERROR(IF(B69="","",INDEX(CY_Actual_Cumulative!$F$6:$Q$70,MATCH(Monthly_Analysis!$B69,CY_Actual_Cumulative!$B$6:$B$70,0),MATCH(Calc!$L$10,CY_Actual_Cumulative!$F$5:$Q$5,0))),"")</f>
        <v/>
      </c>
      <c r="P69" s="278" t="str">
        <f>IFERROR(IF(OR(LEN($D69)=0,LEN(M69)=0,LEN(O69)=0),"",IF(INDEX(Metrics!$F$6:$F$70,MATCH(Monthly_Analysis!$B69,Metrics!$B$6:$B$70,0))=Calc!$L$7,M69/O69*100,O69/M69*100)),100)</f>
        <v/>
      </c>
      <c r="Q69" s="279" t="str">
        <f>IFERROR(IF(OR(LEN($D69)=0,LEN(N69)=0,LEN(O69)=0),"",IF(INDEX(Metrics!$F$6:$F$70,MATCH(Monthly_Analysis!$B69,Metrics!$B$6:$B$70,0))=Calc!$L$7,N69/O69*100,O69/N69*100)),100)</f>
        <v/>
      </c>
    </row>
    <row r="70" spans="2:17" x14ac:dyDescent="0.25">
      <c r="B70" s="270" t="str">
        <f>IFERROR(IF(LEN(INDEX(Metrics!$B$6:$E$70,ROW($A70)-ROW($A$7),MATCH(B$7,Metrics!$B$5:$E$5,0)))=0,"",INDEX(Metrics!$B$6:$E$70,ROW($A70)-ROW($A$7),MATCH(B$7,Metrics!$B$5:$E$5,0))),"")</f>
        <v/>
      </c>
      <c r="C70" s="271" t="str">
        <f>IFERROR(IF(LEN(INDEX(Metrics!$B$6:$E$70,ROW($A70)-ROW($A$7),MATCH(C$7,Metrics!$B$5:$E$5,0)))=0,"",INDEX(Metrics!$B$6:$E$70,ROW($A70)-ROW($A$7),MATCH(C$7,Metrics!$B$5:$E$5,0))),"")</f>
        <v/>
      </c>
      <c r="D70" s="271" t="str">
        <f>IFERROR(IF(LEN(INDEX(Metrics!$B$6:$E$70,ROW($A70)-ROW($A$7),MATCH(D$7,Metrics!$B$5:$E$5,0)))=0,"",INDEX(Metrics!$B$6:$E$70,ROW($A70)-ROW($A$7),MATCH(D$7,Metrics!$B$5:$E$5,0))),"")</f>
        <v/>
      </c>
      <c r="E70" s="272" t="str">
        <f>IFERROR(IF(LEN(INDEX(Metrics!$B$6:$E$70,ROW($A70)-ROW($A$7),MATCH(E$7,Metrics!$B$5:$E$5,0)))=0,"",INDEX(Metrics!$B$6:$E$70,ROW($A70)-ROW($A$7),MATCH(E$7,Metrics!$B$5:$E$5,0))),"")</f>
        <v/>
      </c>
      <c r="F70" s="286"/>
      <c r="G70" s="272" t="str">
        <f>IFERROR(IF(D70="","",IF(LEN(INDEX(PY_Actual!$F$6:$Q$70,MATCH(Monthly_Analysis!$D70,PY_Actual!$D$6:$D$70,0),MATCH(Calc!$L$11,PY_Actual!$F$5:$Q$5,0)))=0,"",INDEX(PY_Actual!$F$6:$Q$70,MATCH(Monthly_Analysis!$D70,PY_Actual!$D$6:$D$70,0),MATCH(Calc!$L$11,PY_Actual!$F$5:$Q$5,0)))),"")</f>
        <v/>
      </c>
      <c r="H70" s="272" t="str">
        <f>IFERROR(IF(D70="","",IF(LEN(INDEX(CY_Target!$F$6:$Q$70,MATCH(Monthly_Analysis!$D70,CY_Target!$D$6:$D$70,0),MATCH(Calc!$L$10,CY_Target!$F$5:$Q$5,0)))=0,"",INDEX(CY_Target!$F$6:$Q$70,MATCH(Monthly_Analysis!$D70,CY_Target!$D$6:$D$70,0),MATCH(Calc!$L$10,CY_Target!$F$5:$Q$5,0)))),"")</f>
        <v/>
      </c>
      <c r="I70" s="272" t="str">
        <f>IFERROR(IF(D70="","",IF(LEN(INDEX(CY_Actual!$F$6:$Q$70,MATCH(Monthly_Analysis!$D70,CY_Actual!$D$6:$D$70,0),MATCH(Calc!$L$10,CY_Actual!$F$5:$Q$5,0)))=0,"",INDEX(CY_Actual!$F$6:$Q$70,MATCH(Monthly_Analysis!$D70,CY_Actual!$D$6:$D$70,0),MATCH(Calc!$L$10,CY_Actual!$F$5:$Q$5,0)))),"")</f>
        <v/>
      </c>
      <c r="J70" s="278" t="str">
        <f>IFERROR(IF(OR(LEN($D70)=0,LEN(G70)=0,LEN(I70)=0),"",IF(INDEX(Metrics!$F$6:$F$70,MATCH(Monthly_Analysis!$B70,Metrics!$B$6:$B$70,0))=Calc!$L$7,G70/I70*100,I70/G70*100)),100)</f>
        <v/>
      </c>
      <c r="K70" s="278" t="str">
        <f>IFERROR(IF(OR(LEN($D70)=0,LEN(H70)=0,LEN(I70)=0),"",IF(INDEX(Metrics!$F$6:$F$70,MATCH(Monthly_Analysis!$B70,Metrics!$B$6:$B$70,0))=Calc!$L$7,H70/I70*100,I70/H70*100)),100)</f>
        <v/>
      </c>
      <c r="L70" s="286"/>
      <c r="M70" s="272" t="str">
        <f>IFERROR(IF(B70="","",INDEX(PY_Actual_Cumulative!$F$6:$Q$70,MATCH(Monthly_Analysis!$B70,PY_Actual_Cumulative!$B$6:$B$70,0),MATCH(Calc!$L$11,PY_Actual_Cumulative!$F$5:$Q$5,0))),"")</f>
        <v/>
      </c>
      <c r="N70" s="272" t="str">
        <f>IFERROR(IF(B70="","",INDEX(CY_Target_Cumulative!$F$6:$Q$70,MATCH(Monthly_Analysis!$B70,CY_Target_Cumulative!$B$6:$B$70,0),MATCH(Calc!$L$10,CY_Target_Cumulative!$F$5:$Q$5,0))),"")</f>
        <v/>
      </c>
      <c r="O70" s="272" t="str">
        <f>IFERROR(IF(B70="","",INDEX(CY_Actual_Cumulative!$F$6:$Q$70,MATCH(Monthly_Analysis!$B70,CY_Actual_Cumulative!$B$6:$B$70,0),MATCH(Calc!$L$10,CY_Actual_Cumulative!$F$5:$Q$5,0))),"")</f>
        <v/>
      </c>
      <c r="P70" s="278" t="str">
        <f>IFERROR(IF(OR(LEN($D70)=0,LEN(M70)=0,LEN(O70)=0),"",IF(INDEX(Metrics!$F$6:$F$70,MATCH(Monthly_Analysis!$B70,Metrics!$B$6:$B$70,0))=Calc!$L$7,M70/O70*100,O70/M70*100)),100)</f>
        <v/>
      </c>
      <c r="Q70" s="279" t="str">
        <f>IFERROR(IF(OR(LEN($D70)=0,LEN(N70)=0,LEN(O70)=0),"",IF(INDEX(Metrics!$F$6:$F$70,MATCH(Monthly_Analysis!$B70,Metrics!$B$6:$B$70,0))=Calc!$L$7,N70/O70*100,O70/N70*100)),100)</f>
        <v/>
      </c>
    </row>
    <row r="71" spans="2:17" x14ac:dyDescent="0.25">
      <c r="B71" s="270" t="str">
        <f>IFERROR(IF(LEN(INDEX(Metrics!$B$6:$E$70,ROW($A71)-ROW($A$7),MATCH(B$7,Metrics!$B$5:$E$5,0)))=0,"",INDEX(Metrics!$B$6:$E$70,ROW($A71)-ROW($A$7),MATCH(B$7,Metrics!$B$5:$E$5,0))),"")</f>
        <v/>
      </c>
      <c r="C71" s="271" t="str">
        <f>IFERROR(IF(LEN(INDEX(Metrics!$B$6:$E$70,ROW($A71)-ROW($A$7),MATCH(C$7,Metrics!$B$5:$E$5,0)))=0,"",INDEX(Metrics!$B$6:$E$70,ROW($A71)-ROW($A$7),MATCH(C$7,Metrics!$B$5:$E$5,0))),"")</f>
        <v/>
      </c>
      <c r="D71" s="271" t="str">
        <f>IFERROR(IF(LEN(INDEX(Metrics!$B$6:$E$70,ROW($A71)-ROW($A$7),MATCH(D$7,Metrics!$B$5:$E$5,0)))=0,"",INDEX(Metrics!$B$6:$E$70,ROW($A71)-ROW($A$7),MATCH(D$7,Metrics!$B$5:$E$5,0))),"")</f>
        <v/>
      </c>
      <c r="E71" s="272" t="str">
        <f>IFERROR(IF(LEN(INDEX(Metrics!$B$6:$E$70,ROW($A71)-ROW($A$7),MATCH(E$7,Metrics!$B$5:$E$5,0)))=0,"",INDEX(Metrics!$B$6:$E$70,ROW($A71)-ROW($A$7),MATCH(E$7,Metrics!$B$5:$E$5,0))),"")</f>
        <v/>
      </c>
      <c r="F71" s="286"/>
      <c r="G71" s="272" t="str">
        <f>IFERROR(IF(D71="","",IF(LEN(INDEX(PY_Actual!$F$6:$Q$70,MATCH(Monthly_Analysis!$D71,PY_Actual!$D$6:$D$70,0),MATCH(Calc!$L$11,PY_Actual!$F$5:$Q$5,0)))=0,"",INDEX(PY_Actual!$F$6:$Q$70,MATCH(Monthly_Analysis!$D71,PY_Actual!$D$6:$D$70,0),MATCH(Calc!$L$11,PY_Actual!$F$5:$Q$5,0)))),"")</f>
        <v/>
      </c>
      <c r="H71" s="272" t="str">
        <f>IFERROR(IF(D71="","",IF(LEN(INDEX(CY_Target!$F$6:$Q$70,MATCH(Monthly_Analysis!$D71,CY_Target!$D$6:$D$70,0),MATCH(Calc!$L$10,CY_Target!$F$5:$Q$5,0)))=0,"",INDEX(CY_Target!$F$6:$Q$70,MATCH(Monthly_Analysis!$D71,CY_Target!$D$6:$D$70,0),MATCH(Calc!$L$10,CY_Target!$F$5:$Q$5,0)))),"")</f>
        <v/>
      </c>
      <c r="I71" s="272" t="str">
        <f>IFERROR(IF(D71="","",IF(LEN(INDEX(CY_Actual!$F$6:$Q$70,MATCH(Monthly_Analysis!$D71,CY_Actual!$D$6:$D$70,0),MATCH(Calc!$L$10,CY_Actual!$F$5:$Q$5,0)))=0,"",INDEX(CY_Actual!$F$6:$Q$70,MATCH(Monthly_Analysis!$D71,CY_Actual!$D$6:$D$70,0),MATCH(Calc!$L$10,CY_Actual!$F$5:$Q$5,0)))),"")</f>
        <v/>
      </c>
      <c r="J71" s="278" t="str">
        <f>IFERROR(IF(OR(LEN($D71)=0,LEN(G71)=0,LEN(I71)=0),"",IF(INDEX(Metrics!$F$6:$F$70,MATCH(Monthly_Analysis!$B71,Metrics!$B$6:$B$70,0))=Calc!$L$7,G71/I71*100,I71/G71*100)),100)</f>
        <v/>
      </c>
      <c r="K71" s="278" t="str">
        <f>IFERROR(IF(OR(LEN($D71)=0,LEN(H71)=0,LEN(I71)=0),"",IF(INDEX(Metrics!$F$6:$F$70,MATCH(Monthly_Analysis!$B71,Metrics!$B$6:$B$70,0))=Calc!$L$7,H71/I71*100,I71/H71*100)),100)</f>
        <v/>
      </c>
      <c r="L71" s="286"/>
      <c r="M71" s="272" t="str">
        <f>IFERROR(IF(B71="","",INDEX(PY_Actual_Cumulative!$F$6:$Q$70,MATCH(Monthly_Analysis!$B71,PY_Actual_Cumulative!$B$6:$B$70,0),MATCH(Calc!$L$11,PY_Actual_Cumulative!$F$5:$Q$5,0))),"")</f>
        <v/>
      </c>
      <c r="N71" s="272" t="str">
        <f>IFERROR(IF(B71="","",INDEX(CY_Target_Cumulative!$F$6:$Q$70,MATCH(Monthly_Analysis!$B71,CY_Target_Cumulative!$B$6:$B$70,0),MATCH(Calc!$L$10,CY_Target_Cumulative!$F$5:$Q$5,0))),"")</f>
        <v/>
      </c>
      <c r="O71" s="272" t="str">
        <f>IFERROR(IF(B71="","",INDEX(CY_Actual_Cumulative!$F$6:$Q$70,MATCH(Monthly_Analysis!$B71,CY_Actual_Cumulative!$B$6:$B$70,0),MATCH(Calc!$L$10,CY_Actual_Cumulative!$F$5:$Q$5,0))),"")</f>
        <v/>
      </c>
      <c r="P71" s="278" t="str">
        <f>IFERROR(IF(OR(LEN($D71)=0,LEN(M71)=0,LEN(O71)=0),"",IF(INDEX(Metrics!$F$6:$F$70,MATCH(Monthly_Analysis!$B71,Metrics!$B$6:$B$70,0))=Calc!$L$7,M71/O71*100,O71/M71*100)),100)</f>
        <v/>
      </c>
      <c r="Q71" s="279" t="str">
        <f>IFERROR(IF(OR(LEN($D71)=0,LEN(N71)=0,LEN(O71)=0),"",IF(INDEX(Metrics!$F$6:$F$70,MATCH(Monthly_Analysis!$B71,Metrics!$B$6:$B$70,0))=Calc!$L$7,N71/O71*100,O71/N71*100)),100)</f>
        <v/>
      </c>
    </row>
    <row r="72" spans="2:17" x14ac:dyDescent="0.25">
      <c r="B72" s="280" t="str">
        <f>IFERROR(IF(LEN(INDEX(Metrics!$B$6:$E$70,ROW($A72)-ROW($A$7),MATCH(B$7,Metrics!$B$5:$E$5,0)))=0,"",INDEX(Metrics!$B$6:$E$70,ROW($A72)-ROW($A$7),MATCH(B$7,Metrics!$B$5:$E$5,0))),"")</f>
        <v/>
      </c>
      <c r="C72" s="281" t="str">
        <f>IFERROR(IF(LEN(INDEX(Metrics!$B$6:$E$70,ROW($A72)-ROW($A$7),MATCH(C$7,Metrics!$B$5:$E$5,0)))=0,"",INDEX(Metrics!$B$6:$E$70,ROW($A72)-ROW($A$7),MATCH(C$7,Metrics!$B$5:$E$5,0))),"")</f>
        <v/>
      </c>
      <c r="D72" s="281" t="str">
        <f>IFERROR(IF(LEN(INDEX(Metrics!$B$6:$E$70,ROW($A72)-ROW($A$7),MATCH(D$7,Metrics!$B$5:$E$5,0)))=0,"",INDEX(Metrics!$B$6:$E$70,ROW($A72)-ROW($A$7),MATCH(D$7,Metrics!$B$5:$E$5,0))),"")</f>
        <v/>
      </c>
      <c r="E72" s="282" t="str">
        <f>IFERROR(IF(LEN(INDEX(Metrics!$B$6:$E$70,ROW($A72)-ROW($A$7),MATCH(E$7,Metrics!$B$5:$E$5,0)))=0,"",INDEX(Metrics!$B$6:$E$70,ROW($A72)-ROW($A$7),MATCH(E$7,Metrics!$B$5:$E$5,0))),"")</f>
        <v/>
      </c>
      <c r="F72" s="287"/>
      <c r="G72" s="282" t="str">
        <f>IFERROR(IF(D72="","",IF(LEN(INDEX(PY_Actual!$F$6:$Q$70,MATCH(Monthly_Analysis!$D72,PY_Actual!$D$6:$D$70,0),MATCH(Calc!$L$11,PY_Actual!$F$5:$Q$5,0)))=0,"",INDEX(PY_Actual!$F$6:$Q$70,MATCH(Monthly_Analysis!$D72,PY_Actual!$D$6:$D$70,0),MATCH(Calc!$L$11,PY_Actual!$F$5:$Q$5,0)))),"")</f>
        <v/>
      </c>
      <c r="H72" s="282" t="str">
        <f>IFERROR(IF(D72="","",IF(LEN(INDEX(CY_Target!$F$6:$Q$70,MATCH(Monthly_Analysis!$D72,CY_Target!$D$6:$D$70,0),MATCH(Calc!$L$10,CY_Target!$F$5:$Q$5,0)))=0,"",INDEX(CY_Target!$F$6:$Q$70,MATCH(Monthly_Analysis!$D72,CY_Target!$D$6:$D$70,0),MATCH(Calc!$L$10,CY_Target!$F$5:$Q$5,0)))),"")</f>
        <v/>
      </c>
      <c r="I72" s="282" t="str">
        <f>IFERROR(IF(D72="","",IF(LEN(INDEX(CY_Actual!$F$6:$Q$70,MATCH(Monthly_Analysis!$D72,CY_Actual!$D$6:$D$70,0),MATCH(Calc!$L$10,CY_Actual!$F$5:$Q$5,0)))=0,"",INDEX(CY_Actual!$F$6:$Q$70,MATCH(Monthly_Analysis!$D72,CY_Actual!$D$6:$D$70,0),MATCH(Calc!$L$10,CY_Actual!$F$5:$Q$5,0)))),"")</f>
        <v/>
      </c>
      <c r="J72" s="283" t="str">
        <f>IFERROR(IF(OR(LEN($D72)=0,LEN(G72)=0,LEN(I72)=0),"",IF(INDEX(Metrics!$F$6:$F$70,MATCH(Monthly_Analysis!$B72,Metrics!$B$6:$B$70,0))=Calc!$L$7,G72/I72*100,I72/G72*100)),100)</f>
        <v/>
      </c>
      <c r="K72" s="283" t="str">
        <f>IFERROR(IF(OR(LEN($D72)=0,LEN(H72)=0,LEN(I72)=0),"",IF(INDEX(Metrics!$F$6:$F$70,MATCH(Monthly_Analysis!$B72,Metrics!$B$6:$B$70,0))=Calc!$L$7,H72/I72*100,I72/H72*100)),100)</f>
        <v/>
      </c>
      <c r="L72" s="287"/>
      <c r="M72" s="282" t="str">
        <f>IFERROR(IF(B72="","",INDEX(PY_Actual_Cumulative!$F$6:$Q$70,MATCH(Monthly_Analysis!$B72,PY_Actual_Cumulative!$B$6:$B$70,0),MATCH(Calc!$L$11,PY_Actual_Cumulative!$F$5:$Q$5,0))),"")</f>
        <v/>
      </c>
      <c r="N72" s="282" t="str">
        <f>IFERROR(IF(B72="","",INDEX(CY_Target_Cumulative!$F$6:$Q$70,MATCH(Monthly_Analysis!$B72,CY_Target_Cumulative!$B$6:$B$70,0),MATCH(Calc!$L$10,CY_Target_Cumulative!$F$5:$Q$5,0))),"")</f>
        <v/>
      </c>
      <c r="O72" s="282" t="str">
        <f>IFERROR(IF(B72="","",INDEX(CY_Actual_Cumulative!$F$6:$Q$70,MATCH(Monthly_Analysis!$B72,CY_Actual_Cumulative!$B$6:$B$70,0),MATCH(Calc!$L$10,CY_Actual_Cumulative!$F$5:$Q$5,0))),"")</f>
        <v/>
      </c>
      <c r="P72" s="283" t="str">
        <f>IFERROR(IF(OR(LEN($D72)=0,LEN(M72)=0,LEN(O72)=0),"",IF(INDEX(Metrics!$F$6:$F$70,MATCH(Monthly_Analysis!$B72,Metrics!$B$6:$B$70,0))=Calc!$L$7,M72/O72*100,O72/M72*100)),100)</f>
        <v/>
      </c>
      <c r="Q72" s="284" t="str">
        <f>IFERROR(IF(OR(LEN($D72)=0,LEN(N72)=0,LEN(O72)=0),"",IF(INDEX(Metrics!$F$6:$F$70,MATCH(Monthly_Analysis!$B72,Metrics!$B$6:$B$70,0))=Calc!$L$7,N72/O72*100,O72/N72*100)),100)</f>
        <v/>
      </c>
    </row>
  </sheetData>
  <sheetProtection algorithmName="SHA-512" hashValue="BclZuTTj/amW56H/fiABFiIjg0hWzHnz+9EjMMfG3zmEf7Fh1lBTJDA7LT0Jk9OXrUnyVUx0crmHebc1/hTEnw==" saltValue="SEvCOsismNu+Bpcii0tKWw==" spinCount="100000" sheet="1" objects="1" scenarios="1" formatCells="0" formatColumns="0"/>
  <conditionalFormatting sqref="B8:E72 G8:K72 M8:Q72">
    <cfRule type="expression" dxfId="2" priority="1">
      <formula>$C8&lt;&gt;$C9</formula>
    </cfRule>
  </conditionalFormatting>
  <conditionalFormatting sqref="J8:K72 P8:Q72">
    <cfRule type="cellIs" dxfId="1" priority="4" operator="greaterThan">
      <formula>99.99</formula>
    </cfRule>
    <cfRule type="cellIs" dxfId="0" priority="5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0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P8:Q72 J8:K72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17" customFormat="1" ht="20.100000000000001" customHeight="1" x14ac:dyDescent="0.25">
      <c r="B2" s="118" t="s">
        <v>147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23" s="122" customFormat="1" ht="24" customHeight="1" x14ac:dyDescent="0.25">
      <c r="B3" s="113" t="s">
        <v>86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R3" s="123"/>
      <c r="S3" s="123"/>
      <c r="T3" s="123"/>
      <c r="U3" s="123"/>
      <c r="V3" s="123"/>
      <c r="W3" s="123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98" t="s">
        <v>146</v>
      </c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300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3"/>
      <c r="C8" s="54"/>
      <c r="D8" s="55" t="str">
        <f>IFERROR(INDEX(Calc!$H$7:$H$18,COLUMN(D$6)-COLUMN($C$6)),"")</f>
        <v>Jan 2024</v>
      </c>
      <c r="E8" s="56" t="str">
        <f>IFERROR(INDEX(Calc!$H$7:$H$18,COLUMN(E$6)-COLUMN($C$6)),"")</f>
        <v>Feb 2024</v>
      </c>
      <c r="F8" s="56" t="str">
        <f>IFERROR(INDEX(Calc!$H$7:$H$18,COLUMN(F$6)-COLUMN($C$6)),"")</f>
        <v>Mar 2024</v>
      </c>
      <c r="G8" s="56" t="str">
        <f>IFERROR(INDEX(Calc!$H$7:$H$18,COLUMN(G$6)-COLUMN($C$6)),"")</f>
        <v>Apr 2024</v>
      </c>
      <c r="H8" s="56" t="str">
        <f>IFERROR(INDEX(Calc!$H$7:$H$18,COLUMN(H$6)-COLUMN($C$6)),"")</f>
        <v>May 2024</v>
      </c>
      <c r="I8" s="56" t="str">
        <f>IFERROR(INDEX(Calc!$H$7:$H$18,COLUMN(I$6)-COLUMN($C$6)),"")</f>
        <v>Jun 2024</v>
      </c>
      <c r="J8" s="56" t="str">
        <f>IFERROR(INDEX(Calc!$H$7:$H$18,COLUMN(J$6)-COLUMN($C$6)),"")</f>
        <v>Jul 2024</v>
      </c>
      <c r="K8" s="56" t="str">
        <f>IFERROR(INDEX(Calc!$H$7:$H$18,COLUMN(K$6)-COLUMN($C$6)),"")</f>
        <v>Aug 2024</v>
      </c>
      <c r="L8" s="56" t="str">
        <f>IFERROR(INDEX(Calc!$H$7:$H$18,COLUMN(L$6)-COLUMN($C$6)),"")</f>
        <v>Sep 2024</v>
      </c>
      <c r="M8" s="56" t="str">
        <f>IFERROR(INDEX(Calc!$H$7:$H$18,COLUMN(M$6)-COLUMN($C$6)),"")</f>
        <v>Oct 2024</v>
      </c>
      <c r="N8" s="56" t="str">
        <f>IFERROR(INDEX(Calc!$H$7:$H$18,COLUMN(N$6)-COLUMN($C$6)),"")</f>
        <v>Nov 2024</v>
      </c>
      <c r="O8" s="57" t="str">
        <f>IFERROR(INDEX(Calc!$H$7:$H$18,COLUMN(O$6)-COLUMN($C$6)),"")</f>
        <v>Dec 2024</v>
      </c>
    </row>
    <row r="9" spans="1:23" ht="15" customHeight="1" x14ac:dyDescent="0.25">
      <c r="A9" s="3"/>
      <c r="B9" s="295" t="s">
        <v>2</v>
      </c>
      <c r="C9" s="188" t="s">
        <v>47</v>
      </c>
      <c r="D9" s="182">
        <f>IFERROR(IF(Calc!$L$15="","",INDEX(PY_Actual!$F$6:$Q$70,MATCH(Calc!$L$15,PY_Actual!$D$6:$D$70,0),MATCH(INDEX(Calc!$I$7:$I$18,MATCH(KPI_Analysis!D$8,Calc!$H$7:$H$18,0)),PY_Actual!$F$5:$Q$5,0))),"")</f>
        <v>50</v>
      </c>
      <c r="E9" s="182">
        <f>IFERROR(IF(Calc!$L$15="","",INDEX(PY_Actual!$F$6:$Q$70,MATCH(Calc!$L$15,PY_Actual!$D$6:$D$70,0),MATCH(INDEX(Calc!$I$7:$I$18,MATCH(KPI_Analysis!E$8,Calc!$H$7:$H$18,0)),PY_Actual!$F$5:$Q$5,0))),"")</f>
        <v>50</v>
      </c>
      <c r="F9" s="182">
        <f>IFERROR(IF(Calc!$L$15="","",INDEX(PY_Actual!$F$6:$Q$70,MATCH(Calc!$L$15,PY_Actual!$D$6:$D$70,0),MATCH(INDEX(Calc!$I$7:$I$18,MATCH(KPI_Analysis!F$8,Calc!$H$7:$H$18,0)),PY_Actual!$F$5:$Q$5,0))),"")</f>
        <v>60</v>
      </c>
      <c r="G9" s="182">
        <f>IFERROR(IF(Calc!$L$15="","",INDEX(PY_Actual!$F$6:$Q$70,MATCH(Calc!$L$15,PY_Actual!$D$6:$D$70,0),MATCH(INDEX(Calc!$I$7:$I$18,MATCH(KPI_Analysis!G$8,Calc!$H$7:$H$18,0)),PY_Actual!$F$5:$Q$5,0))),"")</f>
        <v>25</v>
      </c>
      <c r="H9" s="182">
        <f>IFERROR(IF(Calc!$L$15="","",INDEX(PY_Actual!$F$6:$Q$70,MATCH(Calc!$L$15,PY_Actual!$D$6:$D$70,0),MATCH(INDEX(Calc!$I$7:$I$18,MATCH(KPI_Analysis!H$8,Calc!$H$7:$H$18,0)),PY_Actual!$F$5:$Q$5,0))),"")</f>
        <v>60</v>
      </c>
      <c r="I9" s="182">
        <f>IFERROR(IF(Calc!$L$15="","",INDEX(PY_Actual!$F$6:$Q$70,MATCH(Calc!$L$15,PY_Actual!$D$6:$D$70,0),MATCH(INDEX(Calc!$I$7:$I$18,MATCH(KPI_Analysis!I$8,Calc!$H$7:$H$18,0)),PY_Actual!$F$5:$Q$5,0))),"")</f>
        <v>40</v>
      </c>
      <c r="J9" s="182">
        <f>IFERROR(IF(Calc!$L$15="","",INDEX(PY_Actual!$F$6:$Q$70,MATCH(Calc!$L$15,PY_Actual!$D$6:$D$70,0),MATCH(INDEX(Calc!$I$7:$I$18,MATCH(KPI_Analysis!J$8,Calc!$H$7:$H$18,0)),PY_Actual!$F$5:$Q$5,0))),"")</f>
        <v>0</v>
      </c>
      <c r="K9" s="182">
        <f>IFERROR(IF(Calc!$L$15="","",INDEX(PY_Actual!$F$6:$Q$70,MATCH(Calc!$L$15,PY_Actual!$D$6:$D$70,0),MATCH(INDEX(Calc!$I$7:$I$18,MATCH(KPI_Analysis!K$8,Calc!$H$7:$H$18,0)),PY_Actual!$F$5:$Q$5,0))),"")</f>
        <v>0</v>
      </c>
      <c r="L9" s="182">
        <f>IFERROR(IF(Calc!$L$15="","",INDEX(PY_Actual!$F$6:$Q$70,MATCH(Calc!$L$15,PY_Actual!$D$6:$D$70,0),MATCH(INDEX(Calc!$I$7:$I$18,MATCH(KPI_Analysis!L$8,Calc!$H$7:$H$18,0)),PY_Actual!$F$5:$Q$5,0))),"")</f>
        <v>0</v>
      </c>
      <c r="M9" s="182">
        <f>IFERROR(IF(Calc!$L$15="","",INDEX(PY_Actual!$F$6:$Q$70,MATCH(Calc!$L$15,PY_Actual!$D$6:$D$70,0),MATCH(INDEX(Calc!$I$7:$I$18,MATCH(KPI_Analysis!M$8,Calc!$H$7:$H$18,0)),PY_Actual!$F$5:$Q$5,0))),"")</f>
        <v>0</v>
      </c>
      <c r="N9" s="182">
        <f>IFERROR(IF(Calc!$L$15="","",INDEX(PY_Actual!$F$6:$Q$70,MATCH(Calc!$L$15,PY_Actual!$D$6:$D$70,0),MATCH(INDEX(Calc!$I$7:$I$18,MATCH(KPI_Analysis!N$8,Calc!$H$7:$H$18,0)),PY_Actual!$F$5:$Q$5,0))),"")</f>
        <v>0</v>
      </c>
      <c r="O9" s="183">
        <f>IFERROR(IF(Calc!$L$15="","",INDEX(PY_Actual!$F$6:$Q$70,MATCH(Calc!$L$15,PY_Actual!$D$6:$D$70,0),MATCH(INDEX(Calc!$I$7:$I$18,MATCH(KPI_Analysis!O$8,Calc!$H$7:$H$18,0)),PY_Actual!$F$5:$Q$5,0))),"")</f>
        <v>0</v>
      </c>
    </row>
    <row r="10" spans="1:23" ht="15" customHeight="1" x14ac:dyDescent="0.25">
      <c r="A10" s="3"/>
      <c r="B10" s="296"/>
      <c r="C10" s="189" t="s">
        <v>4</v>
      </c>
      <c r="D10" s="184">
        <f>IFERROR(IF(Calc!$L$15="","",INDEX(CY_Target!$F$6:$Q$70,MATCH(Calc!$L$15,CY_Target!$D$6:$D$70,0),MATCH(KPI_Analysis!D$8,CY_Target!$F$5:$Q$5,0))),"")</f>
        <v>40</v>
      </c>
      <c r="E10" s="184">
        <f>IFERROR(IF(Calc!$L$15="","",INDEX(CY_Target!$F$6:$Q$70,MATCH(Calc!$L$15,CY_Target!$D$6:$D$70,0),MATCH(KPI_Analysis!E$8,CY_Target!$F$5:$Q$5,0))),"")</f>
        <v>40</v>
      </c>
      <c r="F10" s="184">
        <f>IFERROR(IF(Calc!$L$15="","",INDEX(CY_Target!$F$6:$Q$70,MATCH(Calc!$L$15,CY_Target!$D$6:$D$70,0),MATCH(KPI_Analysis!F$8,CY_Target!$F$5:$Q$5,0))),"")</f>
        <v>40</v>
      </c>
      <c r="G10" s="184">
        <f>IFERROR(IF(Calc!$L$15="","",INDEX(CY_Target!$F$6:$Q$70,MATCH(Calc!$L$15,CY_Target!$D$6:$D$70,0),MATCH(KPI_Analysis!G$8,CY_Target!$F$5:$Q$5,0))),"")</f>
        <v>40</v>
      </c>
      <c r="H10" s="184">
        <f>IFERROR(IF(Calc!$L$15="","",INDEX(CY_Target!$F$6:$Q$70,MATCH(Calc!$L$15,CY_Target!$D$6:$D$70,0),MATCH(KPI_Analysis!H$8,CY_Target!$F$5:$Q$5,0))),"")</f>
        <v>40</v>
      </c>
      <c r="I10" s="184">
        <f>IFERROR(IF(Calc!$L$15="","",INDEX(CY_Target!$F$6:$Q$70,MATCH(Calc!$L$15,CY_Target!$D$6:$D$70,0),MATCH(KPI_Analysis!I$8,CY_Target!$F$5:$Q$5,0))),"")</f>
        <v>40</v>
      </c>
      <c r="J10" s="184">
        <f>IFERROR(IF(Calc!$L$15="","",INDEX(CY_Target!$F$6:$Q$70,MATCH(Calc!$L$15,CY_Target!$D$6:$D$70,0),MATCH(KPI_Analysis!J$8,CY_Target!$F$5:$Q$5,0))),"")</f>
        <v>0</v>
      </c>
      <c r="K10" s="184">
        <f>IFERROR(IF(Calc!$L$15="","",INDEX(CY_Target!$F$6:$Q$70,MATCH(Calc!$L$15,CY_Target!$D$6:$D$70,0),MATCH(KPI_Analysis!K$8,CY_Target!$F$5:$Q$5,0))),"")</f>
        <v>0</v>
      </c>
      <c r="L10" s="184">
        <f>IFERROR(IF(Calc!$L$15="","",INDEX(CY_Target!$F$6:$Q$70,MATCH(Calc!$L$15,CY_Target!$D$6:$D$70,0),MATCH(KPI_Analysis!L$8,CY_Target!$F$5:$Q$5,0))),"")</f>
        <v>0</v>
      </c>
      <c r="M10" s="184">
        <f>IFERROR(IF(Calc!$L$15="","",INDEX(CY_Target!$F$6:$Q$70,MATCH(Calc!$L$15,CY_Target!$D$6:$D$70,0),MATCH(KPI_Analysis!M$8,CY_Target!$F$5:$Q$5,0))),"")</f>
        <v>0</v>
      </c>
      <c r="N10" s="184">
        <f>IFERROR(IF(Calc!$L$15="","",INDEX(CY_Target!$F$6:$Q$70,MATCH(Calc!$L$15,CY_Target!$D$6:$D$70,0),MATCH(KPI_Analysis!N$8,CY_Target!$F$5:$Q$5,0))),"")</f>
        <v>0</v>
      </c>
      <c r="O10" s="185">
        <f>IFERROR(IF(Calc!$L$15="","",INDEX(CY_Target!$F$6:$Q$70,MATCH(Calc!$L$15,CY_Target!$D$6:$D$70,0),MATCH(KPI_Analysis!O$8,CY_Target!$F$5:$Q$5,0))),"")</f>
        <v>0</v>
      </c>
    </row>
    <row r="11" spans="1:23" ht="15" customHeight="1" x14ac:dyDescent="0.25">
      <c r="A11" s="3"/>
      <c r="B11" s="296"/>
      <c r="C11" s="189" t="s">
        <v>5</v>
      </c>
      <c r="D11" s="184">
        <f>IFERROR(IF(Calc!$L$15="","",INDEX(CY_Actual!$F$6:$Q$70,MATCH(Calc!$L$15,CY_Actual!$D$6:$D$70,0),MATCH(KPI_Analysis!D$8,CY_Actual!$F$5:$Q$5,0))),"")</f>
        <v>30</v>
      </c>
      <c r="E11" s="184">
        <f>IFERROR(IF(Calc!$L$15="","",INDEX(CY_Actual!$F$6:$Q$70,MATCH(Calc!$L$15,CY_Actual!$D$6:$D$70,0),MATCH(KPI_Analysis!E$8,CY_Actual!$F$5:$Q$5,0))),"")</f>
        <v>60</v>
      </c>
      <c r="F11" s="184">
        <f>IFERROR(IF(Calc!$L$15="","",INDEX(CY_Actual!$F$6:$Q$70,MATCH(Calc!$L$15,CY_Actual!$D$6:$D$70,0),MATCH(KPI_Analysis!F$8,CY_Actual!$F$5:$Q$5,0))),"")</f>
        <v>56</v>
      </c>
      <c r="G11" s="184">
        <f>IFERROR(IF(Calc!$L$15="","",INDEX(CY_Actual!$F$6:$Q$70,MATCH(Calc!$L$15,CY_Actual!$D$6:$D$70,0),MATCH(KPI_Analysis!G$8,CY_Actual!$F$5:$Q$5,0))),"")</f>
        <v>50</v>
      </c>
      <c r="H11" s="184">
        <f>IFERROR(IF(Calc!$L$15="","",INDEX(CY_Actual!$F$6:$Q$70,MATCH(Calc!$L$15,CY_Actual!$D$6:$D$70,0),MATCH(KPI_Analysis!H$8,CY_Actual!$F$5:$Q$5,0))),"")</f>
        <v>50</v>
      </c>
      <c r="I11" s="184">
        <f>IFERROR(IF(Calc!$L$15="","",INDEX(CY_Actual!$F$6:$Q$70,MATCH(Calc!$L$15,CY_Actual!$D$6:$D$70,0),MATCH(KPI_Analysis!I$8,CY_Actual!$F$5:$Q$5,0))),"")</f>
        <v>40</v>
      </c>
      <c r="J11" s="184">
        <f>IFERROR(IF(Calc!$L$15="","",INDEX(CY_Actual!$F$6:$Q$70,MATCH(Calc!$L$15,CY_Actual!$D$6:$D$70,0),MATCH(KPI_Analysis!J$8,CY_Actual!$F$5:$Q$5,0))),"")</f>
        <v>0</v>
      </c>
      <c r="K11" s="184">
        <f>IFERROR(IF(Calc!$L$15="","",INDEX(CY_Actual!$F$6:$Q$70,MATCH(Calc!$L$15,CY_Actual!$D$6:$D$70,0),MATCH(KPI_Analysis!K$8,CY_Actual!$F$5:$Q$5,0))),"")</f>
        <v>0</v>
      </c>
      <c r="L11" s="184">
        <f>IFERROR(IF(Calc!$L$15="","",INDEX(CY_Actual!$F$6:$Q$70,MATCH(Calc!$L$15,CY_Actual!$D$6:$D$70,0),MATCH(KPI_Analysis!L$8,CY_Actual!$F$5:$Q$5,0))),"")</f>
        <v>0</v>
      </c>
      <c r="M11" s="184">
        <f>IFERROR(IF(Calc!$L$15="","",INDEX(CY_Actual!$F$6:$Q$70,MATCH(Calc!$L$15,CY_Actual!$D$6:$D$70,0),MATCH(KPI_Analysis!M$8,CY_Actual!$F$5:$Q$5,0))),"")</f>
        <v>0</v>
      </c>
      <c r="N11" s="184">
        <f>IFERROR(IF(Calc!$L$15="","",INDEX(CY_Actual!$F$6:$Q$70,MATCH(Calc!$L$15,CY_Actual!$D$6:$D$70,0),MATCH(KPI_Analysis!N$8,CY_Actual!$F$5:$Q$5,0))),"")</f>
        <v>0</v>
      </c>
      <c r="O11" s="185">
        <f>IFERROR(IF(Calc!$L$15="","",INDEX(CY_Actual!$F$6:$Q$70,MATCH(Calc!$L$15,CY_Actual!$D$6:$D$70,0),MATCH(KPI_Analysis!O$8,CY_Actual!$F$5:$Q$5,0))),"")</f>
        <v>0</v>
      </c>
    </row>
    <row r="12" spans="1:23" ht="15" customHeight="1" x14ac:dyDescent="0.25">
      <c r="A12" s="3"/>
      <c r="B12" s="297"/>
      <c r="C12" s="190" t="s">
        <v>10</v>
      </c>
      <c r="D12" s="186">
        <f>IF(OR(LEN(D$10)=0,LEN(D$11)=0),"",IFERROR(IF(Calc!$L$16=Calc!$L$7,D$10/D$11*100,D$11/D$10*100),""))</f>
        <v>133.33333333333331</v>
      </c>
      <c r="E12" s="186">
        <f>IF(OR(LEN(E$10)=0,LEN(E$11)=0),"",IFERROR(IF(Calc!$L$16=Calc!$L$7,E$10/E$11*100,E$11/E$10*100),""))</f>
        <v>66.666666666666657</v>
      </c>
      <c r="F12" s="186">
        <f>IF(OR(LEN(F$10)=0,LEN(F$11)=0),"",IFERROR(IF(Calc!$L$16=Calc!$L$7,F$10/F$11*100,F$11/F$10*100),""))</f>
        <v>71.428571428571431</v>
      </c>
      <c r="G12" s="186">
        <f>IF(OR(LEN(G$10)=0,LEN(G$11)=0),"",IFERROR(IF(Calc!$L$16=Calc!$L$7,G$10/G$11*100,G$11/G$10*100),""))</f>
        <v>80</v>
      </c>
      <c r="H12" s="186">
        <f>IF(OR(LEN(H$10)=0,LEN(H$11)=0),"",IFERROR(IF(Calc!$L$16=Calc!$L$7,H$10/H$11*100,H$11/H$10*100),""))</f>
        <v>80</v>
      </c>
      <c r="I12" s="186">
        <f>IF(OR(LEN(I$10)=0,LEN(I$11)=0),"",IFERROR(IF(Calc!$L$16=Calc!$L$7,I$10/I$11*100,I$11/I$10*100),""))</f>
        <v>100</v>
      </c>
      <c r="J12" s="186" t="str">
        <f>IF(OR(LEN(J$10)=0,LEN(J$11)=0),"",IFERROR(IF(Calc!$L$16=Calc!$L$7,J$10/J$11*100,J$11/J$10*100),""))</f>
        <v/>
      </c>
      <c r="K12" s="186" t="str">
        <f>IF(OR(LEN(K$10)=0,LEN(K$11)=0),"",IFERROR(IF(Calc!$L$16=Calc!$L$7,K$10/K$11*100,K$11/K$10*100),""))</f>
        <v/>
      </c>
      <c r="L12" s="186" t="str">
        <f>IF(OR(LEN(L$10)=0,LEN(L$11)=0),"",IFERROR(IF(Calc!$L$16=Calc!$L$7,L$10/L$11*100,L$11/L$10*100),""))</f>
        <v/>
      </c>
      <c r="M12" s="186" t="str">
        <f>IF(OR(LEN(M$10)=0,LEN(M$11)=0),"",IFERROR(IF(Calc!$L$16=Calc!$L$7,M$10/M$11*100,M$11/M$10*100),""))</f>
        <v/>
      </c>
      <c r="N12" s="186" t="str">
        <f>IF(OR(LEN(N$10)=0,LEN(N$11)=0),"",IFERROR(IF(Calc!$L$16=Calc!$L$7,N$10/N$11*100,N$11/N$10*100),""))</f>
        <v/>
      </c>
      <c r="O12" s="187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95" t="s">
        <v>3</v>
      </c>
      <c r="C13" s="188" t="s">
        <v>54</v>
      </c>
      <c r="D13" s="182">
        <f>IFERROR(IF(Calc!$L$15="","",INDEX(PY_Actual_Cumulative!$F$6:$Q$70,MATCH(Calc!$L$15,PY_Actual_Cumulative!$D$6:$D$70,0),MATCH(INDEX(Calc!$I$7:$I$18,MATCH(KPI_Analysis!D$8,Calc!$H$7:$H$18,0)),PY_Actual_Cumulative!$F$5:$Q$5,0))),"")</f>
        <v>50</v>
      </c>
      <c r="E13" s="182">
        <f>IFERROR(IF(Calc!$L$15="","",INDEX(PY_Actual_Cumulative!$F$6:$Q$70,MATCH(Calc!$L$15,PY_Actual_Cumulative!$D$6:$D$70,0),MATCH(INDEX(Calc!$I$7:$I$18,MATCH(KPI_Analysis!E$8,Calc!$H$7:$H$18,0)),PY_Actual_Cumulative!$F$5:$Q$5,0))),"")</f>
        <v>50</v>
      </c>
      <c r="F13" s="182">
        <f>IFERROR(IF(Calc!$L$15="","",INDEX(PY_Actual_Cumulative!$F$6:$Q$70,MATCH(Calc!$L$15,PY_Actual_Cumulative!$D$6:$D$70,0),MATCH(INDEX(Calc!$I$7:$I$18,MATCH(KPI_Analysis!F$8,Calc!$H$7:$H$18,0)),PY_Actual_Cumulative!$F$5:$Q$5,0))),"")</f>
        <v>53.333333333333336</v>
      </c>
      <c r="G13" s="182">
        <f>IFERROR(IF(Calc!$L$15="","",INDEX(PY_Actual_Cumulative!$F$6:$Q$70,MATCH(Calc!$L$15,PY_Actual_Cumulative!$D$6:$D$70,0),MATCH(INDEX(Calc!$I$7:$I$18,MATCH(KPI_Analysis!G$8,Calc!$H$7:$H$18,0)),PY_Actual_Cumulative!$F$5:$Q$5,0))),"")</f>
        <v>46.25</v>
      </c>
      <c r="H13" s="182">
        <f>IFERROR(IF(Calc!$L$15="","",INDEX(PY_Actual_Cumulative!$F$6:$Q$70,MATCH(Calc!$L$15,PY_Actual_Cumulative!$D$6:$D$70,0),MATCH(INDEX(Calc!$I$7:$I$18,MATCH(KPI_Analysis!H$8,Calc!$H$7:$H$18,0)),PY_Actual_Cumulative!$F$5:$Q$5,0))),"")</f>
        <v>49</v>
      </c>
      <c r="I13" s="182">
        <f>IFERROR(IF(Calc!$L$15="","",INDEX(PY_Actual_Cumulative!$F$6:$Q$70,MATCH(Calc!$L$15,PY_Actual_Cumulative!$D$6:$D$70,0),MATCH(INDEX(Calc!$I$7:$I$18,MATCH(KPI_Analysis!I$8,Calc!$H$7:$H$18,0)),PY_Actual_Cumulative!$F$5:$Q$5,0))),"")</f>
        <v>47.5</v>
      </c>
      <c r="J13" s="182">
        <f>IFERROR(IF(Calc!$L$15="","",INDEX(PY_Actual_Cumulative!$F$6:$Q$70,MATCH(Calc!$L$15,PY_Actual_Cumulative!$D$6:$D$70,0),MATCH(INDEX(Calc!$I$7:$I$18,MATCH(KPI_Analysis!J$8,Calc!$H$7:$H$18,0)),PY_Actual_Cumulative!$F$5:$Q$5,0))),"")</f>
        <v>47.5</v>
      </c>
      <c r="K13" s="182">
        <f>IFERROR(IF(Calc!$L$15="","",INDEX(PY_Actual_Cumulative!$F$6:$Q$70,MATCH(Calc!$L$15,PY_Actual_Cumulative!$D$6:$D$70,0),MATCH(INDEX(Calc!$I$7:$I$18,MATCH(KPI_Analysis!K$8,Calc!$H$7:$H$18,0)),PY_Actual_Cumulative!$F$5:$Q$5,0))),"")</f>
        <v>47.5</v>
      </c>
      <c r="L13" s="182">
        <f>IFERROR(IF(Calc!$L$15="","",INDEX(PY_Actual_Cumulative!$F$6:$Q$70,MATCH(Calc!$L$15,PY_Actual_Cumulative!$D$6:$D$70,0),MATCH(INDEX(Calc!$I$7:$I$18,MATCH(KPI_Analysis!L$8,Calc!$H$7:$H$18,0)),PY_Actual_Cumulative!$F$5:$Q$5,0))),"")</f>
        <v>47.5</v>
      </c>
      <c r="M13" s="182">
        <f>IFERROR(IF(Calc!$L$15="","",INDEX(PY_Actual_Cumulative!$F$6:$Q$70,MATCH(Calc!$L$15,PY_Actual_Cumulative!$D$6:$D$70,0),MATCH(INDEX(Calc!$I$7:$I$18,MATCH(KPI_Analysis!M$8,Calc!$H$7:$H$18,0)),PY_Actual_Cumulative!$F$5:$Q$5,0))),"")</f>
        <v>47.5</v>
      </c>
      <c r="N13" s="182">
        <f>IFERROR(IF(Calc!$L$15="","",INDEX(PY_Actual_Cumulative!$F$6:$Q$70,MATCH(Calc!$L$15,PY_Actual_Cumulative!$D$6:$D$70,0),MATCH(INDEX(Calc!$I$7:$I$18,MATCH(KPI_Analysis!N$8,Calc!$H$7:$H$18,0)),PY_Actual_Cumulative!$F$5:$Q$5,0))),"")</f>
        <v>47.5</v>
      </c>
      <c r="O13" s="183">
        <f>IFERROR(IF(Calc!$L$15="","",INDEX(PY_Actual_Cumulative!$F$6:$Q$70,MATCH(Calc!$L$15,PY_Actual_Cumulative!$D$6:$D$70,0),MATCH(INDEX(Calc!$I$7:$I$18,MATCH(KPI_Analysis!O$8,Calc!$H$7:$H$18,0)),PY_Actual_Cumulative!$F$5:$Q$5,0))),"")</f>
        <v>47.5</v>
      </c>
    </row>
    <row r="14" spans="1:23" ht="15" customHeight="1" x14ac:dyDescent="0.25">
      <c r="A14" s="3"/>
      <c r="B14" s="296"/>
      <c r="C14" s="189" t="s">
        <v>55</v>
      </c>
      <c r="D14" s="184">
        <f>IFERROR(IF(Calc!$L$15="","",INDEX(CY_Target_Cumulative!$F$6:$Q$70,MATCH(Calc!$L$15,CY_Target_Cumulative!$D$6:$D$70,0),MATCH(KPI_Analysis!D$8,CY_Target_Cumulative!$F$5:$Q$5,0))),"")</f>
        <v>40</v>
      </c>
      <c r="E14" s="184">
        <f>IFERROR(IF(Calc!$L$15="","",INDEX(CY_Target_Cumulative!$F$6:$Q$70,MATCH(Calc!$L$15,CY_Target_Cumulative!$D$6:$D$70,0),MATCH(KPI_Analysis!E$8,CY_Target_Cumulative!$F$5:$Q$5,0))),"")</f>
        <v>40</v>
      </c>
      <c r="F14" s="184">
        <f>IFERROR(IF(Calc!$L$15="","",INDEX(CY_Target_Cumulative!$F$6:$Q$70,MATCH(Calc!$L$15,CY_Target_Cumulative!$D$6:$D$70,0),MATCH(KPI_Analysis!F$8,CY_Target_Cumulative!$F$5:$Q$5,0))),"")</f>
        <v>40</v>
      </c>
      <c r="G14" s="184">
        <f>IFERROR(IF(Calc!$L$15="","",INDEX(CY_Target_Cumulative!$F$6:$Q$70,MATCH(Calc!$L$15,CY_Target_Cumulative!$D$6:$D$70,0),MATCH(KPI_Analysis!G$8,CY_Target_Cumulative!$F$5:$Q$5,0))),"")</f>
        <v>40</v>
      </c>
      <c r="H14" s="184">
        <f>IFERROR(IF(Calc!$L$15="","",INDEX(CY_Target_Cumulative!$F$6:$Q$70,MATCH(Calc!$L$15,CY_Target_Cumulative!$D$6:$D$70,0),MATCH(KPI_Analysis!H$8,CY_Target_Cumulative!$F$5:$Q$5,0))),"")</f>
        <v>40</v>
      </c>
      <c r="I14" s="184">
        <f>IFERROR(IF(Calc!$L$15="","",INDEX(CY_Target_Cumulative!$F$6:$Q$70,MATCH(Calc!$L$15,CY_Target_Cumulative!$D$6:$D$70,0),MATCH(KPI_Analysis!I$8,CY_Target_Cumulative!$F$5:$Q$5,0))),"")</f>
        <v>40</v>
      </c>
      <c r="J14" s="184">
        <f>IFERROR(IF(Calc!$L$15="","",INDEX(CY_Target_Cumulative!$F$6:$Q$70,MATCH(Calc!$L$15,CY_Target_Cumulative!$D$6:$D$70,0),MATCH(KPI_Analysis!J$8,CY_Target_Cumulative!$F$5:$Q$5,0))),"")</f>
        <v>40</v>
      </c>
      <c r="K14" s="184">
        <f>IFERROR(IF(Calc!$L$15="","",INDEX(CY_Target_Cumulative!$F$6:$Q$70,MATCH(Calc!$L$15,CY_Target_Cumulative!$D$6:$D$70,0),MATCH(KPI_Analysis!K$8,CY_Target_Cumulative!$F$5:$Q$5,0))),"")</f>
        <v>40</v>
      </c>
      <c r="L14" s="184">
        <f>IFERROR(IF(Calc!$L$15="","",INDEX(CY_Target_Cumulative!$F$6:$Q$70,MATCH(Calc!$L$15,CY_Target_Cumulative!$D$6:$D$70,0),MATCH(KPI_Analysis!L$8,CY_Target_Cumulative!$F$5:$Q$5,0))),"")</f>
        <v>40</v>
      </c>
      <c r="M14" s="184">
        <f>IFERROR(IF(Calc!$L$15="","",INDEX(CY_Target_Cumulative!$F$6:$Q$70,MATCH(Calc!$L$15,CY_Target_Cumulative!$D$6:$D$70,0),MATCH(KPI_Analysis!M$8,CY_Target_Cumulative!$F$5:$Q$5,0))),"")</f>
        <v>40</v>
      </c>
      <c r="N14" s="184">
        <f>IFERROR(IF(Calc!$L$15="","",INDEX(CY_Target_Cumulative!$F$6:$Q$70,MATCH(Calc!$L$15,CY_Target_Cumulative!$D$6:$D$70,0),MATCH(KPI_Analysis!N$8,CY_Target_Cumulative!$F$5:$Q$5,0))),"")</f>
        <v>40</v>
      </c>
      <c r="O14" s="185">
        <f>IFERROR(IF(Calc!$L$15="","",INDEX(CY_Target_Cumulative!$F$6:$Q$70,MATCH(Calc!$L$15,CY_Target_Cumulative!$D$6:$D$70,0),MATCH(KPI_Analysis!O$8,CY_Target_Cumulative!$F$5:$Q$5,0))),"")</f>
        <v>40</v>
      </c>
    </row>
    <row r="15" spans="1:23" ht="15" customHeight="1" x14ac:dyDescent="0.25">
      <c r="A15" s="3"/>
      <c r="B15" s="296"/>
      <c r="C15" s="189" t="s">
        <v>56</v>
      </c>
      <c r="D15" s="184">
        <f>IFERROR(IF(Calc!$L$15="","",INDEX(CY_Actual_Cumulative!$F$6:$Q$70,MATCH(Calc!$L$15,CY_Actual_Cumulative!$D$6:$D$70,0),MATCH(KPI_Analysis!D$8,CY_Actual_Cumulative!$F$5:$Q$5,0))),"")</f>
        <v>30</v>
      </c>
      <c r="E15" s="184">
        <f>IFERROR(IF(Calc!$L$15="","",INDEX(CY_Actual_Cumulative!$F$6:$Q$70,MATCH(Calc!$L$15,CY_Actual_Cumulative!$D$6:$D$70,0),MATCH(KPI_Analysis!E$8,CY_Actual_Cumulative!$F$5:$Q$5,0))),"")</f>
        <v>45</v>
      </c>
      <c r="F15" s="184">
        <f>IFERROR(IF(Calc!$L$15="","",INDEX(CY_Actual_Cumulative!$F$6:$Q$70,MATCH(Calc!$L$15,CY_Actual_Cumulative!$D$6:$D$70,0),MATCH(KPI_Analysis!F$8,CY_Actual_Cumulative!$F$5:$Q$5,0))),"")</f>
        <v>48.666666666666664</v>
      </c>
      <c r="G15" s="184">
        <f>IFERROR(IF(Calc!$L$15="","",INDEX(CY_Actual_Cumulative!$F$6:$Q$70,MATCH(Calc!$L$15,CY_Actual_Cumulative!$D$6:$D$70,0),MATCH(KPI_Analysis!G$8,CY_Actual_Cumulative!$F$5:$Q$5,0))),"")</f>
        <v>49</v>
      </c>
      <c r="H15" s="184">
        <f>IFERROR(IF(Calc!$L$15="","",INDEX(CY_Actual_Cumulative!$F$6:$Q$70,MATCH(Calc!$L$15,CY_Actual_Cumulative!$D$6:$D$70,0),MATCH(KPI_Analysis!H$8,CY_Actual_Cumulative!$F$5:$Q$5,0))),"")</f>
        <v>49.2</v>
      </c>
      <c r="I15" s="184">
        <f>IFERROR(IF(Calc!$L$15="","",INDEX(CY_Actual_Cumulative!$F$6:$Q$70,MATCH(Calc!$L$15,CY_Actual_Cumulative!$D$6:$D$70,0),MATCH(KPI_Analysis!I$8,CY_Actual_Cumulative!$F$5:$Q$5,0))),"")</f>
        <v>47.666666666666664</v>
      </c>
      <c r="J15" s="184">
        <f>IFERROR(IF(Calc!$L$15="","",INDEX(CY_Actual_Cumulative!$F$6:$Q$70,MATCH(Calc!$L$15,CY_Actual_Cumulative!$D$6:$D$70,0),MATCH(KPI_Analysis!J$8,CY_Actual_Cumulative!$F$5:$Q$5,0))),"")</f>
        <v>47.666666666666664</v>
      </c>
      <c r="K15" s="184">
        <f>IFERROR(IF(Calc!$L$15="","",INDEX(CY_Actual_Cumulative!$F$6:$Q$70,MATCH(Calc!$L$15,CY_Actual_Cumulative!$D$6:$D$70,0),MATCH(KPI_Analysis!K$8,CY_Actual_Cumulative!$F$5:$Q$5,0))),"")</f>
        <v>47.666666666666664</v>
      </c>
      <c r="L15" s="184">
        <f>IFERROR(IF(Calc!$L$15="","",INDEX(CY_Actual_Cumulative!$F$6:$Q$70,MATCH(Calc!$L$15,CY_Actual_Cumulative!$D$6:$D$70,0),MATCH(KPI_Analysis!L$8,CY_Actual_Cumulative!$F$5:$Q$5,0))),"")</f>
        <v>47.666666666666664</v>
      </c>
      <c r="M15" s="184">
        <f>IFERROR(IF(Calc!$L$15="","",INDEX(CY_Actual_Cumulative!$F$6:$Q$70,MATCH(Calc!$L$15,CY_Actual_Cumulative!$D$6:$D$70,0),MATCH(KPI_Analysis!M$8,CY_Actual_Cumulative!$F$5:$Q$5,0))),"")</f>
        <v>47.666666666666664</v>
      </c>
      <c r="N15" s="184">
        <f>IFERROR(IF(Calc!$L$15="","",INDEX(CY_Actual_Cumulative!$F$6:$Q$70,MATCH(Calc!$L$15,CY_Actual_Cumulative!$D$6:$D$70,0),MATCH(KPI_Analysis!N$8,CY_Actual_Cumulative!$F$5:$Q$5,0))),"")</f>
        <v>47.666666666666664</v>
      </c>
      <c r="O15" s="185">
        <f>IFERROR(IF(Calc!$L$15="","",INDEX(CY_Actual_Cumulative!$F$6:$Q$70,MATCH(Calc!$L$15,CY_Actual_Cumulative!$D$6:$D$70,0),MATCH(KPI_Analysis!O$8,CY_Actual_Cumulative!$F$5:$Q$5,0))),"")</f>
        <v>47.666666666666664</v>
      </c>
    </row>
    <row r="16" spans="1:23" ht="15" customHeight="1" x14ac:dyDescent="0.25">
      <c r="A16" s="3"/>
      <c r="B16" s="297"/>
      <c r="C16" s="190" t="s">
        <v>10</v>
      </c>
      <c r="D16" s="186">
        <f>IF(OR(LEN(D$14)=0,LEN(D$15)=0),"",IFERROR(IF(Calc!$L$16=Calc!$L$7,D$14/D$15*100,D$15/D$14*100),100))</f>
        <v>133.33333333333331</v>
      </c>
      <c r="E16" s="186">
        <f>IF(OR(LEN(E$14)=0,LEN(E$15)=0),"",IFERROR(IF(Calc!$L$16=Calc!$L$7,E$14/E$15*100,E$15/E$14*100),100))</f>
        <v>88.888888888888886</v>
      </c>
      <c r="F16" s="186">
        <f>IF(OR(LEN(F$14)=0,LEN(F$15)=0),"",IFERROR(IF(Calc!$L$16=Calc!$L$7,F$14/F$15*100,F$15/F$14*100),100))</f>
        <v>82.191780821917817</v>
      </c>
      <c r="G16" s="186">
        <f>IF(OR(LEN(G$14)=0,LEN(G$15)=0),"",IFERROR(IF(Calc!$L$16=Calc!$L$7,G$14/G$15*100,G$15/G$14*100),100))</f>
        <v>81.632653061224488</v>
      </c>
      <c r="H16" s="186">
        <f>IF(OR(LEN(H$14)=0,LEN(H$15)=0),"",IFERROR(IF(Calc!$L$16=Calc!$L$7,H$14/H$15*100,H$15/H$14*100),100))</f>
        <v>81.300813008130078</v>
      </c>
      <c r="I16" s="186">
        <f>IF(OR(LEN(I$14)=0,LEN(I$15)=0),"",IFERROR(IF(Calc!$L$16=Calc!$L$7,I$14/I$15*100,I$15/I$14*100),100))</f>
        <v>83.91608391608392</v>
      </c>
      <c r="J16" s="186">
        <f>IF(OR(LEN(J$14)=0,LEN(J$15)=0),"",IFERROR(IF(Calc!$L$16=Calc!$L$7,J$14/J$15*100,J$15/J$14*100),100))</f>
        <v>83.91608391608392</v>
      </c>
      <c r="K16" s="186">
        <f>IF(OR(LEN(K$14)=0,LEN(K$15)=0),"",IFERROR(IF(Calc!$L$16=Calc!$L$7,K$14/K$15*100,K$15/K$14*100),100))</f>
        <v>83.91608391608392</v>
      </c>
      <c r="L16" s="186">
        <f>IF(OR(LEN(L$14)=0,LEN(L$15)=0),"",IFERROR(IF(Calc!$L$16=Calc!$L$7,L$14/L$15*100,L$15/L$14*100),100))</f>
        <v>83.91608391608392</v>
      </c>
      <c r="M16" s="186">
        <f>IF(OR(LEN(M$14)=0,LEN(M$15)=0),"",IFERROR(IF(Calc!$L$16=Calc!$L$7,M$14/M$15*100,M$15/M$14*100),100))</f>
        <v>83.91608391608392</v>
      </c>
      <c r="N16" s="186">
        <f>IF(OR(LEN(N$14)=0,LEN(N$15)=0),"",IFERROR(IF(Calc!$L$16=Calc!$L$7,N$14/N$15*100,N$15/N$14*100),100))</f>
        <v>83.91608391608392</v>
      </c>
      <c r="O16" s="187">
        <f>IF(OR(LEN(O$14)=0,LEN(O$15)=0),"",IFERROR(IF(Calc!$L$16=Calc!$L$7,O$14/O$15*100,O$15/O$14*100),100))</f>
        <v>83.91608391608392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</row>
  </sheetData>
  <sheetProtection algorithmName="SHA-512" hashValue="Y588bUtCD+AXKC/73BXK2alfGEqSFNaZg0oi7r4oXj7MAMH3pErEk3Wg4VcaodkR4KAorX1XVzI1s3bf1o8XXA==" saltValue="FTNxkcZQiEePq3adGE0M7g==" spinCount="100000" sheet="1" objects="1" scenarios="1" formatCells="0" formatColumns="0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71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57</v>
      </c>
      <c r="C3" s="26"/>
      <c r="E3" s="25" t="s">
        <v>58</v>
      </c>
      <c r="F3" s="28"/>
      <c r="G3" s="28"/>
      <c r="H3" s="28"/>
      <c r="I3" s="26"/>
      <c r="K3" s="25" t="s">
        <v>78</v>
      </c>
      <c r="L3" s="26"/>
      <c r="N3" s="25" t="s">
        <v>94</v>
      </c>
      <c r="O3" s="28"/>
      <c r="P3" s="28"/>
      <c r="Q3" s="26"/>
      <c r="S3" s="25" t="s">
        <v>98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19</v>
      </c>
      <c r="C6" s="27">
        <f>IFERROR(IF(Metrics!K6="","",Metrics!K6),"")</f>
        <v>2024</v>
      </c>
      <c r="E6" s="29" t="s">
        <v>45</v>
      </c>
      <c r="F6" s="29" t="s">
        <v>64</v>
      </c>
      <c r="G6" s="30" t="s">
        <v>9</v>
      </c>
      <c r="H6" s="30" t="s">
        <v>46</v>
      </c>
      <c r="I6" s="29" t="s">
        <v>47</v>
      </c>
      <c r="K6" s="29" t="s">
        <v>48</v>
      </c>
      <c r="L6" s="29" t="s">
        <v>61</v>
      </c>
      <c r="N6" s="29" t="s">
        <v>92</v>
      </c>
      <c r="O6" s="29" t="s">
        <v>11</v>
      </c>
      <c r="P6" s="29" t="s">
        <v>0</v>
      </c>
      <c r="Q6" s="29" t="s">
        <v>50</v>
      </c>
      <c r="S6" s="151" t="s">
        <v>95</v>
      </c>
      <c r="T6" s="152"/>
    </row>
    <row r="7" spans="2:20" x14ac:dyDescent="0.25">
      <c r="B7" s="29" t="s">
        <v>20</v>
      </c>
      <c r="C7" s="27" t="str">
        <f>IFERROR(IF(Metrics!K7="",Calc!B10,Metrics!K7),"")</f>
        <v>January</v>
      </c>
      <c r="E7" s="27">
        <v>1</v>
      </c>
      <c r="F7" s="27">
        <f>IFERROR(C6,"")</f>
        <v>2024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2024</v>
      </c>
      <c r="I7" s="27" t="str">
        <f>IFERROR(INDEX($C$10:$C$21,MATCH(G7,$B$10:$B$21,0))&amp;" "&amp;IF(F7="","",F7-1),"")</f>
        <v>Jan 2023</v>
      </c>
      <c r="K7" s="27" t="s">
        <v>17</v>
      </c>
      <c r="L7" s="27" t="s">
        <v>15</v>
      </c>
      <c r="N7" s="27" t="str">
        <f t="array" ref="N7">IFERROR(INDEX(Metrics!$D$6:$D$24,SMALL(IF(LEN(Metrics!$D$6:$D$24)&gt;0,ROW(Metrics!$D$6:$D$24)-ROW(INDEX(Metrics!$D$6:$D$24,1,1))+1),ROW($A7)-ROW($A$6))),"")</f>
        <v>Time to Fill</v>
      </c>
      <c r="O7" s="27" t="str">
        <f t="array" ref="O7">IFERROR(IF(INDEX(Metrics!$C$6:$C$24,MATCH(Calc!N7,Metrics!$D$6:$D$24,0))="","",INDEX(Metrics!$C$6:$C$24,MATCH(Calc!N7,Metrics!$D$6:$D$24,0))),"")</f>
        <v>Efficiency and Speed</v>
      </c>
      <c r="P7" s="27">
        <f t="array" ref="P7">IFERROR(IF(INDEX(Metrics!$B$6:$B$24,MATCH(Calc!N7,Metrics!$D$6:$D$24,0))="","",INDEX(Metrics!$B$6:$B$24,MATCH(Calc!N7,Metrics!$D$6:$D$24,0))),"")</f>
        <v>101</v>
      </c>
      <c r="Q7" s="34" t="str">
        <f>IFERROR(IF(LEN(N7)=0,"",(P7&amp;" : "&amp;O7&amp;" / "&amp;N7)),"")</f>
        <v>101 : Efficiency and Speed / Time to Fill</v>
      </c>
      <c r="S7" s="131" t="s">
        <v>96</v>
      </c>
      <c r="T7" s="131">
        <f t="array" ref="T7">MAX(IF(Metrics!$B$6:$B$24&lt;&gt;"",ROW(Metrics!$B$6:$B$24)))-1</f>
        <v>23</v>
      </c>
    </row>
    <row r="8" spans="2:20" x14ac:dyDescent="0.25">
      <c r="B8" s="29" t="s">
        <v>44</v>
      </c>
      <c r="C8" s="27">
        <f>IFERROR(MATCH(C7,B10:B21,0),"")</f>
        <v>1</v>
      </c>
      <c r="E8" s="27">
        <v>2</v>
      </c>
      <c r="F8" s="27">
        <f>IFERROR(IF(G7="December",F7+1,F7),"")</f>
        <v>2024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2024</v>
      </c>
      <c r="I8" s="27" t="str">
        <f t="shared" ref="I8:I18" si="2">IFERROR(INDEX($C$10:$C$21,MATCH(G8,$B$10:$B$21,0))&amp;" "&amp;IF(F8="","",F8-1),"")</f>
        <v>Feb 2023</v>
      </c>
      <c r="K8" s="27" t="s">
        <v>16</v>
      </c>
      <c r="L8" s="27" t="s">
        <v>62</v>
      </c>
      <c r="N8" s="27" t="str">
        <f t="array" ref="N8">IFERROR(INDEX(Metrics!$D$6:$D$24,SMALL(IF(LEN(Metrics!$D$6:$D$24)&gt;0,ROW(Metrics!$D$6:$D$24)-ROW(INDEX(Metrics!$D$6:$D$24,1,1))+1),ROW($A8)-ROW($A$6))),"")</f>
        <v>Time to Hire</v>
      </c>
      <c r="O8" s="27" t="str">
        <f t="array" ref="O8">IFERROR(IF(INDEX(Metrics!$C$6:$C$24,MATCH(Calc!N8,Metrics!$D$6:$D$24,0))="","",INDEX(Metrics!$C$6:$C$24,MATCH(Calc!N8,Metrics!$D$6:$D$24,0))),"")</f>
        <v>Efficiency and Speed</v>
      </c>
      <c r="P8" s="27">
        <f t="array" ref="P8">IFERROR(IF(INDEX(Metrics!$B$6:$B$24,MATCH(Calc!N8,Metrics!$D$6:$D$24,0))="","",INDEX(Metrics!$B$6:$B$24,MATCH(Calc!N8,Metrics!$D$6:$D$24,0))),"")</f>
        <v>102</v>
      </c>
      <c r="Q8" s="34" t="str">
        <f t="shared" ref="Q8:Q25" si="3">IFERROR(IF(LEN(N8)=0,"",(P8&amp;" : "&amp;O8&amp;" / "&amp;N8)),"")</f>
        <v>102 : Efficiency and Speed / Time to Hire</v>
      </c>
      <c r="S8" s="131" t="s">
        <v>97</v>
      </c>
      <c r="T8" s="131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2024</v>
      </c>
      <c r="G9" s="27" t="str">
        <f t="shared" si="0"/>
        <v>March</v>
      </c>
      <c r="H9" s="27" t="str">
        <f t="shared" si="1"/>
        <v>Mar 2024</v>
      </c>
      <c r="I9" s="27" t="str">
        <f t="shared" si="2"/>
        <v>Mar 2023</v>
      </c>
      <c r="N9" s="27" t="str">
        <f t="array" ref="N9">IFERROR(INDEX(Metrics!$D$6:$D$24,SMALL(IF(LEN(Metrics!$D$6:$D$24)&gt;0,ROW(Metrics!$D$6:$D$24)-ROW(INDEX(Metrics!$D$6:$D$24,1,1))+1),ROW($A9)-ROW($A$6))),"")</f>
        <v>Hiring Velocity</v>
      </c>
      <c r="O9" s="27" t="str">
        <f t="array" ref="O9">IFERROR(IF(INDEX(Metrics!$C$6:$C$24,MATCH(Calc!N9,Metrics!$D$6:$D$24,0))="","",INDEX(Metrics!$C$6:$C$24,MATCH(Calc!N9,Metrics!$D$6:$D$24,0))),"")</f>
        <v>Efficiency and Speed</v>
      </c>
      <c r="P9" s="27">
        <f t="array" ref="P9">IFERROR(IF(INDEX(Metrics!$B$6:$B$24,MATCH(Calc!N9,Metrics!$D$6:$D$24,0))="","",INDEX(Metrics!$B$6:$B$24,MATCH(Calc!N9,Metrics!$D$6:$D$24,0))),"")</f>
        <v>103</v>
      </c>
      <c r="Q9" s="34" t="str">
        <f t="shared" si="3"/>
        <v>103 : Efficiency and Speed / Hiring Velocity</v>
      </c>
    </row>
    <row r="10" spans="2:20" x14ac:dyDescent="0.25">
      <c r="B10" s="27" t="s">
        <v>21</v>
      </c>
      <c r="C10" s="27" t="s">
        <v>33</v>
      </c>
      <c r="E10" s="27">
        <v>4</v>
      </c>
      <c r="F10" s="27">
        <f t="shared" si="4"/>
        <v>2024</v>
      </c>
      <c r="G10" s="27" t="str">
        <f t="shared" si="0"/>
        <v>April</v>
      </c>
      <c r="H10" s="27" t="str">
        <f t="shared" si="1"/>
        <v>Apr 2024</v>
      </c>
      <c r="I10" s="27" t="str">
        <f t="shared" si="2"/>
        <v>Apr 2023</v>
      </c>
      <c r="K10" s="33" t="s">
        <v>60</v>
      </c>
      <c r="L10" s="27" t="str">
        <f>IFERROR(IF(LEN(Monthly_Analysis!C5)=0,"",Monthly_Analysis!C5),"")</f>
        <v>Jan 2024</v>
      </c>
      <c r="N10" s="27" t="str">
        <f t="array" ref="N10">IFERROR(INDEX(Metrics!$D$6:$D$24,SMALL(IF(LEN(Metrics!$D$6:$D$24)&gt;0,ROW(Metrics!$D$6:$D$24)-ROW(INDEX(Metrics!$D$6:$D$24,1,1))+1),ROW($A10)-ROW($A$6))),"")</f>
        <v>Average Interview Duration</v>
      </c>
      <c r="O10" s="27" t="str">
        <f t="array" ref="O10">IFERROR(IF(INDEX(Metrics!$C$6:$C$24,MATCH(Calc!N10,Metrics!$D$6:$D$24,0))="","",INDEX(Metrics!$C$6:$C$24,MATCH(Calc!N10,Metrics!$D$6:$D$24,0))),"")</f>
        <v>Efficiency and Speed</v>
      </c>
      <c r="P10" s="27">
        <f t="array" ref="P10">IFERROR(IF(INDEX(Metrics!$B$6:$B$24,MATCH(Calc!N10,Metrics!$D$6:$D$24,0))="","",INDEX(Metrics!$B$6:$B$24,MATCH(Calc!N10,Metrics!$D$6:$D$24,0))),"")</f>
        <v>104</v>
      </c>
      <c r="Q10" s="34" t="str">
        <f t="shared" si="3"/>
        <v>104 : Efficiency and Speed / Average Interview Duration</v>
      </c>
    </row>
    <row r="11" spans="2:20" x14ac:dyDescent="0.25">
      <c r="B11" s="27" t="s">
        <v>22</v>
      </c>
      <c r="C11" s="27" t="s">
        <v>34</v>
      </c>
      <c r="E11" s="27">
        <v>5</v>
      </c>
      <c r="F11" s="27">
        <f t="shared" si="4"/>
        <v>2024</v>
      </c>
      <c r="G11" s="27" t="str">
        <f t="shared" si="0"/>
        <v>May</v>
      </c>
      <c r="H11" s="27" t="str">
        <f t="shared" si="1"/>
        <v>May 2024</v>
      </c>
      <c r="I11" s="27" t="str">
        <f t="shared" si="2"/>
        <v>May 2023</v>
      </c>
      <c r="K11" s="33" t="s">
        <v>49</v>
      </c>
      <c r="L11" s="27" t="str">
        <f>IFERROR(INDEX(I7:I18,MATCH(L10,H7:H18,0)),"")</f>
        <v>Jan 2023</v>
      </c>
      <c r="N11" s="27" t="str">
        <f t="array" ref="N11">IFERROR(INDEX(Metrics!$D$6:$D$24,SMALL(IF(LEN(Metrics!$D$6:$D$24)&gt;0,ROW(Metrics!$D$6:$D$24)-ROW(INDEX(Metrics!$D$6:$D$24,1,1))+1),ROW($A11)-ROW($A$6))),"")</f>
        <v>Screening Efficiency</v>
      </c>
      <c r="O11" s="27" t="str">
        <f t="array" ref="O11">IFERROR(IF(INDEX(Metrics!$C$6:$C$24,MATCH(Calc!N11,Metrics!$D$6:$D$24,0))="","",INDEX(Metrics!$C$6:$C$24,MATCH(Calc!N11,Metrics!$D$6:$D$24,0))),"")</f>
        <v>Efficiency and Speed</v>
      </c>
      <c r="P11" s="27">
        <f t="array" ref="P11">IFERROR(IF(INDEX(Metrics!$B$6:$B$24,MATCH(Calc!N11,Metrics!$D$6:$D$24,0))="","",INDEX(Metrics!$B$6:$B$24,MATCH(Calc!N11,Metrics!$D$6:$D$24,0))),"")</f>
        <v>105</v>
      </c>
      <c r="Q11" s="34" t="str">
        <f t="shared" si="3"/>
        <v>105 : Efficiency and Speed / Screening Efficiency</v>
      </c>
    </row>
    <row r="12" spans="2:20" x14ac:dyDescent="0.25">
      <c r="B12" s="27" t="s">
        <v>23</v>
      </c>
      <c r="C12" s="27" t="s">
        <v>35</v>
      </c>
      <c r="E12" s="27">
        <v>6</v>
      </c>
      <c r="F12" s="27">
        <f t="shared" si="4"/>
        <v>2024</v>
      </c>
      <c r="G12" s="27" t="str">
        <f t="shared" si="0"/>
        <v>June</v>
      </c>
      <c r="H12" s="27" t="str">
        <f t="shared" si="1"/>
        <v>Jun 2024</v>
      </c>
      <c r="I12" s="27" t="str">
        <f t="shared" si="2"/>
        <v>Jun 2023</v>
      </c>
      <c r="N12" s="27" t="str">
        <f t="array" ref="N12">IFERROR(INDEX(Metrics!$D$6:$D$24,SMALL(IF(LEN(Metrics!$D$6:$D$24)&gt;0,ROW(Metrics!$D$6:$D$24)-ROW(INDEX(Metrics!$D$6:$D$24,1,1))+1),ROW($A12)-ROW($A$6))),"")</f>
        <v>Cost per Hire</v>
      </c>
      <c r="O12" s="27" t="str">
        <f t="array" ref="O12">IFERROR(IF(INDEX(Metrics!$C$6:$C$24,MATCH(Calc!N12,Metrics!$D$6:$D$24,0))="","",INDEX(Metrics!$C$6:$C$24,MATCH(Calc!N12,Metrics!$D$6:$D$24,0))),"")</f>
        <v>Cost and Investment</v>
      </c>
      <c r="P12" s="27">
        <f t="array" ref="P12">IFERROR(IF(INDEX(Metrics!$B$6:$B$24,MATCH(Calc!N12,Metrics!$D$6:$D$24,0))="","",INDEX(Metrics!$B$6:$B$24,MATCH(Calc!N12,Metrics!$D$6:$D$24,0))),"")</f>
        <v>201</v>
      </c>
      <c r="Q12" s="34" t="str">
        <f t="shared" si="3"/>
        <v>201 : Cost and Investment / Cost per Hire</v>
      </c>
    </row>
    <row r="13" spans="2:20" x14ac:dyDescent="0.25">
      <c r="B13" s="27" t="s">
        <v>24</v>
      </c>
      <c r="C13" s="27" t="s">
        <v>36</v>
      </c>
      <c r="E13" s="27">
        <v>7</v>
      </c>
      <c r="F13" s="27">
        <f t="shared" si="4"/>
        <v>2024</v>
      </c>
      <c r="G13" s="27" t="str">
        <f t="shared" si="0"/>
        <v>July</v>
      </c>
      <c r="H13" s="27" t="str">
        <f t="shared" si="1"/>
        <v>Jul 2024</v>
      </c>
      <c r="I13" s="27" t="str">
        <f t="shared" si="2"/>
        <v>Jul 2023</v>
      </c>
      <c r="K13" s="33" t="s">
        <v>59</v>
      </c>
      <c r="L13" s="27">
        <f>IFERROR(IF(COUNTIF(Q7:Q25,"?*")=0,1,COUNTIF(Q7:Q25,"?*")),100)</f>
        <v>12</v>
      </c>
      <c r="N13" s="27" t="str">
        <f t="array" ref="N13">IFERROR(INDEX(Metrics!$D$6:$D$24,SMALL(IF(LEN(Metrics!$D$6:$D$24)&gt;0,ROW(Metrics!$D$6:$D$24)-ROW(INDEX(Metrics!$D$6:$D$24,1,1))+1),ROW($A13)-ROW($A$6))),"")</f>
        <v>Recruitment Marketing ROI</v>
      </c>
      <c r="O13" s="27" t="str">
        <f t="array" ref="O13">IFERROR(IF(INDEX(Metrics!$C$6:$C$24,MATCH(Calc!N13,Metrics!$D$6:$D$24,0))="","",INDEX(Metrics!$C$6:$C$24,MATCH(Calc!N13,Metrics!$D$6:$D$24,0))),"")</f>
        <v>Cost and Investment</v>
      </c>
      <c r="P13" s="27">
        <f t="array" ref="P13">IFERROR(IF(INDEX(Metrics!$B$6:$B$24,MATCH(Calc!N13,Metrics!$D$6:$D$24,0))="","",INDEX(Metrics!$B$6:$B$24,MATCH(Calc!N13,Metrics!$D$6:$D$24,0))),"")</f>
        <v>202</v>
      </c>
      <c r="Q13" s="34" t="str">
        <f t="shared" si="3"/>
        <v>202 : Cost and Investment / Recruitment Marketing ROI</v>
      </c>
    </row>
    <row r="14" spans="2:20" x14ac:dyDescent="0.25">
      <c r="B14" s="27" t="s">
        <v>25</v>
      </c>
      <c r="C14" s="27" t="s">
        <v>25</v>
      </c>
      <c r="E14" s="27">
        <v>8</v>
      </c>
      <c r="F14" s="27">
        <f t="shared" si="4"/>
        <v>2024</v>
      </c>
      <c r="G14" s="27" t="str">
        <f t="shared" si="0"/>
        <v>August</v>
      </c>
      <c r="H14" s="27" t="str">
        <f t="shared" si="1"/>
        <v>Aug 2024</v>
      </c>
      <c r="I14" s="27" t="str">
        <f t="shared" si="2"/>
        <v>Aug 2023</v>
      </c>
      <c r="N14" s="27" t="str">
        <f t="array" ref="N14">IFERROR(INDEX(Metrics!$D$6:$D$24,SMALL(IF(LEN(Metrics!$D$6:$D$24)&gt;0,ROW(Metrics!$D$6:$D$24)-ROW(INDEX(Metrics!$D$6:$D$24,1,1))+1),ROW($A14)-ROW($A$6))),"")</f>
        <v>Recruitment Cost Ratio</v>
      </c>
      <c r="O14" s="27" t="str">
        <f t="array" ref="O14">IFERROR(IF(INDEX(Metrics!$C$6:$C$24,MATCH(Calc!N14,Metrics!$D$6:$D$24,0))="","",INDEX(Metrics!$C$6:$C$24,MATCH(Calc!N14,Metrics!$D$6:$D$24,0))),"")</f>
        <v>Cost and Investment</v>
      </c>
      <c r="P14" s="27">
        <f t="array" ref="P14">IFERROR(IF(INDEX(Metrics!$B$6:$B$24,MATCH(Calc!N14,Metrics!$D$6:$D$24,0))="","",INDEX(Metrics!$B$6:$B$24,MATCH(Calc!N14,Metrics!$D$6:$D$24,0))),"")</f>
        <v>203</v>
      </c>
      <c r="Q14" s="34" t="str">
        <f t="shared" si="3"/>
        <v>203 : Cost and Investment / Recruitment Cost Ratio</v>
      </c>
    </row>
    <row r="15" spans="2:20" x14ac:dyDescent="0.25">
      <c r="B15" s="27" t="s">
        <v>26</v>
      </c>
      <c r="C15" s="27" t="s">
        <v>37</v>
      </c>
      <c r="E15" s="27">
        <v>9</v>
      </c>
      <c r="F15" s="27">
        <f t="shared" si="4"/>
        <v>2024</v>
      </c>
      <c r="G15" s="27" t="str">
        <f t="shared" si="0"/>
        <v>September</v>
      </c>
      <c r="H15" s="27" t="str">
        <f t="shared" si="1"/>
        <v>Sep 2024</v>
      </c>
      <c r="I15" s="27" t="str">
        <f t="shared" si="2"/>
        <v>Sep 2023</v>
      </c>
      <c r="K15" s="33" t="s">
        <v>51</v>
      </c>
      <c r="L15" s="31" t="str">
        <f>IFERROR(INDEX(N7:N71,MATCH(KPI_Analysis!B5,Calc!Q7:Q25,0)),"")</f>
        <v>Time to Fill</v>
      </c>
      <c r="N15" s="27" t="str">
        <f t="array" ref="N15">IFERROR(INDEX(Metrics!$D$6:$D$24,SMALL(IF(LEN(Metrics!$D$6:$D$24)&gt;0,ROW(Metrics!$D$6:$D$24)-ROW(INDEX(Metrics!$D$6:$D$24,1,1))+1),ROW($A15)-ROW($A$6))),"")</f>
        <v>Performance of Hire</v>
      </c>
      <c r="O15" s="27" t="str">
        <f t="array" ref="O15">IFERROR(IF(INDEX(Metrics!$C$6:$C$24,MATCH(Calc!N15,Metrics!$D$6:$D$24,0))="","",INDEX(Metrics!$C$6:$C$24,MATCH(Calc!N15,Metrics!$D$6:$D$24,0))),"")</f>
        <v>Quality &amp; Performance</v>
      </c>
      <c r="P15" s="27">
        <f t="array" ref="P15">IFERROR(IF(INDEX(Metrics!$B$6:$B$24,MATCH(Calc!N15,Metrics!$D$6:$D$24,0))="","",INDEX(Metrics!$B$6:$B$24,MATCH(Calc!N15,Metrics!$D$6:$D$24,0))),"")</f>
        <v>301</v>
      </c>
      <c r="Q15" s="34" t="str">
        <f t="shared" si="3"/>
        <v>301 : Quality &amp; Performance / Performance of Hire</v>
      </c>
    </row>
    <row r="16" spans="2:20" x14ac:dyDescent="0.25">
      <c r="B16" s="27" t="s">
        <v>27</v>
      </c>
      <c r="C16" s="27" t="s">
        <v>38</v>
      </c>
      <c r="E16" s="27">
        <v>10</v>
      </c>
      <c r="F16" s="27">
        <f t="shared" si="4"/>
        <v>2024</v>
      </c>
      <c r="G16" s="27" t="str">
        <f t="shared" si="0"/>
        <v>October</v>
      </c>
      <c r="H16" s="27" t="str">
        <f t="shared" si="1"/>
        <v>Oct 2024</v>
      </c>
      <c r="I16" s="27" t="str">
        <f t="shared" si="2"/>
        <v>Oct 2023</v>
      </c>
      <c r="K16" s="33" t="s">
        <v>52</v>
      </c>
      <c r="L16" s="27" t="str">
        <f>IFERROR(INDEX(Metrics!$F$6:$F$24,MATCH(Calc!L15,Metrics!$D$6:$D$24,0)),"")</f>
        <v>Yes</v>
      </c>
      <c r="N16" s="27" t="str">
        <f t="array" ref="N16">IFERROR(INDEX(Metrics!$D$6:$D$24,SMALL(IF(LEN(Metrics!$D$6:$D$24)&gt;0,ROW(Metrics!$D$6:$D$24)-ROW(INDEX(Metrics!$D$6:$D$24,1,1))+1),ROW($A16)-ROW($A$6))),"")</f>
        <v>First-Year Attrition</v>
      </c>
      <c r="O16" s="27" t="str">
        <f t="array" ref="O16">IFERROR(IF(INDEX(Metrics!$C$6:$C$24,MATCH(Calc!N16,Metrics!$D$6:$D$24,0))="","",INDEX(Metrics!$C$6:$C$24,MATCH(Calc!N16,Metrics!$D$6:$D$24,0))),"")</f>
        <v>Quality &amp; Performance</v>
      </c>
      <c r="P16" s="27">
        <f t="array" ref="P16">IFERROR(IF(INDEX(Metrics!$B$6:$B$24,MATCH(Calc!N16,Metrics!$D$6:$D$24,0))="","",INDEX(Metrics!$B$6:$B$24,MATCH(Calc!N16,Metrics!$D$6:$D$24,0))),"")</f>
        <v>302</v>
      </c>
      <c r="Q16" s="34" t="str">
        <f t="shared" si="3"/>
        <v>302 : Quality &amp; Performance / First-Year Attrition</v>
      </c>
    </row>
    <row r="17" spans="2:17" x14ac:dyDescent="0.25">
      <c r="B17" s="27" t="s">
        <v>28</v>
      </c>
      <c r="C17" s="27" t="s">
        <v>39</v>
      </c>
      <c r="E17" s="27">
        <v>11</v>
      </c>
      <c r="F17" s="27">
        <f t="shared" si="4"/>
        <v>2024</v>
      </c>
      <c r="G17" s="27" t="str">
        <f t="shared" si="0"/>
        <v>November</v>
      </c>
      <c r="H17" s="27" t="str">
        <f t="shared" si="1"/>
        <v>Nov 2024</v>
      </c>
      <c r="I17" s="27" t="str">
        <f t="shared" si="2"/>
        <v>Nov 2023</v>
      </c>
      <c r="N17" s="27" t="str">
        <f t="array" ref="N17">IFERROR(INDEX(Metrics!$D$6:$D$24,SMALL(IF(LEN(Metrics!$D$6:$D$24)&gt;0,ROW(Metrics!$D$6:$D$24)-ROW(INDEX(Metrics!$D$6:$D$24,1,1))+1),ROW($A17)-ROW($A$6))),"")</f>
        <v>Internal Mobility Rate</v>
      </c>
      <c r="O17" s="27" t="str">
        <f t="array" ref="O17">IFERROR(IF(INDEX(Metrics!$C$6:$C$24,MATCH(Calc!N17,Metrics!$D$6:$D$24,0))="","",INDEX(Metrics!$C$6:$C$24,MATCH(Calc!N17,Metrics!$D$6:$D$24,0))),"")</f>
        <v>Quality &amp; Performance</v>
      </c>
      <c r="P17" s="27">
        <f t="array" ref="P17">IFERROR(IF(INDEX(Metrics!$B$6:$B$24,MATCH(Calc!N17,Metrics!$D$6:$D$24,0))="","",INDEX(Metrics!$B$6:$B$24,MATCH(Calc!N17,Metrics!$D$6:$D$24,0))),"")</f>
        <v>303</v>
      </c>
      <c r="Q17" s="34" t="str">
        <f t="shared" si="3"/>
        <v>303 : Quality &amp; Performance / Internal Mobility Rate</v>
      </c>
    </row>
    <row r="18" spans="2:17" x14ac:dyDescent="0.25">
      <c r="B18" s="27" t="s">
        <v>29</v>
      </c>
      <c r="C18" s="27" t="s">
        <v>40</v>
      </c>
      <c r="E18" s="27">
        <v>12</v>
      </c>
      <c r="F18" s="27">
        <f t="shared" si="4"/>
        <v>2024</v>
      </c>
      <c r="G18" s="27" t="str">
        <f t="shared" si="0"/>
        <v>December</v>
      </c>
      <c r="H18" s="27" t="str">
        <f t="shared" si="1"/>
        <v>Dec 2024</v>
      </c>
      <c r="I18" s="27" t="str">
        <f t="shared" si="2"/>
        <v>Dec 2023</v>
      </c>
      <c r="K18" s="33" t="s">
        <v>85</v>
      </c>
      <c r="L18" s="31">
        <f t="array" ref="L18">IFERROR(MAX(IF(LEN(Metrics!$B$6:$B$24)&gt;0,ROW(Metrics!$B$6:$B$24))-4),70)</f>
        <v>20</v>
      </c>
      <c r="N18" s="27" t="str">
        <f t="array" ref="N18">IFERROR(INDEX(Metrics!$D$6:$D$24,SMALL(IF(LEN(Metrics!$D$6:$D$24)&gt;0,ROW(Metrics!$D$6:$D$24)-ROW(INDEX(Metrics!$D$6:$D$24,1,1))+1),ROW($A18)-ROW($A$6))),"")</f>
        <v>Hiring Manager Satisfaction</v>
      </c>
      <c r="O18" s="27" t="str">
        <f t="array" ref="O18">IFERROR(IF(INDEX(Metrics!$C$6:$C$24,MATCH(Calc!N18,Metrics!$D$6:$D$24,0))="","",INDEX(Metrics!$C$6:$C$24,MATCH(Calc!N18,Metrics!$D$6:$D$24,0))),"")</f>
        <v>Quality &amp; Performance</v>
      </c>
      <c r="P18" s="27">
        <f t="array" ref="P18">IFERROR(IF(INDEX(Metrics!$B$6:$B$24,MATCH(Calc!N18,Metrics!$D$6:$D$24,0))="","",INDEX(Metrics!$B$6:$B$24,MATCH(Calc!N18,Metrics!$D$6:$D$24,0))),"")</f>
        <v>304</v>
      </c>
      <c r="Q18" s="34" t="str">
        <f t="shared" si="3"/>
        <v>304 : Quality &amp; Performance / Hiring Manager Satisfaction</v>
      </c>
    </row>
    <row r="19" spans="2:17" x14ac:dyDescent="0.25">
      <c r="B19" s="27" t="s">
        <v>30</v>
      </c>
      <c r="C19" s="27" t="s">
        <v>41</v>
      </c>
      <c r="N19" s="27" t="str">
        <f t="array" ref="N19">IFERROR(INDEX(Metrics!$D$6:$D$24,SMALL(IF(LEN(Metrics!$D$6:$D$24)&gt;0,ROW(Metrics!$D$6:$D$24)-ROW(INDEX(Metrics!$D$6:$D$24,1,1))+1),ROW($A19)-ROW($A$6))),"")</f>
        <v/>
      </c>
      <c r="O19" s="27" t="str">
        <f t="array" ref="O19">IFERROR(IF(INDEX(Metrics!$C$6:$C$24,MATCH(Calc!N19,Metrics!$D$6:$D$24,0))="","",INDEX(Metrics!$C$6:$C$24,MATCH(Calc!N19,Metrics!$D$6:$D$24,0))),"")</f>
        <v/>
      </c>
      <c r="P19" s="27" t="str">
        <f t="array" ref="P19">IFERROR(IF(INDEX(Metrics!$B$6:$B$24,MATCH(Calc!N19,Metrics!$D$6:$D$24,0))="","",INDEX(Metrics!$B$6:$B$24,MATCH(Calc!N19,Metrics!$D$6:$D$24,0))),"")</f>
        <v/>
      </c>
      <c r="Q19" s="34" t="str">
        <f t="shared" si="3"/>
        <v/>
      </c>
    </row>
    <row r="20" spans="2:17" x14ac:dyDescent="0.25">
      <c r="B20" s="27" t="s">
        <v>31</v>
      </c>
      <c r="C20" s="27" t="s">
        <v>42</v>
      </c>
      <c r="N20" s="27" t="str">
        <f t="array" ref="N20">IFERROR(INDEX(Metrics!$D$6:$D$24,SMALL(IF(LEN(Metrics!$D$6:$D$24)&gt;0,ROW(Metrics!$D$6:$D$24)-ROW(INDEX(Metrics!$D$6:$D$24,1,1))+1),ROW($A20)-ROW($A$6))),"")</f>
        <v/>
      </c>
      <c r="O20" s="27" t="str">
        <f t="array" ref="O20">IFERROR(IF(INDEX(Metrics!$C$6:$C$24,MATCH(Calc!N20,Metrics!$D$6:$D$24,0))="","",INDEX(Metrics!$C$6:$C$24,MATCH(Calc!N20,Metrics!$D$6:$D$24,0))),"")</f>
        <v/>
      </c>
      <c r="P20" s="27" t="str">
        <f t="array" ref="P20">IFERROR(IF(INDEX(Metrics!$B$6:$B$24,MATCH(Calc!N20,Metrics!$D$6:$D$24,0))="","",INDEX(Metrics!$B$6:$B$24,MATCH(Calc!N20,Metrics!$D$6:$D$24,0))),"")</f>
        <v/>
      </c>
      <c r="Q20" s="34" t="str">
        <f t="shared" si="3"/>
        <v/>
      </c>
    </row>
    <row r="21" spans="2:17" x14ac:dyDescent="0.25">
      <c r="B21" s="27" t="s">
        <v>32</v>
      </c>
      <c r="C21" s="27" t="s">
        <v>43</v>
      </c>
      <c r="K21" s="25" t="s">
        <v>77</v>
      </c>
      <c r="L21" s="26"/>
      <c r="N21" s="27" t="str">
        <f t="array" ref="N21">IFERROR(INDEX(Metrics!$D$6:$D$24,SMALL(IF(LEN(Metrics!$D$6:$D$24)&gt;0,ROW(Metrics!$D$6:$D$24)-ROW(INDEX(Metrics!$D$6:$D$24,1,1))+1),ROW($A21)-ROW($A$6))),"")</f>
        <v/>
      </c>
      <c r="O21" s="27" t="str">
        <f t="array" ref="O21">IFERROR(IF(INDEX(Metrics!$C$6:$C$24,MATCH(Calc!N21,Metrics!$D$6:$D$24,0))="","",INDEX(Metrics!$C$6:$C$24,MATCH(Calc!N21,Metrics!$D$6:$D$24,0))),"")</f>
        <v/>
      </c>
      <c r="P21" s="27" t="str">
        <f t="array" ref="P21">IFERROR(IF(INDEX(Metrics!$B$6:$B$24,MATCH(Calc!N21,Metrics!$D$6:$D$24,0))="","",INDEX(Metrics!$B$6:$B$24,MATCH(Calc!N21,Metrics!$D$6:$D$24,0))),"")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IFERROR(INDEX(Metrics!$D$6:$D$24,SMALL(IF(LEN(Metrics!$D$6:$D$24)&gt;0,ROW(Metrics!$D$6:$D$24)-ROW(INDEX(Metrics!$D$6:$D$24,1,1))+1),ROW($A22)-ROW($A$6))),"")</f>
        <v/>
      </c>
      <c r="O22" s="27" t="str">
        <f t="array" ref="O22">IFERROR(IF(INDEX(Metrics!$C$6:$C$24,MATCH(Calc!N22,Metrics!$D$6:$D$24,0))="","",INDEX(Metrics!$C$6:$C$24,MATCH(Calc!N22,Metrics!$D$6:$D$24,0))),"")</f>
        <v/>
      </c>
      <c r="P22" s="27" t="str">
        <f t="array" ref="P22">IFERROR(IF(INDEX(Metrics!$B$6:$B$24,MATCH(Calc!N22,Metrics!$D$6:$D$24,0))="","",INDEX(Metrics!$B$6:$B$24,MATCH(Calc!N22,Metrics!$D$6:$D$24,0))),"")</f>
        <v/>
      </c>
      <c r="Q22" s="34" t="str">
        <f t="shared" si="3"/>
        <v/>
      </c>
    </row>
    <row r="23" spans="2:17" x14ac:dyDescent="0.25">
      <c r="K23" s="33" t="s">
        <v>93</v>
      </c>
      <c r="L23" s="32">
        <f>IFERROR(KPI_Analysis!$O$16/100,0)</f>
        <v>0.83916083916083917</v>
      </c>
      <c r="N23" s="27" t="str">
        <f t="array" ref="N23">IFERROR(INDEX(Metrics!$D$6:$D$24,SMALL(IF(LEN(Metrics!$D$6:$D$24)&gt;0,ROW(Metrics!$D$6:$D$24)-ROW(INDEX(Metrics!$D$6:$D$24,1,1))+1),ROW($A23)-ROW($A$6))),"")</f>
        <v/>
      </c>
      <c r="O23" s="27" t="str">
        <f t="array" ref="O23">IFERROR(IF(INDEX(Metrics!$C$6:$C$24,MATCH(Calc!N23,Metrics!$D$6:$D$24,0))="","",INDEX(Metrics!$C$6:$C$24,MATCH(Calc!N23,Metrics!$D$6:$D$24,0))),"")</f>
        <v/>
      </c>
      <c r="P23" s="27" t="str">
        <f t="array" ref="P23">IFERROR(IF(INDEX(Metrics!$B$6:$B$24,MATCH(Calc!N23,Metrics!$D$6:$D$24,0))="","",INDEX(Metrics!$B$6:$B$24,MATCH(Calc!N23,Metrics!$D$6:$D$24,0))),"")</f>
        <v/>
      </c>
      <c r="Q23" s="34" t="str">
        <f t="shared" si="3"/>
        <v/>
      </c>
    </row>
    <row r="24" spans="2:17" x14ac:dyDescent="0.25">
      <c r="K24" s="33" t="s">
        <v>53</v>
      </c>
      <c r="L24" s="32">
        <f>IFERROR(IF(L23&gt;1,0,(1-L23)),"")</f>
        <v>0.16083916083916083</v>
      </c>
      <c r="N24" s="27" t="str">
        <f t="array" ref="N24">IFERROR(INDEX(Metrics!$D$6:$D$24,SMALL(IF(LEN(Metrics!$D$6:$D$24)&gt;0,ROW(Metrics!$D$6:$D$24)-ROW(INDEX(Metrics!$D$6:$D$24,1,1))+1),ROW($A24)-ROW($A$6))),"")</f>
        <v/>
      </c>
      <c r="O24" s="27" t="str">
        <f t="array" ref="O24">IFERROR(IF(INDEX(Metrics!$C$6:$C$24,MATCH(Calc!N24,Metrics!$D$6:$D$24,0))="","",INDEX(Metrics!$C$6:$C$24,MATCH(Calc!N24,Metrics!$D$6:$D$24,0))),"")</f>
        <v/>
      </c>
      <c r="P24" s="27" t="str">
        <f t="array" ref="P24">IFERROR(IF(INDEX(Metrics!$B$6:$B$24,MATCH(Calc!N24,Metrics!$D$6:$D$24,0))="","",INDEX(Metrics!$B$6:$B$24,MATCH(Calc!N24,Metrics!$D$6:$D$24,0))),"")</f>
        <v/>
      </c>
      <c r="Q24" s="34" t="str">
        <f t="shared" si="3"/>
        <v/>
      </c>
    </row>
    <row r="25" spans="2:17" x14ac:dyDescent="0.25">
      <c r="N25" s="290" t="str">
        <f t="array" ref="N25">IFERROR(INDEX(Metrics!$D$6:$D$24,SMALL(IF(LEN(Metrics!$D$6:$D$24)&gt;0,ROW(Metrics!$D$6:$D$24)-ROW(INDEX(Metrics!$D$6:$D$24,1,1))+1),ROW($A25)-ROW($A$6))),"")</f>
        <v/>
      </c>
      <c r="O25" s="290" t="str">
        <f t="array" ref="O25">IFERROR(IF(INDEX(Metrics!$C$6:$C$24,MATCH(Calc!N25,Metrics!$D$6:$D$24,0))="","",INDEX(Metrics!$C$6:$C$24,MATCH(Calc!N25,Metrics!$D$6:$D$24,0))),"")</f>
        <v/>
      </c>
      <c r="P25" s="290" t="str">
        <f t="array" ref="P25">IFERROR(IF(INDEX(Metrics!$B$6:$B$24,MATCH(Calc!N25,Metrics!$D$6:$D$24,0))="","",INDEX(Metrics!$B$6:$B$24,MATCH(Calc!N25,Metrics!$D$6:$D$24,0))),"")</f>
        <v/>
      </c>
      <c r="Q25" s="291" t="str">
        <f t="shared" si="3"/>
        <v/>
      </c>
    </row>
    <row r="26" spans="2:17" x14ac:dyDescent="0.25">
      <c r="N26" s="293"/>
      <c r="O26" s="293"/>
      <c r="P26" s="293"/>
      <c r="Q26" s="294"/>
    </row>
    <row r="27" spans="2:17" x14ac:dyDescent="0.25">
      <c r="Q27" s="292"/>
    </row>
    <row r="28" spans="2:17" x14ac:dyDescent="0.25">
      <c r="Q28" s="292"/>
    </row>
    <row r="29" spans="2:17" x14ac:dyDescent="0.25">
      <c r="Q29" s="292"/>
    </row>
    <row r="30" spans="2:17" x14ac:dyDescent="0.25">
      <c r="Q30" s="292"/>
    </row>
    <row r="31" spans="2:17" x14ac:dyDescent="0.25">
      <c r="Q31" s="292"/>
    </row>
    <row r="32" spans="2:17" x14ac:dyDescent="0.25">
      <c r="Q32" s="292"/>
    </row>
    <row r="33" spans="17:17" x14ac:dyDescent="0.25">
      <c r="Q33" s="292"/>
    </row>
    <row r="34" spans="17:17" x14ac:dyDescent="0.25">
      <c r="Q34" s="292"/>
    </row>
    <row r="35" spans="17:17" x14ac:dyDescent="0.25">
      <c r="Q35" s="292"/>
    </row>
    <row r="36" spans="17:17" x14ac:dyDescent="0.25">
      <c r="Q36" s="292"/>
    </row>
    <row r="37" spans="17:17" x14ac:dyDescent="0.25">
      <c r="Q37" s="292"/>
    </row>
    <row r="38" spans="17:17" x14ac:dyDescent="0.25">
      <c r="Q38" s="292"/>
    </row>
    <row r="39" spans="17:17" x14ac:dyDescent="0.25">
      <c r="Q39" s="292"/>
    </row>
    <row r="40" spans="17:17" x14ac:dyDescent="0.25">
      <c r="Q40" s="292"/>
    </row>
    <row r="41" spans="17:17" x14ac:dyDescent="0.25">
      <c r="Q41" s="292"/>
    </row>
    <row r="42" spans="17:17" x14ac:dyDescent="0.25">
      <c r="Q42" s="292"/>
    </row>
    <row r="43" spans="17:17" x14ac:dyDescent="0.25">
      <c r="Q43" s="292"/>
    </row>
    <row r="44" spans="17:17" x14ac:dyDescent="0.25">
      <c r="Q44" s="292"/>
    </row>
    <row r="45" spans="17:17" x14ac:dyDescent="0.25">
      <c r="Q45" s="292"/>
    </row>
    <row r="46" spans="17:17" x14ac:dyDescent="0.25">
      <c r="Q46" s="292"/>
    </row>
    <row r="47" spans="17:17" x14ac:dyDescent="0.25">
      <c r="Q47" s="292"/>
    </row>
    <row r="48" spans="17:17" x14ac:dyDescent="0.25">
      <c r="Q48" s="292"/>
    </row>
    <row r="49" spans="17:17" x14ac:dyDescent="0.25">
      <c r="Q49" s="292"/>
    </row>
    <row r="50" spans="17:17" x14ac:dyDescent="0.25">
      <c r="Q50" s="292"/>
    </row>
    <row r="51" spans="17:17" x14ac:dyDescent="0.25">
      <c r="Q51" s="292"/>
    </row>
    <row r="52" spans="17:17" x14ac:dyDescent="0.25">
      <c r="Q52" s="292"/>
    </row>
    <row r="53" spans="17:17" x14ac:dyDescent="0.25">
      <c r="Q53" s="292"/>
    </row>
    <row r="54" spans="17:17" x14ac:dyDescent="0.25">
      <c r="Q54" s="292"/>
    </row>
    <row r="55" spans="17:17" x14ac:dyDescent="0.25">
      <c r="Q55" s="292"/>
    </row>
    <row r="56" spans="17:17" x14ac:dyDescent="0.25">
      <c r="Q56" s="292"/>
    </row>
    <row r="57" spans="17:17" x14ac:dyDescent="0.25">
      <c r="Q57" s="292"/>
    </row>
    <row r="58" spans="17:17" x14ac:dyDescent="0.25">
      <c r="Q58" s="292"/>
    </row>
    <row r="59" spans="17:17" x14ac:dyDescent="0.25">
      <c r="Q59" s="292"/>
    </row>
    <row r="60" spans="17:17" x14ac:dyDescent="0.25">
      <c r="Q60" s="292"/>
    </row>
    <row r="61" spans="17:17" x14ac:dyDescent="0.25">
      <c r="Q61" s="292"/>
    </row>
    <row r="62" spans="17:17" x14ac:dyDescent="0.25">
      <c r="Q62" s="292"/>
    </row>
    <row r="63" spans="17:17" x14ac:dyDescent="0.25">
      <c r="Q63" s="292"/>
    </row>
    <row r="64" spans="17:17" x14ac:dyDescent="0.25">
      <c r="Q64" s="292"/>
    </row>
    <row r="65" spans="17:17" x14ac:dyDescent="0.25">
      <c r="Q65" s="292"/>
    </row>
    <row r="66" spans="17:17" x14ac:dyDescent="0.25">
      <c r="Q66" s="292"/>
    </row>
    <row r="67" spans="17:17" x14ac:dyDescent="0.25">
      <c r="Q67" s="292"/>
    </row>
    <row r="68" spans="17:17" x14ac:dyDescent="0.25">
      <c r="Q68" s="292"/>
    </row>
    <row r="69" spans="17:17" x14ac:dyDescent="0.25">
      <c r="Q69" s="292"/>
    </row>
    <row r="70" spans="17:17" x14ac:dyDescent="0.25">
      <c r="Q70" s="292"/>
    </row>
    <row r="71" spans="17:17" x14ac:dyDescent="0.25">
      <c r="Q71" s="29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CY_Actual!Print_Area</vt:lpstr>
      <vt:lpstr>CY_Actual_Cumulative!Print_Area</vt:lpstr>
      <vt:lpstr>CY_Target!Print_Area</vt:lpstr>
      <vt:lpstr>CY_Target_Cumulative!Print_Area</vt:lpstr>
      <vt:lpstr>KPI_Analysis!Print_Area</vt:lpstr>
      <vt:lpstr>Menu!Print_Area</vt:lpstr>
      <vt:lpstr>Metrics!Print_Area</vt:lpstr>
      <vt:lpstr>Monthly_Analysis!Print_Area</vt:lpstr>
      <vt:lpstr>PY_Actual!Print_Area</vt:lpstr>
      <vt:lpstr>PY_Actual_Cumulative!Print_Area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2024-02-29T12:07:11Z</cp:lastPrinted>
  <dcterms:created xsi:type="dcterms:W3CDTF">2010-05-31T18:52:23Z</dcterms:created>
  <dcterms:modified xsi:type="dcterms:W3CDTF">2024-07-26T16:30:16Z</dcterms:modified>
  <dc:title>Recruitment KPI Dashboard V2 Template</dc:title>
  <dc:subject>Recruitment KPI Dashboard V2</dc:subject>
  <dc:description>Recruitment KPI Dashboard V2 template by Master Productivity Kit — masterproductivitykit.com</dc:description>
  <cp:keywords>Master Productivity Kit, Excel template, Google Sheets template</cp:keywords>
  <cp:category>Business Template</cp:category>
</cp:coreProperties>
</file>