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DC745CAC-6DE8-43FB-AA33-521B835A6569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Dashboard" sheetId="8" r:id="rId1"/>
    <sheet name="Monthly" sheetId="2" r:id="rId2"/>
    <sheet name="HourlyByEmployee" sheetId="5" r:id="rId3"/>
    <sheet name="WeeklyByShift" sheetId="4" r:id="rId4"/>
    <sheet name="WeeklyByEmployee" sheetId="6" r:id="rId5"/>
    <sheet name="Calc" sheetId="11" state="hidden" r:id="rId6"/>
  </sheets>
  <definedNames>
    <definedName name="firstDay">Monthly!$P$2</definedName>
    <definedName name="_xlnm.Print_Area" localSheetId="0">Dashboard!$B$2:$J$67</definedName>
    <definedName name="_xlnm.Print_Area" localSheetId="2">OFFSET(HourlyByEmployee!$B$5,1,1,COUNTA(HourlyByEmployee!$C$8:$C$61)+2,IF(HourlyByEmployee!$N$6="Full Hour",HourlyByEmployee!$I$6+1,2*HourlyByEmployee!$I$6+1))</definedName>
    <definedName name="_xlnm.Print_Area" localSheetId="1">Monthly!$C$6:$AV$24</definedName>
    <definedName name="_xlnm.Print_Area" localSheetId="4">OFFSET(WeeklyByEmployee!$C$6,0,0,IF(WeeklyByEmployee!$J$6="Full Hour",WeeklyByEmployee!$G$6+1,2*WeeklyByEmployee!$G$6+1)+2,8)</definedName>
    <definedName name="_xlnm.Print_Area" localSheetId="3">OFFSET(WeeklyByShift!$C$6,0,0,COUNTA(WeeklyByShift!$C$11:$C$61)+5,9)</definedName>
    <definedName name="_xlnm.Print_Area">Calc!$B$3:$J$54</definedName>
    <definedName name="_xlnm.Print_Titles" localSheetId="2">HourlyByEmployee!$8:$8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" i="2" l="1"/>
  <c r="D8" i="5" l="1"/>
  <c r="E8" i="5" s="1"/>
  <c r="H7" i="11"/>
  <c r="H6" i="11"/>
  <c r="H5" i="11"/>
  <c r="I5" i="11" s="1" a="1"/>
  <c r="I5" i="11" s="1"/>
  <c r="I6" i="11" s="1" a="1"/>
  <c r="I6" i="11" s="1"/>
  <c r="I7" i="11" s="1" a="1"/>
  <c r="I7" i="11" s="1"/>
  <c r="G6" i="11"/>
  <c r="G5" i="11"/>
  <c r="E7" i="11"/>
  <c r="E6" i="11"/>
  <c r="E5" i="11"/>
  <c r="F5" i="11" s="1" a="1"/>
  <c r="F5" i="11" s="1"/>
  <c r="F6" i="11" l="1" a="1"/>
  <c r="F6" i="11" s="1"/>
  <c r="F7" i="11" s="1" a="1"/>
  <c r="F7" i="11" s="1"/>
  <c r="I3" i="11"/>
  <c r="I7" i="2"/>
  <c r="N12" i="11"/>
  <c r="F3" i="11" l="1"/>
  <c r="N5" i="11"/>
  <c r="O5" i="11" s="1"/>
  <c r="N64" i="11"/>
  <c r="O64" i="11" s="1"/>
  <c r="N63" i="11"/>
  <c r="O63" i="11" s="1"/>
  <c r="N62" i="11"/>
  <c r="O62" i="11" s="1"/>
  <c r="N61" i="11"/>
  <c r="O61" i="11" s="1"/>
  <c r="N60" i="11"/>
  <c r="O60" i="11" s="1"/>
  <c r="N59" i="11"/>
  <c r="O59" i="11" s="1"/>
  <c r="N58" i="11"/>
  <c r="O58" i="11" s="1"/>
  <c r="N57" i="11"/>
  <c r="O57" i="11" s="1"/>
  <c r="N56" i="11"/>
  <c r="O56" i="11" s="1"/>
  <c r="N55" i="11"/>
  <c r="O55" i="11" s="1"/>
  <c r="N54" i="11"/>
  <c r="O54" i="11" s="1"/>
  <c r="N53" i="11"/>
  <c r="O53" i="11" s="1"/>
  <c r="N52" i="11"/>
  <c r="O52" i="11" s="1"/>
  <c r="N51" i="11"/>
  <c r="O51" i="11" s="1"/>
  <c r="N50" i="11"/>
  <c r="O50" i="11" s="1"/>
  <c r="N49" i="11"/>
  <c r="O49" i="11" s="1"/>
  <c r="N48" i="11"/>
  <c r="O48" i="11" s="1"/>
  <c r="N47" i="11"/>
  <c r="O47" i="11" s="1"/>
  <c r="N46" i="11"/>
  <c r="O46" i="11" s="1"/>
  <c r="N45" i="11"/>
  <c r="O45" i="11" s="1"/>
  <c r="N44" i="11"/>
  <c r="O44" i="11" s="1"/>
  <c r="N43" i="11"/>
  <c r="O43" i="11" s="1"/>
  <c r="N42" i="11"/>
  <c r="O42" i="11" s="1"/>
  <c r="N41" i="11"/>
  <c r="O41" i="11" s="1"/>
  <c r="N40" i="11"/>
  <c r="O40" i="11" s="1"/>
  <c r="N39" i="11"/>
  <c r="O39" i="11" s="1"/>
  <c r="N38" i="11"/>
  <c r="O38" i="11" s="1"/>
  <c r="N37" i="11"/>
  <c r="O37" i="11" s="1"/>
  <c r="N36" i="11"/>
  <c r="O36" i="11" s="1"/>
  <c r="N35" i="11"/>
  <c r="O35" i="11" s="1"/>
  <c r="N34" i="11"/>
  <c r="O34" i="11" s="1"/>
  <c r="N33" i="11"/>
  <c r="O33" i="11" s="1"/>
  <c r="N32" i="11"/>
  <c r="O32" i="11" s="1"/>
  <c r="N31" i="11"/>
  <c r="O31" i="11" s="1"/>
  <c r="N30" i="11"/>
  <c r="O30" i="11" s="1"/>
  <c r="N29" i="11"/>
  <c r="O29" i="11" s="1"/>
  <c r="N28" i="11"/>
  <c r="O28" i="11" s="1"/>
  <c r="N27" i="11"/>
  <c r="O27" i="11" s="1"/>
  <c r="N26" i="11"/>
  <c r="O26" i="11" s="1"/>
  <c r="N25" i="11"/>
  <c r="O25" i="11" s="1"/>
  <c r="N24" i="11"/>
  <c r="O24" i="11" s="1"/>
  <c r="N23" i="11"/>
  <c r="O23" i="11" s="1"/>
  <c r="N22" i="11"/>
  <c r="O22" i="11" s="1"/>
  <c r="N21" i="11"/>
  <c r="O21" i="11" s="1"/>
  <c r="N20" i="11"/>
  <c r="O20" i="11" s="1"/>
  <c r="N19" i="11"/>
  <c r="O19" i="11" s="1"/>
  <c r="N18" i="11"/>
  <c r="O18" i="11" s="1"/>
  <c r="N17" i="11"/>
  <c r="O17" i="11" s="1"/>
  <c r="N16" i="11"/>
  <c r="O16" i="11" s="1"/>
  <c r="N15" i="11"/>
  <c r="O15" i="11" s="1"/>
  <c r="N14" i="11"/>
  <c r="O14" i="11" s="1"/>
  <c r="N13" i="11"/>
  <c r="O13" i="11" s="1"/>
  <c r="O12" i="11"/>
  <c r="N11" i="11"/>
  <c r="O11" i="11" s="1"/>
  <c r="N10" i="11"/>
  <c r="O10" i="11" s="1"/>
  <c r="N9" i="11"/>
  <c r="O9" i="11" s="1"/>
  <c r="N8" i="11"/>
  <c r="O8" i="11" s="1"/>
  <c r="N7" i="11"/>
  <c r="O7" i="11" s="1"/>
  <c r="N6" i="11"/>
  <c r="O6" i="11" s="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D5" i="11" l="1" a="1"/>
  <c r="D5" i="11" s="1"/>
  <c r="O7" i="2"/>
  <c r="D6" i="11" l="1" a="1"/>
  <c r="D6" i="11" s="1"/>
  <c r="D12" i="4"/>
  <c r="D17" i="4"/>
  <c r="D16" i="4"/>
  <c r="D15" i="4"/>
  <c r="D14" i="4"/>
  <c r="D13" i="4"/>
  <c r="I10" i="2"/>
  <c r="I9" i="2"/>
  <c r="I8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N7" i="2"/>
  <c r="M7" i="2"/>
  <c r="J5" i="11"/>
  <c r="J6" i="11" s="1"/>
  <c r="J7" i="11" s="1"/>
  <c r="J8" i="11" s="1"/>
  <c r="J9" i="11" s="1"/>
  <c r="J10" i="11" s="1"/>
  <c r="J11" i="11" s="1"/>
  <c r="AV9" i="2" l="1"/>
  <c r="AV10" i="2"/>
  <c r="AV8" i="2"/>
  <c r="J12" i="11"/>
  <c r="C15" i="6" s="1"/>
  <c r="D7" i="11"/>
  <c r="D8" i="11" s="1" a="1"/>
  <c r="D8" i="11" s="1"/>
  <c r="G3" i="11"/>
  <c r="J23" i="11"/>
  <c r="C9" i="6"/>
  <c r="C10" i="6"/>
  <c r="C11" i="6"/>
  <c r="C12" i="6"/>
  <c r="C13" i="6"/>
  <c r="C14" i="6"/>
  <c r="J13" i="11" l="1"/>
  <c r="C16" i="6" s="1"/>
  <c r="J24" i="11"/>
  <c r="D10" i="2"/>
  <c r="D9" i="2"/>
  <c r="D8" i="2"/>
  <c r="J14" i="11" l="1"/>
  <c r="O13" i="2"/>
  <c r="D9" i="11"/>
  <c r="J25" i="11"/>
  <c r="J15" i="11" l="1"/>
  <c r="D10" i="11"/>
  <c r="D11" i="11" s="1"/>
  <c r="D12" i="11" s="1"/>
  <c r="D13" i="11" s="1"/>
  <c r="J26" i="11"/>
  <c r="R13" i="2"/>
  <c r="J16" i="11" l="1"/>
  <c r="D14" i="11"/>
  <c r="D15" i="11" s="1"/>
  <c r="D16" i="11" s="1"/>
  <c r="D17" i="11" s="1"/>
  <c r="D18" i="11" s="1"/>
  <c r="D19" i="11" s="1"/>
  <c r="D20" i="11" s="1"/>
  <c r="D21" i="11" s="1"/>
  <c r="D22" i="11" s="1"/>
  <c r="D23" i="11" s="1"/>
  <c r="D24" i="11" s="1"/>
  <c r="D25" i="11" s="1"/>
  <c r="D26" i="11" s="1"/>
  <c r="D27" i="11" s="1"/>
  <c r="D28" i="11" s="1"/>
  <c r="D29" i="11" s="1"/>
  <c r="D30" i="11" s="1"/>
  <c r="D31" i="11" s="1"/>
  <c r="D32" i="11" s="1"/>
  <c r="D33" i="11" s="1"/>
  <c r="D34" i="11" s="1"/>
  <c r="D35" i="11" s="1"/>
  <c r="D36" i="11" s="1"/>
  <c r="D37" i="11" s="1"/>
  <c r="D38" i="11" s="1"/>
  <c r="D39" i="11" s="1"/>
  <c r="D40" i="11" s="1"/>
  <c r="D41" i="11" s="1"/>
  <c r="D42" i="11" s="1"/>
  <c r="D43" i="11" s="1"/>
  <c r="D44" i="11" s="1"/>
  <c r="D45" i="11" s="1"/>
  <c r="D46" i="11" s="1"/>
  <c r="D47" i="11" s="1"/>
  <c r="D48" i="11" s="1"/>
  <c r="D49" i="11" s="1"/>
  <c r="D50" i="11" s="1"/>
  <c r="D51" i="11" s="1"/>
  <c r="D52" i="11" s="1"/>
  <c r="D53" i="11" s="1"/>
  <c r="D54" i="11" s="1"/>
  <c r="J27" i="11"/>
  <c r="P19" i="2"/>
  <c r="N18" i="2"/>
  <c r="N14" i="2"/>
  <c r="N15" i="2"/>
  <c r="N16" i="2"/>
  <c r="N17" i="2"/>
  <c r="N19" i="2"/>
  <c r="N20" i="2"/>
  <c r="N13" i="2"/>
  <c r="M15" i="2"/>
  <c r="M14" i="2"/>
  <c r="M16" i="2"/>
  <c r="M17" i="2"/>
  <c r="M18" i="2"/>
  <c r="M19" i="2"/>
  <c r="M20" i="2"/>
  <c r="M13" i="2"/>
  <c r="L20" i="2"/>
  <c r="L14" i="2"/>
  <c r="L15" i="2"/>
  <c r="L16" i="2"/>
  <c r="L17" i="2"/>
  <c r="L18" i="2"/>
  <c r="L19" i="2"/>
  <c r="L13" i="2"/>
  <c r="L10" i="2" l="1"/>
  <c r="L9" i="2"/>
  <c r="L8" i="2"/>
  <c r="M10" i="2"/>
  <c r="M8" i="2"/>
  <c r="M9" i="2"/>
  <c r="N9" i="2"/>
  <c r="N8" i="2"/>
  <c r="N10" i="2"/>
  <c r="J17" i="11"/>
  <c r="J28" i="11"/>
  <c r="J18" i="11" l="1"/>
  <c r="J29" i="11"/>
  <c r="P20" i="2"/>
  <c r="T16" i="2"/>
  <c r="J19" i="11" l="1"/>
  <c r="J30" i="11"/>
  <c r="D3" i="11"/>
  <c r="AK15" i="2"/>
  <c r="AK16" i="2"/>
  <c r="AK17" i="2"/>
  <c r="AK18" i="2"/>
  <c r="AK19" i="2"/>
  <c r="AK20" i="2"/>
  <c r="AK14" i="2"/>
  <c r="AK13" i="2"/>
  <c r="AR20" i="2"/>
  <c r="AR15" i="2"/>
  <c r="AR16" i="2"/>
  <c r="AR17" i="2"/>
  <c r="AR18" i="2"/>
  <c r="AR19" i="2"/>
  <c r="AR14" i="2"/>
  <c r="AR13" i="2"/>
  <c r="AJ20" i="2"/>
  <c r="AJ18" i="2"/>
  <c r="AJ19" i="2"/>
  <c r="AJ14" i="2"/>
  <c r="AJ15" i="2"/>
  <c r="AJ16" i="2"/>
  <c r="AJ17" i="2"/>
  <c r="AJ13" i="2"/>
  <c r="AB20" i="2"/>
  <c r="AB15" i="2"/>
  <c r="AB16" i="2"/>
  <c r="AB17" i="2"/>
  <c r="AB18" i="2"/>
  <c r="AB19" i="2"/>
  <c r="AB14" i="2"/>
  <c r="AB13" i="2"/>
  <c r="T20" i="2"/>
  <c r="T14" i="2"/>
  <c r="T15" i="2"/>
  <c r="T17" i="2"/>
  <c r="T18" i="2"/>
  <c r="T19" i="2"/>
  <c r="T13" i="2"/>
  <c r="AQ17" i="2"/>
  <c r="AQ18" i="2"/>
  <c r="AQ19" i="2"/>
  <c r="AQ20" i="2"/>
  <c r="AQ14" i="2"/>
  <c r="AQ15" i="2"/>
  <c r="AQ16" i="2"/>
  <c r="AQ13" i="2"/>
  <c r="AI17" i="2"/>
  <c r="AI20" i="2"/>
  <c r="AI14" i="2"/>
  <c r="AI15" i="2"/>
  <c r="AI16" i="2"/>
  <c r="AI18" i="2"/>
  <c r="AI19" i="2"/>
  <c r="AI13" i="2"/>
  <c r="AA17" i="2"/>
  <c r="AA18" i="2"/>
  <c r="AA19" i="2"/>
  <c r="AA20" i="2"/>
  <c r="AA14" i="2"/>
  <c r="AA15" i="2"/>
  <c r="AA16" i="2"/>
  <c r="AA13" i="2"/>
  <c r="S17" i="2"/>
  <c r="S14" i="2"/>
  <c r="S15" i="2"/>
  <c r="S16" i="2"/>
  <c r="S18" i="2"/>
  <c r="S19" i="2"/>
  <c r="S20" i="2"/>
  <c r="S13" i="2"/>
  <c r="AC15" i="2"/>
  <c r="AC14" i="2"/>
  <c r="AC16" i="2"/>
  <c r="AC17" i="2"/>
  <c r="AC18" i="2"/>
  <c r="AC19" i="2"/>
  <c r="AC20" i="2"/>
  <c r="AC13" i="2"/>
  <c r="AP14" i="2"/>
  <c r="AP20" i="2"/>
  <c r="AP15" i="2"/>
  <c r="AP16" i="2"/>
  <c r="AP19" i="2"/>
  <c r="AP17" i="2"/>
  <c r="AP18" i="2"/>
  <c r="AP13" i="2"/>
  <c r="AH14" i="2"/>
  <c r="AH15" i="2"/>
  <c r="AH16" i="2"/>
  <c r="AH17" i="2"/>
  <c r="AH18" i="2"/>
  <c r="AH19" i="2"/>
  <c r="AH20" i="2"/>
  <c r="AH13" i="2"/>
  <c r="Z14" i="2"/>
  <c r="Z20" i="2"/>
  <c r="Z15" i="2"/>
  <c r="Z16" i="2"/>
  <c r="Z17" i="2"/>
  <c r="Z18" i="2"/>
  <c r="Z19" i="2"/>
  <c r="Z13" i="2"/>
  <c r="R14" i="2"/>
  <c r="R17" i="2"/>
  <c r="R18" i="2"/>
  <c r="R19" i="2"/>
  <c r="R20" i="2"/>
  <c r="R15" i="2"/>
  <c r="R16" i="2"/>
  <c r="AO19" i="2"/>
  <c r="AO14" i="2"/>
  <c r="AO15" i="2"/>
  <c r="AO16" i="2"/>
  <c r="AO17" i="2"/>
  <c r="AO18" i="2"/>
  <c r="AO20" i="2"/>
  <c r="AO13" i="2"/>
  <c r="AG19" i="2"/>
  <c r="AG14" i="2"/>
  <c r="AG15" i="2"/>
  <c r="AG16" i="2"/>
  <c r="AG17" i="2"/>
  <c r="AG18" i="2"/>
  <c r="AG20" i="2"/>
  <c r="AG13" i="2"/>
  <c r="Y19" i="2"/>
  <c r="Y14" i="2"/>
  <c r="Y15" i="2"/>
  <c r="Y16" i="2"/>
  <c r="Y17" i="2"/>
  <c r="Y18" i="2"/>
  <c r="Y20" i="2"/>
  <c r="Y13" i="2"/>
  <c r="Q14" i="2"/>
  <c r="Q19" i="2"/>
  <c r="Q20" i="2"/>
  <c r="Q15" i="2"/>
  <c r="Q16" i="2"/>
  <c r="Q17" i="2"/>
  <c r="Q18" i="2"/>
  <c r="Q13" i="2"/>
  <c r="U15" i="2"/>
  <c r="U14" i="2"/>
  <c r="U16" i="2"/>
  <c r="U17" i="2"/>
  <c r="U18" i="2"/>
  <c r="U19" i="2"/>
  <c r="U20" i="2"/>
  <c r="U13" i="2"/>
  <c r="AN16" i="2"/>
  <c r="AN14" i="2"/>
  <c r="AN15" i="2"/>
  <c r="AN17" i="2"/>
  <c r="AN18" i="2"/>
  <c r="AN19" i="2"/>
  <c r="AN20" i="2"/>
  <c r="AN13" i="2"/>
  <c r="AF16" i="2"/>
  <c r="AF17" i="2"/>
  <c r="AF18" i="2"/>
  <c r="AF19" i="2"/>
  <c r="AF20" i="2"/>
  <c r="AF14" i="2"/>
  <c r="AF15" i="2"/>
  <c r="AF13" i="2"/>
  <c r="X16" i="2"/>
  <c r="X14" i="2"/>
  <c r="X15" i="2"/>
  <c r="X17" i="2"/>
  <c r="X18" i="2"/>
  <c r="X19" i="2"/>
  <c r="X20" i="2"/>
  <c r="X13" i="2"/>
  <c r="P16" i="2"/>
  <c r="P14" i="2"/>
  <c r="P15" i="2"/>
  <c r="P17" i="2"/>
  <c r="P18" i="2"/>
  <c r="P13" i="2"/>
  <c r="AV16" i="2"/>
  <c r="AV14" i="2"/>
  <c r="AV15" i="2"/>
  <c r="AV17" i="2"/>
  <c r="AV18" i="2"/>
  <c r="AV19" i="2"/>
  <c r="AV20" i="2"/>
  <c r="AV13" i="2"/>
  <c r="AM14" i="2"/>
  <c r="AM15" i="2"/>
  <c r="AM16" i="2"/>
  <c r="AM17" i="2"/>
  <c r="AM18" i="2"/>
  <c r="AM19" i="2"/>
  <c r="AM20" i="2"/>
  <c r="AM13" i="2"/>
  <c r="AE19" i="2"/>
  <c r="AE20" i="2"/>
  <c r="AE14" i="2"/>
  <c r="AE15" i="2"/>
  <c r="AE17" i="2"/>
  <c r="AE18" i="2"/>
  <c r="AE16" i="2"/>
  <c r="AE13" i="2"/>
  <c r="W14" i="2"/>
  <c r="W15" i="2"/>
  <c r="W16" i="2"/>
  <c r="W17" i="2"/>
  <c r="W18" i="2"/>
  <c r="W19" i="2"/>
  <c r="W20" i="2"/>
  <c r="W13" i="2"/>
  <c r="O14" i="2"/>
  <c r="O15" i="2"/>
  <c r="O16" i="2"/>
  <c r="O17" i="2"/>
  <c r="O18" i="2"/>
  <c r="O19" i="2"/>
  <c r="O20" i="2"/>
  <c r="AS15" i="2"/>
  <c r="AS18" i="2"/>
  <c r="AS19" i="2"/>
  <c r="AS20" i="2"/>
  <c r="AS14" i="2"/>
  <c r="AS16" i="2"/>
  <c r="AS17" i="2"/>
  <c r="AS13" i="2"/>
  <c r="AU14" i="2"/>
  <c r="AU15" i="2"/>
  <c r="AU16" i="2"/>
  <c r="AU17" i="2"/>
  <c r="AU18" i="2"/>
  <c r="AU19" i="2"/>
  <c r="AU20" i="2"/>
  <c r="AU13" i="2"/>
  <c r="AT18" i="2"/>
  <c r="AT16" i="2"/>
  <c r="AT17" i="2"/>
  <c r="AT19" i="2"/>
  <c r="AT20" i="2"/>
  <c r="AT14" i="2"/>
  <c r="AT15" i="2"/>
  <c r="AT13" i="2"/>
  <c r="AL18" i="2"/>
  <c r="AL14" i="2"/>
  <c r="AL15" i="2"/>
  <c r="AL16" i="2"/>
  <c r="AL17" i="2"/>
  <c r="AL19" i="2"/>
  <c r="AL20" i="2"/>
  <c r="AL13" i="2"/>
  <c r="AD18" i="2"/>
  <c r="AD14" i="2"/>
  <c r="AD15" i="2"/>
  <c r="AD16" i="2"/>
  <c r="AD17" i="2"/>
  <c r="AD20" i="2"/>
  <c r="AD19" i="2"/>
  <c r="AD13" i="2"/>
  <c r="V18" i="2"/>
  <c r="V14" i="2"/>
  <c r="V15" i="2"/>
  <c r="V16" i="2"/>
  <c r="V17" i="2"/>
  <c r="V19" i="2"/>
  <c r="V20" i="2"/>
  <c r="V13" i="2"/>
  <c r="O8" i="2" l="1"/>
  <c r="O10" i="2"/>
  <c r="O9" i="2"/>
  <c r="P10" i="2"/>
  <c r="P9" i="2"/>
  <c r="P8" i="2"/>
  <c r="AN9" i="2"/>
  <c r="AN10" i="2"/>
  <c r="AN8" i="2"/>
  <c r="Y9" i="2"/>
  <c r="Y10" i="2"/>
  <c r="Y8" i="2"/>
  <c r="X8" i="2"/>
  <c r="X9" i="2"/>
  <c r="X10" i="2"/>
  <c r="Q9" i="2"/>
  <c r="Q10" i="2"/>
  <c r="Q8" i="2"/>
  <c r="AO8" i="2"/>
  <c r="AO9" i="2"/>
  <c r="AO10" i="2"/>
  <c r="W10" i="2"/>
  <c r="W8" i="2"/>
  <c r="W9" i="2"/>
  <c r="AE8" i="2"/>
  <c r="AE10" i="2"/>
  <c r="AE9" i="2"/>
  <c r="AM8" i="2"/>
  <c r="AM9" i="2"/>
  <c r="AM10" i="2"/>
  <c r="AF8" i="2"/>
  <c r="AF10" i="2"/>
  <c r="AF9" i="2"/>
  <c r="U8" i="2"/>
  <c r="U9" i="2"/>
  <c r="U10" i="2"/>
  <c r="AG9" i="2"/>
  <c r="AG8" i="2"/>
  <c r="AG10" i="2"/>
  <c r="V8" i="2"/>
  <c r="V10" i="2"/>
  <c r="V9" i="2"/>
  <c r="AD8" i="2"/>
  <c r="AD9" i="2"/>
  <c r="AD10" i="2"/>
  <c r="AL10" i="2"/>
  <c r="AL8" i="2"/>
  <c r="AL9" i="2"/>
  <c r="AT10" i="2"/>
  <c r="AT8" i="2"/>
  <c r="AT9" i="2"/>
  <c r="AU10" i="2"/>
  <c r="AU8" i="2"/>
  <c r="AU9" i="2"/>
  <c r="AS10" i="2"/>
  <c r="AS8" i="2"/>
  <c r="AS9" i="2"/>
  <c r="R9" i="2"/>
  <c r="R10" i="2"/>
  <c r="R8" i="2"/>
  <c r="AB9" i="2"/>
  <c r="AB10" i="2"/>
  <c r="AB8" i="2"/>
  <c r="AJ8" i="2"/>
  <c r="AJ9" i="2"/>
  <c r="AJ10" i="2"/>
  <c r="AR10" i="2"/>
  <c r="AR8" i="2"/>
  <c r="AR9" i="2"/>
  <c r="AK10" i="2"/>
  <c r="AK8" i="2"/>
  <c r="AK9" i="2"/>
  <c r="Z9" i="2"/>
  <c r="Z8" i="2"/>
  <c r="Z10" i="2"/>
  <c r="AH8" i="2"/>
  <c r="AH9" i="2"/>
  <c r="AH10" i="2"/>
  <c r="AP9" i="2"/>
  <c r="AP10" i="2"/>
  <c r="AP8" i="2"/>
  <c r="AC10" i="2"/>
  <c r="AC8" i="2"/>
  <c r="AC9" i="2"/>
  <c r="S8" i="2"/>
  <c r="S9" i="2"/>
  <c r="S10" i="2"/>
  <c r="AA8" i="2"/>
  <c r="AA9" i="2"/>
  <c r="AA10" i="2"/>
  <c r="AI8" i="2"/>
  <c r="AI9" i="2"/>
  <c r="AI10" i="2"/>
  <c r="AQ10" i="2"/>
  <c r="AQ8" i="2"/>
  <c r="AQ9" i="2"/>
  <c r="T9" i="2"/>
  <c r="T8" i="2"/>
  <c r="T10" i="2"/>
  <c r="J20" i="11"/>
  <c r="J31" i="11"/>
  <c r="F8" i="5"/>
  <c r="G8" i="5" s="1"/>
  <c r="H8" i="5" s="1"/>
  <c r="I8" i="5" s="1"/>
  <c r="J8" i="5" s="1"/>
  <c r="K8" i="5" s="1"/>
  <c r="L8" i="5" s="1"/>
  <c r="M8" i="5" s="1"/>
  <c r="N8" i="5" s="1"/>
  <c r="O8" i="5" s="1"/>
  <c r="P8" i="5" s="1"/>
  <c r="Q8" i="5" s="1"/>
  <c r="R8" i="5" s="1"/>
  <c r="S8" i="5" s="1"/>
  <c r="T8" i="5" s="1"/>
  <c r="U8" i="5" s="1"/>
  <c r="V8" i="5" s="1"/>
  <c r="W8" i="5" s="1"/>
  <c r="X8" i="5" s="1"/>
  <c r="Y8" i="5" s="1"/>
  <c r="Z8" i="5" s="1"/>
  <c r="AA8" i="5" s="1"/>
  <c r="AB8" i="5" s="1"/>
  <c r="AC8" i="5" s="1"/>
  <c r="AD8" i="5" s="1"/>
  <c r="AE8" i="5" s="1"/>
  <c r="AF8" i="5" s="1"/>
  <c r="AG8" i="5" s="1"/>
  <c r="AH8" i="5" s="1"/>
  <c r="AI8" i="5" s="1"/>
  <c r="AJ8" i="5" s="1"/>
  <c r="AK8" i="5" s="1"/>
  <c r="AL8" i="5" s="1"/>
  <c r="AM8" i="5" s="1"/>
  <c r="AN8" i="5" s="1"/>
  <c r="AO8" i="5" s="1"/>
  <c r="AP8" i="5" s="1"/>
  <c r="AQ8" i="5" s="1"/>
  <c r="AR8" i="5" s="1"/>
  <c r="AS8" i="5" s="1"/>
  <c r="AT8" i="5" s="1"/>
  <c r="AU8" i="5" s="1"/>
  <c r="AV8" i="5" s="1"/>
  <c r="AW8" i="5" s="1"/>
  <c r="AX8" i="5" s="1"/>
  <c r="AY8" i="5" s="1"/>
  <c r="J21" i="11" l="1"/>
  <c r="J32" i="11"/>
  <c r="J22" i="11" l="1"/>
  <c r="J33" i="11"/>
  <c r="J34" i="11" l="1"/>
  <c r="J35" i="11" l="1"/>
  <c r="J36" i="11" l="1"/>
  <c r="J37" i="11" l="1"/>
  <c r="J38" i="11" l="1"/>
  <c r="J39" i="11" l="1"/>
  <c r="J40" i="11" l="1"/>
  <c r="J41" i="11" l="1"/>
  <c r="J42" i="11" l="1"/>
  <c r="J43" i="11" l="1"/>
  <c r="J44" i="11" l="1"/>
  <c r="J45" i="11" l="1"/>
  <c r="J46" i="11" l="1"/>
  <c r="J47" i="11" l="1"/>
  <c r="J48" i="11" l="1"/>
  <c r="J49" i="11" l="1"/>
  <c r="J50" i="11" l="1"/>
  <c r="J51" i="11" l="1"/>
  <c r="J52" i="11" l="1"/>
  <c r="J53" i="1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<sst xmlns="http://schemas.openxmlformats.org/spreadsheetml/2006/main" count="203" uniqueCount="97">
  <si>
    <t>Mon</t>
  </si>
  <si>
    <t>Tue</t>
  </si>
  <si>
    <t>Wed</t>
  </si>
  <si>
    <t>Thu</t>
  </si>
  <si>
    <t>Fri</t>
  </si>
  <si>
    <t>Sat</t>
  </si>
  <si>
    <t>Sun</t>
  </si>
  <si>
    <t>Year:</t>
  </si>
  <si>
    <t>Employee</t>
  </si>
  <si>
    <t>Hour</t>
  </si>
  <si>
    <t>Monday</t>
  </si>
  <si>
    <t>Tuesday</t>
  </si>
  <si>
    <t>Wednesday</t>
  </si>
  <si>
    <t>Thursday</t>
  </si>
  <si>
    <t>Friday</t>
  </si>
  <si>
    <t>Saturday</t>
  </si>
  <si>
    <t>Sunday</t>
  </si>
  <si>
    <t>Shift A</t>
  </si>
  <si>
    <t>Shift B</t>
  </si>
  <si>
    <t>Shift C</t>
  </si>
  <si>
    <t>Shift</t>
  </si>
  <si>
    <t>Custom</t>
  </si>
  <si>
    <t>DASHBOARD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</si>
  <si>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</si>
  <si>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</si>
  <si>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</si>
  <si>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</si>
  <si>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</si>
  <si>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</si>
  <si>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</si>
  <si>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</si>
  <si>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</si>
  <si>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</si>
  <si>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</si>
  <si>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</si>
  <si>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Morning</t>
  </si>
  <si>
    <t>Evening</t>
  </si>
  <si>
    <t>8:00-17:00</t>
  </si>
  <si>
    <t>16:00-1:00</t>
  </si>
  <si>
    <t>Night</t>
  </si>
  <si>
    <t>00:00-9:00</t>
  </si>
  <si>
    <t>Month:</t>
  </si>
  <si>
    <t>WORK</t>
  </si>
  <si>
    <t>OFF</t>
  </si>
  <si>
    <t>START</t>
  </si>
  <si>
    <t>EMPLOYEES</t>
  </si>
  <si>
    <t>MONTHLY ROTATION SCHEDULE</t>
  </si>
  <si>
    <t xml:space="preserve">WEEKLY SCHEDULE FOR A TEAM </t>
  </si>
  <si>
    <t xml:space="preserve">WEEKLY SCHEDULE BY EMPLOYEE 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</si>
  <si>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</si>
  <si>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</si>
  <si>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238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238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</si>
  <si>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</si>
  <si>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238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238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238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</si>
  <si>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</si>
  <si>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238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</si>
  <si>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</si>
  <si>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30 minutes</t>
  </si>
  <si>
    <t>TIME SPACE</t>
  </si>
  <si>
    <t>Start - End</t>
  </si>
  <si>
    <t>Total Hours</t>
  </si>
  <si>
    <t>w</t>
  </si>
  <si>
    <t xml:space="preserve"> </t>
  </si>
  <si>
    <t>Darcie-Mae Cooper</t>
  </si>
  <si>
    <t>Rahim Hoover</t>
  </si>
  <si>
    <t>Hallam Rogers</t>
  </si>
  <si>
    <t>Kaiya Russo</t>
  </si>
  <si>
    <t>Jemima Schofield</t>
  </si>
  <si>
    <t>Roisin Acevedo</t>
  </si>
  <si>
    <t>Joan Browne</t>
  </si>
  <si>
    <t>Marshall Cole</t>
  </si>
  <si>
    <t>Alanna Knowles</t>
  </si>
  <si>
    <t>Dina Romero</t>
  </si>
  <si>
    <t>HOURLY SCHEDULE BY EMPLOYEE</t>
  </si>
  <si>
    <t>SETTINGS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</si>
  <si>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</si>
  <si>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SHIFTS</t>
  </si>
  <si>
    <t>30 Minutes</t>
  </si>
  <si>
    <t>Full Hour</t>
  </si>
  <si>
    <t>DAY BREAKS</t>
  </si>
  <si>
    <t>ID</t>
  </si>
  <si>
    <t>Employees</t>
  </si>
  <si>
    <t>Time Space</t>
  </si>
  <si>
    <t>Day Breaks</t>
  </si>
  <si>
    <t>Hours</t>
  </si>
  <si>
    <t>NUMBER of HOURS</t>
  </si>
  <si>
    <t>START HOUR</t>
  </si>
  <si>
    <t>Shifts</t>
  </si>
  <si>
    <t>ROTATION SCHEDULE TEMPLATE</t>
  </si>
  <si>
    <t>Working Hours</t>
  </si>
  <si>
    <t>Emp No blank</t>
  </si>
  <si>
    <t>5CCCCCCxx</t>
  </si>
  <si>
    <t>Dropdown in Hourly</t>
  </si>
  <si>
    <t>Months</t>
  </si>
  <si>
    <t>CUSTOM  SHIFT</t>
  </si>
  <si>
    <t>No blank Day Breaks</t>
  </si>
  <si>
    <t>No blank Shifts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</si>
</sst>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_z_ł_-;\-* #,##0.00\ _z_ł_-;_-* &quot;-&quot;??\ _z_ł_-;_-@_-"/>
    <numFmt numFmtId="165" formatCode="[$-F400]h:mm:ss\ AM/PM"/>
    <numFmt numFmtId="166" formatCode="d"/>
    <numFmt numFmtId="167" formatCode="0.0"/>
  </numFmts>
  <fonts count="43"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238"/>
      <scheme val="minor"/>
    </font>
    <font>
      <sz val="10"/>
      <color rgb="FF000000"/>
      <name val="Arial"/>
      <charset val="238"/>
    </font>
    <font>
      <sz val="8"/>
      <name val="Arial"/>
      <family val="2"/>
      <charset val="238"/>
      <scheme val="minor"/>
    </font>
    <font>
      <sz val="8"/>
      <color theme="1"/>
      <name val="Arial"/>
      <family val="2"/>
      <charset val="238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2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i/>
      <sz val="12"/>
      <color theme="0"/>
      <name val="Arial"/>
      <family val="2"/>
      <scheme val="minor"/>
    </font>
    <font>
      <b/>
      <i/>
      <sz val="11"/>
      <color theme="0"/>
      <name val="Arial"/>
      <family val="2"/>
      <scheme val="minor"/>
    </font>
    <font>
      <b/>
      <sz val="12"/>
      <color theme="0"/>
      <name val="Arial"/>
      <family val="2"/>
      <charset val="162"/>
      <scheme val="minor"/>
    </font>
    <font>
      <sz val="13"/>
      <color theme="1"/>
      <name val="Arial"/>
      <family val="2"/>
      <charset val="238"/>
      <scheme val="minor"/>
    </font>
    <font>
      <b/>
      <sz val="16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i/>
      <sz val="11.0"/>
      <color theme="0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theme="1"/>
      <name val="Arial"/>
      <family val="2"/>
      <charset val="238"/>
      <scheme val="minor"/>
    </font>
    <font>
      <sz val="10"/>
      <color theme="1"/>
      <name val="Arial"/>
      <family val="2"/>
      <scheme val="minor"/>
    </font>
    <font>
      <b/>
      <sz val="11"/>
      <name val="Arial"/>
      <family val="2"/>
      <scheme val="minor"/>
    </font>
    <font>
      <i/>
      <sz val="11"/>
      <color theme="8" tint="-0.24994659260841701"/>
      <name val="Arial"/>
      <family val="2"/>
      <scheme val="minor"/>
    </font>
    <font>
      <sz val="11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D9E9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3" tint="0.39994506668294322"/>
      </left>
      <right style="medium">
        <color theme="3" tint="0.39994506668294322"/>
      </right>
      <top style="medium">
        <color theme="3" tint="0.39994506668294322"/>
      </top>
      <bottom style="medium">
        <color theme="3" tint="0.399945066682943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medium">
        <color theme="3" tint="0.39994506668294322"/>
      </left>
      <right style="medium">
        <color theme="3" tint="0.59996337778862885"/>
      </right>
      <top style="medium">
        <color theme="3" tint="0.39994506668294322"/>
      </top>
      <bottom style="medium">
        <color theme="3" tint="0.39994506668294322"/>
      </bottom>
      <diagonal/>
    </border>
    <border>
      <left style="medium">
        <color theme="3" tint="0.59996337778862885"/>
      </left>
      <right style="medium">
        <color theme="3" tint="0.59996337778862885"/>
      </right>
      <top style="medium">
        <color theme="3" tint="0.39994506668294322"/>
      </top>
      <bottom style="medium">
        <color theme="3" tint="0.39994506668294322"/>
      </bottom>
      <diagonal/>
    </border>
    <border>
      <left style="medium">
        <color theme="3" tint="0.59996337778862885"/>
      </left>
      <right style="medium">
        <color theme="3" tint="0.39994506668294322"/>
      </right>
      <top style="medium">
        <color theme="3" tint="0.39994506668294322"/>
      </top>
      <bottom style="medium">
        <color theme="3" tint="0.39994506668294322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3" tint="0.39994506668294322"/>
      </top>
      <bottom style="thin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3" tint="0.3999450666829432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24994659260841701"/>
      </top>
      <bottom style="thin">
        <color theme="0" tint="-4.9989318521683403E-2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3" tint="0.39994506668294322"/>
      </left>
      <right style="medium">
        <color theme="3" tint="0.39994506668294322"/>
      </right>
      <top style="medium">
        <color theme="3" tint="0.39994506668294322"/>
      </top>
      <bottom style="thin">
        <color theme="0" tint="-0.24994659260841701"/>
      </bottom>
      <diagonal/>
    </border>
    <border>
      <left style="medium">
        <color theme="3" tint="0.39994506668294322"/>
      </left>
      <right style="medium">
        <color theme="3" tint="0.39994506668294322"/>
      </right>
      <top style="thin">
        <color theme="0" tint="-0.24994659260841701"/>
      </top>
      <bottom style="medium">
        <color theme="3" tint="0.3999450666829432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9">
    <xf numFmtId="0" fontId="0" fillId="0" borderId="0"/>
    <xf numFmtId="165" fontId="5" fillId="0" borderId="0" applyBorder="0" applyProtection="0"/>
    <xf numFmtId="164" fontId="4" fillId="0" borderId="0" applyFont="0" applyFill="0" applyBorder="0" applyAlignment="0" applyProtection="0"/>
    <xf numFmtId="0" fontId="8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" fillId="0" borderId="0"/>
    <xf numFmtId="0" fontId="1" fillId="0" borderId="0"/>
  </cellStyleXfs>
  <cellXfs count="2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0" xfId="3" applyFill="1" applyAlignment="1">
      <alignment vertical="center"/>
    </xf>
    <xf numFmtId="49" fontId="8" fillId="3" borderId="0" xfId="3" applyNumberFormat="1" applyFill="1" applyAlignment="1">
      <alignment horizontal="center" vertical="center"/>
    </xf>
    <xf numFmtId="0" fontId="8" fillId="3" borderId="0" xfId="3" applyFill="1" applyAlignment="1">
      <alignment horizontal="center" vertical="center"/>
    </xf>
    <xf numFmtId="0" fontId="9" fillId="3" borderId="0" xfId="3" applyFont="1" applyFill="1" applyAlignment="1">
      <alignment vertical="center"/>
    </xf>
    <xf numFmtId="49" fontId="10" fillId="4" borderId="0" xfId="3" applyNumberFormat="1" applyFont="1" applyFill="1" applyAlignment="1">
      <alignment horizontal="left" vertical="center" indent="1"/>
    </xf>
    <xf numFmtId="0" fontId="9" fillId="4" borderId="0" xfId="3" applyFont="1" applyFill="1" applyAlignment="1">
      <alignment horizontal="center" vertical="center"/>
    </xf>
    <xf numFmtId="0" fontId="11" fillId="5" borderId="0" xfId="3" applyFont="1" applyFill="1" applyAlignment="1">
      <alignment horizontal="right" vertical="center"/>
    </xf>
    <xf numFmtId="0" fontId="9" fillId="3" borderId="0" xfId="3" applyFont="1" applyFill="1" applyAlignment="1">
      <alignment horizontal="center" vertical="center"/>
    </xf>
    <xf numFmtId="0" fontId="12" fillId="3" borderId="0" xfId="3" applyFont="1" applyFill="1" applyAlignment="1">
      <alignment vertical="center"/>
    </xf>
    <xf numFmtId="0" fontId="14" fillId="6" borderId="0" xfId="3" applyFont="1" applyFill="1" applyAlignment="1">
      <alignment horizontal="right" vertical="center"/>
    </xf>
    <xf numFmtId="0" fontId="13" fillId="3" borderId="0" xfId="3" applyFont="1" applyFill="1" applyAlignment="1">
      <alignment horizontal="center" vertical="center"/>
    </xf>
    <xf numFmtId="0" fontId="3" fillId="3" borderId="0" xfId="4" applyFill="1" applyAlignment="1">
      <alignment vertical="center"/>
    </xf>
    <xf numFmtId="0" fontId="8" fillId="3" borderId="0" xfId="3" applyFill="1"/>
    <xf numFmtId="0" fontId="8" fillId="0" borderId="2" xfId="3" applyBorder="1"/>
    <xf numFmtId="0" fontId="8" fillId="0" borderId="6" xfId="3" applyBorder="1"/>
    <xf numFmtId="0" fontId="8" fillId="0" borderId="7" xfId="3" applyBorder="1"/>
    <xf numFmtId="0" fontId="8" fillId="0" borderId="9" xfId="3" applyBorder="1"/>
    <xf numFmtId="0" fontId="8" fillId="0" borderId="0" xfId="3"/>
    <xf numFmtId="0" fontId="8" fillId="0" borderId="8" xfId="3" applyBorder="1"/>
    <xf numFmtId="0" fontId="8" fillId="0" borderId="10" xfId="3" applyBorder="1"/>
    <xf numFmtId="0" fontId="8" fillId="0" borderId="5" xfId="3" applyBorder="1"/>
    <xf numFmtId="0" fontId="8" fillId="0" borderId="4" xfId="3" applyBorder="1"/>
    <xf numFmtId="49" fontId="13" fillId="6" borderId="0" xfId="3" applyNumberFormat="1" applyFont="1" applyFill="1" applyAlignment="1">
      <alignment horizontal="left" vertical="center" indent="1"/>
    </xf>
    <xf numFmtId="0" fontId="13" fillId="6" borderId="0" xfId="3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0" fontId="0" fillId="0" borderId="9" xfId="0" applyBorder="1"/>
    <xf numFmtId="0" fontId="0" fillId="0" borderId="10" xfId="0" applyBorder="1"/>
    <xf numFmtId="20" fontId="0" fillId="0" borderId="5" xfId="0" applyNumberFormat="1" applyBorder="1" applyAlignment="1">
      <alignment horizontal="center" vertical="center" shrinkToFit="1"/>
    </xf>
    <xf numFmtId="0" fontId="0" fillId="0" borderId="5" xfId="0" applyBorder="1"/>
    <xf numFmtId="0" fontId="0" fillId="0" borderId="4" xfId="0" applyBorder="1"/>
    <xf numFmtId="0" fontId="0" fillId="3" borderId="0" xfId="0" applyFill="1"/>
    <xf numFmtId="0" fontId="11" fillId="3" borderId="0" xfId="3" applyFont="1" applyFill="1" applyAlignment="1">
      <alignment horizontal="right" vertical="center"/>
    </xf>
    <xf numFmtId="0" fontId="14" fillId="3" borderId="0" xfId="3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17" fontId="0" fillId="0" borderId="8" xfId="0" quotePrefix="1" applyNumberForma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0" fillId="3" borderId="0" xfId="0" applyFill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0" fillId="3" borderId="5" xfId="0" applyFill="1" applyBorder="1"/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 vertical="center" shrinkToFit="1"/>
    </xf>
    <xf numFmtId="49" fontId="10" fillId="4" borderId="0" xfId="3" applyNumberFormat="1" applyFont="1" applyFill="1" applyAlignment="1">
      <alignment horizontal="left" vertical="center" indent="2"/>
    </xf>
    <xf numFmtId="0" fontId="23" fillId="3" borderId="0" xfId="6" applyFont="1" applyFill="1" applyAlignment="1" applyProtection="1">
      <alignment vertical="center"/>
      <protection locked="0"/>
    </xf>
    <xf numFmtId="0" fontId="24" fillId="3" borderId="0" xfId="6" applyFont="1" applyFill="1" applyAlignment="1" applyProtection="1">
      <alignment vertical="center"/>
      <protection locked="0"/>
    </xf>
    <xf numFmtId="0" fontId="25" fillId="3" borderId="0" xfId="6" applyFont="1" applyFill="1" applyAlignment="1" applyProtection="1">
      <alignment vertical="center"/>
      <protection locked="0"/>
    </xf>
    <xf numFmtId="49" fontId="13" fillId="6" borderId="0" xfId="3" applyNumberFormat="1" applyFont="1" applyFill="1" applyAlignment="1">
      <alignment horizontal="left" vertical="center" indent="2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8" fillId="10" borderId="0" xfId="3" applyFill="1"/>
    <xf numFmtId="0" fontId="16" fillId="10" borderId="0" xfId="5" applyFont="1" applyFill="1" applyBorder="1" applyAlignment="1" applyProtection="1">
      <alignment vertical="center"/>
    </xf>
    <xf numFmtId="0" fontId="8" fillId="10" borderId="0" xfId="3" applyFill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49" fontId="10" fillId="4" borderId="0" xfId="3" applyNumberFormat="1" applyFont="1" applyFill="1" applyAlignment="1">
      <alignment horizontal="left" vertical="center" indent="7"/>
    </xf>
    <xf numFmtId="49" fontId="13" fillId="6" borderId="0" xfId="3" applyNumberFormat="1" applyFont="1" applyFill="1" applyAlignment="1">
      <alignment horizontal="left" vertical="center" indent="7"/>
    </xf>
    <xf numFmtId="49" fontId="10" fillId="4" borderId="0" xfId="3" applyNumberFormat="1" applyFont="1" applyFill="1" applyAlignment="1">
      <alignment horizontal="left" vertical="center" indent="3"/>
    </xf>
    <xf numFmtId="49" fontId="13" fillId="6" borderId="0" xfId="3" applyNumberFormat="1" applyFont="1" applyFill="1" applyAlignment="1">
      <alignment horizontal="left" vertical="center" indent="3"/>
    </xf>
    <xf numFmtId="0" fontId="0" fillId="0" borderId="0" xfId="0" applyAlignment="1">
      <alignment horizontal="center" vertical="center" shrinkToFit="1"/>
    </xf>
    <xf numFmtId="0" fontId="8" fillId="10" borderId="0" xfId="3" applyFill="1" applyAlignment="1">
      <alignment shrinkToFit="1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hidden="1"/>
    </xf>
    <xf numFmtId="0" fontId="0" fillId="0" borderId="13" xfId="0" applyBorder="1" applyAlignment="1" applyProtection="1">
      <alignment horizontal="center" vertical="center" shrinkToFit="1"/>
      <protection locked="0"/>
    </xf>
    <xf numFmtId="20" fontId="0" fillId="0" borderId="13" xfId="0" applyNumberFormat="1" applyBorder="1" applyAlignment="1" applyProtection="1">
      <alignment horizontal="center" vertical="center" shrinkToFit="1"/>
      <protection hidden="1"/>
    </xf>
    <xf numFmtId="0" fontId="0" fillId="0" borderId="13" xfId="0" applyBorder="1" applyAlignment="1" applyProtection="1">
      <alignment horizontal="center" vertical="center"/>
      <protection locked="0"/>
    </xf>
    <xf numFmtId="0" fontId="8" fillId="8" borderId="0" xfId="3" applyFill="1"/>
    <xf numFmtId="0" fontId="8" fillId="8" borderId="6" xfId="3" applyFill="1" applyBorder="1"/>
    <xf numFmtId="49" fontId="13" fillId="11" borderId="0" xfId="3" applyNumberFormat="1" applyFont="1" applyFill="1" applyAlignment="1">
      <alignment horizontal="left" vertical="center" indent="2"/>
    </xf>
    <xf numFmtId="0" fontId="1" fillId="0" borderId="11" xfId="8" applyBorder="1" applyAlignment="1">
      <alignment horizontal="left" wrapText="1" indent="1"/>
    </xf>
    <xf numFmtId="0" fontId="1" fillId="3" borderId="0" xfId="8" applyFill="1"/>
    <xf numFmtId="0" fontId="1" fillId="0" borderId="12" xfId="8" applyBorder="1" applyAlignment="1">
      <alignment horizontal="left" indent="1"/>
    </xf>
    <xf numFmtId="0" fontId="1" fillId="0" borderId="12" xfId="8" applyBorder="1" applyAlignment="1">
      <alignment horizontal="left" vertical="center" wrapText="1" indent="1"/>
    </xf>
    <xf numFmtId="0" fontId="1" fillId="0" borderId="12" xfId="8" applyBorder="1" applyAlignment="1">
      <alignment horizontal="left" vertical="top" wrapText="1" indent="2"/>
    </xf>
    <xf numFmtId="0" fontId="21" fillId="0" borderId="12" xfId="8" applyFont="1" applyBorder="1" applyAlignment="1">
      <alignment horizontal="left" indent="1"/>
    </xf>
    <xf numFmtId="0" fontId="1" fillId="0" borderId="3" xfId="8" applyBorder="1" applyAlignment="1">
      <alignment horizontal="left" indent="1"/>
    </xf>
    <xf numFmtId="0" fontId="32" fillId="3" borderId="0" xfId="0" applyFont="1" applyFill="1"/>
    <xf numFmtId="0" fontId="33" fillId="3" borderId="0" xfId="0" applyFont="1" applyFill="1"/>
    <xf numFmtId="0" fontId="0" fillId="3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5" fillId="7" borderId="1" xfId="0" applyFont="1" applyFill="1" applyBorder="1" applyAlignment="1">
      <alignment horizontal="center" vertical="center"/>
    </xf>
    <xf numFmtId="0" fontId="38" fillId="3" borderId="11" xfId="0" applyFont="1" applyFill="1" applyBorder="1" applyAlignment="1">
      <alignment horizontal="center" vertical="center"/>
    </xf>
    <xf numFmtId="0" fontId="38" fillId="3" borderId="12" xfId="0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20" fontId="35" fillId="0" borderId="15" xfId="0" applyNumberFormat="1" applyFont="1" applyBorder="1" applyAlignment="1" applyProtection="1">
      <alignment horizontal="center" vertical="center" shrinkToFit="1"/>
      <protection locked="0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right" vertical="center" shrinkToFit="1"/>
    </xf>
    <xf numFmtId="20" fontId="0" fillId="8" borderId="0" xfId="0" applyNumberFormat="1" applyFill="1" applyAlignment="1">
      <alignment horizontal="center" vertical="center"/>
    </xf>
    <xf numFmtId="0" fontId="0" fillId="8" borderId="0" xfId="0" applyFill="1" applyAlignment="1">
      <alignment horizontal="right" vertical="center"/>
    </xf>
    <xf numFmtId="1" fontId="0" fillId="8" borderId="0" xfId="0" applyNumberFormat="1" applyFill="1" applyAlignment="1">
      <alignment horizontal="center" vertical="center"/>
    </xf>
    <xf numFmtId="2" fontId="0" fillId="8" borderId="0" xfId="0" applyNumberFormat="1" applyFill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2" fontId="0" fillId="8" borderId="6" xfId="0" applyNumberForma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20" fontId="0" fillId="0" borderId="8" xfId="0" applyNumberFormat="1" applyBorder="1" applyAlignment="1" applyProtection="1">
      <alignment horizontal="center" vertical="center"/>
      <protection hidden="1"/>
    </xf>
    <xf numFmtId="0" fontId="0" fillId="8" borderId="0" xfId="0" applyFill="1" applyAlignment="1">
      <alignment vertical="center"/>
    </xf>
    <xf numFmtId="0" fontId="0" fillId="8" borderId="0" xfId="0" applyFill="1" applyAlignment="1">
      <alignment horizontal="center" vertical="center" shrinkToFit="1"/>
    </xf>
    <xf numFmtId="0" fontId="19" fillId="8" borderId="0" xfId="0" applyFont="1" applyFill="1" applyAlignment="1">
      <alignment vertical="center"/>
    </xf>
    <xf numFmtId="0" fontId="0" fillId="8" borderId="0" xfId="0" applyFill="1" applyAlignment="1">
      <alignment vertical="center" shrinkToFit="1"/>
    </xf>
    <xf numFmtId="0" fontId="0" fillId="8" borderId="6" xfId="0" applyFill="1" applyBorder="1" applyAlignment="1">
      <alignment vertical="center"/>
    </xf>
    <xf numFmtId="0" fontId="0" fillId="8" borderId="6" xfId="0" applyFill="1" applyBorder="1" applyAlignment="1">
      <alignment horizontal="center" vertical="center" shrinkToFit="1"/>
    </xf>
    <xf numFmtId="0" fontId="7" fillId="8" borderId="6" xfId="0" applyFont="1" applyFill="1" applyBorder="1" applyAlignment="1">
      <alignment horizontal="center" vertical="center"/>
    </xf>
    <xf numFmtId="166" fontId="0" fillId="8" borderId="8" xfId="0" applyNumberFormat="1" applyFill="1" applyBorder="1" applyAlignment="1">
      <alignment horizontal="center" vertical="center" shrinkToFit="1"/>
    </xf>
    <xf numFmtId="0" fontId="19" fillId="8" borderId="8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center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hidden="1"/>
    </xf>
    <xf numFmtId="0" fontId="0" fillId="8" borderId="4" xfId="0" applyFill="1" applyBorder="1" applyAlignment="1">
      <alignment horizontal="center" vertical="center"/>
    </xf>
    <xf numFmtId="0" fontId="0" fillId="8" borderId="2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9" xfId="0" applyFill="1" applyBorder="1" applyAlignment="1">
      <alignment vertical="center" shrinkToFit="1"/>
    </xf>
    <xf numFmtId="0" fontId="19" fillId="8" borderId="9" xfId="0" applyFont="1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6" xfId="0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Continuous" vertical="center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horizontal="center" vertical="center" shrinkToFit="1"/>
      <protection hidden="1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6" xfId="0" quotePrefix="1" applyBorder="1" applyAlignment="1" applyProtection="1">
      <alignment horizontal="center" vertical="center" shrinkToFit="1"/>
      <protection locked="0"/>
    </xf>
    <xf numFmtId="0" fontId="0" fillId="8" borderId="9" xfId="0" applyFill="1" applyBorder="1"/>
    <xf numFmtId="0" fontId="0" fillId="8" borderId="0" xfId="0" applyFill="1"/>
    <xf numFmtId="0" fontId="0" fillId="8" borderId="0" xfId="0" applyFill="1" applyAlignment="1">
      <alignment horizontal="center"/>
    </xf>
    <xf numFmtId="0" fontId="0" fillId="8" borderId="2" xfId="0" applyFill="1" applyBorder="1"/>
    <xf numFmtId="0" fontId="0" fillId="8" borderId="6" xfId="0" applyFill="1" applyBorder="1"/>
    <xf numFmtId="0" fontId="0" fillId="8" borderId="6" xfId="0" applyFill="1" applyBorder="1" applyAlignment="1">
      <alignment horizontal="center"/>
    </xf>
    <xf numFmtId="0" fontId="0" fillId="0" borderId="18" xfId="0" applyBorder="1" applyAlignment="1" applyProtection="1">
      <alignment horizontal="center" vertical="center" shrinkToFit="1"/>
      <protection hidden="1"/>
    </xf>
    <xf numFmtId="0" fontId="0" fillId="0" borderId="18" xfId="0" applyBorder="1" applyAlignment="1" applyProtection="1">
      <alignment horizontal="center" vertical="center" shrinkToFit="1"/>
      <protection locked="0"/>
    </xf>
    <xf numFmtId="0" fontId="18" fillId="14" borderId="15" xfId="0" applyFont="1" applyFill="1" applyBorder="1" applyAlignment="1">
      <alignment horizontal="center" vertical="center" shrinkToFit="1"/>
    </xf>
    <xf numFmtId="0" fontId="0" fillId="8" borderId="8" xfId="0" applyFill="1" applyBorder="1"/>
    <xf numFmtId="0" fontId="0" fillId="8" borderId="7" xfId="0" applyFill="1" applyBorder="1"/>
    <xf numFmtId="20" fontId="0" fillId="3" borderId="0" xfId="0" applyNumberFormat="1" applyFill="1"/>
    <xf numFmtId="20" fontId="0" fillId="3" borderId="11" xfId="0" applyNumberFormat="1" applyFill="1" applyBorder="1" applyAlignment="1">
      <alignment horizontal="center" vertical="center"/>
    </xf>
    <xf numFmtId="20" fontId="0" fillId="3" borderId="12" xfId="0" applyNumberFormat="1" applyFill="1" applyBorder="1" applyAlignment="1">
      <alignment horizontal="center" vertical="center"/>
    </xf>
    <xf numFmtId="20" fontId="0" fillId="3" borderId="3" xfId="0" applyNumberFormat="1" applyFill="1" applyBorder="1" applyAlignment="1">
      <alignment horizontal="center" vertical="center"/>
    </xf>
    <xf numFmtId="20" fontId="18" fillId="14" borderId="15" xfId="0" applyNumberFormat="1" applyFont="1" applyFill="1" applyBorder="1" applyAlignment="1">
      <alignment horizontal="center" vertical="center" shrinkToFit="1"/>
    </xf>
    <xf numFmtId="20" fontId="40" fillId="0" borderId="15" xfId="0" applyNumberFormat="1" applyFont="1" applyBorder="1" applyAlignment="1" applyProtection="1">
      <alignment horizontal="center" vertical="center"/>
      <protection locked="0"/>
    </xf>
    <xf numFmtId="0" fontId="40" fillId="0" borderId="15" xfId="0" applyFont="1" applyBorder="1" applyAlignment="1" applyProtection="1">
      <alignment horizontal="center" vertical="center"/>
      <protection locked="0"/>
    </xf>
    <xf numFmtId="1" fontId="40" fillId="0" borderId="15" xfId="0" applyNumberFormat="1" applyFont="1" applyBorder="1" applyAlignment="1" applyProtection="1">
      <alignment horizontal="center" vertical="center"/>
      <protection locked="0"/>
    </xf>
    <xf numFmtId="20" fontId="0" fillId="0" borderId="18" xfId="0" applyNumberFormat="1" applyBorder="1" applyAlignment="1" applyProtection="1">
      <alignment horizontal="center" vertical="center" shrinkToFit="1"/>
      <protection hidden="1"/>
    </xf>
    <xf numFmtId="0" fontId="0" fillId="0" borderId="18" xfId="0" applyBorder="1" applyAlignment="1" applyProtection="1">
      <alignment horizontal="center" vertical="center"/>
      <protection locked="0"/>
    </xf>
    <xf numFmtId="0" fontId="38" fillId="3" borderId="0" xfId="0" applyFont="1" applyFill="1" applyAlignment="1">
      <alignment horizontal="center" vertical="center"/>
    </xf>
    <xf numFmtId="0" fontId="18" fillId="14" borderId="25" xfId="3" applyFont="1" applyFill="1" applyBorder="1" applyAlignment="1">
      <alignment horizontal="center" vertical="center"/>
    </xf>
    <xf numFmtId="0" fontId="34" fillId="14" borderId="25" xfId="3" applyFont="1" applyFill="1" applyBorder="1" applyAlignment="1">
      <alignment horizontal="center" vertical="center"/>
    </xf>
    <xf numFmtId="0" fontId="10" fillId="4" borderId="0" xfId="3" applyFont="1" applyFill="1" applyAlignment="1">
      <alignment horizontal="left" vertical="center"/>
    </xf>
    <xf numFmtId="0" fontId="13" fillId="6" borderId="0" xfId="3" applyFont="1" applyFill="1" applyAlignment="1">
      <alignment horizontal="left" vertical="center"/>
    </xf>
    <xf numFmtId="0" fontId="41" fillId="12" borderId="27" xfId="3" applyFont="1" applyFill="1" applyBorder="1" applyAlignment="1" applyProtection="1">
      <alignment horizontal="center" vertical="center"/>
      <protection hidden="1"/>
    </xf>
    <xf numFmtId="0" fontId="41" fillId="12" borderId="14" xfId="3" applyFont="1" applyFill="1" applyBorder="1" applyAlignment="1" applyProtection="1">
      <alignment horizontal="center" vertical="center"/>
      <protection hidden="1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20" fontId="19" fillId="0" borderId="0" xfId="0" applyNumberFormat="1" applyFont="1" applyAlignment="1" applyProtection="1">
      <alignment horizontal="center" vertical="center" shrinkToFit="1"/>
      <protection hidden="1"/>
    </xf>
    <xf numFmtId="0" fontId="13" fillId="6" borderId="0" xfId="3" applyFont="1" applyFill="1" applyAlignment="1">
      <alignment horizontal="left" vertical="center" indent="4"/>
    </xf>
    <xf numFmtId="0" fontId="10" fillId="4" borderId="0" xfId="3" applyFont="1" applyFill="1" applyAlignment="1">
      <alignment horizontal="left" vertical="center" indent="4"/>
    </xf>
    <xf numFmtId="49" fontId="10" fillId="4" borderId="0" xfId="3" applyNumberFormat="1" applyFont="1" applyFill="1" applyAlignment="1">
      <alignment horizontal="left" vertical="center" indent="4"/>
    </xf>
    <xf numFmtId="49" fontId="13" fillId="6" borderId="0" xfId="3" applyNumberFormat="1" applyFont="1" applyFill="1" applyAlignment="1">
      <alignment horizontal="left" vertical="center" indent="4"/>
    </xf>
    <xf numFmtId="1" fontId="35" fillId="0" borderId="15" xfId="0" applyNumberFormat="1" applyFont="1" applyBorder="1" applyAlignment="1" applyProtection="1">
      <alignment horizontal="center" vertical="center" shrinkToFit="1"/>
      <protection locked="0"/>
    </xf>
    <xf numFmtId="0" fontId="8" fillId="0" borderId="26" xfId="3" applyBorder="1" applyAlignment="1" applyProtection="1">
      <alignment horizontal="left" vertical="center"/>
      <protection locked="0"/>
    </xf>
    <xf numFmtId="0" fontId="8" fillId="0" borderId="16" xfId="3" applyBorder="1" applyAlignment="1" applyProtection="1">
      <alignment horizontal="left" vertical="center"/>
      <protection locked="0"/>
    </xf>
    <xf numFmtId="0" fontId="0" fillId="3" borderId="11" xfId="0" applyFill="1" applyBorder="1" applyAlignment="1">
      <alignment horizontal="center" vertical="center"/>
    </xf>
    <xf numFmtId="0" fontId="38" fillId="3" borderId="9" xfId="0" applyFont="1" applyFill="1" applyBorder="1" applyAlignment="1">
      <alignment horizontal="center" vertical="center"/>
    </xf>
    <xf numFmtId="0" fontId="0" fillId="3" borderId="8" xfId="0" applyFill="1" applyBorder="1"/>
    <xf numFmtId="0" fontId="39" fillId="3" borderId="29" xfId="0" applyFont="1" applyFill="1" applyBorder="1" applyAlignment="1">
      <alignment horizontal="center" vertical="center"/>
    </xf>
    <xf numFmtId="0" fontId="35" fillId="7" borderId="3" xfId="0" applyFont="1" applyFill="1" applyBorder="1" applyAlignment="1">
      <alignment horizontal="center" vertical="center"/>
    </xf>
    <xf numFmtId="0" fontId="39" fillId="3" borderId="4" xfId="0" applyFont="1" applyFill="1" applyBorder="1" applyAlignment="1">
      <alignment horizontal="center" vertical="center"/>
    </xf>
    <xf numFmtId="0" fontId="0" fillId="15" borderId="17" xfId="0" applyFill="1" applyBorder="1" applyAlignment="1" applyProtection="1">
      <alignment horizontal="center" vertical="center" shrinkToFit="1"/>
      <protection hidden="1"/>
    </xf>
    <xf numFmtId="0" fontId="0" fillId="9" borderId="17" xfId="0" applyFill="1" applyBorder="1" applyAlignment="1" applyProtection="1">
      <alignment horizontal="center" vertical="center" shrinkToFit="1"/>
      <protection hidden="1"/>
    </xf>
    <xf numFmtId="0" fontId="0" fillId="2" borderId="17" xfId="0" applyFill="1" applyBorder="1" applyAlignment="1" applyProtection="1">
      <alignment horizontal="center" vertical="center" shrinkToFit="1"/>
      <protection hidden="1"/>
    </xf>
    <xf numFmtId="0" fontId="36" fillId="14" borderId="30" xfId="0" applyFont="1" applyFill="1" applyBorder="1" applyAlignment="1" applyProtection="1">
      <alignment horizontal="center" vertical="center" shrinkToFit="1"/>
      <protection locked="0"/>
    </xf>
    <xf numFmtId="0" fontId="20" fillId="14" borderId="0" xfId="0" applyFont="1" applyFill="1" applyAlignment="1">
      <alignment horizontal="center" vertical="center" shrinkToFit="1"/>
    </xf>
    <xf numFmtId="0" fontId="0" fillId="8" borderId="28" xfId="0" applyFill="1" applyBorder="1" applyAlignment="1" applyProtection="1">
      <alignment horizontal="center" vertical="center"/>
      <protection locked="0"/>
    </xf>
    <xf numFmtId="0" fontId="0" fillId="8" borderId="28" xfId="0" applyFill="1" applyBorder="1" applyAlignment="1" applyProtection="1">
      <alignment horizontal="centerContinuous" vertical="center"/>
      <protection locked="0"/>
    </xf>
    <xf numFmtId="0" fontId="37" fillId="14" borderId="30" xfId="0" applyFont="1" applyFill="1" applyBorder="1" applyAlignment="1">
      <alignment horizontal="center" vertical="center" shrinkToFit="1"/>
    </xf>
    <xf numFmtId="166" fontId="0" fillId="15" borderId="28" xfId="0" applyNumberFormat="1" applyFill="1" applyBorder="1" applyAlignment="1" applyProtection="1">
      <alignment horizontal="center" vertical="center" shrinkToFit="1"/>
      <protection hidden="1"/>
    </xf>
    <xf numFmtId="0" fontId="18" fillId="14" borderId="30" xfId="0" applyFont="1" applyFill="1" applyBorder="1" applyAlignment="1">
      <alignment horizontal="center" vertical="center" shrinkToFit="1"/>
    </xf>
    <xf numFmtId="0" fontId="29" fillId="14" borderId="30" xfId="0" applyFont="1" applyFill="1" applyBorder="1" applyAlignment="1">
      <alignment horizontal="center" vertical="center" wrapText="1"/>
    </xf>
    <xf numFmtId="0" fontId="8" fillId="0" borderId="31" xfId="0" applyFont="1" applyBorder="1" applyAlignment="1" applyProtection="1">
      <alignment horizontal="center" vertical="center" shrinkToFit="1"/>
      <protection locked="0"/>
    </xf>
    <xf numFmtId="167" fontId="8" fillId="0" borderId="17" xfId="0" applyNumberFormat="1" applyFont="1" applyBorder="1" applyAlignment="1" applyProtection="1">
      <alignment horizontal="center" vertical="center" shrinkToFit="1"/>
      <protection locked="0"/>
    </xf>
    <xf numFmtId="167" fontId="8" fillId="0" borderId="32" xfId="0" quotePrefix="1" applyNumberFormat="1" applyFont="1" applyBorder="1" applyAlignment="1" applyProtection="1">
      <alignment horizontal="center" vertical="center" shrinkToFit="1"/>
      <protection locked="0"/>
    </xf>
    <xf numFmtId="17" fontId="8" fillId="0" borderId="28" xfId="0" quotePrefix="1" applyNumberFormat="1" applyFont="1" applyBorder="1" applyAlignment="1" applyProtection="1">
      <alignment horizontal="center" vertical="center" shrinkToFit="1"/>
      <protection locked="0"/>
    </xf>
    <xf numFmtId="0" fontId="18" fillId="14" borderId="30" xfId="0" applyFont="1" applyFill="1" applyBorder="1" applyAlignment="1" applyProtection="1">
      <alignment horizontal="center" vertical="center" shrinkToFit="1"/>
      <protection locked="0"/>
    </xf>
    <xf numFmtId="0" fontId="30" fillId="14" borderId="30" xfId="0" applyFont="1" applyFill="1" applyBorder="1" applyAlignment="1">
      <alignment horizontal="center" vertical="center" shrinkToFit="1"/>
    </xf>
    <xf numFmtId="0" fontId="29" fillId="14" borderId="30" xfId="0" applyFont="1" applyFill="1" applyBorder="1" applyAlignment="1">
      <alignment horizontal="center" vertical="center" shrinkToFit="1"/>
    </xf>
    <xf numFmtId="0" fontId="29" fillId="14" borderId="30" xfId="0" applyFont="1" applyFill="1" applyBorder="1" applyAlignment="1">
      <alignment horizontal="center" vertical="center"/>
    </xf>
    <xf numFmtId="166" fontId="0" fillId="15" borderId="32" xfId="0" applyNumberFormat="1" applyFill="1" applyBorder="1" applyAlignment="1" applyProtection="1">
      <alignment horizontal="center" vertical="center" shrinkToFit="1"/>
      <protection hidden="1"/>
    </xf>
    <xf numFmtId="0" fontId="0" fillId="0" borderId="28" xfId="0" applyBorder="1" applyAlignment="1" applyProtection="1">
      <alignment horizontal="center" vertical="center" shrinkToFit="1"/>
      <protection locked="0"/>
    </xf>
    <xf numFmtId="0" fontId="0" fillId="0" borderId="28" xfId="0" applyBorder="1" applyAlignment="1" applyProtection="1">
      <alignment horizontal="center" vertical="center" shrinkToFit="1"/>
      <protection hidden="1"/>
    </xf>
    <xf numFmtId="0" fontId="30" fillId="14" borderId="30" xfId="0" applyFont="1" applyFill="1" applyBorder="1" applyAlignment="1">
      <alignment horizontal="center" vertical="center"/>
    </xf>
    <xf numFmtId="166" fontId="30" fillId="14" borderId="33" xfId="0" applyNumberFormat="1" applyFont="1" applyFill="1" applyBorder="1" applyAlignment="1" applyProtection="1">
      <alignment horizontal="center" vertical="center" shrinkToFit="1"/>
      <protection hidden="1"/>
    </xf>
    <xf numFmtId="166" fontId="30" fillId="14" borderId="34" xfId="0" applyNumberFormat="1" applyFont="1" applyFill="1" applyBorder="1" applyAlignment="1" applyProtection="1">
      <alignment horizontal="center" vertical="center" shrinkToFit="1"/>
      <protection hidden="1"/>
    </xf>
    <xf numFmtId="166" fontId="30" fillId="14" borderId="35" xfId="0" applyNumberFormat="1" applyFont="1" applyFill="1" applyBorder="1" applyAlignment="1" applyProtection="1">
      <alignment horizontal="center" vertical="center" shrinkToFit="1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11" xfId="0" applyFill="1" applyBorder="1" applyAlignment="1" applyProtection="1">
      <alignment horizontal="center" vertical="center" shrinkToFit="1"/>
      <protection hidden="1"/>
    </xf>
    <xf numFmtId="0" fontId="0" fillId="3" borderId="12" xfId="0" applyFill="1" applyBorder="1" applyAlignment="1" applyProtection="1">
      <alignment horizontal="center" vertical="center" shrinkToFit="1"/>
      <protection hidden="1"/>
    </xf>
    <xf numFmtId="0" fontId="0" fillId="3" borderId="3" xfId="0" applyFill="1" applyBorder="1" applyAlignment="1" applyProtection="1">
      <alignment horizontal="center" vertical="center" shrinkToFit="1"/>
      <protection hidden="1"/>
    </xf>
    <xf numFmtId="0" fontId="0" fillId="0" borderId="38" xfId="0" applyBorder="1" applyAlignment="1" applyProtection="1">
      <alignment horizontal="center" vertical="center" shrinkToFit="1"/>
      <protection locked="0"/>
    </xf>
    <xf numFmtId="0" fontId="0" fillId="16" borderId="16" xfId="0" applyFill="1" applyBorder="1" applyAlignment="1">
      <alignment horizontal="center" vertical="center" shrinkToFit="1"/>
    </xf>
    <xf numFmtId="0" fontId="0" fillId="0" borderId="40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8" fillId="16" borderId="39" xfId="0" applyFont="1" applyFill="1" applyBorder="1" applyAlignment="1">
      <alignment horizontal="center" vertical="center" shrinkToFit="1"/>
    </xf>
    <xf numFmtId="0" fontId="0" fillId="16" borderId="39" xfId="0" applyFill="1" applyBorder="1" applyAlignment="1">
      <alignment horizontal="center" vertical="center" shrinkToFit="1"/>
    </xf>
    <xf numFmtId="0" fontId="0" fillId="16" borderId="39" xfId="0" applyFill="1" applyBorder="1" applyAlignment="1">
      <alignment horizontal="center" vertical="center"/>
    </xf>
    <xf numFmtId="20" fontId="0" fillId="0" borderId="40" xfId="0" applyNumberFormat="1" applyBorder="1" applyAlignment="1" applyProtection="1">
      <alignment horizontal="center" vertical="center" shrinkToFit="1"/>
      <protection hidden="1"/>
    </xf>
    <xf numFmtId="20" fontId="0" fillId="16" borderId="39" xfId="0" applyNumberFormat="1" applyFill="1" applyBorder="1" applyAlignment="1">
      <alignment horizontal="center" vertical="center" shrinkToFit="1"/>
    </xf>
    <xf numFmtId="0" fontId="31" fillId="14" borderId="22" xfId="0" applyFont="1" applyFill="1" applyBorder="1" applyAlignment="1">
      <alignment horizontal="center" vertical="center"/>
    </xf>
    <xf numFmtId="0" fontId="31" fillId="14" borderId="23" xfId="0" applyFont="1" applyFill="1" applyBorder="1" applyAlignment="1">
      <alignment horizontal="center" vertical="center"/>
    </xf>
    <xf numFmtId="0" fontId="31" fillId="14" borderId="24" xfId="0" applyFont="1" applyFill="1" applyBorder="1" applyAlignment="1">
      <alignment horizontal="center" vertical="center"/>
    </xf>
    <xf numFmtId="0" fontId="30" fillId="14" borderId="30" xfId="0" applyFont="1" applyFill="1" applyBorder="1" applyAlignment="1" applyProtection="1">
      <alignment horizontal="center" vertical="center" shrinkToFit="1"/>
      <protection hidden="1"/>
    </xf>
    <xf numFmtId="0" fontId="29" fillId="13" borderId="37" xfId="0" applyFont="1" applyFill="1" applyBorder="1" applyAlignment="1">
      <alignment horizontal="left" vertical="center"/>
    </xf>
    <xf numFmtId="0" fontId="29" fillId="13" borderId="36" xfId="0" applyFont="1" applyFill="1" applyBorder="1" applyAlignment="1">
      <alignment horizontal="left" vertical="center"/>
    </xf>
    <xf numFmtId="0" fontId="0" fillId="0" borderId="28" xfId="0" applyBorder="1" applyAlignment="1" applyProtection="1">
      <alignment horizontal="center" vertical="center" shrinkToFit="1"/>
      <protection hidden="1"/>
    </xf>
    <xf numFmtId="0" fontId="0" fillId="0" borderId="16" xfId="0" applyBorder="1" applyAlignment="1" applyProtection="1">
      <alignment horizontal="center" vertical="center" shrinkToFit="1"/>
      <protection hidden="1"/>
    </xf>
    <xf numFmtId="1" fontId="40" fillId="0" borderId="19" xfId="0" applyNumberFormat="1" applyFont="1" applyBorder="1" applyAlignment="1" applyProtection="1">
      <alignment horizontal="center" vertical="center" shrinkToFit="1"/>
      <protection locked="0"/>
    </xf>
    <xf numFmtId="0" fontId="35" fillId="0" borderId="21" xfId="0" applyFont="1" applyBorder="1" applyAlignment="1" applyProtection="1">
      <alignment horizontal="center" vertical="center" shrinkToFit="1"/>
      <protection locked="0"/>
    </xf>
    <xf numFmtId="20" fontId="18" fillId="14" borderId="19" xfId="0" applyNumberFormat="1" applyFont="1" applyFill="1" applyBorder="1" applyAlignment="1">
      <alignment horizontal="center" vertical="center" shrinkToFit="1"/>
    </xf>
    <xf numFmtId="20" fontId="18" fillId="14" borderId="20" xfId="0" applyNumberFormat="1" applyFont="1" applyFill="1" applyBorder="1" applyAlignment="1">
      <alignment horizontal="center" vertical="center" shrinkToFit="1"/>
    </xf>
    <xf numFmtId="20" fontId="18" fillId="14" borderId="21" xfId="0" applyNumberFormat="1" applyFont="1" applyFill="1" applyBorder="1" applyAlignment="1">
      <alignment horizontal="center" vertical="center" shrinkToFit="1"/>
    </xf>
    <xf numFmtId="0" fontId="35" fillId="7" borderId="2" xfId="0" applyFont="1" applyFill="1" applyBorder="1" applyAlignment="1">
      <alignment horizontal="center" vertical="center"/>
    </xf>
    <xf numFmtId="0" fontId="35" fillId="7" borderId="7" xfId="0" applyFont="1" applyFill="1" applyBorder="1" applyAlignment="1">
      <alignment horizontal="center" vertical="center"/>
    </xf>
    <xf numFmtId="0" fontId="8" fillId="8" borderId="27" xfId="3" applyFont="1" applyFill="1" applyBorder="1" applyAlignment="1" applyProtection="1">
      <alignment horizontal="center" vertical="center"/>
      <protection locked="0"/>
    </xf>
    <xf numFmtId="0" fontId="42" fillId="8" borderId="27" xfId="3" applyFont="1" applyFill="1" applyBorder="1" applyAlignment="1" applyProtection="1">
      <alignment horizontal="center" vertical="center"/>
      <protection locked="0"/>
    </xf>
  </cellXfs>
  <cellStyles count="9">
    <cellStyle name="Dziesiętny 2" xfId="2" xr:uid="{00000000-0005-0000-0000-000000000000}"/>
    <cellStyle name="Excel Built-in Normal" xfId="1" xr:uid="{00000000-0005-0000-0000-000001000000}"/>
    <cellStyle name="Hyperlink" xfId="5" builtinId="8"/>
    <cellStyle name="Normal" xfId="0" builtinId="0"/>
    <cellStyle name="Normal 2" xfId="3" xr:uid="{F8BE53C3-48D5-4269-9038-6CB2705D3A3E}"/>
    <cellStyle name="Normal 2 2" xfId="4" xr:uid="{C6F898F6-1190-4E45-83A2-AC791DEB4793}"/>
    <cellStyle name="Normal 2 2 2" xfId="6" xr:uid="{094960F4-FA04-41A0-9D18-25FBF57AA007}"/>
    <cellStyle name="Normal 3 2" xfId="7" xr:uid="{7F803741-BC3C-4A7C-AA97-A9183FE10B07}"/>
    <cellStyle name="Normal 3 2 2" xfId="8" xr:uid="{F575D563-426F-4E08-8FF7-943643F75602}"/>
  </cellStyles>
  <dxfs count="22">
    <dxf>
      <fill>
        <patternFill patternType="none">
          <bgColor auto="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color theme="0"/>
      </font>
    </dxf>
    <dxf>
      <font>
        <b/>
        <i val="0"/>
        <color theme="0"/>
      </font>
      <fill>
        <patternFill>
          <bgColor theme="3" tint="0.3999450666829432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/>
        <i val="0"/>
        <color theme="8" tint="-0.24994659260841701"/>
      </font>
      <fill>
        <patternFill>
          <bgColor theme="0" tint="-0.149967955565050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0"/>
      </font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/>
        <i val="0"/>
        <color theme="0"/>
      </font>
      <fill>
        <patternFill>
          <bgColor theme="3" tint="0.3999450666829432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/>
        <i/>
        <color theme="0"/>
      </font>
      <fill>
        <patternFill>
          <bgColor theme="3" tint="0.3999450666829432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 tint="-0.499984740745262"/>
      </font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59996337778862885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sz val="7.5"/>
      </font>
      <fill>
        <patternFill>
          <bgColor theme="4" tint="0.79998168889431442"/>
        </patternFill>
      </fill>
      <border diagonalUp="0" diagonalDown="0">
        <top style="thin">
          <color theme="0"/>
        </top>
        <bottom style="thin">
          <color theme="0"/>
        </bottom>
        <horizontal style="thin">
          <color theme="0"/>
        </horizontal>
      </border>
    </dxf>
    <dxf>
      <font>
        <sz val="7.5"/>
      </font>
      <fill>
        <patternFill>
          <bgColor theme="6" tint="0.79998168889431442"/>
        </patternFill>
      </fill>
      <border diagonalUp="0" diagonalDown="0">
        <top style="thin">
          <color theme="0"/>
        </top>
        <bottom style="thin">
          <color theme="0"/>
        </bottom>
        <horizontal style="thin">
          <color theme="0"/>
        </horizontal>
      </border>
    </dxf>
    <dxf>
      <font>
        <sz val="8"/>
        <color theme="0"/>
      </font>
      <fill>
        <patternFill>
          <bgColor theme="4"/>
        </patternFill>
      </fill>
    </dxf>
    <dxf>
      <font>
        <sz val="8"/>
      </font>
    </dxf>
  </dxfs>
  <tableStyles count="1" defaultTableStyle="TableStyleMedium9" defaultPivotStyle="PivotStyleLight16">
    <tableStyle name="Shift Schedule" pivot="0" count="4" xr9:uid="{00000000-0011-0000-FFFF-FFFF00000000}">
      <tableStyleElement type="wholeTable" dxfId="21"/>
      <tableStyleElement type="headerRow" dxfId="20"/>
      <tableStyleElement type="firstRowStripe" dxfId="19"/>
      <tableStyleElement type="secondRowStripe" dxfId="18"/>
    </tableStyle>
  </tableStyles>
  <colors>
    <mruColors>
      <color rgb="FFCCCCCC"/>
      <color rgb="FFA6A6A6"/>
      <color rgb="FF0070C0"/>
      <color rgb="FF006699"/>
      <color rgb="FF44546A"/>
      <color rgb="FF009999"/>
      <color rgb="FF333F4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WeeklyByShift!A12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12" Type="http://schemas.openxmlformats.org/officeDocument/2006/relationships/image" Target="../media/image6.png"/><Relationship Id="rId17" Type="http://schemas.openxmlformats.org/officeDocument/2006/relationships/image" Target="../media/image8.png"/><Relationship Id="rId2" Type="http://schemas.openxmlformats.org/officeDocument/2006/relationships/hyperlink" Target="#Monthly!A13"/><Relationship Id="rId6" Type="http://schemas.openxmlformats.org/officeDocument/2006/relationships/hyperlink" Target="#WeeklyByEmployee!A9"/><Relationship Id="rId5" Type="http://schemas.openxmlformats.org/officeDocument/2006/relationships/image" Target="../media/image2.png"/><Relationship Id="rId15" Type="http://schemas.microsoft.com/office/2007/relationships/hdphoto" Target="../media/hdphoto1.wdp"/><Relationship Id="rId10" Type="http://schemas.openxmlformats.org/officeDocument/2006/relationships/image" Target="../media/image5.png"/><Relationship Id="rId4" Type="http://schemas.openxmlformats.org/officeDocument/2006/relationships/hyperlink" Target="#HourlyByEmployee!A9"/><Relationship Id="rId9" Type="http://schemas.openxmlformats.org/officeDocument/2006/relationships/image" Target="../media/image4.png"/><Relationship Id="rId14" Type="http://schemas.openxmlformats.org/officeDocument/2006/relationships/image" Target="../media/image7.png"/><Relationship Id="rId18" Type="http://schemas.openxmlformats.org/officeDocument/2006/relationships/image" Target="../media/image11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7" Type="http://schemas.openxmlformats.org/officeDocument/2006/relationships/image" Target="../media/image8.png"/><Relationship Id="rId1" Type="http://schemas.openxmlformats.org/officeDocument/2006/relationships/image" Target="../media/image5.png"/><Relationship Id="rId6" Type="http://schemas.openxmlformats.org/officeDocument/2006/relationships/image" Target="../media/image9.png"/><Relationship Id="rId4" Type="http://schemas.openxmlformats.org/officeDocument/2006/relationships/image" Target="../media/image6.png"/><Relationship Id="rId9" Type="http://schemas.openxmlformats.org/officeDocument/2006/relationships/image" Target="../media/image10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7" Type="http://schemas.openxmlformats.org/officeDocument/2006/relationships/image" Target="../media/image8.png"/><Relationship Id="rId1" Type="http://schemas.openxmlformats.org/officeDocument/2006/relationships/image" Target="../media/image5.png"/><Relationship Id="rId6" Type="http://schemas.openxmlformats.org/officeDocument/2006/relationships/image" Target="../media/image9.png"/><Relationship Id="rId4" Type="http://schemas.openxmlformats.org/officeDocument/2006/relationships/image" Target="../media/image6.png"/><Relationship Id="rId9" Type="http://schemas.openxmlformats.org/officeDocument/2006/relationships/image" Target="../media/image10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3" Type="http://schemas.openxmlformats.org/officeDocument/2006/relationships/image" Target="../media/image6.png"/><Relationship Id="rId7" Type="http://schemas.openxmlformats.org/officeDocument/2006/relationships/image" Target="../media/image8.png"/><Relationship Id="rId1" Type="http://schemas.openxmlformats.org/officeDocument/2006/relationships/image" Target="../media/image5.png"/><Relationship Id="rId6" Type="http://schemas.openxmlformats.org/officeDocument/2006/relationships/image" Target="../media/image9.png"/><Relationship Id="rId9" Type="http://schemas.openxmlformats.org/officeDocument/2006/relationships/image" Target="../media/image10.png"/><Relationship Id="rId10" Type="http://schemas.openxmlformats.org/officeDocument/2006/relationships/image" Target="../media/image14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7" Type="http://schemas.openxmlformats.org/officeDocument/2006/relationships/image" Target="../media/image8.png"/><Relationship Id="rId1" Type="http://schemas.openxmlformats.org/officeDocument/2006/relationships/image" Target="../media/image5.png"/><Relationship Id="rId6" Type="http://schemas.openxmlformats.org/officeDocument/2006/relationships/image" Target="../media/image9.png"/><Relationship Id="rId4" Type="http://schemas.openxmlformats.org/officeDocument/2006/relationships/image" Target="../media/image6.png"/><Relationship Id="rId9" Type="http://schemas.openxmlformats.org/officeDocument/2006/relationships/image" Target="../media/image10.png"/><Relationship Id="rId10" Type="http://schemas.openxmlformats.org/officeDocument/2006/relationships/image" Target="../media/image15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Dashboard!A5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16781</xdr:colOff>
      <xdr:row>6</xdr:row>
      <xdr:rowOff>144825</xdr:rowOff>
    </xdr:from>
    <xdr:to>
      <xdr:col>2</xdr:col>
      <xdr:colOff>1816781</xdr:colOff>
      <xdr:row>9</xdr:row>
      <xdr:rowOff>121875</xdr:rowOff>
    </xdr:to>
    <xdr:grpSp>
      <xdr:nvGrpSpPr>
        <xdr:cNvPr id="41" name="Group 1">
          <a:hlinkClick xmlns:r="http://schemas.openxmlformats.org/officeDocument/2006/relationships" r:id="rId2" tooltip="Monthly Schedule"/>
          <a:extLst>
            <a:ext uri="{FF2B5EF4-FFF2-40B4-BE49-F238E27FC236}">
              <a16:creationId xmlns:a16="http://schemas.microsoft.com/office/drawing/2014/main" id="{CDD33C85-0403-67B3-DF4F-02A22E2D5727}"/>
            </a:ext>
          </a:extLst>
        </xdr:cNvPr>
        <xdr:cNvGrpSpPr/>
      </xdr:nvGrpSpPr>
      <xdr:grpSpPr>
        <a:xfrm>
          <a:off x="616856" y="1087800"/>
          <a:ext cx="1800000" cy="720000"/>
          <a:chOff x="495300" y="3486150"/>
          <a:chExt cx="1800000" cy="720000"/>
        </a:xfrm>
      </xdr:grpSpPr>
      <xdr:sp macro="" textlink="">
        <xdr:nvSpPr>
          <xdr:cNvPr id="24" name="Rounded Rectangle 1">
            <a:hlinkClick xmlns:r="http://schemas.openxmlformats.org/officeDocument/2006/relationships" r:id="rId2" tooltip="Monthly Schedule"/>
            <a:extLst>
              <a:ext uri="{FF2B5EF4-FFF2-40B4-BE49-F238E27FC236}">
                <a16:creationId xmlns:a16="http://schemas.microsoft.com/office/drawing/2014/main" id="{917EDA3A-DBBB-9E10-9F9B-3934C30A5E80}"/>
              </a:ext>
            </a:extLst>
          </xdr:cNvPr>
          <xdr:cNvSpPr/>
        </xdr:nvSpPr>
        <xdr:spPr>
          <a:xfrm>
            <a:off x="495300" y="3486150"/>
            <a:ext cx="1800000" cy="720000"/>
          </a:xfrm>
          <a:prstGeom prst="roundRect">
            <a:avLst/>
          </a:prstGeom>
          <a:solidFill>
            <a:schemeClr val="accent4">
              <a:lumMod val="40000"/>
              <a:lumOff val="60000"/>
            </a:schemeClr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en-US" sz="1300" b="1" baseline="0">
                <a:solidFill>
                  <a:sysClr val="windowText" lastClr="000000"/>
                </a:solidFill>
                <a:effectLst/>
              </a:rPr>
              <a:t>MONTHLY</a:t>
            </a:r>
            <a:endParaRPr lang="tr-TR" sz="1300" b="1" baseline="0">
              <a:solidFill>
                <a:sysClr val="windowText" lastClr="000000"/>
              </a:solidFill>
              <a:effectLst/>
            </a:endParaRPr>
          </a:p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SCHEDULE</a:t>
            </a:r>
            <a:endParaRPr lang="tr-TR" sz="1300" b="1">
              <a:solidFill>
                <a:sysClr val="windowText" lastClr="000000"/>
              </a:solidFill>
              <a:effectLst/>
            </a:endParaRPr>
          </a:p>
        </xdr:txBody>
      </xdr:sp>
      <xdr:pic>
        <xdr:nvPicPr>
          <xdr:cNvPr id="27" name="Picture 1">
            <a:hlinkClick xmlns:r="http://schemas.openxmlformats.org/officeDocument/2006/relationships" r:id="rId2" tooltip="Monthly Schedule"/>
            <a:extLst>
              <a:ext uri="{FF2B5EF4-FFF2-40B4-BE49-F238E27FC236}">
                <a16:creationId xmlns:a16="http://schemas.microsoft.com/office/drawing/2014/main" id="{E4054942-9F00-09E1-CE39-4BF8B56BEC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8587" y="3605625"/>
            <a:ext cx="504000" cy="504000"/>
          </a:xfrm>
          <a:prstGeom prst="rect">
            <a:avLst/>
          </a:prstGeom>
        </xdr:spPr>
      </xdr:pic>
    </xdr:grpSp>
    <xdr:clientData/>
  </xdr:twoCellAnchor>
  <xdr:twoCellAnchor editAs="oneCell">
    <xdr:from>
      <xdr:col>3</xdr:col>
      <xdr:colOff>297769</xdr:colOff>
      <xdr:row>6</xdr:row>
      <xdr:rowOff>144825</xdr:rowOff>
    </xdr:from>
    <xdr:to>
      <xdr:col>4</xdr:col>
      <xdr:colOff>1783444</xdr:colOff>
      <xdr:row>9</xdr:row>
      <xdr:rowOff>121875</xdr:rowOff>
    </xdr:to>
    <xdr:grpSp>
      <xdr:nvGrpSpPr>
        <xdr:cNvPr id="50" name="Group 2">
          <a:hlinkClick xmlns:r="http://schemas.openxmlformats.org/officeDocument/2006/relationships" r:id="rId4" tooltip="Hourly Schedule"/>
          <a:extLst>
            <a:ext uri="{FF2B5EF4-FFF2-40B4-BE49-F238E27FC236}">
              <a16:creationId xmlns:a16="http://schemas.microsoft.com/office/drawing/2014/main" id="{C77F93BB-C937-CD8D-547E-86626175EDD8}"/>
            </a:ext>
          </a:extLst>
        </xdr:cNvPr>
        <xdr:cNvGrpSpPr/>
      </xdr:nvGrpSpPr>
      <xdr:grpSpPr>
        <a:xfrm>
          <a:off x="2717119" y="1087800"/>
          <a:ext cx="1800000" cy="720000"/>
          <a:chOff x="2612344" y="1106850"/>
          <a:chExt cx="1800000" cy="720000"/>
        </a:xfrm>
      </xdr:grpSpPr>
      <xdr:sp macro="" textlink="">
        <xdr:nvSpPr>
          <xdr:cNvPr id="35" name="Rounded Rectangle 2">
            <a:hlinkClick xmlns:r="http://schemas.openxmlformats.org/officeDocument/2006/relationships" r:id="rId4" tooltip="Hourly Schedule"/>
            <a:extLst>
              <a:ext uri="{FF2B5EF4-FFF2-40B4-BE49-F238E27FC236}">
                <a16:creationId xmlns:a16="http://schemas.microsoft.com/office/drawing/2014/main" id="{B6752200-ED64-1C5E-E930-5A0C25AC4DE2}"/>
              </a:ext>
            </a:extLst>
          </xdr:cNvPr>
          <xdr:cNvSpPr/>
        </xdr:nvSpPr>
        <xdr:spPr>
          <a:xfrm>
            <a:off x="2612344" y="1106850"/>
            <a:ext cx="1800000" cy="720000"/>
          </a:xfrm>
          <a:prstGeom prst="roundRect">
            <a:avLst/>
          </a:prstGeom>
          <a:solidFill>
            <a:srgbClr val="FFC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HOURLY</a:t>
            </a:r>
          </a:p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SCHEDULE</a:t>
            </a:r>
            <a:endParaRPr lang="tr-TR" sz="1300" b="1">
              <a:solidFill>
                <a:sysClr val="windowText" lastClr="000000"/>
              </a:solidFill>
              <a:effectLst/>
            </a:endParaRPr>
          </a:p>
        </xdr:txBody>
      </xdr:sp>
      <xdr:pic>
        <xdr:nvPicPr>
          <xdr:cNvPr id="48" name="Picture 2">
            <a:hlinkClick xmlns:r="http://schemas.openxmlformats.org/officeDocument/2006/relationships" r:id="rId4" tooltip="Hourly Schedule"/>
            <a:extLst>
              <a:ext uri="{FF2B5EF4-FFF2-40B4-BE49-F238E27FC236}">
                <a16:creationId xmlns:a16="http://schemas.microsoft.com/office/drawing/2014/main" id="{1DABE953-BBC1-6D86-B859-02B9CE14E6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54187" y="1201612"/>
            <a:ext cx="540000" cy="540000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297769</xdr:colOff>
      <xdr:row>6</xdr:row>
      <xdr:rowOff>144825</xdr:rowOff>
    </xdr:from>
    <xdr:to>
      <xdr:col>8</xdr:col>
      <xdr:colOff>1783444</xdr:colOff>
      <xdr:row>9</xdr:row>
      <xdr:rowOff>121875</xdr:rowOff>
    </xdr:to>
    <xdr:grpSp>
      <xdr:nvGrpSpPr>
        <xdr:cNvPr id="59" name="Group 4">
          <a:hlinkClick xmlns:r="http://schemas.openxmlformats.org/officeDocument/2006/relationships" r:id="rId6" tooltip="Weekly Schedule Employee"/>
          <a:extLst>
            <a:ext uri="{FF2B5EF4-FFF2-40B4-BE49-F238E27FC236}">
              <a16:creationId xmlns:a16="http://schemas.microsoft.com/office/drawing/2014/main" id="{98644169-7CDA-0E0E-AD56-8371BD999D86}"/>
            </a:ext>
          </a:extLst>
        </xdr:cNvPr>
        <xdr:cNvGrpSpPr/>
      </xdr:nvGrpSpPr>
      <xdr:grpSpPr>
        <a:xfrm>
          <a:off x="6984319" y="1087800"/>
          <a:ext cx="1800000" cy="720000"/>
          <a:chOff x="6879544" y="1106850"/>
          <a:chExt cx="1800000" cy="720000"/>
        </a:xfrm>
      </xdr:grpSpPr>
      <xdr:sp macro="" textlink="">
        <xdr:nvSpPr>
          <xdr:cNvPr id="32" name="Rounded Rectangle 4">
            <a:hlinkClick xmlns:r="http://schemas.openxmlformats.org/officeDocument/2006/relationships" r:id="rId6" tooltip="Weekly Schedule Employee"/>
            <a:extLst>
              <a:ext uri="{FF2B5EF4-FFF2-40B4-BE49-F238E27FC236}">
                <a16:creationId xmlns:a16="http://schemas.microsoft.com/office/drawing/2014/main" id="{EA8729D6-F532-0530-4A7A-215280F5417D}"/>
              </a:ext>
            </a:extLst>
          </xdr:cNvPr>
          <xdr:cNvSpPr/>
        </xdr:nvSpPr>
        <xdr:spPr>
          <a:xfrm>
            <a:off x="6879544" y="1106850"/>
            <a:ext cx="1800000" cy="720000"/>
          </a:xfrm>
          <a:prstGeom prst="roundRect">
            <a:avLst/>
          </a:prstGeom>
          <a:solidFill>
            <a:srgbClr val="C00000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WEEKLY</a:t>
            </a:r>
          </a:p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SCHEDULE</a:t>
            </a:r>
          </a:p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EMPLOYEE</a:t>
            </a:r>
            <a:endParaRPr lang="tr-TR" sz="1300" b="1">
              <a:solidFill>
                <a:sysClr val="windowText" lastClr="000000"/>
              </a:solidFill>
              <a:effectLst/>
            </a:endParaRPr>
          </a:p>
        </xdr:txBody>
      </xdr:sp>
      <xdr:pic>
        <xdr:nvPicPr>
          <xdr:cNvPr id="52" name="Picture 4">
            <a:hlinkClick xmlns:r="http://schemas.openxmlformats.org/officeDocument/2006/relationships" r:id="rId6" tooltip="Weekly Schedule Employee"/>
            <a:extLst>
              <a:ext uri="{FF2B5EF4-FFF2-40B4-BE49-F238E27FC236}">
                <a16:creationId xmlns:a16="http://schemas.microsoft.com/office/drawing/2014/main" id="{9F7B3EA3-C098-CEE9-FE56-E54E68FC9E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11862" y="1201612"/>
            <a:ext cx="540000" cy="540000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297769</xdr:colOff>
      <xdr:row>6</xdr:row>
      <xdr:rowOff>144825</xdr:rowOff>
    </xdr:from>
    <xdr:to>
      <xdr:col>6</xdr:col>
      <xdr:colOff>1783444</xdr:colOff>
      <xdr:row>9</xdr:row>
      <xdr:rowOff>121875</xdr:rowOff>
    </xdr:to>
    <xdr:grpSp>
      <xdr:nvGrpSpPr>
        <xdr:cNvPr id="58" name="Group 3">
          <a:hlinkClick xmlns:r="http://schemas.openxmlformats.org/officeDocument/2006/relationships" r:id="rId8" tooltip="Weekly Schedule Shift"/>
          <a:extLst>
            <a:ext uri="{FF2B5EF4-FFF2-40B4-BE49-F238E27FC236}">
              <a16:creationId xmlns:a16="http://schemas.microsoft.com/office/drawing/2014/main" id="{0EF211F6-7783-F610-729C-A6945F4E1E9B}"/>
            </a:ext>
          </a:extLst>
        </xdr:cNvPr>
        <xdr:cNvGrpSpPr/>
      </xdr:nvGrpSpPr>
      <xdr:grpSpPr>
        <a:xfrm>
          <a:off x="4850719" y="1087800"/>
          <a:ext cx="1800000" cy="720000"/>
          <a:chOff x="4745944" y="1106850"/>
          <a:chExt cx="1800000" cy="720000"/>
        </a:xfrm>
      </xdr:grpSpPr>
      <xdr:sp macro="" textlink="">
        <xdr:nvSpPr>
          <xdr:cNvPr id="38" name="Rounded Rectangle 3">
            <a:hlinkClick xmlns:r="http://schemas.openxmlformats.org/officeDocument/2006/relationships" r:id="rId8" tooltip="Weekly Schedule Shift"/>
            <a:extLst>
              <a:ext uri="{FF2B5EF4-FFF2-40B4-BE49-F238E27FC236}">
                <a16:creationId xmlns:a16="http://schemas.microsoft.com/office/drawing/2014/main" id="{F544F418-BC72-5306-3212-A3E0E01C182A}"/>
              </a:ext>
            </a:extLst>
          </xdr:cNvPr>
          <xdr:cNvSpPr/>
        </xdr:nvSpPr>
        <xdr:spPr>
          <a:xfrm>
            <a:off x="4745944" y="110685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107950" dist="12700" dir="5400000" algn="ctr">
              <a:srgbClr val="1F4E78"/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overflow" horzOverflow="overflow" lIns="36000" tIns="0" rIns="36000" bIns="0" rtlCol="0" anchor="ctr">
            <a:noAutofit/>
          </a:bodyPr>
          <a:lstStyle/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WEEKLY</a:t>
            </a:r>
          </a:p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SCHEDULE</a:t>
            </a:r>
          </a:p>
          <a:p>
            <a:pPr marL="540000" algn="ctr">
              <a:spcAft>
                <a:spcPts val="200"/>
              </a:spcAft>
            </a:pPr>
            <a:r>
              <a:rPr lang="en-US" sz="1300" b="1">
                <a:solidFill>
                  <a:sysClr val="windowText" lastClr="000000"/>
                </a:solidFill>
                <a:effectLst/>
              </a:rPr>
              <a:t>SHIFT</a:t>
            </a:r>
            <a:endParaRPr lang="tr-TR" sz="1300" b="1">
              <a:solidFill>
                <a:sysClr val="windowText" lastClr="000000"/>
              </a:solidFill>
              <a:effectLst/>
            </a:endParaRPr>
          </a:p>
        </xdr:txBody>
      </xdr:sp>
      <xdr:pic>
        <xdr:nvPicPr>
          <xdr:cNvPr id="56" name="Picture 3">
            <a:hlinkClick xmlns:r="http://schemas.openxmlformats.org/officeDocument/2006/relationships" r:id="rId8" tooltip="Weekly Schedule Shift"/>
            <a:extLst>
              <a:ext uri="{FF2B5EF4-FFF2-40B4-BE49-F238E27FC236}">
                <a16:creationId xmlns:a16="http://schemas.microsoft.com/office/drawing/2014/main" id="{2AB2C2F9-6E0D-D85F-FBB4-3E16EC71AF1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78262" y="1201612"/>
            <a:ext cx="540000" cy="540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64565</xdr:colOff>
      <xdr:row>1</xdr:row>
      <xdr:rowOff>60225</xdr:rowOff>
    </xdr:from>
    <xdr:to>
      <xdr:col>2</xdr:col>
      <xdr:colOff>144985</xdr:colOff>
      <xdr:row>2</xdr:row>
      <xdr:rowOff>244575</xdr:rowOff>
    </xdr:to>
    <xdr:pic>
      <xdr:nvPicPr>
        <xdr:cNvPr id="65" name="mainicon">
          <a:extLst>
            <a:ext uri="{FF2B5EF4-FFF2-40B4-BE49-F238E27FC236}">
              <a16:creationId xmlns:a16="http://schemas.microsoft.com/office/drawing/2014/main" id="{E8C2B903-735F-F8D9-39B7-2625E526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215" y="145950"/>
          <a:ext cx="432845" cy="432000"/>
        </a:xfrm>
        <a:prstGeom prst="rect">
          <a:avLst/>
        </a:prstGeom>
      </xdr:spPr>
    </xdr:pic>
    <xdr:clientData/>
  </xdr:twoCellAnchor>
  <xdr:oneCellAnchor>
    <xdr:from>
      <xdr:col>8</xdr:col>
      <xdr:colOff>561975</xdr:colOff>
      <xdr:row>1</xdr:row>
      <xdr:rowOff>104775</xdr:rowOff>
    </xdr:from>
    <xdr:ext cx="1014221" cy="291600"/>
    <xdr:pic>
      <xdr:nvPicPr>
        <xdr:cNvPr id="1065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64565</xdr:colOff>
      <xdr:row>1</xdr:row>
      <xdr:rowOff>60225</xdr:rowOff>
    </xdr:from>
    <xdr:to>
      <xdr:col>2</xdr:col>
      <xdr:colOff>316435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5FC7558-0342-428D-9F9D-18ED44CAC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215" y="145950"/>
          <a:ext cx="432845" cy="432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22800</xdr:colOff>
      <xdr:row>1</xdr:row>
      <xdr:rowOff>47625</xdr:rowOff>
    </xdr:from>
    <xdr:to>
      <xdr:col>19</xdr:col>
      <xdr:colOff>95250</xdr:colOff>
      <xdr:row>2</xdr:row>
      <xdr:rowOff>249975</xdr:rowOff>
    </xdr:to>
    <xdr:grpSp>
      <xdr:nvGrpSpPr>
        <xdr:cNvPr id="31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BBA46C8F-8091-49DF-93B2-6169501D1819}"/>
            </a:ext>
          </a:extLst>
        </xdr:cNvPr>
        <xdr:cNvGrpSpPr/>
      </xdr:nvGrpSpPr>
      <xdr:grpSpPr>
        <a:xfrm>
          <a:off x="6718875" y="133350"/>
          <a:ext cx="1044000" cy="450000"/>
          <a:chOff x="6972831" y="127063"/>
          <a:chExt cx="1044000" cy="450000"/>
        </a:xfrm>
      </xdr:grpSpPr>
      <xdr:sp macro="" textlink="">
        <xdr:nvSpPr>
          <xdr:cNvPr id="32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EC0E4CD2-ECDE-499F-CB93-F59E79F01BB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3" name="Picture 32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8903B2C-C145-366B-4EB5-6C32E4D09EC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22</xdr:col>
      <xdr:colOff>123825</xdr:colOff>
      <xdr:row>1</xdr:row>
      <xdr:rowOff>104775</xdr:rowOff>
    </xdr:from>
    <xdr:ext cx="1014221" cy="291600"/>
    <xdr:pic>
      <xdr:nvPicPr>
        <xdr:cNvPr id="103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64565</xdr:colOff>
      <xdr:row>1</xdr:row>
      <xdr:rowOff>60225</xdr:rowOff>
    </xdr:from>
    <xdr:to>
      <xdr:col>2</xdr:col>
      <xdr:colOff>316435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6483F7FF-F7A9-4A54-AA00-029B4C18D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215" y="145950"/>
          <a:ext cx="432845" cy="432000"/>
        </a:xfrm>
        <a:prstGeom prst="rect">
          <a:avLst/>
        </a:prstGeom>
      </xdr:spPr>
    </xdr:pic>
    <xdr:clientData/>
  </xdr:twoCellAnchor>
  <xdr:twoCellAnchor editAs="oneCell">
    <xdr:from>
      <xdr:col>27</xdr:col>
      <xdr:colOff>19050</xdr:colOff>
      <xdr:row>5</xdr:row>
      <xdr:rowOff>57150</xdr:rowOff>
    </xdr:from>
    <xdr:to>
      <xdr:col>27</xdr:col>
      <xdr:colOff>281670</xdr:colOff>
      <xdr:row>6</xdr:row>
      <xdr:rowOff>85725</xdr:rowOff>
    </xdr:to>
    <xdr:sp macro="" textlink="">
      <xdr:nvSpPr>
        <xdr:cNvPr id="9" name="Left Arrow 1">
          <a:extLst>
            <a:ext uri="{FF2B5EF4-FFF2-40B4-BE49-F238E27FC236}">
              <a16:creationId xmlns:a16="http://schemas.microsoft.com/office/drawing/2014/main" id="{6CC31808-2AA1-454C-B747-115235487661}"/>
            </a:ext>
          </a:extLst>
        </xdr:cNvPr>
        <xdr:cNvSpPr/>
      </xdr:nvSpPr>
      <xdr:spPr>
        <a:xfrm rot="16200000">
          <a:off x="10932660" y="104026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15</xdr:col>
      <xdr:colOff>337125</xdr:colOff>
      <xdr:row>1</xdr:row>
      <xdr:rowOff>47625</xdr:rowOff>
    </xdr:from>
    <xdr:to>
      <xdr:col>18</xdr:col>
      <xdr:colOff>238125</xdr:colOff>
      <xdr:row>2</xdr:row>
      <xdr:rowOff>249975</xdr:rowOff>
    </xdr:to>
    <xdr:grpSp>
      <xdr:nvGrpSpPr>
        <xdr:cNvPr id="28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08EB061C-223C-44C5-966B-4964FEA6F1BC}"/>
            </a:ext>
          </a:extLst>
        </xdr:cNvPr>
        <xdr:cNvGrpSpPr/>
      </xdr:nvGrpSpPr>
      <xdr:grpSpPr>
        <a:xfrm>
          <a:off x="6718875" y="133350"/>
          <a:ext cx="1044000" cy="450000"/>
          <a:chOff x="6972831" y="127063"/>
          <a:chExt cx="1044000" cy="450000"/>
        </a:xfrm>
      </xdr:grpSpPr>
      <xdr:sp macro="" textlink="">
        <xdr:nvSpPr>
          <xdr:cNvPr id="29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30410A-8E33-EE9D-2F0D-7F6B2C522D3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0" name="Picture 29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80872E2-39FA-FBF1-920D-507BF9CEA06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21</xdr:col>
      <xdr:colOff>95250</xdr:colOff>
      <xdr:row>1</xdr:row>
      <xdr:rowOff>104775</xdr:rowOff>
    </xdr:from>
    <xdr:ext cx="1014221" cy="291600"/>
    <xdr:pic>
      <xdr:nvPicPr>
        <xdr:cNvPr id="1030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64565</xdr:colOff>
      <xdr:row>1</xdr:row>
      <xdr:rowOff>60225</xdr:rowOff>
    </xdr:from>
    <xdr:to>
      <xdr:col>2</xdr:col>
      <xdr:colOff>316435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716573B7-D512-4B06-975D-5E76AFA84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215" y="145950"/>
          <a:ext cx="432845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6</xdr:row>
      <xdr:rowOff>108855</xdr:rowOff>
    </xdr:from>
    <xdr:to>
      <xdr:col>5</xdr:col>
      <xdr:colOff>390525</xdr:colOff>
      <xdr:row>7</xdr:row>
      <xdr:rowOff>142875</xdr:rowOff>
    </xdr:to>
    <xdr:sp macro="" textlink="">
      <xdr:nvSpPr>
        <xdr:cNvPr id="9" name="Left Arrow 1">
          <a:extLst>
            <a:ext uri="{FF2B5EF4-FFF2-40B4-BE49-F238E27FC236}">
              <a16:creationId xmlns:a16="http://schemas.microsoft.com/office/drawing/2014/main" id="{2EBA7DB6-754E-49C1-BE79-20A5B6234134}"/>
            </a:ext>
          </a:extLst>
        </xdr:cNvPr>
        <xdr:cNvSpPr/>
      </xdr:nvSpPr>
      <xdr:spPr>
        <a:xfrm>
          <a:off x="4019550" y="1118505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7</xdr:col>
      <xdr:colOff>651450</xdr:colOff>
      <xdr:row>1</xdr:row>
      <xdr:rowOff>47625</xdr:rowOff>
    </xdr:from>
    <xdr:to>
      <xdr:col>8</xdr:col>
      <xdr:colOff>647700</xdr:colOff>
      <xdr:row>2</xdr:row>
      <xdr:rowOff>249975</xdr:rowOff>
    </xdr:to>
    <xdr:grpSp>
      <xdr:nvGrpSpPr>
        <xdr:cNvPr id="32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EEF92B20-C5D7-4723-9A7A-261A15F3DE94}"/>
            </a:ext>
          </a:extLst>
        </xdr:cNvPr>
        <xdr:cNvGrpSpPr/>
      </xdr:nvGrpSpPr>
      <xdr:grpSpPr>
        <a:xfrm>
          <a:off x="6718875" y="133350"/>
          <a:ext cx="1044000" cy="450000"/>
          <a:chOff x="6972831" y="127063"/>
          <a:chExt cx="1044000" cy="450000"/>
        </a:xfrm>
      </xdr:grpSpPr>
      <xdr:sp macro="" textlink="">
        <xdr:nvSpPr>
          <xdr:cNvPr id="33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9CB68AF-849B-8145-7351-4411A94E576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4" name="Picture 33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0D15D7F6-A514-093B-3625-3AB7F63DB21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600075</xdr:colOff>
      <xdr:row>1</xdr:row>
      <xdr:rowOff>104775</xdr:rowOff>
    </xdr:from>
    <xdr:ext cx="1014221" cy="291600"/>
    <xdr:pic>
      <xdr:nvPicPr>
        <xdr:cNvPr id="1034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64565</xdr:colOff>
      <xdr:row>1</xdr:row>
      <xdr:rowOff>60225</xdr:rowOff>
    </xdr:from>
    <xdr:to>
      <xdr:col>2</xdr:col>
      <xdr:colOff>316435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80CECD9-490B-40DB-8935-35479A693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215" y="145950"/>
          <a:ext cx="432845" cy="432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384750</xdr:colOff>
      <xdr:row>1</xdr:row>
      <xdr:rowOff>47625</xdr:rowOff>
    </xdr:from>
    <xdr:to>
      <xdr:col>8</xdr:col>
      <xdr:colOff>247650</xdr:colOff>
      <xdr:row>2</xdr:row>
      <xdr:rowOff>249975</xdr:rowOff>
    </xdr:to>
    <xdr:grpSp>
      <xdr:nvGrpSpPr>
        <xdr:cNvPr id="21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543834FE-F51E-47A9-9142-6BAFB2D12030}"/>
            </a:ext>
          </a:extLst>
        </xdr:cNvPr>
        <xdr:cNvGrpSpPr/>
      </xdr:nvGrpSpPr>
      <xdr:grpSpPr>
        <a:xfrm>
          <a:off x="6718875" y="133350"/>
          <a:ext cx="1044000" cy="450000"/>
          <a:chOff x="6972831" y="127063"/>
          <a:chExt cx="1044000" cy="450000"/>
        </a:xfrm>
      </xdr:grpSpPr>
      <xdr:sp macro="" textlink="">
        <xdr:nvSpPr>
          <xdr:cNvPr id="22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B0F520B3-AD0A-452D-F7F9-A29858CF9AA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36C1AF41-8569-628B-9148-756E1C6F452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866776</xdr:colOff>
      <xdr:row>1</xdr:row>
      <xdr:rowOff>104775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1A228F7F-7BBA-4E1E-A12E-80B6BFD8EDCC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CE32243-29AA-2876-2808-DC83B74C0EB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325F6276-C55E-BFE4-A4D7-AE3B404CFD1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B5C4-4BA5-4F6C-9384-8A1CFE875E19}">
  <sheetPr>
    <pageSetUpPr autoPageBreaks="0" fitToPage="1"/>
  </sheetPr>
  <dimension ref="A1:J67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/>
  <cols>
    <col min="1" max="1" width="3.7109375" style="19" customWidth="1"/>
    <col min="2" max="2" width="5.28515625" style="19" customWidth="1"/>
    <col min="3" max="3" width="27.28515625" style="19" customWidth="1"/>
    <col min="4" max="4" width="4.7109375" style="19" customWidth="1"/>
    <col min="5" max="5" width="27.28515625" style="19" customWidth="1"/>
    <col min="6" max="6" width="4.7109375" style="19" customWidth="1"/>
    <col min="7" max="7" width="27.28515625" style="19" customWidth="1"/>
    <col min="8" max="8" width="4.7109375" style="19" customWidth="1"/>
    <col min="9" max="9" width="27.28515625" style="19" customWidth="1"/>
    <col min="10" max="10" width="5.28515625" style="19" customWidth="1"/>
    <col min="11" max="16384" width="8.85546875" style="19"/>
  </cols>
  <sheetData>
    <row r="1" spans="1:10" s="7" customFormat="1" ht="6.75" customHeight="1">
      <c r="B1" s="8"/>
      <c r="E1" s="9"/>
      <c r="F1" s="9"/>
    </row>
    <row r="2" spans="1:10" s="10" customFormat="1" ht="20.100000000000001" customHeight="1">
      <c r="B2" s="11"/>
      <c r="C2" s="57" t="s">
        <v>88</v>
      </c>
      <c r="D2" s="12"/>
      <c r="E2" s="12"/>
      <c r="F2" s="12"/>
      <c r="G2" s="12"/>
      <c r="H2" s="12"/>
      <c r="I2" s="12"/>
      <c r="J2" s="12"/>
    </row>
    <row r="3" spans="1:10" s="15" customFormat="1" ht="24" customHeight="1">
      <c r="B3" s="29"/>
      <c r="C3" s="61" t="s">
        <v>22</v>
      </c>
      <c r="D3" s="30"/>
      <c r="E3" s="30"/>
      <c r="F3" s="30"/>
      <c r="G3" s="30"/>
      <c r="H3" s="30"/>
      <c r="I3" s="30"/>
      <c r="J3" s="30"/>
    </row>
    <row r="4" spans="1:10" ht="4.9000000000000004" customHeight="1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4.9000000000000004" customHeight="1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0" ht="15" customHeight="1">
      <c r="B6" s="20"/>
      <c r="C6" s="21"/>
      <c r="D6" s="21"/>
      <c r="E6" s="21"/>
      <c r="F6" s="21"/>
      <c r="G6" s="82"/>
      <c r="H6" s="82"/>
      <c r="I6" s="82"/>
      <c r="J6" s="22"/>
    </row>
    <row r="7" spans="1:10" ht="20.100000000000001" customHeight="1">
      <c r="B7" s="23"/>
      <c r="C7" s="24"/>
      <c r="D7" s="24"/>
      <c r="E7" s="24"/>
      <c r="F7" s="24"/>
      <c r="G7" s="81"/>
      <c r="H7" s="81"/>
      <c r="I7" s="81"/>
      <c r="J7" s="25"/>
    </row>
    <row r="8" spans="1:10" ht="20.100000000000001" customHeight="1">
      <c r="B8" s="23"/>
      <c r="C8" s="24"/>
      <c r="D8" s="24"/>
      <c r="E8" s="24"/>
      <c r="F8" s="24"/>
      <c r="G8" s="81"/>
      <c r="H8" s="81"/>
      <c r="I8" s="81"/>
      <c r="J8" s="25"/>
    </row>
    <row r="9" spans="1:10" ht="20.100000000000001" customHeight="1">
      <c r="B9" s="23"/>
      <c r="C9" s="24"/>
      <c r="D9" s="24"/>
      <c r="E9" s="24"/>
      <c r="F9" s="24"/>
      <c r="G9" s="81"/>
      <c r="H9" s="81"/>
      <c r="I9" s="81"/>
      <c r="J9" s="25"/>
    </row>
    <row r="10" spans="1:10" ht="15" customHeight="1">
      <c r="B10" s="23"/>
      <c r="C10" s="24"/>
      <c r="D10" s="24"/>
      <c r="E10" s="24"/>
      <c r="F10" s="24"/>
      <c r="G10" s="81"/>
      <c r="H10" s="81"/>
      <c r="I10" s="81"/>
      <c r="J10" s="25"/>
    </row>
    <row r="11" spans="1:10" ht="15" customHeight="1">
      <c r="B11" s="23"/>
      <c r="C11" s="24"/>
      <c r="D11" s="24"/>
      <c r="E11" s="24"/>
      <c r="F11" s="24"/>
      <c r="G11" s="81"/>
      <c r="H11" s="81"/>
      <c r="I11" s="81"/>
      <c r="J11" s="25"/>
    </row>
    <row r="12" spans="1:10" ht="24.95" customHeight="1">
      <c r="B12" s="23"/>
      <c r="C12" s="228" t="s">
        <v>74</v>
      </c>
      <c r="D12" s="229"/>
      <c r="E12" s="229"/>
      <c r="F12" s="229"/>
      <c r="G12" s="229"/>
      <c r="H12" s="229"/>
      <c r="I12" s="230"/>
      <c r="J12" s="25"/>
    </row>
    <row r="13" spans="1:10" ht="15" customHeight="1">
      <c r="B13" s="23"/>
      <c r="C13" s="24"/>
      <c r="D13" s="24"/>
      <c r="E13" s="24"/>
      <c r="F13" s="24"/>
      <c r="G13" s="81"/>
      <c r="H13" s="81"/>
      <c r="I13" s="81"/>
      <c r="J13" s="25"/>
    </row>
    <row r="14" spans="1:10" ht="18" customHeight="1">
      <c r="B14" s="23"/>
      <c r="C14" s="162" t="s">
        <v>45</v>
      </c>
      <c r="D14" s="24"/>
      <c r="E14" s="162" t="s">
        <v>76</v>
      </c>
      <c r="F14" s="24"/>
      <c r="G14" s="163" t="s">
        <v>79</v>
      </c>
      <c r="H14" s="81"/>
      <c r="I14" s="162" t="s">
        <v>58</v>
      </c>
      <c r="J14" s="25"/>
    </row>
    <row r="15" spans="1:10" ht="17.100000000000001" customHeight="1">
      <c r="B15" s="23"/>
      <c r="C15" s="175" t="s">
        <v>63</v>
      </c>
      <c r="D15" s="24"/>
      <c r="E15" s="243" t="s">
        <v>17</v>
      </c>
      <c r="F15" s="24"/>
      <c r="G15" s="244" t="s">
        <v>35</v>
      </c>
      <c r="H15" s="81"/>
      <c r="I15" s="166" t="s">
        <v>77</v>
      </c>
      <c r="J15" s="25"/>
    </row>
    <row r="16" spans="1:10" ht="17.100000000000001" customHeight="1">
      <c r="B16" s="23"/>
      <c r="C16" s="176" t="s">
        <v>64</v>
      </c>
      <c r="D16" s="24"/>
      <c r="E16" s="243" t="s">
        <v>18</v>
      </c>
      <c r="F16" s="24"/>
      <c r="G16" s="244" t="s">
        <v>36</v>
      </c>
      <c r="H16" s="81"/>
      <c r="I16" s="167" t="s">
        <v>78</v>
      </c>
      <c r="J16" s="25"/>
    </row>
    <row r="17" spans="2:10" ht="17.100000000000001" customHeight="1">
      <c r="B17" s="23"/>
      <c r="C17" s="176" t="s">
        <v>65</v>
      </c>
      <c r="D17" s="24"/>
      <c r="E17" s="243" t="s">
        <v>19</v>
      </c>
      <c r="F17" s="24"/>
      <c r="G17" s="244" t="s">
        <v>39</v>
      </c>
      <c r="H17" s="81"/>
      <c r="I17"/>
      <c r="J17" s="25"/>
    </row>
    <row r="18" spans="2:10" ht="17.100000000000001" customHeight="1">
      <c r="B18" s="23"/>
      <c r="C18" s="176" t="s">
        <v>66</v>
      </c>
      <c r="D18" s="24"/>
      <c r="E18"/>
      <c r="F18" s="24"/>
      <c r="G18"/>
      <c r="H18" s="81"/>
      <c r="I18"/>
      <c r="J18" s="25"/>
    </row>
    <row r="19" spans="2:10" ht="17.100000000000001" customHeight="1">
      <c r="B19" s="23"/>
      <c r="C19" s="176" t="s">
        <v>67</v>
      </c>
      <c r="D19" s="24"/>
      <c r="E19"/>
      <c r="F19" s="24"/>
      <c r="G19"/>
      <c r="H19" s="81"/>
      <c r="I19"/>
      <c r="J19" s="25"/>
    </row>
    <row r="20" spans="2:10" ht="17.100000000000001" customHeight="1">
      <c r="B20" s="23"/>
      <c r="C20" s="176" t="s">
        <v>68</v>
      </c>
      <c r="D20" s="24"/>
      <c r="E20"/>
      <c r="F20" s="24"/>
      <c r="G20"/>
      <c r="H20" s="81"/>
      <c r="I20"/>
      <c r="J20" s="25"/>
    </row>
    <row r="21" spans="2:10" ht="17.100000000000001" customHeight="1">
      <c r="B21" s="23"/>
      <c r="C21" s="176" t="s">
        <v>69</v>
      </c>
      <c r="D21" s="24"/>
      <c r="E21"/>
      <c r="F21" s="24"/>
      <c r="G21" s="81"/>
      <c r="H21" s="81"/>
      <c r="I21" s="81"/>
      <c r="J21" s="25"/>
    </row>
    <row r="22" spans="2:10" ht="17.100000000000001" customHeight="1">
      <c r="B22" s="23"/>
      <c r="C22" s="176" t="s">
        <v>70</v>
      </c>
      <c r="D22" s="24"/>
      <c r="E22"/>
      <c r="F22" s="24"/>
      <c r="G22" s="81"/>
      <c r="H22" s="81"/>
      <c r="I22" s="81"/>
      <c r="J22" s="25"/>
    </row>
    <row r="23" spans="2:10" ht="17.100000000000001" customHeight="1">
      <c r="B23" s="23"/>
      <c r="C23" s="176" t="s">
        <v>71</v>
      </c>
      <c r="D23" s="24"/>
      <c r="E23"/>
      <c r="F23" s="24"/>
      <c r="G23" s="81"/>
      <c r="H23" s="81"/>
      <c r="I23" s="81"/>
      <c r="J23" s="25"/>
    </row>
    <row r="24" spans="2:10" ht="17.100000000000001" customHeight="1">
      <c r="B24" s="23"/>
      <c r="C24" s="176" t="s">
        <v>72</v>
      </c>
      <c r="D24" s="24"/>
      <c r="E24"/>
      <c r="F24" s="24"/>
      <c r="G24"/>
      <c r="H24" s="81"/>
      <c r="I24" s="81"/>
      <c r="J24" s="25"/>
    </row>
    <row r="25" spans="2:10" ht="17.100000000000001" customHeight="1">
      <c r="B25" s="23"/>
      <c r="C25" s="176"/>
      <c r="D25" s="24"/>
      <c r="E25"/>
      <c r="F25" s="24"/>
      <c r="G25"/>
      <c r="H25" s="81"/>
      <c r="I25" s="81"/>
      <c r="J25" s="25"/>
    </row>
    <row r="26" spans="2:10" ht="17.100000000000001" customHeight="1">
      <c r="B26" s="23"/>
      <c r="C26" s="176"/>
      <c r="D26" s="24"/>
      <c r="E26"/>
      <c r="F26" s="24"/>
      <c r="G26"/>
      <c r="H26" s="81"/>
      <c r="I26" s="81"/>
      <c r="J26" s="25"/>
    </row>
    <row r="27" spans="2:10" ht="17.100000000000001" customHeight="1">
      <c r="B27" s="23"/>
      <c r="C27" s="176"/>
      <c r="D27" s="24"/>
      <c r="E27"/>
      <c r="F27" s="24"/>
      <c r="G27"/>
      <c r="H27" s="81"/>
      <c r="I27" s="81"/>
      <c r="J27" s="25"/>
    </row>
    <row r="28" spans="2:10" ht="17.100000000000001" customHeight="1">
      <c r="B28" s="23"/>
      <c r="C28" s="176"/>
      <c r="D28" s="24"/>
      <c r="E28"/>
      <c r="F28" s="24"/>
      <c r="G28"/>
      <c r="H28" s="81"/>
      <c r="I28" s="81"/>
      <c r="J28" s="25"/>
    </row>
    <row r="29" spans="2:10" ht="17.100000000000001" customHeight="1">
      <c r="B29" s="23"/>
      <c r="C29" s="176"/>
      <c r="D29" s="24"/>
      <c r="E29"/>
      <c r="F29" s="24"/>
      <c r="G29"/>
      <c r="H29" s="81"/>
      <c r="I29" s="81"/>
      <c r="J29" s="25"/>
    </row>
    <row r="30" spans="2:10" ht="17.100000000000001" hidden="1" customHeight="1" outlineLevel="1">
      <c r="B30" s="23"/>
      <c r="C30" s="176"/>
      <c r="D30" s="24"/>
      <c r="E30"/>
      <c r="F30" s="24"/>
      <c r="G30"/>
      <c r="H30" s="81"/>
      <c r="I30" s="81"/>
      <c r="J30" s="25"/>
    </row>
    <row r="31" spans="2:10" ht="17.100000000000001" hidden="1" customHeight="1" outlineLevel="1">
      <c r="B31" s="23"/>
      <c r="C31" s="176"/>
      <c r="D31" s="24"/>
      <c r="E31"/>
      <c r="F31" s="24"/>
      <c r="G31"/>
      <c r="H31" s="81"/>
      <c r="I31" s="81"/>
      <c r="J31" s="25"/>
    </row>
    <row r="32" spans="2:10" ht="17.100000000000001" hidden="1" customHeight="1" outlineLevel="1">
      <c r="B32" s="23"/>
      <c r="C32" s="176"/>
      <c r="D32" s="24"/>
      <c r="E32"/>
      <c r="F32" s="24"/>
      <c r="G32"/>
      <c r="H32" s="81"/>
      <c r="I32" s="81"/>
      <c r="J32" s="25"/>
    </row>
    <row r="33" spans="2:10" ht="17.100000000000001" hidden="1" customHeight="1" outlineLevel="1">
      <c r="B33" s="23"/>
      <c r="C33" s="176"/>
      <c r="D33" s="24"/>
      <c r="E33"/>
      <c r="F33" s="24"/>
      <c r="G33"/>
      <c r="H33" s="81"/>
      <c r="I33" s="81"/>
      <c r="J33" s="25"/>
    </row>
    <row r="34" spans="2:10" ht="17.100000000000001" hidden="1" customHeight="1" outlineLevel="1">
      <c r="B34" s="23"/>
      <c r="C34" s="176"/>
      <c r="D34" s="24"/>
      <c r="E34"/>
      <c r="F34" s="24"/>
      <c r="G34" s="81"/>
      <c r="H34" s="81"/>
      <c r="I34" s="81"/>
      <c r="J34" s="25"/>
    </row>
    <row r="35" spans="2:10" ht="17.100000000000001" hidden="1" customHeight="1" outlineLevel="1">
      <c r="B35" s="23"/>
      <c r="C35" s="176"/>
      <c r="D35" s="24"/>
      <c r="E35"/>
      <c r="F35" s="24"/>
      <c r="G35" s="81"/>
      <c r="H35" s="81"/>
      <c r="I35" s="81"/>
      <c r="J35" s="25"/>
    </row>
    <row r="36" spans="2:10" ht="17.100000000000001" hidden="1" customHeight="1" outlineLevel="1">
      <c r="B36" s="23"/>
      <c r="C36" s="176"/>
      <c r="D36" s="24"/>
      <c r="E36"/>
      <c r="F36" s="24"/>
      <c r="G36" s="81"/>
      <c r="H36" s="81"/>
      <c r="I36" s="81"/>
      <c r="J36" s="25"/>
    </row>
    <row r="37" spans="2:10" ht="17.100000000000001" hidden="1" customHeight="1" outlineLevel="1">
      <c r="B37" s="23"/>
      <c r="C37" s="176"/>
      <c r="D37" s="24"/>
      <c r="E37"/>
      <c r="F37" s="24"/>
      <c r="G37" s="81"/>
      <c r="H37" s="81"/>
      <c r="I37" s="81"/>
      <c r="J37" s="25"/>
    </row>
    <row r="38" spans="2:10" ht="17.100000000000001" hidden="1" customHeight="1" outlineLevel="1">
      <c r="B38" s="23"/>
      <c r="C38" s="176"/>
      <c r="D38" s="24"/>
      <c r="E38"/>
      <c r="F38" s="24"/>
      <c r="G38" s="81"/>
      <c r="H38" s="81"/>
      <c r="I38" s="81"/>
      <c r="J38" s="25"/>
    </row>
    <row r="39" spans="2:10" ht="17.100000000000001" hidden="1" customHeight="1" outlineLevel="1">
      <c r="B39" s="23"/>
      <c r="C39" s="176"/>
      <c r="D39" s="24"/>
      <c r="E39"/>
      <c r="F39" s="24"/>
      <c r="G39" s="81"/>
      <c r="H39" s="81"/>
      <c r="I39" s="81"/>
      <c r="J39" s="25"/>
    </row>
    <row r="40" spans="2:10" ht="17.100000000000001" hidden="1" customHeight="1" outlineLevel="1">
      <c r="B40" s="23"/>
      <c r="C40" s="176"/>
      <c r="D40" s="24"/>
      <c r="E40"/>
      <c r="F40" s="24"/>
      <c r="G40" s="81"/>
      <c r="H40" s="81"/>
      <c r="I40" s="81"/>
      <c r="J40" s="25"/>
    </row>
    <row r="41" spans="2:10" ht="17.100000000000001" hidden="1" customHeight="1" outlineLevel="1">
      <c r="B41" s="23"/>
      <c r="C41" s="176"/>
      <c r="D41" s="24"/>
      <c r="E41"/>
      <c r="F41" s="24"/>
      <c r="G41" s="81"/>
      <c r="H41" s="81"/>
      <c r="I41" s="81"/>
      <c r="J41" s="25"/>
    </row>
    <row r="42" spans="2:10" ht="17.100000000000001" hidden="1" customHeight="1" outlineLevel="1">
      <c r="B42" s="23"/>
      <c r="C42" s="176"/>
      <c r="D42" s="24"/>
      <c r="E42"/>
      <c r="F42" s="24"/>
      <c r="G42" s="81"/>
      <c r="H42" s="81"/>
      <c r="I42" s="81"/>
      <c r="J42" s="25"/>
    </row>
    <row r="43" spans="2:10" ht="17.100000000000001" hidden="1" customHeight="1" outlineLevel="1">
      <c r="B43" s="23"/>
      <c r="C43" s="176"/>
      <c r="D43" s="24"/>
      <c r="E43"/>
      <c r="F43" s="24"/>
      <c r="G43" s="81"/>
      <c r="H43" s="81"/>
      <c r="I43" s="81"/>
      <c r="J43" s="25"/>
    </row>
    <row r="44" spans="2:10" ht="17.100000000000001" hidden="1" customHeight="1" outlineLevel="1">
      <c r="B44" s="23"/>
      <c r="C44" s="176"/>
      <c r="D44" s="24"/>
      <c r="E44"/>
      <c r="F44" s="24"/>
      <c r="G44" s="81"/>
      <c r="H44" s="81"/>
      <c r="I44" s="81"/>
      <c r="J44" s="25"/>
    </row>
    <row r="45" spans="2:10" ht="17.100000000000001" hidden="1" customHeight="1" outlineLevel="1">
      <c r="B45" s="23"/>
      <c r="C45" s="176"/>
      <c r="D45" s="24"/>
      <c r="E45"/>
      <c r="F45" s="24"/>
      <c r="G45" s="81"/>
      <c r="H45" s="81"/>
      <c r="I45" s="81"/>
      <c r="J45" s="25"/>
    </row>
    <row r="46" spans="2:10" ht="17.100000000000001" hidden="1" customHeight="1" outlineLevel="1">
      <c r="B46" s="23"/>
      <c r="C46" s="176"/>
      <c r="D46" s="24"/>
      <c r="E46"/>
      <c r="F46" s="24"/>
      <c r="G46" s="81"/>
      <c r="H46" s="81"/>
      <c r="I46" s="81"/>
      <c r="J46" s="25"/>
    </row>
    <row r="47" spans="2:10" ht="17.100000000000001" hidden="1" customHeight="1" outlineLevel="1">
      <c r="B47" s="23"/>
      <c r="C47" s="176"/>
      <c r="D47" s="24"/>
      <c r="E47"/>
      <c r="F47" s="24"/>
      <c r="G47" s="81"/>
      <c r="H47" s="81"/>
      <c r="I47" s="81"/>
      <c r="J47" s="25"/>
    </row>
    <row r="48" spans="2:10" ht="17.100000000000001" hidden="1" customHeight="1" outlineLevel="1">
      <c r="B48" s="23"/>
      <c r="C48" s="176"/>
      <c r="D48" s="24"/>
      <c r="E48"/>
      <c r="F48" s="24"/>
      <c r="G48" s="81"/>
      <c r="H48" s="81"/>
      <c r="I48" s="81"/>
      <c r="J48" s="25"/>
    </row>
    <row r="49" spans="2:10" ht="17.100000000000001" hidden="1" customHeight="1" outlineLevel="1">
      <c r="B49" s="23"/>
      <c r="C49" s="176"/>
      <c r="D49" s="24"/>
      <c r="E49"/>
      <c r="F49" s="24"/>
      <c r="G49" s="81"/>
      <c r="H49" s="81"/>
      <c r="I49" s="81"/>
      <c r="J49" s="25"/>
    </row>
    <row r="50" spans="2:10" ht="17.100000000000001" hidden="1" customHeight="1" outlineLevel="1">
      <c r="B50" s="23"/>
      <c r="C50" s="176"/>
      <c r="D50" s="24"/>
      <c r="E50"/>
      <c r="F50" s="24"/>
      <c r="G50" s="81"/>
      <c r="H50" s="81"/>
      <c r="I50" s="81"/>
      <c r="J50" s="25"/>
    </row>
    <row r="51" spans="2:10" ht="17.100000000000001" hidden="1" customHeight="1" outlineLevel="1">
      <c r="B51" s="23"/>
      <c r="C51" s="176"/>
      <c r="D51" s="24"/>
      <c r="E51"/>
      <c r="F51" s="24"/>
      <c r="G51" s="81"/>
      <c r="H51" s="81"/>
      <c r="I51" s="81"/>
      <c r="J51" s="25"/>
    </row>
    <row r="52" spans="2:10" ht="17.100000000000001" hidden="1" customHeight="1" outlineLevel="1">
      <c r="B52" s="23"/>
      <c r="C52" s="176"/>
      <c r="D52" s="24"/>
      <c r="E52"/>
      <c r="F52" s="24"/>
      <c r="G52" s="81"/>
      <c r="H52" s="81"/>
      <c r="I52" s="81"/>
      <c r="J52" s="25"/>
    </row>
    <row r="53" spans="2:10" ht="17.100000000000001" hidden="1" customHeight="1" outlineLevel="1">
      <c r="B53" s="23"/>
      <c r="C53" s="176"/>
      <c r="D53" s="24"/>
      <c r="E53"/>
      <c r="F53" s="24"/>
      <c r="G53" s="81"/>
      <c r="H53" s="81"/>
      <c r="I53" s="81"/>
      <c r="J53" s="25"/>
    </row>
    <row r="54" spans="2:10" ht="17.100000000000001" hidden="1" customHeight="1" outlineLevel="1">
      <c r="B54" s="23"/>
      <c r="C54" s="176"/>
      <c r="D54" s="24"/>
      <c r="E54"/>
      <c r="F54" s="24"/>
      <c r="G54" s="81"/>
      <c r="H54" s="81"/>
      <c r="I54" s="81"/>
      <c r="J54" s="25"/>
    </row>
    <row r="55" spans="2:10" ht="17.100000000000001" hidden="1" customHeight="1" outlineLevel="1">
      <c r="B55" s="23"/>
      <c r="C55" s="176"/>
      <c r="D55" s="24"/>
      <c r="E55"/>
      <c r="F55" s="24"/>
      <c r="G55" s="81"/>
      <c r="H55" s="81"/>
      <c r="I55" s="81"/>
      <c r="J55" s="25"/>
    </row>
    <row r="56" spans="2:10" ht="17.100000000000001" hidden="1" customHeight="1" outlineLevel="1">
      <c r="B56" s="23"/>
      <c r="C56" s="176"/>
      <c r="D56" s="24"/>
      <c r="E56"/>
      <c r="F56" s="24"/>
      <c r="G56" s="81"/>
      <c r="H56" s="81"/>
      <c r="I56" s="81"/>
      <c r="J56" s="25"/>
    </row>
    <row r="57" spans="2:10" ht="17.100000000000001" hidden="1" customHeight="1" outlineLevel="1">
      <c r="B57" s="23"/>
      <c r="C57" s="176"/>
      <c r="D57" s="24"/>
      <c r="E57"/>
      <c r="F57" s="24"/>
      <c r="G57" s="81"/>
      <c r="H57" s="81"/>
      <c r="I57" s="81"/>
      <c r="J57" s="25"/>
    </row>
    <row r="58" spans="2:10" ht="17.100000000000001" hidden="1" customHeight="1" outlineLevel="1">
      <c r="B58" s="23"/>
      <c r="C58" s="176"/>
      <c r="D58" s="24"/>
      <c r="E58"/>
      <c r="F58" s="24"/>
      <c r="G58" s="81"/>
      <c r="H58" s="81"/>
      <c r="I58" s="81"/>
      <c r="J58" s="25"/>
    </row>
    <row r="59" spans="2:10" ht="17.100000000000001" hidden="1" customHeight="1" outlineLevel="1">
      <c r="B59" s="23"/>
      <c r="C59" s="176"/>
      <c r="D59" s="24"/>
      <c r="E59"/>
      <c r="F59" s="24"/>
      <c r="G59" s="81"/>
      <c r="H59" s="81"/>
      <c r="I59" s="81"/>
      <c r="J59" s="25"/>
    </row>
    <row r="60" spans="2:10" ht="17.100000000000001" hidden="1" customHeight="1" outlineLevel="1">
      <c r="B60" s="23"/>
      <c r="C60" s="176"/>
      <c r="D60" s="24"/>
      <c r="E60"/>
      <c r="F60" s="24"/>
      <c r="G60" s="81"/>
      <c r="H60" s="81"/>
      <c r="I60" s="81"/>
      <c r="J60" s="25"/>
    </row>
    <row r="61" spans="2:10" ht="17.100000000000001" hidden="1" customHeight="1" outlineLevel="1">
      <c r="B61" s="23"/>
      <c r="C61" s="176"/>
      <c r="D61" s="24"/>
      <c r="E61"/>
      <c r="F61" s="24"/>
      <c r="G61" s="81"/>
      <c r="H61" s="81"/>
      <c r="I61" s="81"/>
      <c r="J61" s="25"/>
    </row>
    <row r="62" spans="2:10" ht="17.100000000000001" hidden="1" customHeight="1" outlineLevel="1">
      <c r="B62" s="23"/>
      <c r="C62" s="176"/>
      <c r="D62" s="24"/>
      <c r="E62"/>
      <c r="F62" s="24"/>
      <c r="G62" s="81"/>
      <c r="H62" s="81"/>
      <c r="I62" s="81"/>
      <c r="J62" s="25"/>
    </row>
    <row r="63" spans="2:10" ht="17.100000000000001" hidden="1" customHeight="1" outlineLevel="1">
      <c r="B63" s="23"/>
      <c r="C63" s="176"/>
      <c r="D63" s="24"/>
      <c r="E63"/>
      <c r="F63" s="24"/>
      <c r="G63" s="81"/>
      <c r="H63" s="81"/>
      <c r="I63" s="81"/>
      <c r="J63" s="25"/>
    </row>
    <row r="64" spans="2:10" ht="17.100000000000001" hidden="1" customHeight="1" outlineLevel="1">
      <c r="B64" s="23"/>
      <c r="C64" s="176"/>
      <c r="D64" s="24"/>
      <c r="E64"/>
      <c r="F64" s="24"/>
      <c r="G64" s="81"/>
      <c r="H64" s="81"/>
      <c r="I64" s="81"/>
      <c r="J64" s="25"/>
    </row>
    <row r="65" spans="2:10" ht="27.75" customHeight="1" collapsed="1">
      <c r="B65" s="26"/>
      <c r="C65" s="27"/>
      <c r="D65" s="27"/>
      <c r="E65" s="27"/>
      <c r="F65" s="27"/>
      <c r="G65" s="27"/>
      <c r="H65" s="27"/>
      <c r="I65" s="27"/>
      <c r="J65" s="28"/>
    </row>
    <row r="66" spans="2:10" ht="7.15" customHeight="1"/>
    <row r="67" spans="2:10" s="7" customFormat="1" ht="22.9" customHeight="1">
      <c r="B67" s="66"/>
      <c r="C67" s="66"/>
      <c r="D67" s="67"/>
      <c r="E67" s="68"/>
      <c r="F67" s="68"/>
      <c r="G67" s="66"/>
      <c r="H67" s="66"/>
      <c r="I67" s="66"/>
      <c r="J67" s="66"/>
    </row>
  </sheetData>
  <sheetProtection algorithmName="SHA-512" hashValue="vYlCYO2XoqEHEBFkRG7BtgD9hKoom/KTp4TQRzrJbNdd0Zp0f4gEKinQcRpjK5j6joFCF7S1YcCf9DQEfEA3Pg==" saltValue="hlf+6J0RmzF6G9sKgZjCBQ==" spinCount="100000" sheet="1" objects="1" scenarios="1"/>
  <mergeCells count="1">
    <mergeCell ref="C12:I12"/>
  </mergeCells>
  <phoneticPr fontId="6" type="noConversion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22267-E95A-435C-8040-8AE92E2CAA69}">
  <sheetPr codeName="Sheet1">
    <pageSetUpPr fitToPage="1"/>
  </sheetPr>
  <dimension ref="B1:AW65"/>
  <sheetViews>
    <sheetView showGridLines="0" showRowColHeaders="0" zoomScaleNormal="100" workbookViewId="0">
      <pane ySplit="12" topLeftCell="A13" activePane="bottomLeft" state="frozen"/>
      <selection pane="bottomLeft" activeCell="A13" sqref="A13"/>
    </sheetView>
  </sheetViews>
  <sheetFormatPr defaultRowHeight="15" outlineLevelRow="1"/>
  <cols>
    <col min="1" max="1" width="3.7109375" style="43" customWidth="1"/>
    <col min="2" max="2" width="2.7109375" style="43" customWidth="1"/>
    <col min="3" max="3" width="7.42578125" style="43" customWidth="1"/>
    <col min="4" max="4" width="5.5703125" style="43" customWidth="1"/>
    <col min="5" max="7" width="6.28515625" style="43" customWidth="1"/>
    <col min="8" max="8" width="2.7109375" style="43" customWidth="1"/>
    <col min="9" max="9" width="6.7109375" style="45" customWidth="1"/>
    <col min="10" max="10" width="12.7109375" style="45" customWidth="1"/>
    <col min="11" max="11" width="15.7109375" style="43" customWidth="1"/>
    <col min="12" max="48" width="4.85546875" style="31" customWidth="1"/>
    <col min="49" max="49" width="2.7109375" style="31" customWidth="1"/>
    <col min="50" max="16384" width="9.140625" style="43"/>
  </cols>
  <sheetData>
    <row r="1" spans="2:49" ht="6.75" customHeight="1">
      <c r="U1" s="46"/>
      <c r="AC1" s="43"/>
      <c r="AD1" s="43"/>
      <c r="AE1" s="43"/>
    </row>
    <row r="2" spans="2:49" s="10" customFormat="1" ht="20.100000000000001" customHeight="1">
      <c r="B2" s="12"/>
      <c r="C2" s="171" t="s">
        <v>88</v>
      </c>
      <c r="D2" s="164"/>
      <c r="E2" s="12"/>
      <c r="F2" s="12"/>
      <c r="G2" s="12"/>
      <c r="H2" s="12"/>
      <c r="I2" s="70"/>
      <c r="J2" s="72"/>
      <c r="K2" s="12"/>
      <c r="L2" s="12"/>
      <c r="M2" s="12"/>
      <c r="N2" s="12"/>
      <c r="O2" s="12"/>
      <c r="P2" s="12"/>
      <c r="Q2" s="12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</row>
    <row r="3" spans="2:49" s="15" customFormat="1" ht="24" customHeight="1">
      <c r="B3" s="30"/>
      <c r="C3" s="170" t="s">
        <v>46</v>
      </c>
      <c r="D3" s="165"/>
      <c r="E3" s="30"/>
      <c r="F3" s="30"/>
      <c r="G3" s="30"/>
      <c r="H3" s="30"/>
      <c r="I3" s="71"/>
      <c r="J3" s="73"/>
      <c r="K3" s="30"/>
      <c r="L3" s="30"/>
      <c r="M3" s="30"/>
      <c r="N3" s="30"/>
      <c r="O3" s="30"/>
      <c r="P3" s="30"/>
      <c r="Q3" s="30"/>
      <c r="R3" s="16"/>
      <c r="S3" s="16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</row>
    <row r="4" spans="2:49" ht="5.0999999999999996" customHeight="1">
      <c r="P4" s="43"/>
      <c r="Q4" s="43"/>
      <c r="R4" s="43"/>
      <c r="S4" s="43"/>
      <c r="Y4" s="100"/>
    </row>
    <row r="5" spans="2:49" ht="9.9499999999999993" customHeight="1">
      <c r="B5" s="129"/>
      <c r="C5" s="120"/>
      <c r="D5" s="120"/>
      <c r="E5" s="120"/>
      <c r="F5" s="120"/>
      <c r="G5" s="120"/>
      <c r="H5" s="120"/>
      <c r="I5" s="121"/>
      <c r="J5" s="121"/>
      <c r="K5" s="120"/>
      <c r="L5" s="112"/>
      <c r="M5" s="112"/>
      <c r="N5" s="112"/>
      <c r="O5" s="112"/>
      <c r="P5" s="120"/>
      <c r="Q5" s="120"/>
      <c r="R5" s="120"/>
      <c r="S5" s="120"/>
      <c r="T5" s="112"/>
      <c r="U5" s="112"/>
      <c r="V5" s="112"/>
      <c r="W5" s="112"/>
      <c r="X5" s="112"/>
      <c r="Y5" s="12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3"/>
    </row>
    <row r="6" spans="2:49" ht="20.100000000000001" customHeight="1">
      <c r="B6" s="130"/>
      <c r="C6" s="116"/>
      <c r="D6" s="116"/>
      <c r="E6" s="116"/>
      <c r="F6" s="116"/>
      <c r="G6" s="116"/>
      <c r="H6" s="116"/>
      <c r="I6" s="117"/>
      <c r="J6" s="119"/>
      <c r="K6" s="119"/>
      <c r="L6" s="192" t="s">
        <v>6</v>
      </c>
      <c r="M6" s="192" t="s">
        <v>0</v>
      </c>
      <c r="N6" s="192" t="s">
        <v>1</v>
      </c>
      <c r="O6" s="192" t="s">
        <v>2</v>
      </c>
      <c r="P6" s="192" t="s">
        <v>3</v>
      </c>
      <c r="Q6" s="192" t="s">
        <v>4</v>
      </c>
      <c r="R6" s="192" t="s">
        <v>5</v>
      </c>
      <c r="S6" s="192" t="s">
        <v>6</v>
      </c>
      <c r="T6" s="192" t="s">
        <v>0</v>
      </c>
      <c r="U6" s="192" t="s">
        <v>1</v>
      </c>
      <c r="V6" s="192" t="s">
        <v>2</v>
      </c>
      <c r="W6" s="192" t="s">
        <v>3</v>
      </c>
      <c r="X6" s="192" t="s">
        <v>4</v>
      </c>
      <c r="Y6" s="192" t="s">
        <v>5</v>
      </c>
      <c r="Z6" s="192" t="s">
        <v>6</v>
      </c>
      <c r="AA6" s="192" t="s">
        <v>0</v>
      </c>
      <c r="AB6" s="192" t="s">
        <v>1</v>
      </c>
      <c r="AC6" s="192" t="s">
        <v>2</v>
      </c>
      <c r="AD6" s="192" t="s">
        <v>3</v>
      </c>
      <c r="AE6" s="192" t="s">
        <v>4</v>
      </c>
      <c r="AF6" s="192" t="s">
        <v>5</v>
      </c>
      <c r="AG6" s="192" t="s">
        <v>6</v>
      </c>
      <c r="AH6" s="192" t="s">
        <v>0</v>
      </c>
      <c r="AI6" s="192" t="s">
        <v>1</v>
      </c>
      <c r="AJ6" s="192" t="s">
        <v>2</v>
      </c>
      <c r="AK6" s="192" t="s">
        <v>3</v>
      </c>
      <c r="AL6" s="192" t="s">
        <v>4</v>
      </c>
      <c r="AM6" s="192" t="s">
        <v>5</v>
      </c>
      <c r="AN6" s="192" t="s">
        <v>6</v>
      </c>
      <c r="AO6" s="192" t="s">
        <v>0</v>
      </c>
      <c r="AP6" s="192" t="s">
        <v>1</v>
      </c>
      <c r="AQ6" s="192" t="s">
        <v>2</v>
      </c>
      <c r="AR6" s="192" t="s">
        <v>3</v>
      </c>
      <c r="AS6" s="192" t="s">
        <v>4</v>
      </c>
      <c r="AT6" s="192" t="s">
        <v>5</v>
      </c>
      <c r="AU6" s="192" t="s">
        <v>6</v>
      </c>
      <c r="AV6" s="192" t="s">
        <v>0</v>
      </c>
      <c r="AW6" s="114"/>
    </row>
    <row r="7" spans="2:49" s="44" customFormat="1" ht="20.100000000000001" customHeight="1">
      <c r="B7" s="131"/>
      <c r="C7" s="116"/>
      <c r="D7" s="116"/>
      <c r="E7" s="190" t="s">
        <v>42</v>
      </c>
      <c r="F7" s="190" t="s">
        <v>43</v>
      </c>
      <c r="G7" s="190" t="s">
        <v>44</v>
      </c>
      <c r="H7" s="119"/>
      <c r="I7" s="231" t="str">
        <f>IF(LEN($E$13)&gt;0,INDEX(Calc!$L$5:$L$16,E13,1)&amp;" "&amp;E14,"")</f>
        <v>August 2022</v>
      </c>
      <c r="J7" s="231"/>
      <c r="K7" s="231"/>
      <c r="L7" s="202">
        <f>IFERROR(COLUMN(L6)-COLUMN($K$4)+DATE($E$14,$E13,1)-WEEKDAY(DATE($E$14,$E13,1),1),"")</f>
        <v>44773</v>
      </c>
      <c r="M7" s="191">
        <f t="shared" ref="M7:AV7" si="0">IFERROR(COLUMN(M6)-COLUMN($K$4)+DATE($E$14,$E13,1)-WEEKDAY(DATE($E$14,$E13,1),1),"")</f>
        <v>44774</v>
      </c>
      <c r="N7" s="191">
        <f t="shared" si="0"/>
        <v>44775</v>
      </c>
      <c r="O7" s="191">
        <f t="shared" si="0"/>
        <v>44776</v>
      </c>
      <c r="P7" s="191">
        <f t="shared" si="0"/>
        <v>44777</v>
      </c>
      <c r="Q7" s="191">
        <f t="shared" si="0"/>
        <v>44778</v>
      </c>
      <c r="R7" s="191">
        <f t="shared" si="0"/>
        <v>44779</v>
      </c>
      <c r="S7" s="191">
        <f t="shared" si="0"/>
        <v>44780</v>
      </c>
      <c r="T7" s="191">
        <f t="shared" si="0"/>
        <v>44781</v>
      </c>
      <c r="U7" s="191">
        <f t="shared" si="0"/>
        <v>44782</v>
      </c>
      <c r="V7" s="191">
        <f t="shared" si="0"/>
        <v>44783</v>
      </c>
      <c r="W7" s="191">
        <f t="shared" si="0"/>
        <v>44784</v>
      </c>
      <c r="X7" s="191">
        <f t="shared" si="0"/>
        <v>44785</v>
      </c>
      <c r="Y7" s="191">
        <f t="shared" si="0"/>
        <v>44786</v>
      </c>
      <c r="Z7" s="191">
        <f t="shared" si="0"/>
        <v>44787</v>
      </c>
      <c r="AA7" s="191">
        <f t="shared" si="0"/>
        <v>44788</v>
      </c>
      <c r="AB7" s="191">
        <f t="shared" si="0"/>
        <v>44789</v>
      </c>
      <c r="AC7" s="191">
        <f t="shared" si="0"/>
        <v>44790</v>
      </c>
      <c r="AD7" s="191">
        <f t="shared" si="0"/>
        <v>44791</v>
      </c>
      <c r="AE7" s="191">
        <f t="shared" si="0"/>
        <v>44792</v>
      </c>
      <c r="AF7" s="191">
        <f t="shared" si="0"/>
        <v>44793</v>
      </c>
      <c r="AG7" s="191">
        <f t="shared" si="0"/>
        <v>44794</v>
      </c>
      <c r="AH7" s="191">
        <f t="shared" si="0"/>
        <v>44795</v>
      </c>
      <c r="AI7" s="191">
        <f t="shared" si="0"/>
        <v>44796</v>
      </c>
      <c r="AJ7" s="191">
        <f t="shared" si="0"/>
        <v>44797</v>
      </c>
      <c r="AK7" s="191">
        <f t="shared" si="0"/>
        <v>44798</v>
      </c>
      <c r="AL7" s="191">
        <f t="shared" si="0"/>
        <v>44799</v>
      </c>
      <c r="AM7" s="191">
        <f t="shared" si="0"/>
        <v>44800</v>
      </c>
      <c r="AN7" s="191">
        <f t="shared" si="0"/>
        <v>44801</v>
      </c>
      <c r="AO7" s="191">
        <f t="shared" si="0"/>
        <v>44802</v>
      </c>
      <c r="AP7" s="191">
        <f t="shared" si="0"/>
        <v>44803</v>
      </c>
      <c r="AQ7" s="191">
        <f t="shared" si="0"/>
        <v>44804</v>
      </c>
      <c r="AR7" s="191">
        <f t="shared" si="0"/>
        <v>44805</v>
      </c>
      <c r="AS7" s="191">
        <f t="shared" si="0"/>
        <v>44806</v>
      </c>
      <c r="AT7" s="191">
        <f t="shared" si="0"/>
        <v>44807</v>
      </c>
      <c r="AU7" s="191">
        <f t="shared" si="0"/>
        <v>44808</v>
      </c>
      <c r="AV7" s="191">
        <f t="shared" si="0"/>
        <v>44809</v>
      </c>
      <c r="AW7" s="123"/>
    </row>
    <row r="8" spans="2:49" ht="18" customHeight="1">
      <c r="B8" s="130"/>
      <c r="C8" s="186" t="s">
        <v>17</v>
      </c>
      <c r="D8" s="183" t="str">
        <f>RIGHT(C8,1)</f>
        <v>A</v>
      </c>
      <c r="E8" s="188">
        <v>3</v>
      </c>
      <c r="F8" s="188">
        <v>1</v>
      </c>
      <c r="G8" s="189">
        <v>1</v>
      </c>
      <c r="H8" s="116"/>
      <c r="I8" s="234" t="str">
        <f>IF(LEN(C8)&gt;0,"Number of employees at " &amp; $C$8,"")</f>
        <v>Number of employees at Shift A</v>
      </c>
      <c r="J8" s="234"/>
      <c r="K8" s="234"/>
      <c r="L8" s="137" t="str">
        <f>IFERROR(IF(LEN($C$8)=0,"",IF(MONTH(L$7)=$E$13,COUNTIF(L$13:L$20,$D$8),"")),"")</f>
        <v/>
      </c>
      <c r="M8" s="137">
        <f t="shared" ref="M8:AV8" si="1">IFERROR(IF(LEN($C$8)=0,"",IF(MONTH(M$7)=$E$13,COUNTIF(M$13:M$20,$D$8),"")),"")</f>
        <v>1</v>
      </c>
      <c r="N8" s="137">
        <f t="shared" si="1"/>
        <v>1</v>
      </c>
      <c r="O8" s="137">
        <f t="shared" si="1"/>
        <v>1</v>
      </c>
      <c r="P8" s="137">
        <f t="shared" si="1"/>
        <v>0</v>
      </c>
      <c r="Q8" s="137">
        <f t="shared" si="1"/>
        <v>1</v>
      </c>
      <c r="R8" s="137">
        <f t="shared" si="1"/>
        <v>1</v>
      </c>
      <c r="S8" s="137">
        <f t="shared" si="1"/>
        <v>1</v>
      </c>
      <c r="T8" s="137">
        <f t="shared" si="1"/>
        <v>0</v>
      </c>
      <c r="U8" s="137">
        <f t="shared" si="1"/>
        <v>1</v>
      </c>
      <c r="V8" s="137">
        <f t="shared" si="1"/>
        <v>1</v>
      </c>
      <c r="W8" s="137">
        <f t="shared" si="1"/>
        <v>1</v>
      </c>
      <c r="X8" s="137">
        <f t="shared" si="1"/>
        <v>0</v>
      </c>
      <c r="Y8" s="137">
        <f t="shared" si="1"/>
        <v>1</v>
      </c>
      <c r="Z8" s="137">
        <f t="shared" si="1"/>
        <v>1</v>
      </c>
      <c r="AA8" s="137">
        <f t="shared" si="1"/>
        <v>1</v>
      </c>
      <c r="AB8" s="137">
        <f t="shared" si="1"/>
        <v>0</v>
      </c>
      <c r="AC8" s="137">
        <f t="shared" si="1"/>
        <v>1</v>
      </c>
      <c r="AD8" s="137">
        <f t="shared" si="1"/>
        <v>1</v>
      </c>
      <c r="AE8" s="137">
        <f t="shared" si="1"/>
        <v>1</v>
      </c>
      <c r="AF8" s="137">
        <f t="shared" si="1"/>
        <v>0</v>
      </c>
      <c r="AG8" s="137">
        <f t="shared" si="1"/>
        <v>1</v>
      </c>
      <c r="AH8" s="137">
        <f t="shared" si="1"/>
        <v>1</v>
      </c>
      <c r="AI8" s="137">
        <f t="shared" si="1"/>
        <v>1</v>
      </c>
      <c r="AJ8" s="137">
        <f t="shared" si="1"/>
        <v>0</v>
      </c>
      <c r="AK8" s="137">
        <f t="shared" si="1"/>
        <v>1</v>
      </c>
      <c r="AL8" s="137">
        <f t="shared" si="1"/>
        <v>1</v>
      </c>
      <c r="AM8" s="137">
        <f t="shared" si="1"/>
        <v>1</v>
      </c>
      <c r="AN8" s="137">
        <f t="shared" si="1"/>
        <v>0</v>
      </c>
      <c r="AO8" s="137">
        <f t="shared" si="1"/>
        <v>1</v>
      </c>
      <c r="AP8" s="137">
        <f t="shared" si="1"/>
        <v>1</v>
      </c>
      <c r="AQ8" s="137">
        <f t="shared" si="1"/>
        <v>1</v>
      </c>
      <c r="AR8" s="137" t="str">
        <f t="shared" si="1"/>
        <v/>
      </c>
      <c r="AS8" s="137" t="str">
        <f t="shared" si="1"/>
        <v/>
      </c>
      <c r="AT8" s="137" t="str">
        <f t="shared" si="1"/>
        <v/>
      </c>
      <c r="AU8" s="137" t="str">
        <f t="shared" si="1"/>
        <v/>
      </c>
      <c r="AV8" s="137" t="str">
        <f t="shared" si="1"/>
        <v/>
      </c>
      <c r="AW8" s="114"/>
    </row>
    <row r="9" spans="2:49" ht="18" customHeight="1">
      <c r="B9" s="130"/>
      <c r="C9" s="186" t="s">
        <v>18</v>
      </c>
      <c r="D9" s="184" t="str">
        <f>RIGHT(C9,1)</f>
        <v>B</v>
      </c>
      <c r="E9" s="134">
        <v>6</v>
      </c>
      <c r="F9" s="134">
        <v>3</v>
      </c>
      <c r="G9" s="135">
        <v>6</v>
      </c>
      <c r="H9" s="116"/>
      <c r="I9" s="235" t="str">
        <f>IF(LEN(C9)&gt;0,"Number of employees at " &amp; $C$9,"")</f>
        <v>Number of employees at Shift B</v>
      </c>
      <c r="J9" s="235"/>
      <c r="K9" s="235"/>
      <c r="L9" s="137" t="str">
        <f>IFERROR(IF(LEN($C$9)=0,"",IF(MONTH(L$7)=$E$13,COUNTIF(L$13:L$20,$D$9),"")),"")</f>
        <v/>
      </c>
      <c r="M9" s="137">
        <f t="shared" ref="M9:AV9" si="2">IFERROR(IF(LEN($C$9)=0,"",IF(MONTH(M$7)=$E$13,COUNTIF(M$13:M$20,$D$9),"")),"")</f>
        <v>0</v>
      </c>
      <c r="N9" s="137">
        <f t="shared" si="2"/>
        <v>0</v>
      </c>
      <c r="O9" s="137">
        <f t="shared" si="2"/>
        <v>0</v>
      </c>
      <c r="P9" s="137">
        <f t="shared" si="2"/>
        <v>0</v>
      </c>
      <c r="Q9" s="137">
        <f t="shared" si="2"/>
        <v>0</v>
      </c>
      <c r="R9" s="137">
        <f t="shared" si="2"/>
        <v>3</v>
      </c>
      <c r="S9" s="137">
        <f t="shared" si="2"/>
        <v>3</v>
      </c>
      <c r="T9" s="137">
        <f t="shared" si="2"/>
        <v>3</v>
      </c>
      <c r="U9" s="137">
        <f t="shared" si="2"/>
        <v>3</v>
      </c>
      <c r="V9" s="137">
        <f t="shared" si="2"/>
        <v>3</v>
      </c>
      <c r="W9" s="137">
        <f t="shared" si="2"/>
        <v>3</v>
      </c>
      <c r="X9" s="137">
        <f t="shared" si="2"/>
        <v>0</v>
      </c>
      <c r="Y9" s="137">
        <f t="shared" si="2"/>
        <v>0</v>
      </c>
      <c r="Z9" s="137">
        <f t="shared" si="2"/>
        <v>0</v>
      </c>
      <c r="AA9" s="137">
        <f t="shared" si="2"/>
        <v>3</v>
      </c>
      <c r="AB9" s="137">
        <f t="shared" si="2"/>
        <v>3</v>
      </c>
      <c r="AC9" s="137">
        <f t="shared" si="2"/>
        <v>3</v>
      </c>
      <c r="AD9" s="137">
        <f t="shared" si="2"/>
        <v>3</v>
      </c>
      <c r="AE9" s="137">
        <f t="shared" si="2"/>
        <v>3</v>
      </c>
      <c r="AF9" s="137">
        <f t="shared" si="2"/>
        <v>3</v>
      </c>
      <c r="AG9" s="137">
        <f t="shared" si="2"/>
        <v>0</v>
      </c>
      <c r="AH9" s="137">
        <f t="shared" si="2"/>
        <v>0</v>
      </c>
      <c r="AI9" s="137">
        <f t="shared" si="2"/>
        <v>0</v>
      </c>
      <c r="AJ9" s="137">
        <f t="shared" si="2"/>
        <v>3</v>
      </c>
      <c r="AK9" s="137">
        <f t="shared" si="2"/>
        <v>3</v>
      </c>
      <c r="AL9" s="137">
        <f t="shared" si="2"/>
        <v>3</v>
      </c>
      <c r="AM9" s="137">
        <f t="shared" si="2"/>
        <v>3</v>
      </c>
      <c r="AN9" s="137">
        <f t="shared" si="2"/>
        <v>3</v>
      </c>
      <c r="AO9" s="137">
        <f t="shared" si="2"/>
        <v>3</v>
      </c>
      <c r="AP9" s="137">
        <f t="shared" si="2"/>
        <v>0</v>
      </c>
      <c r="AQ9" s="137">
        <f t="shared" si="2"/>
        <v>0</v>
      </c>
      <c r="AR9" s="137" t="str">
        <f t="shared" si="2"/>
        <v/>
      </c>
      <c r="AS9" s="137" t="str">
        <f t="shared" si="2"/>
        <v/>
      </c>
      <c r="AT9" s="137" t="str">
        <f t="shared" si="2"/>
        <v/>
      </c>
      <c r="AU9" s="137" t="str">
        <f t="shared" si="2"/>
        <v/>
      </c>
      <c r="AV9" s="137" t="str">
        <f t="shared" si="2"/>
        <v/>
      </c>
      <c r="AW9" s="114"/>
    </row>
    <row r="10" spans="2:49" ht="18" customHeight="1">
      <c r="B10" s="130"/>
      <c r="C10" s="186" t="s">
        <v>19</v>
      </c>
      <c r="D10" s="185" t="str">
        <f>RIGHT(C10,1)</f>
        <v>C</v>
      </c>
      <c r="E10" s="134">
        <v>6</v>
      </c>
      <c r="F10" s="134">
        <v>2</v>
      </c>
      <c r="G10" s="135">
        <v>4</v>
      </c>
      <c r="H10" s="116"/>
      <c r="I10" s="235" t="str">
        <f>IF(LEN(C10)&gt;0,"Number of employees at " &amp; $C$10,"")</f>
        <v>Number of employees at Shift C</v>
      </c>
      <c r="J10" s="235"/>
      <c r="K10" s="235"/>
      <c r="L10" s="137" t="str">
        <f>IFERROR(IF(LEN($C$10)=0,"",IF(MONTH(L$7)=$E$13,COUNTIF(L$13:L$20,$D$10),"")),"")</f>
        <v/>
      </c>
      <c r="M10" s="137">
        <f t="shared" ref="M10:AV10" si="3">IFERROR(IF(LEN($C$10)=0,"",IF(MONTH(M$7)=$E$13,COUNTIF(M$13:M$20,$D$10),"")),"")</f>
        <v>0</v>
      </c>
      <c r="N10" s="137">
        <f t="shared" si="3"/>
        <v>0</v>
      </c>
      <c r="O10" s="137">
        <f t="shared" si="3"/>
        <v>0</v>
      </c>
      <c r="P10" s="137">
        <f t="shared" si="3"/>
        <v>1</v>
      </c>
      <c r="Q10" s="137">
        <f t="shared" si="3"/>
        <v>2</v>
      </c>
      <c r="R10" s="137">
        <f t="shared" si="3"/>
        <v>2</v>
      </c>
      <c r="S10" s="137">
        <f t="shared" si="3"/>
        <v>2</v>
      </c>
      <c r="T10" s="137">
        <f t="shared" si="3"/>
        <v>2</v>
      </c>
      <c r="U10" s="137">
        <f t="shared" si="3"/>
        <v>2</v>
      </c>
      <c r="V10" s="137">
        <f t="shared" si="3"/>
        <v>1</v>
      </c>
      <c r="W10" s="137">
        <f t="shared" si="3"/>
        <v>0</v>
      </c>
      <c r="X10" s="137">
        <f t="shared" si="3"/>
        <v>1</v>
      </c>
      <c r="Y10" s="137">
        <f t="shared" si="3"/>
        <v>2</v>
      </c>
      <c r="Z10" s="137">
        <f t="shared" si="3"/>
        <v>2</v>
      </c>
      <c r="AA10" s="137">
        <f t="shared" si="3"/>
        <v>2</v>
      </c>
      <c r="AB10" s="137">
        <f t="shared" si="3"/>
        <v>2</v>
      </c>
      <c r="AC10" s="137">
        <f t="shared" si="3"/>
        <v>2</v>
      </c>
      <c r="AD10" s="137">
        <f t="shared" si="3"/>
        <v>1</v>
      </c>
      <c r="AE10" s="137">
        <f t="shared" si="3"/>
        <v>0</v>
      </c>
      <c r="AF10" s="137">
        <f t="shared" si="3"/>
        <v>1</v>
      </c>
      <c r="AG10" s="137">
        <f t="shared" si="3"/>
        <v>2</v>
      </c>
      <c r="AH10" s="137">
        <f t="shared" si="3"/>
        <v>2</v>
      </c>
      <c r="AI10" s="137">
        <f t="shared" si="3"/>
        <v>2</v>
      </c>
      <c r="AJ10" s="137">
        <f t="shared" si="3"/>
        <v>2</v>
      </c>
      <c r="AK10" s="137">
        <f t="shared" si="3"/>
        <v>2</v>
      </c>
      <c r="AL10" s="137">
        <f t="shared" si="3"/>
        <v>1</v>
      </c>
      <c r="AM10" s="137">
        <f t="shared" si="3"/>
        <v>0</v>
      </c>
      <c r="AN10" s="137">
        <f t="shared" si="3"/>
        <v>1</v>
      </c>
      <c r="AO10" s="137">
        <f t="shared" si="3"/>
        <v>2</v>
      </c>
      <c r="AP10" s="137">
        <f t="shared" si="3"/>
        <v>2</v>
      </c>
      <c r="AQ10" s="137">
        <f t="shared" si="3"/>
        <v>2</v>
      </c>
      <c r="AR10" s="137" t="str">
        <f t="shared" si="3"/>
        <v/>
      </c>
      <c r="AS10" s="137" t="str">
        <f t="shared" si="3"/>
        <v/>
      </c>
      <c r="AT10" s="137" t="str">
        <f t="shared" si="3"/>
        <v/>
      </c>
      <c r="AU10" s="137" t="str">
        <f t="shared" si="3"/>
        <v/>
      </c>
      <c r="AV10" s="137" t="str">
        <f t="shared" si="3"/>
        <v/>
      </c>
      <c r="AW10" s="114"/>
    </row>
    <row r="11" spans="2:49" ht="9.9499999999999993" customHeight="1">
      <c r="B11" s="130"/>
      <c r="C11" s="116"/>
      <c r="D11" s="116"/>
      <c r="E11" s="116"/>
      <c r="F11" s="116"/>
      <c r="G11" s="116"/>
      <c r="H11" s="116"/>
      <c r="I11" s="117"/>
      <c r="J11" s="117"/>
      <c r="K11" s="116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14"/>
    </row>
    <row r="12" spans="2:49" s="48" customFormat="1" ht="20.100000000000001" customHeight="1" thickBot="1">
      <c r="B12" s="132"/>
      <c r="C12" s="118"/>
      <c r="D12" s="118"/>
      <c r="E12" s="118"/>
      <c r="F12" s="118"/>
      <c r="G12" s="118"/>
      <c r="H12" s="118"/>
      <c r="I12" s="199" t="s">
        <v>20</v>
      </c>
      <c r="J12" s="199" t="s">
        <v>21</v>
      </c>
      <c r="K12" s="205" t="s">
        <v>8</v>
      </c>
      <c r="L12" s="206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7"/>
      <c r="AD12" s="207"/>
      <c r="AE12" s="207"/>
      <c r="AF12" s="207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7"/>
      <c r="AS12" s="207"/>
      <c r="AT12" s="207"/>
      <c r="AU12" s="207"/>
      <c r="AV12" s="208"/>
      <c r="AW12" s="124"/>
    </row>
    <row r="13" spans="2:49" ht="20.100000000000001" customHeight="1" thickBot="1">
      <c r="B13" s="130"/>
      <c r="C13" s="233" t="s">
        <v>41</v>
      </c>
      <c r="D13" s="233"/>
      <c r="E13" s="136">
        <v>8</v>
      </c>
      <c r="F13" s="116"/>
      <c r="G13" s="116"/>
      <c r="H13" s="116"/>
      <c r="I13" s="219" t="s">
        <v>17</v>
      </c>
      <c r="J13" s="203"/>
      <c r="K13" s="203" t="s">
        <v>63</v>
      </c>
      <c r="L13" s="204" t="str">
        <f>IFERROR(IF(MONTH(L$7)=$E$13,IF(AND($I13="",$J13=""),"",
IF(AND($I13&lt;&gt;"",$I13=$C$8),IF(AND(MOD(DAY(L$7)-$G$8,($E$8+$F$8))&lt;$E$8,DAY(L$7)-$G$8&gt;=0),$D$8,"x"),
IF(AND($I13&lt;&gt;"",$I13=$C$9),IF(AND(MOD(DAY(L$7)-$G$9,($E$9+$F$9))&lt;$E$9, DAY(L$7)-$G$9&gt;=0),$D$9,"x"),
IF(AND($I13&lt;&gt;"",$I13=$C$10),IF(AND(MOD(DAY(L$7)-$G$10,($E$10+$F$10))&lt;$E$10,DAY(L$7)-$G$10&gt;=0),$D$10,"x"),
MID(Calc!$O5,DAY(L$7),1))))),""),"")</f>
        <v/>
      </c>
      <c r="M13" s="204" t="str">
        <f>IFERROR(IF(MONTH(M$7)=$E$13,IF(AND($I13="",$J13=""),"",
IF(AND($I13&lt;&gt;"",$I13=$C$8),IF(AND(MOD(DAY(M$7)-$G$8,($E$8+$F$8))&lt;$E$8,DAY(M$7)-$G$8&gt;=0),$D$8,"x"),
IF(AND($I13&lt;&gt;"",$I13=$C$9),IF(AND(MOD(DAY(M$7)-$G$9,($E$9+$F$9))&lt;$E$9, DAY(M$7)-$G$9&gt;=0),$D$9,"x"),
IF(AND($I13&lt;&gt;"",$I13=$C$10),IF(AND(MOD(DAY(M$7)-$G$10,($E$10+$F$10))&lt;$E$10,DAY(M$7)-$G$10&gt;=0),$D$10,"x"),
MID(Calc!$O5,DAY(M$7),1))))),""),"")</f>
        <v>A</v>
      </c>
      <c r="N13" s="204" t="str">
        <f>IFERROR(IF(MONTH(N$7)=$E$13,IF(AND($I13="",$J13=""),"",
IF(AND($I13&lt;&gt;"",$I13=$C$8),IF(AND(MOD(DAY(N$7)-$G$8,($E$8+$F$8))&lt;$E$8,DAY(N$7)-$G$8&gt;=0),$D$8,"x"),
IF(AND($I13&lt;&gt;"",$I13=$C$9),IF(AND(MOD(DAY(N$7)-$G$9,($E$9+$F$9))&lt;$E$9, DAY(N$7)-$G$9&gt;=0),$D$9,"x"),
IF(AND($I13&lt;&gt;"",$I13=$C$10),IF(AND(MOD(DAY(N$7)-$G$10,($E$10+$F$10))&lt;$E$10,DAY(N$7)-$G$10&gt;=0),$D$10,"x"),
MID(Calc!$O5,DAY(N$7),1))))),""),"")</f>
        <v>A</v>
      </c>
      <c r="O13" s="204" t="str">
        <f>IFERROR(IF(MONTH(O$7)=$E$13,IF(AND($I13="",$J13=""),"",
IF(AND($I13&lt;&gt;"",$I13=$C$8),IF(AND(MOD(DAY(O$7)-$G$8,($E$8+$F$8))&lt;$E$8,DAY(O$7)-$G$8&gt;=0),$D$8,"x"),
IF(AND($I13&lt;&gt;"",$I13=$C$9),IF(AND(MOD(DAY(O$7)-$G$9,($E$9+$F$9))&lt;$E$9, DAY(O$7)-$G$9&gt;=0),$D$9,"x"),
IF(AND($I13&lt;&gt;"",$I13=$C$10),IF(AND(MOD(DAY(O$7)-$G$10,($E$10+$F$10))&lt;$E$10,DAY(O$7)-$G$10&gt;=0),$D$10,"x"),
MID(Calc!$O5,DAY(O$7),1))))),""),"")</f>
        <v>A</v>
      </c>
      <c r="P13" s="204" t="str">
        <f>IFERROR(IF(MONTH(P$7)=$E$13,IF(AND($I13="",$J13=""),"",
IF(AND($I13&lt;&gt;"",$I13=$C$8),IF(AND(MOD(DAY(P$7)-$G$8,($E$8+$F$8))&lt;$E$8,DAY(P$7)-$G$8&gt;=0),$D$8,"x"),
IF(AND($I13&lt;&gt;"",$I13=$C$9),IF(AND(MOD(DAY(P$7)-$G$9,($E$9+$F$9))&lt;$E$9, DAY(P$7)-$G$9&gt;=0),$D$9,"x"),
IF(AND($I13&lt;&gt;"",$I13=$C$10),IF(AND(MOD(DAY(P$7)-$G$10,($E$10+$F$10))&lt;$E$10,DAY(P$7)-$G$10&gt;=0),$D$10,"x"),
MID(Calc!$O5,DAY(P$7),1))))),""),"")</f>
        <v>x</v>
      </c>
      <c r="Q13" s="204" t="str">
        <f>IFERROR(IF(MONTH(Q$7)=$E$13,IF(AND($I13="",$J13=""),"",
IF(AND($I13&lt;&gt;"",$I13=$C$8),IF(AND(MOD(DAY(Q$7)-$G$8,($E$8+$F$8))&lt;$E$8,DAY(Q$7)-$G$8&gt;=0),$D$8,"x"),
IF(AND($I13&lt;&gt;"",$I13=$C$9),IF(AND(MOD(DAY(Q$7)-$G$9,($E$9+$F$9))&lt;$E$9, DAY(Q$7)-$G$9&gt;=0),$D$9,"x"),
IF(AND($I13&lt;&gt;"",$I13=$C$10),IF(AND(MOD(DAY(Q$7)-$G$10,($E$10+$F$10))&lt;$E$10,DAY(Q$7)-$G$10&gt;=0),$D$10,"x"),
MID(Calc!$O5,DAY(Q$7),1))))),""),"")</f>
        <v>A</v>
      </c>
      <c r="R13" s="204" t="str">
        <f>IFERROR(IF(MONTH(R$7)=$E$13,IF(AND($I13="",$J13=""),"",
IF(AND($I13&lt;&gt;"",$I13=$C$8),IF(AND(MOD(DAY(R$7)-$G$8,($E$8+$F$8))&lt;$E$8,DAY(R$7)-$G$8&gt;=0),$D$8,"x"),
IF(AND($I13&lt;&gt;"",$I13=$C$9),IF(AND(MOD(DAY(R$7)-$G$9,($E$9+$F$9))&lt;$E$9, DAY(R$7)-$G$9&gt;=0),$D$9,"x"),
IF(AND($I13&lt;&gt;"",$I13=$C$10),IF(AND(MOD(DAY(R$7)-$G$10,($E$10+$F$10))&lt;$E$10,DAY(R$7)-$G$10&gt;=0),$D$10,"x"),
MID(Calc!$O5,DAY(R$7),1))))),""),"")</f>
        <v>A</v>
      </c>
      <c r="S13" s="204" t="str">
        <f>IFERROR(IF(MONTH(S$7)=$E$13,IF(AND($I13="",$J13=""),"",
IF(AND($I13&lt;&gt;"",$I13=$C$8),IF(AND(MOD(DAY(S$7)-$G$8,($E$8+$F$8))&lt;$E$8,DAY(S$7)-$G$8&gt;=0),$D$8,"x"),
IF(AND($I13&lt;&gt;"",$I13=$C$9),IF(AND(MOD(DAY(S$7)-$G$9,($E$9+$F$9))&lt;$E$9, DAY(S$7)-$G$9&gt;=0),$D$9,"x"),
IF(AND($I13&lt;&gt;"",$I13=$C$10),IF(AND(MOD(DAY(S$7)-$G$10,($E$10+$F$10))&lt;$E$10,DAY(S$7)-$G$10&gt;=0),$D$10,"x"),
MID(Calc!$O5,DAY(S$7),1))))),""),"")</f>
        <v>A</v>
      </c>
      <c r="T13" s="204" t="str">
        <f>IFERROR(IF(MONTH(T$7)=$E$13,IF(AND($I13="",$J13=""),"",
IF(AND($I13&lt;&gt;"",$I13=$C$8),IF(AND(MOD(DAY(T$7)-$G$8,($E$8+$F$8))&lt;$E$8,DAY(T$7)-$G$8&gt;=0),$D$8,"x"),
IF(AND($I13&lt;&gt;"",$I13=$C$9),IF(AND(MOD(DAY(T$7)-$G$9,($E$9+$F$9))&lt;$E$9, DAY(T$7)-$G$9&gt;=0),$D$9,"x"),
IF(AND($I13&lt;&gt;"",$I13=$C$10),IF(AND(MOD(DAY(T$7)-$G$10,($E$10+$F$10))&lt;$E$10,DAY(T$7)-$G$10&gt;=0),$D$10,"x"),
MID(Calc!$O5,DAY(T$7),1))))),""),"")</f>
        <v>x</v>
      </c>
      <c r="U13" s="204" t="str">
        <f>IFERROR(IF(MONTH(U$7)=$E$13,IF(AND($I13="",$J13=""),"",
IF(AND($I13&lt;&gt;"",$I13=$C$8),IF(AND(MOD(DAY(U$7)-$G$8,($E$8+$F$8))&lt;$E$8,DAY(U$7)-$G$8&gt;=0),$D$8,"x"),
IF(AND($I13&lt;&gt;"",$I13=$C$9),IF(AND(MOD(DAY(U$7)-$G$9,($E$9+$F$9))&lt;$E$9, DAY(U$7)-$G$9&gt;=0),$D$9,"x"),
IF(AND($I13&lt;&gt;"",$I13=$C$10),IF(AND(MOD(DAY(U$7)-$G$10,($E$10+$F$10))&lt;$E$10,DAY(U$7)-$G$10&gt;=0),$D$10,"x"),
MID(Calc!$O5,DAY(U$7),1))))),""),"")</f>
        <v>A</v>
      </c>
      <c r="V13" s="204" t="str">
        <f>IFERROR(IF(MONTH(V$7)=$E$13,IF(AND($I13="",$J13=""),"",
IF(AND($I13&lt;&gt;"",$I13=$C$8),IF(AND(MOD(DAY(V$7)-$G$8,($E$8+$F$8))&lt;$E$8,DAY(V$7)-$G$8&gt;=0),$D$8,"x"),
IF(AND($I13&lt;&gt;"",$I13=$C$9),IF(AND(MOD(DAY(V$7)-$G$9,($E$9+$F$9))&lt;$E$9, DAY(V$7)-$G$9&gt;=0),$D$9,"x"),
IF(AND($I13&lt;&gt;"",$I13=$C$10),IF(AND(MOD(DAY(V$7)-$G$10,($E$10+$F$10))&lt;$E$10,DAY(V$7)-$G$10&gt;=0),$D$10,"x"),
MID(Calc!$O5,DAY(V$7),1))))),""),"")</f>
        <v>A</v>
      </c>
      <c r="W13" s="204" t="str">
        <f>IFERROR(IF(MONTH(W$7)=$E$13,IF(AND($I13="",$J13=""),"",
IF(AND($I13&lt;&gt;"",$I13=$C$8),IF(AND(MOD(DAY(W$7)-$G$8,($E$8+$F$8))&lt;$E$8,DAY(W$7)-$G$8&gt;=0),$D$8,"x"),
IF(AND($I13&lt;&gt;"",$I13=$C$9),IF(AND(MOD(DAY(W$7)-$G$9,($E$9+$F$9))&lt;$E$9, DAY(W$7)-$G$9&gt;=0),$D$9,"x"),
IF(AND($I13&lt;&gt;"",$I13=$C$10),IF(AND(MOD(DAY(W$7)-$G$10,($E$10+$F$10))&lt;$E$10,DAY(W$7)-$G$10&gt;=0),$D$10,"x"),
MID(Calc!$O5,DAY(W$7),1))))),""),"")</f>
        <v>A</v>
      </c>
      <c r="X13" s="204" t="str">
        <f>IFERROR(IF(MONTH(X$7)=$E$13,IF(AND($I13="",$J13=""),"",
IF(AND($I13&lt;&gt;"",$I13=$C$8),IF(AND(MOD(DAY(X$7)-$G$8,($E$8+$F$8))&lt;$E$8,DAY(X$7)-$G$8&gt;=0),$D$8,"x"),
IF(AND($I13&lt;&gt;"",$I13=$C$9),IF(AND(MOD(DAY(X$7)-$G$9,($E$9+$F$9))&lt;$E$9, DAY(X$7)-$G$9&gt;=0),$D$9,"x"),
IF(AND($I13&lt;&gt;"",$I13=$C$10),IF(AND(MOD(DAY(X$7)-$G$10,($E$10+$F$10))&lt;$E$10,DAY(X$7)-$G$10&gt;=0),$D$10,"x"),
MID(Calc!$O5,DAY(X$7),1))))),""),"")</f>
        <v>x</v>
      </c>
      <c r="Y13" s="204" t="str">
        <f>IFERROR(IF(MONTH(Y$7)=$E$13,IF(AND($I13="",$J13=""),"",
IF(AND($I13&lt;&gt;"",$I13=$C$8),IF(AND(MOD(DAY(Y$7)-$G$8,($E$8+$F$8))&lt;$E$8,DAY(Y$7)-$G$8&gt;=0),$D$8,"x"),
IF(AND($I13&lt;&gt;"",$I13=$C$9),IF(AND(MOD(DAY(Y$7)-$G$9,($E$9+$F$9))&lt;$E$9, DAY(Y$7)-$G$9&gt;=0),$D$9,"x"),
IF(AND($I13&lt;&gt;"",$I13=$C$10),IF(AND(MOD(DAY(Y$7)-$G$10,($E$10+$F$10))&lt;$E$10,DAY(Y$7)-$G$10&gt;=0),$D$10,"x"),
MID(Calc!$O5,DAY(Y$7),1))))),""),"")</f>
        <v>A</v>
      </c>
      <c r="Z13" s="204" t="str">
        <f>IFERROR(IF(MONTH(Z$7)=$E$13,IF(AND($I13="",$J13=""),"",
IF(AND($I13&lt;&gt;"",$I13=$C$8),IF(AND(MOD(DAY(Z$7)-$G$8,($E$8+$F$8))&lt;$E$8,DAY(Z$7)-$G$8&gt;=0),$D$8,"x"),
IF(AND($I13&lt;&gt;"",$I13=$C$9),IF(AND(MOD(DAY(Z$7)-$G$9,($E$9+$F$9))&lt;$E$9, DAY(Z$7)-$G$9&gt;=0),$D$9,"x"),
IF(AND($I13&lt;&gt;"",$I13=$C$10),IF(AND(MOD(DAY(Z$7)-$G$10,($E$10+$F$10))&lt;$E$10,DAY(Z$7)-$G$10&gt;=0),$D$10,"x"),
MID(Calc!$O5,DAY(Z$7),1))))),""),"")</f>
        <v>A</v>
      </c>
      <c r="AA13" s="204" t="str">
        <f>IFERROR(IF(MONTH(AA$7)=$E$13,IF(AND($I13="",$J13=""),"",
IF(AND($I13&lt;&gt;"",$I13=$C$8),IF(AND(MOD(DAY(AA$7)-$G$8,($E$8+$F$8))&lt;$E$8,DAY(AA$7)-$G$8&gt;=0),$D$8,"x"),
IF(AND($I13&lt;&gt;"",$I13=$C$9),IF(AND(MOD(DAY(AA$7)-$G$9,($E$9+$F$9))&lt;$E$9, DAY(AA$7)-$G$9&gt;=0),$D$9,"x"),
IF(AND($I13&lt;&gt;"",$I13=$C$10),IF(AND(MOD(DAY(AA$7)-$G$10,($E$10+$F$10))&lt;$E$10,DAY(AA$7)-$G$10&gt;=0),$D$10,"x"),
MID(Calc!$O5,DAY(AA$7),1))))),""),"")</f>
        <v>A</v>
      </c>
      <c r="AB13" s="204" t="str">
        <f>IFERROR(IF(MONTH(AB$7)=$E$13,IF(AND($I13="",$J13=""),"",
IF(AND($I13&lt;&gt;"",$I13=$C$8),IF(AND(MOD(DAY(AB$7)-$G$8,($E$8+$F$8))&lt;$E$8,DAY(AB$7)-$G$8&gt;=0),$D$8,"x"),
IF(AND($I13&lt;&gt;"",$I13=$C$9),IF(AND(MOD(DAY(AB$7)-$G$9,($E$9+$F$9))&lt;$E$9, DAY(AB$7)-$G$9&gt;=0),$D$9,"x"),
IF(AND($I13&lt;&gt;"",$I13=$C$10),IF(AND(MOD(DAY(AB$7)-$G$10,($E$10+$F$10))&lt;$E$10,DAY(AB$7)-$G$10&gt;=0),$D$10,"x"),
MID(Calc!$O5,DAY(AB$7),1))))),""),"")</f>
        <v>x</v>
      </c>
      <c r="AC13" s="204" t="str">
        <f>IFERROR(IF(MONTH(AC$7)=$E$13,IF(AND($I13="",$J13=""),"",
IF(AND($I13&lt;&gt;"",$I13=$C$8),IF(AND(MOD(DAY(AC$7)-$G$8,($E$8+$F$8))&lt;$E$8,DAY(AC$7)-$G$8&gt;=0),$D$8,"x"),
IF(AND($I13&lt;&gt;"",$I13=$C$9),IF(AND(MOD(DAY(AC$7)-$G$9,($E$9+$F$9))&lt;$E$9, DAY(AC$7)-$G$9&gt;=0),$D$9,"x"),
IF(AND($I13&lt;&gt;"",$I13=$C$10),IF(AND(MOD(DAY(AC$7)-$G$10,($E$10+$F$10))&lt;$E$10,DAY(AC$7)-$G$10&gt;=0),$D$10,"x"),
MID(Calc!$O5,DAY(AC$7),1))))),""),"")</f>
        <v>A</v>
      </c>
      <c r="AD13" s="204" t="str">
        <f>IFERROR(IF(MONTH(AD$7)=$E$13,IF(AND($I13="",$J13=""),"",
IF(AND($I13&lt;&gt;"",$I13=$C$8),IF(AND(MOD(DAY(AD$7)-$G$8,($E$8+$F$8))&lt;$E$8,DAY(AD$7)-$G$8&gt;=0),$D$8,"x"),
IF(AND($I13&lt;&gt;"",$I13=$C$9),IF(AND(MOD(DAY(AD$7)-$G$9,($E$9+$F$9))&lt;$E$9, DAY(AD$7)-$G$9&gt;=0),$D$9,"x"),
IF(AND($I13&lt;&gt;"",$I13=$C$10),IF(AND(MOD(DAY(AD$7)-$G$10,($E$10+$F$10))&lt;$E$10,DAY(AD$7)-$G$10&gt;=0),$D$10,"x"),
MID(Calc!$O5,DAY(AD$7),1))))),""),"")</f>
        <v>A</v>
      </c>
      <c r="AE13" s="204" t="str">
        <f>IFERROR(IF(MONTH(AE$7)=$E$13,IF(AND($I13="",$J13=""),"",
IF(AND($I13&lt;&gt;"",$I13=$C$8),IF(AND(MOD(DAY(AE$7)-$G$8,($E$8+$F$8))&lt;$E$8,DAY(AE$7)-$G$8&gt;=0),$D$8,"x"),
IF(AND($I13&lt;&gt;"",$I13=$C$9),IF(AND(MOD(DAY(AE$7)-$G$9,($E$9+$F$9))&lt;$E$9, DAY(AE$7)-$G$9&gt;=0),$D$9,"x"),
IF(AND($I13&lt;&gt;"",$I13=$C$10),IF(AND(MOD(DAY(AE$7)-$G$10,($E$10+$F$10))&lt;$E$10,DAY(AE$7)-$G$10&gt;=0),$D$10,"x"),
MID(Calc!$O5,DAY(AE$7),1))))),""),"")</f>
        <v>A</v>
      </c>
      <c r="AF13" s="204" t="str">
        <f>IFERROR(IF(MONTH(AF$7)=$E$13,IF(AND($I13="",$J13=""),"",
IF(AND($I13&lt;&gt;"",$I13=$C$8),IF(AND(MOD(DAY(AF$7)-$G$8,($E$8+$F$8))&lt;$E$8,DAY(AF$7)-$G$8&gt;=0),$D$8,"x"),
IF(AND($I13&lt;&gt;"",$I13=$C$9),IF(AND(MOD(DAY(AF$7)-$G$9,($E$9+$F$9))&lt;$E$9, DAY(AF$7)-$G$9&gt;=0),$D$9,"x"),
IF(AND($I13&lt;&gt;"",$I13=$C$10),IF(AND(MOD(DAY(AF$7)-$G$10,($E$10+$F$10))&lt;$E$10,DAY(AF$7)-$G$10&gt;=0),$D$10,"x"),
MID(Calc!$O5,DAY(AF$7),1))))),""),"")</f>
        <v>x</v>
      </c>
      <c r="AG13" s="204" t="str">
        <f>IFERROR(IF(MONTH(AG$7)=$E$13,IF(AND($I13="",$J13=""),"",
IF(AND($I13&lt;&gt;"",$I13=$C$8),IF(AND(MOD(DAY(AG$7)-$G$8,($E$8+$F$8))&lt;$E$8,DAY(AG$7)-$G$8&gt;=0),$D$8,"x"),
IF(AND($I13&lt;&gt;"",$I13=$C$9),IF(AND(MOD(DAY(AG$7)-$G$9,($E$9+$F$9))&lt;$E$9, DAY(AG$7)-$G$9&gt;=0),$D$9,"x"),
IF(AND($I13&lt;&gt;"",$I13=$C$10),IF(AND(MOD(DAY(AG$7)-$G$10,($E$10+$F$10))&lt;$E$10,DAY(AG$7)-$G$10&gt;=0),$D$10,"x"),
MID(Calc!$O5,DAY(AG$7),1))))),""),"")</f>
        <v>A</v>
      </c>
      <c r="AH13" s="204" t="str">
        <f>IFERROR(IF(MONTH(AH$7)=$E$13,IF(AND($I13="",$J13=""),"",
IF(AND($I13&lt;&gt;"",$I13=$C$8),IF(AND(MOD(DAY(AH$7)-$G$8,($E$8+$F$8))&lt;$E$8,DAY(AH$7)-$G$8&gt;=0),$D$8,"x"),
IF(AND($I13&lt;&gt;"",$I13=$C$9),IF(AND(MOD(DAY(AH$7)-$G$9,($E$9+$F$9))&lt;$E$9, DAY(AH$7)-$G$9&gt;=0),$D$9,"x"),
IF(AND($I13&lt;&gt;"",$I13=$C$10),IF(AND(MOD(DAY(AH$7)-$G$10,($E$10+$F$10))&lt;$E$10,DAY(AH$7)-$G$10&gt;=0),$D$10,"x"),
MID(Calc!$O5,DAY(AH$7),1))))),""),"")</f>
        <v>A</v>
      </c>
      <c r="AI13" s="204" t="str">
        <f>IFERROR(IF(MONTH(AI$7)=$E$13,IF(AND($I13="",$J13=""),"",
IF(AND($I13&lt;&gt;"",$I13=$C$8),IF(AND(MOD(DAY(AI$7)-$G$8,($E$8+$F$8))&lt;$E$8,DAY(AI$7)-$G$8&gt;=0),$D$8,"x"),
IF(AND($I13&lt;&gt;"",$I13=$C$9),IF(AND(MOD(DAY(AI$7)-$G$9,($E$9+$F$9))&lt;$E$9, DAY(AI$7)-$G$9&gt;=0),$D$9,"x"),
IF(AND($I13&lt;&gt;"",$I13=$C$10),IF(AND(MOD(DAY(AI$7)-$G$10,($E$10+$F$10))&lt;$E$10,DAY(AI$7)-$G$10&gt;=0),$D$10,"x"),
MID(Calc!$O5,DAY(AI$7),1))))),""),"")</f>
        <v>A</v>
      </c>
      <c r="AJ13" s="204" t="str">
        <f>IFERROR(IF(MONTH(AJ$7)=$E$13,IF(AND($I13="",$J13=""),"",
IF(AND($I13&lt;&gt;"",$I13=$C$8),IF(AND(MOD(DAY(AJ$7)-$G$8,($E$8+$F$8))&lt;$E$8,DAY(AJ$7)-$G$8&gt;=0),$D$8,"x"),
IF(AND($I13&lt;&gt;"",$I13=$C$9),IF(AND(MOD(DAY(AJ$7)-$G$9,($E$9+$F$9))&lt;$E$9, DAY(AJ$7)-$G$9&gt;=0),$D$9,"x"),
IF(AND($I13&lt;&gt;"",$I13=$C$10),IF(AND(MOD(DAY(AJ$7)-$G$10,($E$10+$F$10))&lt;$E$10,DAY(AJ$7)-$G$10&gt;=0),$D$10,"x"),
MID(Calc!$O5,DAY(AJ$7),1))))),""),"")</f>
        <v>x</v>
      </c>
      <c r="AK13" s="204" t="str">
        <f>IFERROR(IF(MONTH(AK$7)=$E$13,IF(AND($I13="",$J13=""),"",
IF(AND($I13&lt;&gt;"",$I13=$C$8),IF(AND(MOD(DAY(AK$7)-$G$8,($E$8+$F$8))&lt;$E$8,DAY(AK$7)-$G$8&gt;=0),$D$8,"x"),
IF(AND($I13&lt;&gt;"",$I13=$C$9),IF(AND(MOD(DAY(AK$7)-$G$9,($E$9+$F$9))&lt;$E$9, DAY(AK$7)-$G$9&gt;=0),$D$9,"x"),
IF(AND($I13&lt;&gt;"",$I13=$C$10),IF(AND(MOD(DAY(AK$7)-$G$10,($E$10+$F$10))&lt;$E$10,DAY(AK$7)-$G$10&gt;=0),$D$10,"x"),
MID(Calc!$O5,DAY(AK$7),1))))),""),"")</f>
        <v>A</v>
      </c>
      <c r="AL13" s="204" t="str">
        <f>IFERROR(IF(MONTH(AL$7)=$E$13,IF(AND($I13="",$J13=""),"",
IF(AND($I13&lt;&gt;"",$I13=$C$8),IF(AND(MOD(DAY(AL$7)-$G$8,($E$8+$F$8))&lt;$E$8,DAY(AL$7)-$G$8&gt;=0),$D$8,"x"),
IF(AND($I13&lt;&gt;"",$I13=$C$9),IF(AND(MOD(DAY(AL$7)-$G$9,($E$9+$F$9))&lt;$E$9, DAY(AL$7)-$G$9&gt;=0),$D$9,"x"),
IF(AND($I13&lt;&gt;"",$I13=$C$10),IF(AND(MOD(DAY(AL$7)-$G$10,($E$10+$F$10))&lt;$E$10,DAY(AL$7)-$G$10&gt;=0),$D$10,"x"),
MID(Calc!$O5,DAY(AL$7),1))))),""),"")</f>
        <v>A</v>
      </c>
      <c r="AM13" s="204" t="str">
        <f>IFERROR(IF(MONTH(AM$7)=$E$13,IF(AND($I13="",$J13=""),"",
IF(AND($I13&lt;&gt;"",$I13=$C$8),IF(AND(MOD(DAY(AM$7)-$G$8,($E$8+$F$8))&lt;$E$8,DAY(AM$7)-$G$8&gt;=0),$D$8,"x"),
IF(AND($I13&lt;&gt;"",$I13=$C$9),IF(AND(MOD(DAY(AM$7)-$G$9,($E$9+$F$9))&lt;$E$9, DAY(AM$7)-$G$9&gt;=0),$D$9,"x"),
IF(AND($I13&lt;&gt;"",$I13=$C$10),IF(AND(MOD(DAY(AM$7)-$G$10,($E$10+$F$10))&lt;$E$10,DAY(AM$7)-$G$10&gt;=0),$D$10,"x"),
MID(Calc!$O5,DAY(AM$7),1))))),""),"")</f>
        <v>A</v>
      </c>
      <c r="AN13" s="204" t="str">
        <f>IFERROR(IF(MONTH(AN$7)=$E$13,IF(AND($I13="",$J13=""),"",
IF(AND($I13&lt;&gt;"",$I13=$C$8),IF(AND(MOD(DAY(AN$7)-$G$8,($E$8+$F$8))&lt;$E$8,DAY(AN$7)-$G$8&gt;=0),$D$8,"x"),
IF(AND($I13&lt;&gt;"",$I13=$C$9),IF(AND(MOD(DAY(AN$7)-$G$9,($E$9+$F$9))&lt;$E$9, DAY(AN$7)-$G$9&gt;=0),$D$9,"x"),
IF(AND($I13&lt;&gt;"",$I13=$C$10),IF(AND(MOD(DAY(AN$7)-$G$10,($E$10+$F$10))&lt;$E$10,DAY(AN$7)-$G$10&gt;=0),$D$10,"x"),
MID(Calc!$O5,DAY(AN$7),1))))),""),"")</f>
        <v>x</v>
      </c>
      <c r="AO13" s="204" t="str">
        <f>IFERROR(IF(MONTH(AO$7)=$E$13,IF(AND($I13="",$J13=""),"",
IF(AND($I13&lt;&gt;"",$I13=$C$8),IF(AND(MOD(DAY(AO$7)-$G$8,($E$8+$F$8))&lt;$E$8,DAY(AO$7)-$G$8&gt;=0),$D$8,"x"),
IF(AND($I13&lt;&gt;"",$I13=$C$9),IF(AND(MOD(DAY(AO$7)-$G$9,($E$9+$F$9))&lt;$E$9, DAY(AO$7)-$G$9&gt;=0),$D$9,"x"),
IF(AND($I13&lt;&gt;"",$I13=$C$10),IF(AND(MOD(DAY(AO$7)-$G$10,($E$10+$F$10))&lt;$E$10,DAY(AO$7)-$G$10&gt;=0),$D$10,"x"),
MID(Calc!$O5,DAY(AO$7),1))))),""),"")</f>
        <v>A</v>
      </c>
      <c r="AP13" s="204" t="str">
        <f>IFERROR(IF(MONTH(AP$7)=$E$13,IF(AND($I13="",$J13=""),"",
IF(AND($I13&lt;&gt;"",$I13=$C$8),IF(AND(MOD(DAY(AP$7)-$G$8,($E$8+$F$8))&lt;$E$8,DAY(AP$7)-$G$8&gt;=0),$D$8,"x"),
IF(AND($I13&lt;&gt;"",$I13=$C$9),IF(AND(MOD(DAY(AP$7)-$G$9,($E$9+$F$9))&lt;$E$9, DAY(AP$7)-$G$9&gt;=0),$D$9,"x"),
IF(AND($I13&lt;&gt;"",$I13=$C$10),IF(AND(MOD(DAY(AP$7)-$G$10,($E$10+$F$10))&lt;$E$10,DAY(AP$7)-$G$10&gt;=0),$D$10,"x"),
MID(Calc!$O5,DAY(AP$7),1))))),""),"")</f>
        <v>A</v>
      </c>
      <c r="AQ13" s="204" t="str">
        <f>IFERROR(IF(MONTH(AQ$7)=$E$13,IF(AND($I13="",$J13=""),"",
IF(AND($I13&lt;&gt;"",$I13=$C$8),IF(AND(MOD(DAY(AQ$7)-$G$8,($E$8+$F$8))&lt;$E$8,DAY(AQ$7)-$G$8&gt;=0),$D$8,"x"),
IF(AND($I13&lt;&gt;"",$I13=$C$9),IF(AND(MOD(DAY(AQ$7)-$G$9,($E$9+$F$9))&lt;$E$9, DAY(AQ$7)-$G$9&gt;=0),$D$9,"x"),
IF(AND($I13&lt;&gt;"",$I13=$C$10),IF(AND(MOD(DAY(AQ$7)-$G$10,($E$10+$F$10))&lt;$E$10,DAY(AQ$7)-$G$10&gt;=0),$D$10,"x"),
MID(Calc!$O5,DAY(AQ$7),1))))),""),"")</f>
        <v>A</v>
      </c>
      <c r="AR13" s="204" t="str">
        <f>IFERROR(IF(MONTH(AR$7)=$E$13,IF(AND($I13="",$J13=""),"",
IF(AND($I13&lt;&gt;"",$I13=$C$8),IF(AND(MOD(DAY(AR$7)-$G$8,($E$8+$F$8))&lt;$E$8,DAY(AR$7)-$G$8&gt;=0),$D$8,"x"),
IF(AND($I13&lt;&gt;"",$I13=$C$9),IF(AND(MOD(DAY(AR$7)-$G$9,($E$9+$F$9))&lt;$E$9, DAY(AR$7)-$G$9&gt;=0),$D$9,"x"),
IF(AND($I13&lt;&gt;"",$I13=$C$10),IF(AND(MOD(DAY(AR$7)-$G$10,($E$10+$F$10))&lt;$E$10,DAY(AR$7)-$G$10&gt;=0),$D$10,"x"),
MID(Calc!$O5,DAY(AR$7),1))))),""),"")</f>
        <v/>
      </c>
      <c r="AS13" s="204" t="str">
        <f>IFERROR(IF(MONTH(AS$7)=$E$13,IF(AND($I13="",$J13=""),"",
IF(AND($I13&lt;&gt;"",$I13=$C$8),IF(AND(MOD(DAY(AS$7)-$G$8,($E$8+$F$8))&lt;$E$8,DAY(AS$7)-$G$8&gt;=0),$D$8,"x"),
IF(AND($I13&lt;&gt;"",$I13=$C$9),IF(AND(MOD(DAY(AS$7)-$G$9,($E$9+$F$9))&lt;$E$9, DAY(AS$7)-$G$9&gt;=0),$D$9,"x"),
IF(AND($I13&lt;&gt;"",$I13=$C$10),IF(AND(MOD(DAY(AS$7)-$G$10,($E$10+$F$10))&lt;$E$10,DAY(AS$7)-$G$10&gt;=0),$D$10,"x"),
MID(Calc!$O5,DAY(AS$7),1))))),""),"")</f>
        <v/>
      </c>
      <c r="AT13" s="204" t="str">
        <f>IFERROR(IF(MONTH(AT$7)=$E$13,IF(AND($I13="",$J13=""),"",
IF(AND($I13&lt;&gt;"",$I13=$C$8),IF(AND(MOD(DAY(AT$7)-$G$8,($E$8+$F$8))&lt;$E$8,DAY(AT$7)-$G$8&gt;=0),$D$8,"x"),
IF(AND($I13&lt;&gt;"",$I13=$C$9),IF(AND(MOD(DAY(AT$7)-$G$9,($E$9+$F$9))&lt;$E$9, DAY(AT$7)-$G$9&gt;=0),$D$9,"x"),
IF(AND($I13&lt;&gt;"",$I13=$C$10),IF(AND(MOD(DAY(AT$7)-$G$10,($E$10+$F$10))&lt;$E$10,DAY(AT$7)-$G$10&gt;=0),$D$10,"x"),
MID(Calc!$O5,DAY(AT$7),1))))),""),"")</f>
        <v/>
      </c>
      <c r="AU13" s="204" t="str">
        <f>IFERROR(IF(MONTH(AU$7)=$E$13,IF(AND($I13="",$J13=""),"",
IF(AND($I13&lt;&gt;"",$I13=$C$8),IF(AND(MOD(DAY(AU$7)-$G$8,($E$8+$F$8))&lt;$E$8,DAY(AU$7)-$G$8&gt;=0),$D$8,"x"),
IF(AND($I13&lt;&gt;"",$I13=$C$9),IF(AND(MOD(DAY(AU$7)-$G$9,($E$9+$F$9))&lt;$E$9, DAY(AU$7)-$G$9&gt;=0),$D$9,"x"),
IF(AND($I13&lt;&gt;"",$I13=$C$10),IF(AND(MOD(DAY(AU$7)-$G$10,($E$10+$F$10))&lt;$E$10,DAY(AU$7)-$G$10&gt;=0),$D$10,"x"),
MID(Calc!$O5,DAY(AU$7),1))))),""),"")</f>
        <v/>
      </c>
      <c r="AV13" s="204" t="str">
        <f>IFERROR(IF(MONTH(AV$7)=$E$13,IF(AND($I13="",$J13=""),"",
IF(AND($I13&lt;&gt;"",$I13=$C$8),IF(AND(MOD(DAY(AV$7)-$G$8,($E$8+$F$8))&lt;$E$8,DAY(AV$7)-$G$8&gt;=0),$D$8,"x"),
IF(AND($I13&lt;&gt;"",$I13=$C$9),IF(AND(MOD(DAY(AV$7)-$G$9,($E$9+$F$9))&lt;$E$9, DAY(AV$7)-$G$9&gt;=0),$D$9,"x"),
IF(AND($I13&lt;&gt;"",$I13=$C$10),IF(AND(MOD(DAY(AV$7)-$G$10,($E$10+$F$10))&lt;$E$10,DAY(AV$7)-$G$10&gt;=0),$D$10,"x"),
MID(Calc!$O5,DAY(AV$7),1))))),""),"")</f>
        <v/>
      </c>
      <c r="AW13" s="114"/>
    </row>
    <row r="14" spans="2:49" ht="20.100000000000001" customHeight="1" thickBot="1">
      <c r="B14" s="130"/>
      <c r="C14" s="232" t="s">
        <v>7</v>
      </c>
      <c r="D14" s="232"/>
      <c r="E14" s="136">
        <v>2022</v>
      </c>
      <c r="F14" s="116"/>
      <c r="G14" s="116"/>
      <c r="H14" s="116"/>
      <c r="I14" s="138" t="s">
        <v>18</v>
      </c>
      <c r="J14" s="138"/>
      <c r="K14" s="138" t="s">
        <v>64</v>
      </c>
      <c r="L14" s="137" t="str">
        <f>IFERROR(IF(MONTH(L$7)=$E$13,IF(AND($I14="",$J14=""),"",
IF(AND($I14&lt;&gt;"",$I14=$C$8),IF(AND(MOD(DAY(L$7)-$G$8,($E$8+$F$8))&lt;$E$8,DAY(L$7)-$G$8&gt;=0),$D$8,"x"),
IF(AND($I14&lt;&gt;"",$I14=$C$9),IF(AND(MOD(DAY(L$7)-$G$9,($E$9+$F$9))&lt;$E$9, DAY(L$7)-$G$9&gt;=0),$D$9,"x"),
IF(AND($I14&lt;&gt;"",$I14=$C$10),IF(AND(MOD(DAY(L$7)-$G$10,($E$10+$F$10))&lt;$E$10,DAY(L$7)-$G$10&gt;=0),$D$10,"x"),
MID(Calc!$O6,DAY(L$7),1))))),""),"")</f>
        <v/>
      </c>
      <c r="M14" s="137" t="str">
        <f>IFERROR(IF(MONTH(M$7)=$E$13,IF(AND($I14="",$J14=""),"",
IF(AND($I14&lt;&gt;"",$I14=$C$8),IF(AND(MOD(DAY(M$7)-$G$8,($E$8+$F$8))&lt;$E$8,DAY(M$7)-$G$8&gt;=0),$D$8,"x"),
IF(AND($I14&lt;&gt;"",$I14=$C$9),IF(AND(MOD(DAY(M$7)-$G$9,($E$9+$F$9))&lt;$E$9, DAY(M$7)-$G$9&gt;=0),$D$9,"x"),
IF(AND($I14&lt;&gt;"",$I14=$C$10),IF(AND(MOD(DAY(M$7)-$G$10,($E$10+$F$10))&lt;$E$10,DAY(M$7)-$G$10&gt;=0),$D$10,"x"),
MID(Calc!$O6,DAY(M$7),1))))),""),"")</f>
        <v>x</v>
      </c>
      <c r="N14" s="137" t="str">
        <f>IFERROR(IF(MONTH(N$7)=$E$13,IF(AND($I14="",$J14=""),"",
IF(AND($I14&lt;&gt;"",$I14=$C$8),IF(AND(MOD(DAY(N$7)-$G$8,($E$8+$F$8))&lt;$E$8,DAY(N$7)-$G$8&gt;=0),$D$8,"x"),
IF(AND($I14&lt;&gt;"",$I14=$C$9),IF(AND(MOD(DAY(N$7)-$G$9,($E$9+$F$9))&lt;$E$9, DAY(N$7)-$G$9&gt;=0),$D$9,"x"),
IF(AND($I14&lt;&gt;"",$I14=$C$10),IF(AND(MOD(DAY(N$7)-$G$10,($E$10+$F$10))&lt;$E$10,DAY(N$7)-$G$10&gt;=0),$D$10,"x"),
MID(Calc!$O6,DAY(N$7),1))))),""),"")</f>
        <v>x</v>
      </c>
      <c r="O14" s="137" t="str">
        <f>IFERROR(IF(MONTH(O$7)=$E$13,IF(AND($I14="",$J14=""),"",
IF(AND($I14&lt;&gt;"",$I14=$C$8),IF(AND(MOD(DAY(O$7)-$G$8,($E$8+$F$8))&lt;$E$8,DAY(O$7)-$G$8&gt;=0),$D$8,"x"),
IF(AND($I14&lt;&gt;"",$I14=$C$9),IF(AND(MOD(DAY(O$7)-$G$9,($E$9+$F$9))&lt;$E$9, DAY(O$7)-$G$9&gt;=0),$D$9,"x"),
IF(AND($I14&lt;&gt;"",$I14=$C$10),IF(AND(MOD(DAY(O$7)-$G$10,($E$10+$F$10))&lt;$E$10,DAY(O$7)-$G$10&gt;=0),$D$10,"x"),
MID(Calc!$O6,DAY(O$7),1))))),""),"")</f>
        <v>x</v>
      </c>
      <c r="P14" s="137" t="str">
        <f>IFERROR(IF(MONTH(P$7)=$E$13,IF(AND($I14="",$J14=""),"",
IF(AND($I14&lt;&gt;"",$I14=$C$8),IF(AND(MOD(DAY(P$7)-$G$8,($E$8+$F$8))&lt;$E$8,DAY(P$7)-$G$8&gt;=0),$D$8,"x"),
IF(AND($I14&lt;&gt;"",$I14=$C$9),IF(AND(MOD(DAY(P$7)-$G$9,($E$9+$F$9))&lt;$E$9, DAY(P$7)-$G$9&gt;=0),$D$9,"x"),
IF(AND($I14&lt;&gt;"",$I14=$C$10),IF(AND(MOD(DAY(P$7)-$G$10,($E$10+$F$10))&lt;$E$10,DAY(P$7)-$G$10&gt;=0),$D$10,"x"),
MID(Calc!$O6,DAY(P$7),1))))),""),"")</f>
        <v>x</v>
      </c>
      <c r="Q14" s="137" t="str">
        <f>IFERROR(IF(MONTH(Q$7)=$E$13,IF(AND($I14="",$J14=""),"",
IF(AND($I14&lt;&gt;"",$I14=$C$8),IF(AND(MOD(DAY(Q$7)-$G$8,($E$8+$F$8))&lt;$E$8,DAY(Q$7)-$G$8&gt;=0),$D$8,"x"),
IF(AND($I14&lt;&gt;"",$I14=$C$9),IF(AND(MOD(DAY(Q$7)-$G$9,($E$9+$F$9))&lt;$E$9, DAY(Q$7)-$G$9&gt;=0),$D$9,"x"),
IF(AND($I14&lt;&gt;"",$I14=$C$10),IF(AND(MOD(DAY(Q$7)-$G$10,($E$10+$F$10))&lt;$E$10,DAY(Q$7)-$G$10&gt;=0),$D$10,"x"),
MID(Calc!$O6,DAY(Q$7),1))))),""),"")</f>
        <v>x</v>
      </c>
      <c r="R14" s="137" t="str">
        <f>IFERROR(IF(MONTH(R$7)=$E$13,IF(AND($I14="",$J14=""),"",
IF(AND($I14&lt;&gt;"",$I14=$C$8),IF(AND(MOD(DAY(R$7)-$G$8,($E$8+$F$8))&lt;$E$8,DAY(R$7)-$G$8&gt;=0),$D$8,"x"),
IF(AND($I14&lt;&gt;"",$I14=$C$9),IF(AND(MOD(DAY(R$7)-$G$9,($E$9+$F$9))&lt;$E$9, DAY(R$7)-$G$9&gt;=0),$D$9,"x"),
IF(AND($I14&lt;&gt;"",$I14=$C$10),IF(AND(MOD(DAY(R$7)-$G$10,($E$10+$F$10))&lt;$E$10,DAY(R$7)-$G$10&gt;=0),$D$10,"x"),
MID(Calc!$O6,DAY(R$7),1))))),""),"")</f>
        <v>B</v>
      </c>
      <c r="S14" s="137" t="str">
        <f>IFERROR(IF(MONTH(S$7)=$E$13,IF(AND($I14="",$J14=""),"",
IF(AND($I14&lt;&gt;"",$I14=$C$8),IF(AND(MOD(DAY(S$7)-$G$8,($E$8+$F$8))&lt;$E$8,DAY(S$7)-$G$8&gt;=0),$D$8,"x"),
IF(AND($I14&lt;&gt;"",$I14=$C$9),IF(AND(MOD(DAY(S$7)-$G$9,($E$9+$F$9))&lt;$E$9, DAY(S$7)-$G$9&gt;=0),$D$9,"x"),
IF(AND($I14&lt;&gt;"",$I14=$C$10),IF(AND(MOD(DAY(S$7)-$G$10,($E$10+$F$10))&lt;$E$10,DAY(S$7)-$G$10&gt;=0),$D$10,"x"),
MID(Calc!$O6,DAY(S$7),1))))),""),"")</f>
        <v>B</v>
      </c>
      <c r="T14" s="137" t="str">
        <f>IFERROR(IF(MONTH(T$7)=$E$13,IF(AND($I14="",$J14=""),"",
IF(AND($I14&lt;&gt;"",$I14=$C$8),IF(AND(MOD(DAY(T$7)-$G$8,($E$8+$F$8))&lt;$E$8,DAY(T$7)-$G$8&gt;=0),$D$8,"x"),
IF(AND($I14&lt;&gt;"",$I14=$C$9),IF(AND(MOD(DAY(T$7)-$G$9,($E$9+$F$9))&lt;$E$9, DAY(T$7)-$G$9&gt;=0),$D$9,"x"),
IF(AND($I14&lt;&gt;"",$I14=$C$10),IF(AND(MOD(DAY(T$7)-$G$10,($E$10+$F$10))&lt;$E$10,DAY(T$7)-$G$10&gt;=0),$D$10,"x"),
MID(Calc!$O6,DAY(T$7),1))))),""),"")</f>
        <v>B</v>
      </c>
      <c r="U14" s="137" t="str">
        <f>IFERROR(IF(MONTH(U$7)=$E$13,IF(AND($I14="",$J14=""),"",
IF(AND($I14&lt;&gt;"",$I14=$C$8),IF(AND(MOD(DAY(U$7)-$G$8,($E$8+$F$8))&lt;$E$8,DAY(U$7)-$G$8&gt;=0),$D$8,"x"),
IF(AND($I14&lt;&gt;"",$I14=$C$9),IF(AND(MOD(DAY(U$7)-$G$9,($E$9+$F$9))&lt;$E$9, DAY(U$7)-$G$9&gt;=0),$D$9,"x"),
IF(AND($I14&lt;&gt;"",$I14=$C$10),IF(AND(MOD(DAY(U$7)-$G$10,($E$10+$F$10))&lt;$E$10,DAY(U$7)-$G$10&gt;=0),$D$10,"x"),
MID(Calc!$O6,DAY(U$7),1))))),""),"")</f>
        <v>B</v>
      </c>
      <c r="V14" s="137" t="str">
        <f>IFERROR(IF(MONTH(V$7)=$E$13,IF(AND($I14="",$J14=""),"",
IF(AND($I14&lt;&gt;"",$I14=$C$8),IF(AND(MOD(DAY(V$7)-$G$8,($E$8+$F$8))&lt;$E$8,DAY(V$7)-$G$8&gt;=0),$D$8,"x"),
IF(AND($I14&lt;&gt;"",$I14=$C$9),IF(AND(MOD(DAY(V$7)-$G$9,($E$9+$F$9))&lt;$E$9, DAY(V$7)-$G$9&gt;=0),$D$9,"x"),
IF(AND($I14&lt;&gt;"",$I14=$C$10),IF(AND(MOD(DAY(V$7)-$G$10,($E$10+$F$10))&lt;$E$10,DAY(V$7)-$G$10&gt;=0),$D$10,"x"),
MID(Calc!$O6,DAY(V$7),1))))),""),"")</f>
        <v>B</v>
      </c>
      <c r="W14" s="137" t="str">
        <f>IFERROR(IF(MONTH(W$7)=$E$13,IF(AND($I14="",$J14=""),"",
IF(AND($I14&lt;&gt;"",$I14=$C$8),IF(AND(MOD(DAY(W$7)-$G$8,($E$8+$F$8))&lt;$E$8,DAY(W$7)-$G$8&gt;=0),$D$8,"x"),
IF(AND($I14&lt;&gt;"",$I14=$C$9),IF(AND(MOD(DAY(W$7)-$G$9,($E$9+$F$9))&lt;$E$9, DAY(W$7)-$G$9&gt;=0),$D$9,"x"),
IF(AND($I14&lt;&gt;"",$I14=$C$10),IF(AND(MOD(DAY(W$7)-$G$10,($E$10+$F$10))&lt;$E$10,DAY(W$7)-$G$10&gt;=0),$D$10,"x"),
MID(Calc!$O6,DAY(W$7),1))))),""),"")</f>
        <v>B</v>
      </c>
      <c r="X14" s="137" t="str">
        <f>IFERROR(IF(MONTH(X$7)=$E$13,IF(AND($I14="",$J14=""),"",
IF(AND($I14&lt;&gt;"",$I14=$C$8),IF(AND(MOD(DAY(X$7)-$G$8,($E$8+$F$8))&lt;$E$8,DAY(X$7)-$G$8&gt;=0),$D$8,"x"),
IF(AND($I14&lt;&gt;"",$I14=$C$9),IF(AND(MOD(DAY(X$7)-$G$9,($E$9+$F$9))&lt;$E$9, DAY(X$7)-$G$9&gt;=0),$D$9,"x"),
IF(AND($I14&lt;&gt;"",$I14=$C$10),IF(AND(MOD(DAY(X$7)-$G$10,($E$10+$F$10))&lt;$E$10,DAY(X$7)-$G$10&gt;=0),$D$10,"x"),
MID(Calc!$O6,DAY(X$7),1))))),""),"")</f>
        <v>x</v>
      </c>
      <c r="Y14" s="137" t="str">
        <f>IFERROR(IF(MONTH(Y$7)=$E$13,IF(AND($I14="",$J14=""),"",
IF(AND($I14&lt;&gt;"",$I14=$C$8),IF(AND(MOD(DAY(Y$7)-$G$8,($E$8+$F$8))&lt;$E$8,DAY(Y$7)-$G$8&gt;=0),$D$8,"x"),
IF(AND($I14&lt;&gt;"",$I14=$C$9),IF(AND(MOD(DAY(Y$7)-$G$9,($E$9+$F$9))&lt;$E$9, DAY(Y$7)-$G$9&gt;=0),$D$9,"x"),
IF(AND($I14&lt;&gt;"",$I14=$C$10),IF(AND(MOD(DAY(Y$7)-$G$10,($E$10+$F$10))&lt;$E$10,DAY(Y$7)-$G$10&gt;=0),$D$10,"x"),
MID(Calc!$O6,DAY(Y$7),1))))),""),"")</f>
        <v>x</v>
      </c>
      <c r="Z14" s="137" t="str">
        <f>IFERROR(IF(MONTH(Z$7)=$E$13,IF(AND($I14="",$J14=""),"",
IF(AND($I14&lt;&gt;"",$I14=$C$8),IF(AND(MOD(DAY(Z$7)-$G$8,($E$8+$F$8))&lt;$E$8,DAY(Z$7)-$G$8&gt;=0),$D$8,"x"),
IF(AND($I14&lt;&gt;"",$I14=$C$9),IF(AND(MOD(DAY(Z$7)-$G$9,($E$9+$F$9))&lt;$E$9, DAY(Z$7)-$G$9&gt;=0),$D$9,"x"),
IF(AND($I14&lt;&gt;"",$I14=$C$10),IF(AND(MOD(DAY(Z$7)-$G$10,($E$10+$F$10))&lt;$E$10,DAY(Z$7)-$G$10&gt;=0),$D$10,"x"),
MID(Calc!$O6,DAY(Z$7),1))))),""),"")</f>
        <v>x</v>
      </c>
      <c r="AA14" s="137" t="str">
        <f>IFERROR(IF(MONTH(AA$7)=$E$13,IF(AND($I14="",$J14=""),"",
IF(AND($I14&lt;&gt;"",$I14=$C$8),IF(AND(MOD(DAY(AA$7)-$G$8,($E$8+$F$8))&lt;$E$8,DAY(AA$7)-$G$8&gt;=0),$D$8,"x"),
IF(AND($I14&lt;&gt;"",$I14=$C$9),IF(AND(MOD(DAY(AA$7)-$G$9,($E$9+$F$9))&lt;$E$9, DAY(AA$7)-$G$9&gt;=0),$D$9,"x"),
IF(AND($I14&lt;&gt;"",$I14=$C$10),IF(AND(MOD(DAY(AA$7)-$G$10,($E$10+$F$10))&lt;$E$10,DAY(AA$7)-$G$10&gt;=0),$D$10,"x"),
MID(Calc!$O6,DAY(AA$7),1))))),""),"")</f>
        <v>B</v>
      </c>
      <c r="AB14" s="137" t="str">
        <f>IFERROR(IF(MONTH(AB$7)=$E$13,IF(AND($I14="",$J14=""),"",
IF(AND($I14&lt;&gt;"",$I14=$C$8),IF(AND(MOD(DAY(AB$7)-$G$8,($E$8+$F$8))&lt;$E$8,DAY(AB$7)-$G$8&gt;=0),$D$8,"x"),
IF(AND($I14&lt;&gt;"",$I14=$C$9),IF(AND(MOD(DAY(AB$7)-$G$9,($E$9+$F$9))&lt;$E$9, DAY(AB$7)-$G$9&gt;=0),$D$9,"x"),
IF(AND($I14&lt;&gt;"",$I14=$C$10),IF(AND(MOD(DAY(AB$7)-$G$10,($E$10+$F$10))&lt;$E$10,DAY(AB$7)-$G$10&gt;=0),$D$10,"x"),
MID(Calc!$O6,DAY(AB$7),1))))),""),"")</f>
        <v>B</v>
      </c>
      <c r="AC14" s="137" t="str">
        <f>IFERROR(IF(MONTH(AC$7)=$E$13,IF(AND($I14="",$J14=""),"",
IF(AND($I14&lt;&gt;"",$I14=$C$8),IF(AND(MOD(DAY(AC$7)-$G$8,($E$8+$F$8))&lt;$E$8,DAY(AC$7)-$G$8&gt;=0),$D$8,"x"),
IF(AND($I14&lt;&gt;"",$I14=$C$9),IF(AND(MOD(DAY(AC$7)-$G$9,($E$9+$F$9))&lt;$E$9, DAY(AC$7)-$G$9&gt;=0),$D$9,"x"),
IF(AND($I14&lt;&gt;"",$I14=$C$10),IF(AND(MOD(DAY(AC$7)-$G$10,($E$10+$F$10))&lt;$E$10,DAY(AC$7)-$G$10&gt;=0),$D$10,"x"),
MID(Calc!$O6,DAY(AC$7),1))))),""),"")</f>
        <v>B</v>
      </c>
      <c r="AD14" s="137" t="str">
        <f>IFERROR(IF(MONTH(AD$7)=$E$13,IF(AND($I14="",$J14=""),"",
IF(AND($I14&lt;&gt;"",$I14=$C$8),IF(AND(MOD(DAY(AD$7)-$G$8,($E$8+$F$8))&lt;$E$8,DAY(AD$7)-$G$8&gt;=0),$D$8,"x"),
IF(AND($I14&lt;&gt;"",$I14=$C$9),IF(AND(MOD(DAY(AD$7)-$G$9,($E$9+$F$9))&lt;$E$9, DAY(AD$7)-$G$9&gt;=0),$D$9,"x"),
IF(AND($I14&lt;&gt;"",$I14=$C$10),IF(AND(MOD(DAY(AD$7)-$G$10,($E$10+$F$10))&lt;$E$10,DAY(AD$7)-$G$10&gt;=0),$D$10,"x"),
MID(Calc!$O6,DAY(AD$7),1))))),""),"")</f>
        <v>B</v>
      </c>
      <c r="AE14" s="137" t="str">
        <f>IFERROR(IF(MONTH(AE$7)=$E$13,IF(AND($I14="",$J14=""),"",
IF(AND($I14&lt;&gt;"",$I14=$C$8),IF(AND(MOD(DAY(AE$7)-$G$8,($E$8+$F$8))&lt;$E$8,DAY(AE$7)-$G$8&gt;=0),$D$8,"x"),
IF(AND($I14&lt;&gt;"",$I14=$C$9),IF(AND(MOD(DAY(AE$7)-$G$9,($E$9+$F$9))&lt;$E$9, DAY(AE$7)-$G$9&gt;=0),$D$9,"x"),
IF(AND($I14&lt;&gt;"",$I14=$C$10),IF(AND(MOD(DAY(AE$7)-$G$10,($E$10+$F$10))&lt;$E$10,DAY(AE$7)-$G$10&gt;=0),$D$10,"x"),
MID(Calc!$O6,DAY(AE$7),1))))),""),"")</f>
        <v>B</v>
      </c>
      <c r="AF14" s="137" t="str">
        <f>IFERROR(IF(MONTH(AF$7)=$E$13,IF(AND($I14="",$J14=""),"",
IF(AND($I14&lt;&gt;"",$I14=$C$8),IF(AND(MOD(DAY(AF$7)-$G$8,($E$8+$F$8))&lt;$E$8,DAY(AF$7)-$G$8&gt;=0),$D$8,"x"),
IF(AND($I14&lt;&gt;"",$I14=$C$9),IF(AND(MOD(DAY(AF$7)-$G$9,($E$9+$F$9))&lt;$E$9, DAY(AF$7)-$G$9&gt;=0),$D$9,"x"),
IF(AND($I14&lt;&gt;"",$I14=$C$10),IF(AND(MOD(DAY(AF$7)-$G$10,($E$10+$F$10))&lt;$E$10,DAY(AF$7)-$G$10&gt;=0),$D$10,"x"),
MID(Calc!$O6,DAY(AF$7),1))))),""),"")</f>
        <v>B</v>
      </c>
      <c r="AG14" s="137" t="str">
        <f>IFERROR(IF(MONTH(AG$7)=$E$13,IF(AND($I14="",$J14=""),"",
IF(AND($I14&lt;&gt;"",$I14=$C$8),IF(AND(MOD(DAY(AG$7)-$G$8,($E$8+$F$8))&lt;$E$8,DAY(AG$7)-$G$8&gt;=0),$D$8,"x"),
IF(AND($I14&lt;&gt;"",$I14=$C$9),IF(AND(MOD(DAY(AG$7)-$G$9,($E$9+$F$9))&lt;$E$9, DAY(AG$7)-$G$9&gt;=0),$D$9,"x"),
IF(AND($I14&lt;&gt;"",$I14=$C$10),IF(AND(MOD(DAY(AG$7)-$G$10,($E$10+$F$10))&lt;$E$10,DAY(AG$7)-$G$10&gt;=0),$D$10,"x"),
MID(Calc!$O6,DAY(AG$7),1))))),""),"")</f>
        <v>x</v>
      </c>
      <c r="AH14" s="137" t="str">
        <f>IFERROR(IF(MONTH(AH$7)=$E$13,IF(AND($I14="",$J14=""),"",
IF(AND($I14&lt;&gt;"",$I14=$C$8),IF(AND(MOD(DAY(AH$7)-$G$8,($E$8+$F$8))&lt;$E$8,DAY(AH$7)-$G$8&gt;=0),$D$8,"x"),
IF(AND($I14&lt;&gt;"",$I14=$C$9),IF(AND(MOD(DAY(AH$7)-$G$9,($E$9+$F$9))&lt;$E$9, DAY(AH$7)-$G$9&gt;=0),$D$9,"x"),
IF(AND($I14&lt;&gt;"",$I14=$C$10),IF(AND(MOD(DAY(AH$7)-$G$10,($E$10+$F$10))&lt;$E$10,DAY(AH$7)-$G$10&gt;=0),$D$10,"x"),
MID(Calc!$O6,DAY(AH$7),1))))),""),"")</f>
        <v>x</v>
      </c>
      <c r="AI14" s="137" t="str">
        <f>IFERROR(IF(MONTH(AI$7)=$E$13,IF(AND($I14="",$J14=""),"",
IF(AND($I14&lt;&gt;"",$I14=$C$8),IF(AND(MOD(DAY(AI$7)-$G$8,($E$8+$F$8))&lt;$E$8,DAY(AI$7)-$G$8&gt;=0),$D$8,"x"),
IF(AND($I14&lt;&gt;"",$I14=$C$9),IF(AND(MOD(DAY(AI$7)-$G$9,($E$9+$F$9))&lt;$E$9, DAY(AI$7)-$G$9&gt;=0),$D$9,"x"),
IF(AND($I14&lt;&gt;"",$I14=$C$10),IF(AND(MOD(DAY(AI$7)-$G$10,($E$10+$F$10))&lt;$E$10,DAY(AI$7)-$G$10&gt;=0),$D$10,"x"),
MID(Calc!$O6,DAY(AI$7),1))))),""),"")</f>
        <v>x</v>
      </c>
      <c r="AJ14" s="137" t="str">
        <f>IFERROR(IF(MONTH(AJ$7)=$E$13,IF(AND($I14="",$J14=""),"",
IF(AND($I14&lt;&gt;"",$I14=$C$8),IF(AND(MOD(DAY(AJ$7)-$G$8,($E$8+$F$8))&lt;$E$8,DAY(AJ$7)-$G$8&gt;=0),$D$8,"x"),
IF(AND($I14&lt;&gt;"",$I14=$C$9),IF(AND(MOD(DAY(AJ$7)-$G$9,($E$9+$F$9))&lt;$E$9, DAY(AJ$7)-$G$9&gt;=0),$D$9,"x"),
IF(AND($I14&lt;&gt;"",$I14=$C$10),IF(AND(MOD(DAY(AJ$7)-$G$10,($E$10+$F$10))&lt;$E$10,DAY(AJ$7)-$G$10&gt;=0),$D$10,"x"),
MID(Calc!$O6,DAY(AJ$7),1))))),""),"")</f>
        <v>B</v>
      </c>
      <c r="AK14" s="137" t="str">
        <f>IFERROR(IF(MONTH(AK$7)=$E$13,IF(AND($I14="",$J14=""),"",
IF(AND($I14&lt;&gt;"",$I14=$C$8),IF(AND(MOD(DAY(AK$7)-$G$8,($E$8+$F$8))&lt;$E$8,DAY(AK$7)-$G$8&gt;=0),$D$8,"x"),
IF(AND($I14&lt;&gt;"",$I14=$C$9),IF(AND(MOD(DAY(AK$7)-$G$9,($E$9+$F$9))&lt;$E$9, DAY(AK$7)-$G$9&gt;=0),$D$9,"x"),
IF(AND($I14&lt;&gt;"",$I14=$C$10),IF(AND(MOD(DAY(AK$7)-$G$10,($E$10+$F$10))&lt;$E$10,DAY(AK$7)-$G$10&gt;=0),$D$10,"x"),
MID(Calc!$O6,DAY(AK$7),1))))),""),"")</f>
        <v>B</v>
      </c>
      <c r="AL14" s="137" t="str">
        <f>IFERROR(IF(MONTH(AL$7)=$E$13,IF(AND($I14="",$J14=""),"",
IF(AND($I14&lt;&gt;"",$I14=$C$8),IF(AND(MOD(DAY(AL$7)-$G$8,($E$8+$F$8))&lt;$E$8,DAY(AL$7)-$G$8&gt;=0),$D$8,"x"),
IF(AND($I14&lt;&gt;"",$I14=$C$9),IF(AND(MOD(DAY(AL$7)-$G$9,($E$9+$F$9))&lt;$E$9, DAY(AL$7)-$G$9&gt;=0),$D$9,"x"),
IF(AND($I14&lt;&gt;"",$I14=$C$10),IF(AND(MOD(DAY(AL$7)-$G$10,($E$10+$F$10))&lt;$E$10,DAY(AL$7)-$G$10&gt;=0),$D$10,"x"),
MID(Calc!$O6,DAY(AL$7),1))))),""),"")</f>
        <v>B</v>
      </c>
      <c r="AM14" s="137" t="str">
        <f>IFERROR(IF(MONTH(AM$7)=$E$13,IF(AND($I14="",$J14=""),"",
IF(AND($I14&lt;&gt;"",$I14=$C$8),IF(AND(MOD(DAY(AM$7)-$G$8,($E$8+$F$8))&lt;$E$8,DAY(AM$7)-$G$8&gt;=0),$D$8,"x"),
IF(AND($I14&lt;&gt;"",$I14=$C$9),IF(AND(MOD(DAY(AM$7)-$G$9,($E$9+$F$9))&lt;$E$9, DAY(AM$7)-$G$9&gt;=0),$D$9,"x"),
IF(AND($I14&lt;&gt;"",$I14=$C$10),IF(AND(MOD(DAY(AM$7)-$G$10,($E$10+$F$10))&lt;$E$10,DAY(AM$7)-$G$10&gt;=0),$D$10,"x"),
MID(Calc!$O6,DAY(AM$7),1))))),""),"")</f>
        <v>B</v>
      </c>
      <c r="AN14" s="137" t="str">
        <f>IFERROR(IF(MONTH(AN$7)=$E$13,IF(AND($I14="",$J14=""),"",
IF(AND($I14&lt;&gt;"",$I14=$C$8),IF(AND(MOD(DAY(AN$7)-$G$8,($E$8+$F$8))&lt;$E$8,DAY(AN$7)-$G$8&gt;=0),$D$8,"x"),
IF(AND($I14&lt;&gt;"",$I14=$C$9),IF(AND(MOD(DAY(AN$7)-$G$9,($E$9+$F$9))&lt;$E$9, DAY(AN$7)-$G$9&gt;=0),$D$9,"x"),
IF(AND($I14&lt;&gt;"",$I14=$C$10),IF(AND(MOD(DAY(AN$7)-$G$10,($E$10+$F$10))&lt;$E$10,DAY(AN$7)-$G$10&gt;=0),$D$10,"x"),
MID(Calc!$O6,DAY(AN$7),1))))),""),"")</f>
        <v>B</v>
      </c>
      <c r="AO14" s="137" t="str">
        <f>IFERROR(IF(MONTH(AO$7)=$E$13,IF(AND($I14="",$J14=""),"",
IF(AND($I14&lt;&gt;"",$I14=$C$8),IF(AND(MOD(DAY(AO$7)-$G$8,($E$8+$F$8))&lt;$E$8,DAY(AO$7)-$G$8&gt;=0),$D$8,"x"),
IF(AND($I14&lt;&gt;"",$I14=$C$9),IF(AND(MOD(DAY(AO$7)-$G$9,($E$9+$F$9))&lt;$E$9, DAY(AO$7)-$G$9&gt;=0),$D$9,"x"),
IF(AND($I14&lt;&gt;"",$I14=$C$10),IF(AND(MOD(DAY(AO$7)-$G$10,($E$10+$F$10))&lt;$E$10,DAY(AO$7)-$G$10&gt;=0),$D$10,"x"),
MID(Calc!$O6,DAY(AO$7),1))))),""),"")</f>
        <v>B</v>
      </c>
      <c r="AP14" s="137" t="str">
        <f>IFERROR(IF(MONTH(AP$7)=$E$13,IF(AND($I14="",$J14=""),"",
IF(AND($I14&lt;&gt;"",$I14=$C$8),IF(AND(MOD(DAY(AP$7)-$G$8,($E$8+$F$8))&lt;$E$8,DAY(AP$7)-$G$8&gt;=0),$D$8,"x"),
IF(AND($I14&lt;&gt;"",$I14=$C$9),IF(AND(MOD(DAY(AP$7)-$G$9,($E$9+$F$9))&lt;$E$9, DAY(AP$7)-$G$9&gt;=0),$D$9,"x"),
IF(AND($I14&lt;&gt;"",$I14=$C$10),IF(AND(MOD(DAY(AP$7)-$G$10,($E$10+$F$10))&lt;$E$10,DAY(AP$7)-$G$10&gt;=0),$D$10,"x"),
MID(Calc!$O6,DAY(AP$7),1))))),""),"")</f>
        <v>x</v>
      </c>
      <c r="AQ14" s="137" t="str">
        <f>IFERROR(IF(MONTH(AQ$7)=$E$13,IF(AND($I14="",$J14=""),"",
IF(AND($I14&lt;&gt;"",$I14=$C$8),IF(AND(MOD(DAY(AQ$7)-$G$8,($E$8+$F$8))&lt;$E$8,DAY(AQ$7)-$G$8&gt;=0),$D$8,"x"),
IF(AND($I14&lt;&gt;"",$I14=$C$9),IF(AND(MOD(DAY(AQ$7)-$G$9,($E$9+$F$9))&lt;$E$9, DAY(AQ$7)-$G$9&gt;=0),$D$9,"x"),
IF(AND($I14&lt;&gt;"",$I14=$C$10),IF(AND(MOD(DAY(AQ$7)-$G$10,($E$10+$F$10))&lt;$E$10,DAY(AQ$7)-$G$10&gt;=0),$D$10,"x"),
MID(Calc!$O6,DAY(AQ$7),1))))),""),"")</f>
        <v>x</v>
      </c>
      <c r="AR14" s="137" t="str">
        <f>IFERROR(IF(MONTH(AR$7)=$E$13,IF(AND($I14="",$J14=""),"",
IF(AND($I14&lt;&gt;"",$I14=$C$8),IF(AND(MOD(DAY(AR$7)-$G$8,($E$8+$F$8))&lt;$E$8,DAY(AR$7)-$G$8&gt;=0),$D$8,"x"),
IF(AND($I14&lt;&gt;"",$I14=$C$9),IF(AND(MOD(DAY(AR$7)-$G$9,($E$9+$F$9))&lt;$E$9, DAY(AR$7)-$G$9&gt;=0),$D$9,"x"),
IF(AND($I14&lt;&gt;"",$I14=$C$10),IF(AND(MOD(DAY(AR$7)-$G$10,($E$10+$F$10))&lt;$E$10,DAY(AR$7)-$G$10&gt;=0),$D$10,"x"),
MID(Calc!$O6,DAY(AR$7),1))))),""),"")</f>
        <v/>
      </c>
      <c r="AS14" s="137" t="str">
        <f>IFERROR(IF(MONTH(AS$7)=$E$13,IF(AND($I14="",$J14=""),"",
IF(AND($I14&lt;&gt;"",$I14=$C$8),IF(AND(MOD(DAY(AS$7)-$G$8,($E$8+$F$8))&lt;$E$8,DAY(AS$7)-$G$8&gt;=0),$D$8,"x"),
IF(AND($I14&lt;&gt;"",$I14=$C$9),IF(AND(MOD(DAY(AS$7)-$G$9,($E$9+$F$9))&lt;$E$9, DAY(AS$7)-$G$9&gt;=0),$D$9,"x"),
IF(AND($I14&lt;&gt;"",$I14=$C$10),IF(AND(MOD(DAY(AS$7)-$G$10,($E$10+$F$10))&lt;$E$10,DAY(AS$7)-$G$10&gt;=0),$D$10,"x"),
MID(Calc!$O6,DAY(AS$7),1))))),""),"")</f>
        <v/>
      </c>
      <c r="AT14" s="137" t="str">
        <f>IFERROR(IF(MONTH(AT$7)=$E$13,IF(AND($I14="",$J14=""),"",
IF(AND($I14&lt;&gt;"",$I14=$C$8),IF(AND(MOD(DAY(AT$7)-$G$8,($E$8+$F$8))&lt;$E$8,DAY(AT$7)-$G$8&gt;=0),$D$8,"x"),
IF(AND($I14&lt;&gt;"",$I14=$C$9),IF(AND(MOD(DAY(AT$7)-$G$9,($E$9+$F$9))&lt;$E$9, DAY(AT$7)-$G$9&gt;=0),$D$9,"x"),
IF(AND($I14&lt;&gt;"",$I14=$C$10),IF(AND(MOD(DAY(AT$7)-$G$10,($E$10+$F$10))&lt;$E$10,DAY(AT$7)-$G$10&gt;=0),$D$10,"x"),
MID(Calc!$O6,DAY(AT$7),1))))),""),"")</f>
        <v/>
      </c>
      <c r="AU14" s="137" t="str">
        <f>IFERROR(IF(MONTH(AU$7)=$E$13,IF(AND($I14="",$J14=""),"",
IF(AND($I14&lt;&gt;"",$I14=$C$8),IF(AND(MOD(DAY(AU$7)-$G$8,($E$8+$F$8))&lt;$E$8,DAY(AU$7)-$G$8&gt;=0),$D$8,"x"),
IF(AND($I14&lt;&gt;"",$I14=$C$9),IF(AND(MOD(DAY(AU$7)-$G$9,($E$9+$F$9))&lt;$E$9, DAY(AU$7)-$G$9&gt;=0),$D$9,"x"),
IF(AND($I14&lt;&gt;"",$I14=$C$10),IF(AND(MOD(DAY(AU$7)-$G$10,($E$10+$F$10))&lt;$E$10,DAY(AU$7)-$G$10&gt;=0),$D$10,"x"),
MID(Calc!$O6,DAY(AU$7),1))))),""),"")</f>
        <v/>
      </c>
      <c r="AV14" s="137" t="str">
        <f>IFERROR(IF(MONTH(AV$7)=$E$13,IF(AND($I14="",$J14=""),"",
IF(AND($I14&lt;&gt;"",$I14=$C$8),IF(AND(MOD(DAY(AV$7)-$G$8,($E$8+$F$8))&lt;$E$8,DAY(AV$7)-$G$8&gt;=0),$D$8,"x"),
IF(AND($I14&lt;&gt;"",$I14=$C$9),IF(AND(MOD(DAY(AV$7)-$G$9,($E$9+$F$9))&lt;$E$9, DAY(AV$7)-$G$9&gt;=0),$D$9,"x"),
IF(AND($I14&lt;&gt;"",$I14=$C$10),IF(AND(MOD(DAY(AV$7)-$G$10,($E$10+$F$10))&lt;$E$10,DAY(AV$7)-$G$10&gt;=0),$D$10,"x"),
MID(Calc!$O6,DAY(AV$7),1))))),""),"")</f>
        <v/>
      </c>
      <c r="AW14" s="114"/>
    </row>
    <row r="15" spans="2:49" ht="20.100000000000001" customHeight="1">
      <c r="B15" s="130"/>
      <c r="C15" s="116"/>
      <c r="D15" s="116"/>
      <c r="E15" s="116"/>
      <c r="F15" s="116"/>
      <c r="G15" s="116"/>
      <c r="H15" s="116"/>
      <c r="I15" s="138" t="s">
        <v>19</v>
      </c>
      <c r="J15" s="138"/>
      <c r="K15" s="138" t="s">
        <v>65</v>
      </c>
      <c r="L15" s="137" t="str">
        <f>IFERROR(IF(MONTH(L$7)=$E$13,IF(AND($I15="",$J15=""),"",
IF(AND($I15&lt;&gt;"",$I15=$C$8),IF(AND(MOD(DAY(L$7)-$G$8,($E$8+$F$8))&lt;$E$8,DAY(L$7)-$G$8&gt;=0),$D$8,"x"),
IF(AND($I15&lt;&gt;"",$I15=$C$9),IF(AND(MOD(DAY(L$7)-$G$9,($E$9+$F$9))&lt;$E$9, DAY(L$7)-$G$9&gt;=0),$D$9,"x"),
IF(AND($I15&lt;&gt;"",$I15=$C$10),IF(AND(MOD(DAY(L$7)-$G$10,($E$10+$F$10))&lt;$E$10,DAY(L$7)-$G$10&gt;=0),$D$10,"x"),
MID(Calc!$O7,DAY(L$7),1))))),""),"")</f>
        <v/>
      </c>
      <c r="M15" s="137" t="str">
        <f>IFERROR(IF(MONTH(M$7)=$E$13,IF(AND($I15="",$J15=""),"",
IF(AND($I15&lt;&gt;"",$I15=$C$8),IF(AND(MOD(DAY(M$7)-$G$8,($E$8+$F$8))&lt;$E$8,DAY(M$7)-$G$8&gt;=0),$D$8,"x"),
IF(AND($I15&lt;&gt;"",$I15=$C$9),IF(AND(MOD(DAY(M$7)-$G$9,($E$9+$F$9))&lt;$E$9, DAY(M$7)-$G$9&gt;=0),$D$9,"x"),
IF(AND($I15&lt;&gt;"",$I15=$C$10),IF(AND(MOD(DAY(M$7)-$G$10,($E$10+$F$10))&lt;$E$10,DAY(M$7)-$G$10&gt;=0),$D$10,"x"),
MID(Calc!$O7,DAY(M$7),1))))),""),"")</f>
        <v>x</v>
      </c>
      <c r="N15" s="137" t="str">
        <f>IFERROR(IF(MONTH(N$7)=$E$13,IF(AND($I15="",$J15=""),"",
IF(AND($I15&lt;&gt;"",$I15=$C$8),IF(AND(MOD(DAY(N$7)-$G$8,($E$8+$F$8))&lt;$E$8,DAY(N$7)-$G$8&gt;=0),$D$8,"x"),
IF(AND($I15&lt;&gt;"",$I15=$C$9),IF(AND(MOD(DAY(N$7)-$G$9,($E$9+$F$9))&lt;$E$9, DAY(N$7)-$G$9&gt;=0),$D$9,"x"),
IF(AND($I15&lt;&gt;"",$I15=$C$10),IF(AND(MOD(DAY(N$7)-$G$10,($E$10+$F$10))&lt;$E$10,DAY(N$7)-$G$10&gt;=0),$D$10,"x"),
MID(Calc!$O7,DAY(N$7),1))))),""),"")</f>
        <v>x</v>
      </c>
      <c r="O15" s="137" t="str">
        <f>IFERROR(IF(MONTH(O$7)=$E$13,IF(AND($I15="",$J15=""),"",
IF(AND($I15&lt;&gt;"",$I15=$C$8),IF(AND(MOD(DAY(O$7)-$G$8,($E$8+$F$8))&lt;$E$8,DAY(O$7)-$G$8&gt;=0),$D$8,"x"),
IF(AND($I15&lt;&gt;"",$I15=$C$9),IF(AND(MOD(DAY(O$7)-$G$9,($E$9+$F$9))&lt;$E$9, DAY(O$7)-$G$9&gt;=0),$D$9,"x"),
IF(AND($I15&lt;&gt;"",$I15=$C$10),IF(AND(MOD(DAY(O$7)-$G$10,($E$10+$F$10))&lt;$E$10,DAY(O$7)-$G$10&gt;=0),$D$10,"x"),
MID(Calc!$O7,DAY(O$7),1))))),""),"")</f>
        <v>x</v>
      </c>
      <c r="P15" s="137" t="str">
        <f>IFERROR(IF(MONTH(P$7)=$E$13,IF(AND($I15="",$J15=""),"",
IF(AND($I15&lt;&gt;"",$I15=$C$8),IF(AND(MOD(DAY(P$7)-$G$8,($E$8+$F$8))&lt;$E$8,DAY(P$7)-$G$8&gt;=0),$D$8,"x"),
IF(AND($I15&lt;&gt;"",$I15=$C$9),IF(AND(MOD(DAY(P$7)-$G$9,($E$9+$F$9))&lt;$E$9, DAY(P$7)-$G$9&gt;=0),$D$9,"x"),
IF(AND($I15&lt;&gt;"",$I15=$C$10),IF(AND(MOD(DAY(P$7)-$G$10,($E$10+$F$10))&lt;$E$10,DAY(P$7)-$G$10&gt;=0),$D$10,"x"),
MID(Calc!$O7,DAY(P$7),1))))),""),"")</f>
        <v>C</v>
      </c>
      <c r="Q15" s="137" t="str">
        <f>IFERROR(IF(MONTH(Q$7)=$E$13,IF(AND($I15="",$J15=""),"",
IF(AND($I15&lt;&gt;"",$I15=$C$8),IF(AND(MOD(DAY(Q$7)-$G$8,($E$8+$F$8))&lt;$E$8,DAY(Q$7)-$G$8&gt;=0),$D$8,"x"),
IF(AND($I15&lt;&gt;"",$I15=$C$9),IF(AND(MOD(DAY(Q$7)-$G$9,($E$9+$F$9))&lt;$E$9, DAY(Q$7)-$G$9&gt;=0),$D$9,"x"),
IF(AND($I15&lt;&gt;"",$I15=$C$10),IF(AND(MOD(DAY(Q$7)-$G$10,($E$10+$F$10))&lt;$E$10,DAY(Q$7)-$G$10&gt;=0),$D$10,"x"),
MID(Calc!$O7,DAY(Q$7),1))))),""),"")</f>
        <v>C</v>
      </c>
      <c r="R15" s="137" t="str">
        <f>IFERROR(IF(MONTH(R$7)=$E$13,IF(AND($I15="",$J15=""),"",
IF(AND($I15&lt;&gt;"",$I15=$C$8),IF(AND(MOD(DAY(R$7)-$G$8,($E$8+$F$8))&lt;$E$8,DAY(R$7)-$G$8&gt;=0),$D$8,"x"),
IF(AND($I15&lt;&gt;"",$I15=$C$9),IF(AND(MOD(DAY(R$7)-$G$9,($E$9+$F$9))&lt;$E$9, DAY(R$7)-$G$9&gt;=0),$D$9,"x"),
IF(AND($I15&lt;&gt;"",$I15=$C$10),IF(AND(MOD(DAY(R$7)-$G$10,($E$10+$F$10))&lt;$E$10,DAY(R$7)-$G$10&gt;=0),$D$10,"x"),
MID(Calc!$O7,DAY(R$7),1))))),""),"")</f>
        <v>C</v>
      </c>
      <c r="S15" s="137" t="str">
        <f>IFERROR(IF(MONTH(S$7)=$E$13,IF(AND($I15="",$J15=""),"",
IF(AND($I15&lt;&gt;"",$I15=$C$8),IF(AND(MOD(DAY(S$7)-$G$8,($E$8+$F$8))&lt;$E$8,DAY(S$7)-$G$8&gt;=0),$D$8,"x"),
IF(AND($I15&lt;&gt;"",$I15=$C$9),IF(AND(MOD(DAY(S$7)-$G$9,($E$9+$F$9))&lt;$E$9, DAY(S$7)-$G$9&gt;=0),$D$9,"x"),
IF(AND($I15&lt;&gt;"",$I15=$C$10),IF(AND(MOD(DAY(S$7)-$G$10,($E$10+$F$10))&lt;$E$10,DAY(S$7)-$G$10&gt;=0),$D$10,"x"),
MID(Calc!$O7,DAY(S$7),1))))),""),"")</f>
        <v>C</v>
      </c>
      <c r="T15" s="137" t="str">
        <f>IFERROR(IF(MONTH(T$7)=$E$13,IF(AND($I15="",$J15=""),"",
IF(AND($I15&lt;&gt;"",$I15=$C$8),IF(AND(MOD(DAY(T$7)-$G$8,($E$8+$F$8))&lt;$E$8,DAY(T$7)-$G$8&gt;=0),$D$8,"x"),
IF(AND($I15&lt;&gt;"",$I15=$C$9),IF(AND(MOD(DAY(T$7)-$G$9,($E$9+$F$9))&lt;$E$9, DAY(T$7)-$G$9&gt;=0),$D$9,"x"),
IF(AND($I15&lt;&gt;"",$I15=$C$10),IF(AND(MOD(DAY(T$7)-$G$10,($E$10+$F$10))&lt;$E$10,DAY(T$7)-$G$10&gt;=0),$D$10,"x"),
MID(Calc!$O7,DAY(T$7),1))))),""),"")</f>
        <v>C</v>
      </c>
      <c r="U15" s="137" t="str">
        <f>IFERROR(IF(MONTH(U$7)=$E$13,IF(AND($I15="",$J15=""),"",
IF(AND($I15&lt;&gt;"",$I15=$C$8),IF(AND(MOD(DAY(U$7)-$G$8,($E$8+$F$8))&lt;$E$8,DAY(U$7)-$G$8&gt;=0),$D$8,"x"),
IF(AND($I15&lt;&gt;"",$I15=$C$9),IF(AND(MOD(DAY(U$7)-$G$9,($E$9+$F$9))&lt;$E$9, DAY(U$7)-$G$9&gt;=0),$D$9,"x"),
IF(AND($I15&lt;&gt;"",$I15=$C$10),IF(AND(MOD(DAY(U$7)-$G$10,($E$10+$F$10))&lt;$E$10,DAY(U$7)-$G$10&gt;=0),$D$10,"x"),
MID(Calc!$O7,DAY(U$7),1))))),""),"")</f>
        <v>C</v>
      </c>
      <c r="V15" s="137" t="str">
        <f>IFERROR(IF(MONTH(V$7)=$E$13,IF(AND($I15="",$J15=""),"",
IF(AND($I15&lt;&gt;"",$I15=$C$8),IF(AND(MOD(DAY(V$7)-$G$8,($E$8+$F$8))&lt;$E$8,DAY(V$7)-$G$8&gt;=0),$D$8,"x"),
IF(AND($I15&lt;&gt;"",$I15=$C$9),IF(AND(MOD(DAY(V$7)-$G$9,($E$9+$F$9))&lt;$E$9, DAY(V$7)-$G$9&gt;=0),$D$9,"x"),
IF(AND($I15&lt;&gt;"",$I15=$C$10),IF(AND(MOD(DAY(V$7)-$G$10,($E$10+$F$10))&lt;$E$10,DAY(V$7)-$G$10&gt;=0),$D$10,"x"),
MID(Calc!$O7,DAY(V$7),1))))),""),"")</f>
        <v>x</v>
      </c>
      <c r="W15" s="137" t="str">
        <f>IFERROR(IF(MONTH(W$7)=$E$13,IF(AND($I15="",$J15=""),"",
IF(AND($I15&lt;&gt;"",$I15=$C$8),IF(AND(MOD(DAY(W$7)-$G$8,($E$8+$F$8))&lt;$E$8,DAY(W$7)-$G$8&gt;=0),$D$8,"x"),
IF(AND($I15&lt;&gt;"",$I15=$C$9),IF(AND(MOD(DAY(W$7)-$G$9,($E$9+$F$9))&lt;$E$9, DAY(W$7)-$G$9&gt;=0),$D$9,"x"),
IF(AND($I15&lt;&gt;"",$I15=$C$10),IF(AND(MOD(DAY(W$7)-$G$10,($E$10+$F$10))&lt;$E$10,DAY(W$7)-$G$10&gt;=0),$D$10,"x"),
MID(Calc!$O7,DAY(W$7),1))))),""),"")</f>
        <v>x</v>
      </c>
      <c r="X15" s="137" t="str">
        <f>IFERROR(IF(MONTH(X$7)=$E$13,IF(AND($I15="",$J15=""),"",
IF(AND($I15&lt;&gt;"",$I15=$C$8),IF(AND(MOD(DAY(X$7)-$G$8,($E$8+$F$8))&lt;$E$8,DAY(X$7)-$G$8&gt;=0),$D$8,"x"),
IF(AND($I15&lt;&gt;"",$I15=$C$9),IF(AND(MOD(DAY(X$7)-$G$9,($E$9+$F$9))&lt;$E$9, DAY(X$7)-$G$9&gt;=0),$D$9,"x"),
IF(AND($I15&lt;&gt;"",$I15=$C$10),IF(AND(MOD(DAY(X$7)-$G$10,($E$10+$F$10))&lt;$E$10,DAY(X$7)-$G$10&gt;=0),$D$10,"x"),
MID(Calc!$O7,DAY(X$7),1))))),""),"")</f>
        <v>C</v>
      </c>
      <c r="Y15" s="137" t="str">
        <f>IFERROR(IF(MONTH(Y$7)=$E$13,IF(AND($I15="",$J15=""),"",
IF(AND($I15&lt;&gt;"",$I15=$C$8),IF(AND(MOD(DAY(Y$7)-$G$8,($E$8+$F$8))&lt;$E$8,DAY(Y$7)-$G$8&gt;=0),$D$8,"x"),
IF(AND($I15&lt;&gt;"",$I15=$C$9),IF(AND(MOD(DAY(Y$7)-$G$9,($E$9+$F$9))&lt;$E$9, DAY(Y$7)-$G$9&gt;=0),$D$9,"x"),
IF(AND($I15&lt;&gt;"",$I15=$C$10),IF(AND(MOD(DAY(Y$7)-$G$10,($E$10+$F$10))&lt;$E$10,DAY(Y$7)-$G$10&gt;=0),$D$10,"x"),
MID(Calc!$O7,DAY(Y$7),1))))),""),"")</f>
        <v>C</v>
      </c>
      <c r="Z15" s="137" t="str">
        <f>IFERROR(IF(MONTH(Z$7)=$E$13,IF(AND($I15="",$J15=""),"",
IF(AND($I15&lt;&gt;"",$I15=$C$8),IF(AND(MOD(DAY(Z$7)-$G$8,($E$8+$F$8))&lt;$E$8,DAY(Z$7)-$G$8&gt;=0),$D$8,"x"),
IF(AND($I15&lt;&gt;"",$I15=$C$9),IF(AND(MOD(DAY(Z$7)-$G$9,($E$9+$F$9))&lt;$E$9, DAY(Z$7)-$G$9&gt;=0),$D$9,"x"),
IF(AND($I15&lt;&gt;"",$I15=$C$10),IF(AND(MOD(DAY(Z$7)-$G$10,($E$10+$F$10))&lt;$E$10,DAY(Z$7)-$G$10&gt;=0),$D$10,"x"),
MID(Calc!$O7,DAY(Z$7),1))))),""),"")</f>
        <v>C</v>
      </c>
      <c r="AA15" s="137" t="str">
        <f>IFERROR(IF(MONTH(AA$7)=$E$13,IF(AND($I15="",$J15=""),"",
IF(AND($I15&lt;&gt;"",$I15=$C$8),IF(AND(MOD(DAY(AA$7)-$G$8,($E$8+$F$8))&lt;$E$8,DAY(AA$7)-$G$8&gt;=0),$D$8,"x"),
IF(AND($I15&lt;&gt;"",$I15=$C$9),IF(AND(MOD(DAY(AA$7)-$G$9,($E$9+$F$9))&lt;$E$9, DAY(AA$7)-$G$9&gt;=0),$D$9,"x"),
IF(AND($I15&lt;&gt;"",$I15=$C$10),IF(AND(MOD(DAY(AA$7)-$G$10,($E$10+$F$10))&lt;$E$10,DAY(AA$7)-$G$10&gt;=0),$D$10,"x"),
MID(Calc!$O7,DAY(AA$7),1))))),""),"")</f>
        <v>C</v>
      </c>
      <c r="AB15" s="137" t="str">
        <f>IFERROR(IF(MONTH(AB$7)=$E$13,IF(AND($I15="",$J15=""),"",
IF(AND($I15&lt;&gt;"",$I15=$C$8),IF(AND(MOD(DAY(AB$7)-$G$8,($E$8+$F$8))&lt;$E$8,DAY(AB$7)-$G$8&gt;=0),$D$8,"x"),
IF(AND($I15&lt;&gt;"",$I15=$C$9),IF(AND(MOD(DAY(AB$7)-$G$9,($E$9+$F$9))&lt;$E$9, DAY(AB$7)-$G$9&gt;=0),$D$9,"x"),
IF(AND($I15&lt;&gt;"",$I15=$C$10),IF(AND(MOD(DAY(AB$7)-$G$10,($E$10+$F$10))&lt;$E$10,DAY(AB$7)-$G$10&gt;=0),$D$10,"x"),
MID(Calc!$O7,DAY(AB$7),1))))),""),"")</f>
        <v>C</v>
      </c>
      <c r="AC15" s="137" t="str">
        <f>IFERROR(IF(MONTH(AC$7)=$E$13,IF(AND($I15="",$J15=""),"",
IF(AND($I15&lt;&gt;"",$I15=$C$8),IF(AND(MOD(DAY(AC$7)-$G$8,($E$8+$F$8))&lt;$E$8,DAY(AC$7)-$G$8&gt;=0),$D$8,"x"),
IF(AND($I15&lt;&gt;"",$I15=$C$9),IF(AND(MOD(DAY(AC$7)-$G$9,($E$9+$F$9))&lt;$E$9, DAY(AC$7)-$G$9&gt;=0),$D$9,"x"),
IF(AND($I15&lt;&gt;"",$I15=$C$10),IF(AND(MOD(DAY(AC$7)-$G$10,($E$10+$F$10))&lt;$E$10,DAY(AC$7)-$G$10&gt;=0),$D$10,"x"),
MID(Calc!$O7,DAY(AC$7),1))))),""),"")</f>
        <v>C</v>
      </c>
      <c r="AD15" s="137" t="str">
        <f>IFERROR(IF(MONTH(AD$7)=$E$13,IF(AND($I15="",$J15=""),"",
IF(AND($I15&lt;&gt;"",$I15=$C$8),IF(AND(MOD(DAY(AD$7)-$G$8,($E$8+$F$8))&lt;$E$8,DAY(AD$7)-$G$8&gt;=0),$D$8,"x"),
IF(AND($I15&lt;&gt;"",$I15=$C$9),IF(AND(MOD(DAY(AD$7)-$G$9,($E$9+$F$9))&lt;$E$9, DAY(AD$7)-$G$9&gt;=0),$D$9,"x"),
IF(AND($I15&lt;&gt;"",$I15=$C$10),IF(AND(MOD(DAY(AD$7)-$G$10,($E$10+$F$10))&lt;$E$10,DAY(AD$7)-$G$10&gt;=0),$D$10,"x"),
MID(Calc!$O7,DAY(AD$7),1))))),""),"")</f>
        <v>x</v>
      </c>
      <c r="AE15" s="137" t="str">
        <f>IFERROR(IF(MONTH(AE$7)=$E$13,IF(AND($I15="",$J15=""),"",
IF(AND($I15&lt;&gt;"",$I15=$C$8),IF(AND(MOD(DAY(AE$7)-$G$8,($E$8+$F$8))&lt;$E$8,DAY(AE$7)-$G$8&gt;=0),$D$8,"x"),
IF(AND($I15&lt;&gt;"",$I15=$C$9),IF(AND(MOD(DAY(AE$7)-$G$9,($E$9+$F$9))&lt;$E$9, DAY(AE$7)-$G$9&gt;=0),$D$9,"x"),
IF(AND($I15&lt;&gt;"",$I15=$C$10),IF(AND(MOD(DAY(AE$7)-$G$10,($E$10+$F$10))&lt;$E$10,DAY(AE$7)-$G$10&gt;=0),$D$10,"x"),
MID(Calc!$O7,DAY(AE$7),1))))),""),"")</f>
        <v>x</v>
      </c>
      <c r="AF15" s="137" t="str">
        <f>IFERROR(IF(MONTH(AF$7)=$E$13,IF(AND($I15="",$J15=""),"",
IF(AND($I15&lt;&gt;"",$I15=$C$8),IF(AND(MOD(DAY(AF$7)-$G$8,($E$8+$F$8))&lt;$E$8,DAY(AF$7)-$G$8&gt;=0),$D$8,"x"),
IF(AND($I15&lt;&gt;"",$I15=$C$9),IF(AND(MOD(DAY(AF$7)-$G$9,($E$9+$F$9))&lt;$E$9, DAY(AF$7)-$G$9&gt;=0),$D$9,"x"),
IF(AND($I15&lt;&gt;"",$I15=$C$10),IF(AND(MOD(DAY(AF$7)-$G$10,($E$10+$F$10))&lt;$E$10,DAY(AF$7)-$G$10&gt;=0),$D$10,"x"),
MID(Calc!$O7,DAY(AF$7),1))))),""),"")</f>
        <v>C</v>
      </c>
      <c r="AG15" s="137" t="str">
        <f>IFERROR(IF(MONTH(AG$7)=$E$13,IF(AND($I15="",$J15=""),"",
IF(AND($I15&lt;&gt;"",$I15=$C$8),IF(AND(MOD(DAY(AG$7)-$G$8,($E$8+$F$8))&lt;$E$8,DAY(AG$7)-$G$8&gt;=0),$D$8,"x"),
IF(AND($I15&lt;&gt;"",$I15=$C$9),IF(AND(MOD(DAY(AG$7)-$G$9,($E$9+$F$9))&lt;$E$9, DAY(AG$7)-$G$9&gt;=0),$D$9,"x"),
IF(AND($I15&lt;&gt;"",$I15=$C$10),IF(AND(MOD(DAY(AG$7)-$G$10,($E$10+$F$10))&lt;$E$10,DAY(AG$7)-$G$10&gt;=0),$D$10,"x"),
MID(Calc!$O7,DAY(AG$7),1))))),""),"")</f>
        <v>C</v>
      </c>
      <c r="AH15" s="137" t="str">
        <f>IFERROR(IF(MONTH(AH$7)=$E$13,IF(AND($I15="",$J15=""),"",
IF(AND($I15&lt;&gt;"",$I15=$C$8),IF(AND(MOD(DAY(AH$7)-$G$8,($E$8+$F$8))&lt;$E$8,DAY(AH$7)-$G$8&gt;=0),$D$8,"x"),
IF(AND($I15&lt;&gt;"",$I15=$C$9),IF(AND(MOD(DAY(AH$7)-$G$9,($E$9+$F$9))&lt;$E$9, DAY(AH$7)-$G$9&gt;=0),$D$9,"x"),
IF(AND($I15&lt;&gt;"",$I15=$C$10),IF(AND(MOD(DAY(AH$7)-$G$10,($E$10+$F$10))&lt;$E$10,DAY(AH$7)-$G$10&gt;=0),$D$10,"x"),
MID(Calc!$O7,DAY(AH$7),1))))),""),"")</f>
        <v>C</v>
      </c>
      <c r="AI15" s="137" t="str">
        <f>IFERROR(IF(MONTH(AI$7)=$E$13,IF(AND($I15="",$J15=""),"",
IF(AND($I15&lt;&gt;"",$I15=$C$8),IF(AND(MOD(DAY(AI$7)-$G$8,($E$8+$F$8))&lt;$E$8,DAY(AI$7)-$G$8&gt;=0),$D$8,"x"),
IF(AND($I15&lt;&gt;"",$I15=$C$9),IF(AND(MOD(DAY(AI$7)-$G$9,($E$9+$F$9))&lt;$E$9, DAY(AI$7)-$G$9&gt;=0),$D$9,"x"),
IF(AND($I15&lt;&gt;"",$I15=$C$10),IF(AND(MOD(DAY(AI$7)-$G$10,($E$10+$F$10))&lt;$E$10,DAY(AI$7)-$G$10&gt;=0),$D$10,"x"),
MID(Calc!$O7,DAY(AI$7),1))))),""),"")</f>
        <v>C</v>
      </c>
      <c r="AJ15" s="137" t="str">
        <f>IFERROR(IF(MONTH(AJ$7)=$E$13,IF(AND($I15="",$J15=""),"",
IF(AND($I15&lt;&gt;"",$I15=$C$8),IF(AND(MOD(DAY(AJ$7)-$G$8,($E$8+$F$8))&lt;$E$8,DAY(AJ$7)-$G$8&gt;=0),$D$8,"x"),
IF(AND($I15&lt;&gt;"",$I15=$C$9),IF(AND(MOD(DAY(AJ$7)-$G$9,($E$9+$F$9))&lt;$E$9, DAY(AJ$7)-$G$9&gt;=0),$D$9,"x"),
IF(AND($I15&lt;&gt;"",$I15=$C$10),IF(AND(MOD(DAY(AJ$7)-$G$10,($E$10+$F$10))&lt;$E$10,DAY(AJ$7)-$G$10&gt;=0),$D$10,"x"),
MID(Calc!$O7,DAY(AJ$7),1))))),""),"")</f>
        <v>C</v>
      </c>
      <c r="AK15" s="137" t="str">
        <f>IFERROR(IF(MONTH(AK$7)=$E$13,IF(AND($I15="",$J15=""),"",
IF(AND($I15&lt;&gt;"",$I15=$C$8),IF(AND(MOD(DAY(AK$7)-$G$8,($E$8+$F$8))&lt;$E$8,DAY(AK$7)-$G$8&gt;=0),$D$8,"x"),
IF(AND($I15&lt;&gt;"",$I15=$C$9),IF(AND(MOD(DAY(AK$7)-$G$9,($E$9+$F$9))&lt;$E$9, DAY(AK$7)-$G$9&gt;=0),$D$9,"x"),
IF(AND($I15&lt;&gt;"",$I15=$C$10),IF(AND(MOD(DAY(AK$7)-$G$10,($E$10+$F$10))&lt;$E$10,DAY(AK$7)-$G$10&gt;=0),$D$10,"x"),
MID(Calc!$O7,DAY(AK$7),1))))),""),"")</f>
        <v>C</v>
      </c>
      <c r="AL15" s="137" t="str">
        <f>IFERROR(IF(MONTH(AL$7)=$E$13,IF(AND($I15="",$J15=""),"",
IF(AND($I15&lt;&gt;"",$I15=$C$8),IF(AND(MOD(DAY(AL$7)-$G$8,($E$8+$F$8))&lt;$E$8,DAY(AL$7)-$G$8&gt;=0),$D$8,"x"),
IF(AND($I15&lt;&gt;"",$I15=$C$9),IF(AND(MOD(DAY(AL$7)-$G$9,($E$9+$F$9))&lt;$E$9, DAY(AL$7)-$G$9&gt;=0),$D$9,"x"),
IF(AND($I15&lt;&gt;"",$I15=$C$10),IF(AND(MOD(DAY(AL$7)-$G$10,($E$10+$F$10))&lt;$E$10,DAY(AL$7)-$G$10&gt;=0),$D$10,"x"),
MID(Calc!$O7,DAY(AL$7),1))))),""),"")</f>
        <v>x</v>
      </c>
      <c r="AM15" s="137" t="str">
        <f>IFERROR(IF(MONTH(AM$7)=$E$13,IF(AND($I15="",$J15=""),"",
IF(AND($I15&lt;&gt;"",$I15=$C$8),IF(AND(MOD(DAY(AM$7)-$G$8,($E$8+$F$8))&lt;$E$8,DAY(AM$7)-$G$8&gt;=0),$D$8,"x"),
IF(AND($I15&lt;&gt;"",$I15=$C$9),IF(AND(MOD(DAY(AM$7)-$G$9,($E$9+$F$9))&lt;$E$9, DAY(AM$7)-$G$9&gt;=0),$D$9,"x"),
IF(AND($I15&lt;&gt;"",$I15=$C$10),IF(AND(MOD(DAY(AM$7)-$G$10,($E$10+$F$10))&lt;$E$10,DAY(AM$7)-$G$10&gt;=0),$D$10,"x"),
MID(Calc!$O7,DAY(AM$7),1))))),""),"")</f>
        <v>x</v>
      </c>
      <c r="AN15" s="137" t="str">
        <f>IFERROR(IF(MONTH(AN$7)=$E$13,IF(AND($I15="",$J15=""),"",
IF(AND($I15&lt;&gt;"",$I15=$C$8),IF(AND(MOD(DAY(AN$7)-$G$8,($E$8+$F$8))&lt;$E$8,DAY(AN$7)-$G$8&gt;=0),$D$8,"x"),
IF(AND($I15&lt;&gt;"",$I15=$C$9),IF(AND(MOD(DAY(AN$7)-$G$9,($E$9+$F$9))&lt;$E$9, DAY(AN$7)-$G$9&gt;=0),$D$9,"x"),
IF(AND($I15&lt;&gt;"",$I15=$C$10),IF(AND(MOD(DAY(AN$7)-$G$10,($E$10+$F$10))&lt;$E$10,DAY(AN$7)-$G$10&gt;=0),$D$10,"x"),
MID(Calc!$O7,DAY(AN$7),1))))),""),"")</f>
        <v>C</v>
      </c>
      <c r="AO15" s="137" t="str">
        <f>IFERROR(IF(MONTH(AO$7)=$E$13,IF(AND($I15="",$J15=""),"",
IF(AND($I15&lt;&gt;"",$I15=$C$8),IF(AND(MOD(DAY(AO$7)-$G$8,($E$8+$F$8))&lt;$E$8,DAY(AO$7)-$G$8&gt;=0),$D$8,"x"),
IF(AND($I15&lt;&gt;"",$I15=$C$9),IF(AND(MOD(DAY(AO$7)-$G$9,($E$9+$F$9))&lt;$E$9, DAY(AO$7)-$G$9&gt;=0),$D$9,"x"),
IF(AND($I15&lt;&gt;"",$I15=$C$10),IF(AND(MOD(DAY(AO$7)-$G$10,($E$10+$F$10))&lt;$E$10,DAY(AO$7)-$G$10&gt;=0),$D$10,"x"),
MID(Calc!$O7,DAY(AO$7),1))))),""),"")</f>
        <v>C</v>
      </c>
      <c r="AP15" s="137" t="str">
        <f>IFERROR(IF(MONTH(AP$7)=$E$13,IF(AND($I15="",$J15=""),"",
IF(AND($I15&lt;&gt;"",$I15=$C$8),IF(AND(MOD(DAY(AP$7)-$G$8,($E$8+$F$8))&lt;$E$8,DAY(AP$7)-$G$8&gt;=0),$D$8,"x"),
IF(AND($I15&lt;&gt;"",$I15=$C$9),IF(AND(MOD(DAY(AP$7)-$G$9,($E$9+$F$9))&lt;$E$9, DAY(AP$7)-$G$9&gt;=0),$D$9,"x"),
IF(AND($I15&lt;&gt;"",$I15=$C$10),IF(AND(MOD(DAY(AP$7)-$G$10,($E$10+$F$10))&lt;$E$10,DAY(AP$7)-$G$10&gt;=0),$D$10,"x"),
MID(Calc!$O7,DAY(AP$7),1))))),""),"")</f>
        <v>C</v>
      </c>
      <c r="AQ15" s="137" t="str">
        <f>IFERROR(IF(MONTH(AQ$7)=$E$13,IF(AND($I15="",$J15=""),"",
IF(AND($I15&lt;&gt;"",$I15=$C$8),IF(AND(MOD(DAY(AQ$7)-$G$8,($E$8+$F$8))&lt;$E$8,DAY(AQ$7)-$G$8&gt;=0),$D$8,"x"),
IF(AND($I15&lt;&gt;"",$I15=$C$9),IF(AND(MOD(DAY(AQ$7)-$G$9,($E$9+$F$9))&lt;$E$9, DAY(AQ$7)-$G$9&gt;=0),$D$9,"x"),
IF(AND($I15&lt;&gt;"",$I15=$C$10),IF(AND(MOD(DAY(AQ$7)-$G$10,($E$10+$F$10))&lt;$E$10,DAY(AQ$7)-$G$10&gt;=0),$D$10,"x"),
MID(Calc!$O7,DAY(AQ$7),1))))),""),"")</f>
        <v>C</v>
      </c>
      <c r="AR15" s="137" t="str">
        <f>IFERROR(IF(MONTH(AR$7)=$E$13,IF(AND($I15="",$J15=""),"",
IF(AND($I15&lt;&gt;"",$I15=$C$8),IF(AND(MOD(DAY(AR$7)-$G$8,($E$8+$F$8))&lt;$E$8,DAY(AR$7)-$G$8&gt;=0),$D$8,"x"),
IF(AND($I15&lt;&gt;"",$I15=$C$9),IF(AND(MOD(DAY(AR$7)-$G$9,($E$9+$F$9))&lt;$E$9, DAY(AR$7)-$G$9&gt;=0),$D$9,"x"),
IF(AND($I15&lt;&gt;"",$I15=$C$10),IF(AND(MOD(DAY(AR$7)-$G$10,($E$10+$F$10))&lt;$E$10,DAY(AR$7)-$G$10&gt;=0),$D$10,"x"),
MID(Calc!$O7,DAY(AR$7),1))))),""),"")</f>
        <v/>
      </c>
      <c r="AS15" s="137" t="str">
        <f>IFERROR(IF(MONTH(AS$7)=$E$13,IF(AND($I15="",$J15=""),"",
IF(AND($I15&lt;&gt;"",$I15=$C$8),IF(AND(MOD(DAY(AS$7)-$G$8,($E$8+$F$8))&lt;$E$8,DAY(AS$7)-$G$8&gt;=0),$D$8,"x"),
IF(AND($I15&lt;&gt;"",$I15=$C$9),IF(AND(MOD(DAY(AS$7)-$G$9,($E$9+$F$9))&lt;$E$9, DAY(AS$7)-$G$9&gt;=0),$D$9,"x"),
IF(AND($I15&lt;&gt;"",$I15=$C$10),IF(AND(MOD(DAY(AS$7)-$G$10,($E$10+$F$10))&lt;$E$10,DAY(AS$7)-$G$10&gt;=0),$D$10,"x"),
MID(Calc!$O7,DAY(AS$7),1))))),""),"")</f>
        <v/>
      </c>
      <c r="AT15" s="137" t="str">
        <f>IFERROR(IF(MONTH(AT$7)=$E$13,IF(AND($I15="",$J15=""),"",
IF(AND($I15&lt;&gt;"",$I15=$C$8),IF(AND(MOD(DAY(AT$7)-$G$8,($E$8+$F$8))&lt;$E$8,DAY(AT$7)-$G$8&gt;=0),$D$8,"x"),
IF(AND($I15&lt;&gt;"",$I15=$C$9),IF(AND(MOD(DAY(AT$7)-$G$9,($E$9+$F$9))&lt;$E$9, DAY(AT$7)-$G$9&gt;=0),$D$9,"x"),
IF(AND($I15&lt;&gt;"",$I15=$C$10),IF(AND(MOD(DAY(AT$7)-$G$10,($E$10+$F$10))&lt;$E$10,DAY(AT$7)-$G$10&gt;=0),$D$10,"x"),
MID(Calc!$O7,DAY(AT$7),1))))),""),"")</f>
        <v/>
      </c>
      <c r="AU15" s="137" t="str">
        <f>IFERROR(IF(MONTH(AU$7)=$E$13,IF(AND($I15="",$J15=""),"",
IF(AND($I15&lt;&gt;"",$I15=$C$8),IF(AND(MOD(DAY(AU$7)-$G$8,($E$8+$F$8))&lt;$E$8,DAY(AU$7)-$G$8&gt;=0),$D$8,"x"),
IF(AND($I15&lt;&gt;"",$I15=$C$9),IF(AND(MOD(DAY(AU$7)-$G$9,($E$9+$F$9))&lt;$E$9, DAY(AU$7)-$G$9&gt;=0),$D$9,"x"),
IF(AND($I15&lt;&gt;"",$I15=$C$10),IF(AND(MOD(DAY(AU$7)-$G$10,($E$10+$F$10))&lt;$E$10,DAY(AU$7)-$G$10&gt;=0),$D$10,"x"),
MID(Calc!$O7,DAY(AU$7),1))))),""),"")</f>
        <v/>
      </c>
      <c r="AV15" s="137" t="str">
        <f>IFERROR(IF(MONTH(AV$7)=$E$13,IF(AND($I15="",$J15=""),"",
IF(AND($I15&lt;&gt;"",$I15=$C$8),IF(AND(MOD(DAY(AV$7)-$G$8,($E$8+$F$8))&lt;$E$8,DAY(AV$7)-$G$8&gt;=0),$D$8,"x"),
IF(AND($I15&lt;&gt;"",$I15=$C$9),IF(AND(MOD(DAY(AV$7)-$G$9,($E$9+$F$9))&lt;$E$9, DAY(AV$7)-$G$9&gt;=0),$D$9,"x"),
IF(AND($I15&lt;&gt;"",$I15=$C$10),IF(AND(MOD(DAY(AV$7)-$G$10,($E$10+$F$10))&lt;$E$10,DAY(AV$7)-$G$10&gt;=0),$D$10,"x"),
MID(Calc!$O7,DAY(AV$7),1))))),""),"")</f>
        <v/>
      </c>
      <c r="AW15" s="114"/>
    </row>
    <row r="16" spans="2:49" ht="20.100000000000001" customHeight="1">
      <c r="B16" s="130"/>
      <c r="C16" s="116"/>
      <c r="D16" s="116"/>
      <c r="E16" s="116"/>
      <c r="F16" s="116"/>
      <c r="G16" s="116"/>
      <c r="H16" s="116"/>
      <c r="I16" s="138"/>
      <c r="J16" s="139" t="s">
        <v>91</v>
      </c>
      <c r="K16" s="138" t="s">
        <v>66</v>
      </c>
      <c r="L16" s="137" t="str">
        <f>IFERROR(IF(MONTH(L$7)=$E$13,IF(AND($I16="",$J16=""),"",
IF(AND($I16&lt;&gt;"",$I16=$C$8),IF(AND(MOD(DAY(L$7)-$G$8,($E$8+$F$8))&lt;$E$8,DAY(L$7)-$G$8&gt;=0),$D$8,"x"),
IF(AND($I16&lt;&gt;"",$I16=$C$9),IF(AND(MOD(DAY(L$7)-$G$9,($E$9+$F$9))&lt;$E$9, DAY(L$7)-$G$9&gt;=0),$D$9,"x"),
IF(AND($I16&lt;&gt;"",$I16=$C$10),IF(AND(MOD(DAY(L$7)-$G$10,($E$10+$F$10))&lt;$E$10,DAY(L$7)-$G$10&gt;=0),$D$10,"x"),
MID(Calc!$O8,DAY(L$7),1))))),""),"")</f>
        <v/>
      </c>
      <c r="M16" s="137" t="str">
        <f>IFERROR(IF(MONTH(M$7)=$E$13,IF(AND($I16="",$J16=""),"",
IF(AND($I16&lt;&gt;"",$I16=$C$8),IF(AND(MOD(DAY(M$7)-$G$8,($E$8+$F$8))&lt;$E$8,DAY(M$7)-$G$8&gt;=0),$D$8,"x"),
IF(AND($I16&lt;&gt;"",$I16=$C$9),IF(AND(MOD(DAY(M$7)-$G$9,($E$9+$F$9))&lt;$E$9, DAY(M$7)-$G$9&gt;=0),$D$9,"x"),
IF(AND($I16&lt;&gt;"",$I16=$C$10),IF(AND(MOD(DAY(M$7)-$G$10,($E$10+$F$10))&lt;$E$10,DAY(M$7)-$G$10&gt;=0),$D$10,"x"),
MID(Calc!$O8,DAY(M$7),1))))),""),"")</f>
        <v>x</v>
      </c>
      <c r="N16" s="137" t="str">
        <f>IFERROR(IF(MONTH(N$7)=$E$13,IF(AND($I16="",$J16=""),"",
IF(AND($I16&lt;&gt;"",$I16=$C$8),IF(AND(MOD(DAY(N$7)-$G$8,($E$8+$F$8))&lt;$E$8,DAY(N$7)-$G$8&gt;=0),$D$8,"x"),
IF(AND($I16&lt;&gt;"",$I16=$C$9),IF(AND(MOD(DAY(N$7)-$G$9,($E$9+$F$9))&lt;$E$9, DAY(N$7)-$G$9&gt;=0),$D$9,"x"),
IF(AND($I16&lt;&gt;"",$I16=$C$10),IF(AND(MOD(DAY(N$7)-$G$10,($E$10+$F$10))&lt;$E$10,DAY(N$7)-$G$10&gt;=0),$D$10,"x"),
MID(Calc!$O8,DAY(N$7),1))))),""),"")</f>
        <v>x</v>
      </c>
      <c r="O16" s="137" t="str">
        <f>IFERROR(IF(MONTH(O$7)=$E$13,IF(AND($I16="",$J16=""),"",
IF(AND($I16&lt;&gt;"",$I16=$C$8),IF(AND(MOD(DAY(O$7)-$G$8,($E$8+$F$8))&lt;$E$8,DAY(O$7)-$G$8&gt;=0),$D$8,"x"),
IF(AND($I16&lt;&gt;"",$I16=$C$9),IF(AND(MOD(DAY(O$7)-$G$9,($E$9+$F$9))&lt;$E$9, DAY(O$7)-$G$9&gt;=0),$D$9,"x"),
IF(AND($I16&lt;&gt;"",$I16=$C$10),IF(AND(MOD(DAY(O$7)-$G$10,($E$10+$F$10))&lt;$E$10,DAY(O$7)-$G$10&gt;=0),$D$10,"x"),
MID(Calc!$O8,DAY(O$7),1))))),""),"")</f>
        <v>x</v>
      </c>
      <c r="P16" s="137" t="str">
        <f>IFERROR(IF(MONTH(P$7)=$E$13,IF(AND($I16="",$J16=""),"",
IF(AND($I16&lt;&gt;"",$I16=$C$8),IF(AND(MOD(DAY(P$7)-$G$8,($E$8+$F$8))&lt;$E$8,DAY(P$7)-$G$8&gt;=0),$D$8,"x"),
IF(AND($I16&lt;&gt;"",$I16=$C$9),IF(AND(MOD(DAY(P$7)-$G$9,($E$9+$F$9))&lt;$E$9, DAY(P$7)-$G$9&gt;=0),$D$9,"x"),
IF(AND($I16&lt;&gt;"",$I16=$C$10),IF(AND(MOD(DAY(P$7)-$G$10,($E$10+$F$10))&lt;$E$10,DAY(P$7)-$G$10&gt;=0),$D$10,"x"),
MID(Calc!$O8,DAY(P$7),1))))),""),"")</f>
        <v>x</v>
      </c>
      <c r="Q16" s="137" t="str">
        <f>IFERROR(IF(MONTH(Q$7)=$E$13,IF(AND($I16="",$J16=""),"",
IF(AND($I16&lt;&gt;"",$I16=$C$8),IF(AND(MOD(DAY(Q$7)-$G$8,($E$8+$F$8))&lt;$E$8,DAY(Q$7)-$G$8&gt;=0),$D$8,"x"),
IF(AND($I16&lt;&gt;"",$I16=$C$9),IF(AND(MOD(DAY(Q$7)-$G$9,($E$9+$F$9))&lt;$E$9, DAY(Q$7)-$G$9&gt;=0),$D$9,"x"),
IF(AND($I16&lt;&gt;"",$I16=$C$10),IF(AND(MOD(DAY(Q$7)-$G$10,($E$10+$F$10))&lt;$E$10,DAY(Q$7)-$G$10&gt;=0),$D$10,"x"),
MID(Calc!$O8,DAY(Q$7),1))))),""),"")</f>
        <v>C</v>
      </c>
      <c r="R16" s="137" t="str">
        <f>IFERROR(IF(MONTH(R$7)=$E$13,IF(AND($I16="",$J16=""),"",
IF(AND($I16&lt;&gt;"",$I16=$C$8),IF(AND(MOD(DAY(R$7)-$G$8,($E$8+$F$8))&lt;$E$8,DAY(R$7)-$G$8&gt;=0),$D$8,"x"),
IF(AND($I16&lt;&gt;"",$I16=$C$9),IF(AND(MOD(DAY(R$7)-$G$9,($E$9+$F$9))&lt;$E$9, DAY(R$7)-$G$9&gt;=0),$D$9,"x"),
IF(AND($I16&lt;&gt;"",$I16=$C$10),IF(AND(MOD(DAY(R$7)-$G$10,($E$10+$F$10))&lt;$E$10,DAY(R$7)-$G$10&gt;=0),$D$10,"x"),
MID(Calc!$O8,DAY(R$7),1))))),""),"")</f>
        <v>C</v>
      </c>
      <c r="S16" s="137" t="str">
        <f>IFERROR(IF(MONTH(S$7)=$E$13,IF(AND($I16="",$J16=""),"",
IF(AND($I16&lt;&gt;"",$I16=$C$8),IF(AND(MOD(DAY(S$7)-$G$8,($E$8+$F$8))&lt;$E$8,DAY(S$7)-$G$8&gt;=0),$D$8,"x"),
IF(AND($I16&lt;&gt;"",$I16=$C$9),IF(AND(MOD(DAY(S$7)-$G$9,($E$9+$F$9))&lt;$E$9, DAY(S$7)-$G$9&gt;=0),$D$9,"x"),
IF(AND($I16&lt;&gt;"",$I16=$C$10),IF(AND(MOD(DAY(S$7)-$G$10,($E$10+$F$10))&lt;$E$10,DAY(S$7)-$G$10&gt;=0),$D$10,"x"),
MID(Calc!$O8,DAY(S$7),1))))),""),"")</f>
        <v>C</v>
      </c>
      <c r="T16" s="137" t="str">
        <f>IFERROR(IF(MONTH(T$7)=$E$13,IF(AND($I16="",$J16=""),"",
IF(AND($I16&lt;&gt;"",$I16=$C$8),IF(AND(MOD(DAY(T$7)-$G$8,($E$8+$F$8))&lt;$E$8,DAY(T$7)-$G$8&gt;=0),$D$8,"x"),
IF(AND($I16&lt;&gt;"",$I16=$C$9),IF(AND(MOD(DAY(T$7)-$G$9,($E$9+$F$9))&lt;$E$9, DAY(T$7)-$G$9&gt;=0),$D$9,"x"),
IF(AND($I16&lt;&gt;"",$I16=$C$10),IF(AND(MOD(DAY(T$7)-$G$10,($E$10+$F$10))&lt;$E$10,DAY(T$7)-$G$10&gt;=0),$D$10,"x"),
MID(Calc!$O8,DAY(T$7),1))))),""),"")</f>
        <v>C</v>
      </c>
      <c r="U16" s="137" t="str">
        <f>IFERROR(IF(MONTH(U$7)=$E$13,IF(AND($I16="",$J16=""),"",
IF(AND($I16&lt;&gt;"",$I16=$C$8),IF(AND(MOD(DAY(U$7)-$G$8,($E$8+$F$8))&lt;$E$8,DAY(U$7)-$G$8&gt;=0),$D$8,"x"),
IF(AND($I16&lt;&gt;"",$I16=$C$9),IF(AND(MOD(DAY(U$7)-$G$9,($E$9+$F$9))&lt;$E$9, DAY(U$7)-$G$9&gt;=0),$D$9,"x"),
IF(AND($I16&lt;&gt;"",$I16=$C$10),IF(AND(MOD(DAY(U$7)-$G$10,($E$10+$F$10))&lt;$E$10,DAY(U$7)-$G$10&gt;=0),$D$10,"x"),
MID(Calc!$O8,DAY(U$7),1))))),""),"")</f>
        <v>C</v>
      </c>
      <c r="V16" s="137" t="str">
        <f>IFERROR(IF(MONTH(V$7)=$E$13,IF(AND($I16="",$J16=""),"",
IF(AND($I16&lt;&gt;"",$I16=$C$8),IF(AND(MOD(DAY(V$7)-$G$8,($E$8+$F$8))&lt;$E$8,DAY(V$7)-$G$8&gt;=0),$D$8,"x"),
IF(AND($I16&lt;&gt;"",$I16=$C$9),IF(AND(MOD(DAY(V$7)-$G$9,($E$9+$F$9))&lt;$E$9, DAY(V$7)-$G$9&gt;=0),$D$9,"x"),
IF(AND($I16&lt;&gt;"",$I16=$C$10),IF(AND(MOD(DAY(V$7)-$G$10,($E$10+$F$10))&lt;$E$10,DAY(V$7)-$G$10&gt;=0),$D$10,"x"),
MID(Calc!$O8,DAY(V$7),1))))),""),"")</f>
        <v>C</v>
      </c>
      <c r="W16" s="137" t="str">
        <f>IFERROR(IF(MONTH(W$7)=$E$13,IF(AND($I16="",$J16=""),"",
IF(AND($I16&lt;&gt;"",$I16=$C$8),IF(AND(MOD(DAY(W$7)-$G$8,($E$8+$F$8))&lt;$E$8,DAY(W$7)-$G$8&gt;=0),$D$8,"x"),
IF(AND($I16&lt;&gt;"",$I16=$C$9),IF(AND(MOD(DAY(W$7)-$G$9,($E$9+$F$9))&lt;$E$9, DAY(W$7)-$G$9&gt;=0),$D$9,"x"),
IF(AND($I16&lt;&gt;"",$I16=$C$10),IF(AND(MOD(DAY(W$7)-$G$10,($E$10+$F$10))&lt;$E$10,DAY(W$7)-$G$10&gt;=0),$D$10,"x"),
MID(Calc!$O8,DAY(W$7),1))))),""),"")</f>
        <v>x</v>
      </c>
      <c r="X16" s="137" t="str">
        <f>IFERROR(IF(MONTH(X$7)=$E$13,IF(AND($I16="",$J16=""),"",
IF(AND($I16&lt;&gt;"",$I16=$C$8),IF(AND(MOD(DAY(X$7)-$G$8,($E$8+$F$8))&lt;$E$8,DAY(X$7)-$G$8&gt;=0),$D$8,"x"),
IF(AND($I16&lt;&gt;"",$I16=$C$9),IF(AND(MOD(DAY(X$7)-$G$9,($E$9+$F$9))&lt;$E$9, DAY(X$7)-$G$9&gt;=0),$D$9,"x"),
IF(AND($I16&lt;&gt;"",$I16=$C$10),IF(AND(MOD(DAY(X$7)-$G$10,($E$10+$F$10))&lt;$E$10,DAY(X$7)-$G$10&gt;=0),$D$10,"x"),
MID(Calc!$O8,DAY(X$7),1))))),""),"")</f>
        <v>x</v>
      </c>
      <c r="Y16" s="137" t="str">
        <f>IFERROR(IF(MONTH(Y$7)=$E$13,IF(AND($I16="",$J16=""),"",
IF(AND($I16&lt;&gt;"",$I16=$C$8),IF(AND(MOD(DAY(Y$7)-$G$8,($E$8+$F$8))&lt;$E$8,DAY(Y$7)-$G$8&gt;=0),$D$8,"x"),
IF(AND($I16&lt;&gt;"",$I16=$C$9),IF(AND(MOD(DAY(Y$7)-$G$9,($E$9+$F$9))&lt;$E$9, DAY(Y$7)-$G$9&gt;=0),$D$9,"x"),
IF(AND($I16&lt;&gt;"",$I16=$C$10),IF(AND(MOD(DAY(Y$7)-$G$10,($E$10+$F$10))&lt;$E$10,DAY(Y$7)-$G$10&gt;=0),$D$10,"x"),
MID(Calc!$O8,DAY(Y$7),1))))),""),"")</f>
        <v>C</v>
      </c>
      <c r="Z16" s="137" t="str">
        <f>IFERROR(IF(MONTH(Z$7)=$E$13,IF(AND($I16="",$J16=""),"",
IF(AND($I16&lt;&gt;"",$I16=$C$8),IF(AND(MOD(DAY(Z$7)-$G$8,($E$8+$F$8))&lt;$E$8,DAY(Z$7)-$G$8&gt;=0),$D$8,"x"),
IF(AND($I16&lt;&gt;"",$I16=$C$9),IF(AND(MOD(DAY(Z$7)-$G$9,($E$9+$F$9))&lt;$E$9, DAY(Z$7)-$G$9&gt;=0),$D$9,"x"),
IF(AND($I16&lt;&gt;"",$I16=$C$10),IF(AND(MOD(DAY(Z$7)-$G$10,($E$10+$F$10))&lt;$E$10,DAY(Z$7)-$G$10&gt;=0),$D$10,"x"),
MID(Calc!$O8,DAY(Z$7),1))))),""),"")</f>
        <v>C</v>
      </c>
      <c r="AA16" s="137" t="str">
        <f>IFERROR(IF(MONTH(AA$7)=$E$13,IF(AND($I16="",$J16=""),"",
IF(AND($I16&lt;&gt;"",$I16=$C$8),IF(AND(MOD(DAY(AA$7)-$G$8,($E$8+$F$8))&lt;$E$8,DAY(AA$7)-$G$8&gt;=0),$D$8,"x"),
IF(AND($I16&lt;&gt;"",$I16=$C$9),IF(AND(MOD(DAY(AA$7)-$G$9,($E$9+$F$9))&lt;$E$9, DAY(AA$7)-$G$9&gt;=0),$D$9,"x"),
IF(AND($I16&lt;&gt;"",$I16=$C$10),IF(AND(MOD(DAY(AA$7)-$G$10,($E$10+$F$10))&lt;$E$10,DAY(AA$7)-$G$10&gt;=0),$D$10,"x"),
MID(Calc!$O8,DAY(AA$7),1))))),""),"")</f>
        <v>C</v>
      </c>
      <c r="AB16" s="137" t="str">
        <f>IFERROR(IF(MONTH(AB$7)=$E$13,IF(AND($I16="",$J16=""),"",
IF(AND($I16&lt;&gt;"",$I16=$C$8),IF(AND(MOD(DAY(AB$7)-$G$8,($E$8+$F$8))&lt;$E$8,DAY(AB$7)-$G$8&gt;=0),$D$8,"x"),
IF(AND($I16&lt;&gt;"",$I16=$C$9),IF(AND(MOD(DAY(AB$7)-$G$9,($E$9+$F$9))&lt;$E$9, DAY(AB$7)-$G$9&gt;=0),$D$9,"x"),
IF(AND($I16&lt;&gt;"",$I16=$C$10),IF(AND(MOD(DAY(AB$7)-$G$10,($E$10+$F$10))&lt;$E$10,DAY(AB$7)-$G$10&gt;=0),$D$10,"x"),
MID(Calc!$O8,DAY(AB$7),1))))),""),"")</f>
        <v>C</v>
      </c>
      <c r="AC16" s="137" t="str">
        <f>IFERROR(IF(MONTH(AC$7)=$E$13,IF(AND($I16="",$J16=""),"",
IF(AND($I16&lt;&gt;"",$I16=$C$8),IF(AND(MOD(DAY(AC$7)-$G$8,($E$8+$F$8))&lt;$E$8,DAY(AC$7)-$G$8&gt;=0),$D$8,"x"),
IF(AND($I16&lt;&gt;"",$I16=$C$9),IF(AND(MOD(DAY(AC$7)-$G$9,($E$9+$F$9))&lt;$E$9, DAY(AC$7)-$G$9&gt;=0),$D$9,"x"),
IF(AND($I16&lt;&gt;"",$I16=$C$10),IF(AND(MOD(DAY(AC$7)-$G$10,($E$10+$F$10))&lt;$E$10,DAY(AC$7)-$G$10&gt;=0),$D$10,"x"),
MID(Calc!$O8,DAY(AC$7),1))))),""),"")</f>
        <v>C</v>
      </c>
      <c r="AD16" s="137" t="str">
        <f>IFERROR(IF(MONTH(AD$7)=$E$13,IF(AND($I16="",$J16=""),"",
IF(AND($I16&lt;&gt;"",$I16=$C$8),IF(AND(MOD(DAY(AD$7)-$G$8,($E$8+$F$8))&lt;$E$8,DAY(AD$7)-$G$8&gt;=0),$D$8,"x"),
IF(AND($I16&lt;&gt;"",$I16=$C$9),IF(AND(MOD(DAY(AD$7)-$G$9,($E$9+$F$9))&lt;$E$9, DAY(AD$7)-$G$9&gt;=0),$D$9,"x"),
IF(AND($I16&lt;&gt;"",$I16=$C$10),IF(AND(MOD(DAY(AD$7)-$G$10,($E$10+$F$10))&lt;$E$10,DAY(AD$7)-$G$10&gt;=0),$D$10,"x"),
MID(Calc!$O8,DAY(AD$7),1))))),""),"")</f>
        <v>C</v>
      </c>
      <c r="AE16" s="137" t="str">
        <f>IFERROR(IF(MONTH(AE$7)=$E$13,IF(AND($I16="",$J16=""),"",
IF(AND($I16&lt;&gt;"",$I16=$C$8),IF(AND(MOD(DAY(AE$7)-$G$8,($E$8+$F$8))&lt;$E$8,DAY(AE$7)-$G$8&gt;=0),$D$8,"x"),
IF(AND($I16&lt;&gt;"",$I16=$C$9),IF(AND(MOD(DAY(AE$7)-$G$9,($E$9+$F$9))&lt;$E$9, DAY(AE$7)-$G$9&gt;=0),$D$9,"x"),
IF(AND($I16&lt;&gt;"",$I16=$C$10),IF(AND(MOD(DAY(AE$7)-$G$10,($E$10+$F$10))&lt;$E$10,DAY(AE$7)-$G$10&gt;=0),$D$10,"x"),
MID(Calc!$O8,DAY(AE$7),1))))),""),"")</f>
        <v>x</v>
      </c>
      <c r="AF16" s="137" t="str">
        <f>IFERROR(IF(MONTH(AF$7)=$E$13,IF(AND($I16="",$J16=""),"",
IF(AND($I16&lt;&gt;"",$I16=$C$8),IF(AND(MOD(DAY(AF$7)-$G$8,($E$8+$F$8))&lt;$E$8,DAY(AF$7)-$G$8&gt;=0),$D$8,"x"),
IF(AND($I16&lt;&gt;"",$I16=$C$9),IF(AND(MOD(DAY(AF$7)-$G$9,($E$9+$F$9))&lt;$E$9, DAY(AF$7)-$G$9&gt;=0),$D$9,"x"),
IF(AND($I16&lt;&gt;"",$I16=$C$10),IF(AND(MOD(DAY(AF$7)-$G$10,($E$10+$F$10))&lt;$E$10,DAY(AF$7)-$G$10&gt;=0),$D$10,"x"),
MID(Calc!$O8,DAY(AF$7),1))))),""),"")</f>
        <v>x</v>
      </c>
      <c r="AG16" s="137" t="str">
        <f>IFERROR(IF(MONTH(AG$7)=$E$13,IF(AND($I16="",$J16=""),"",
IF(AND($I16&lt;&gt;"",$I16=$C$8),IF(AND(MOD(DAY(AG$7)-$G$8,($E$8+$F$8))&lt;$E$8,DAY(AG$7)-$G$8&gt;=0),$D$8,"x"),
IF(AND($I16&lt;&gt;"",$I16=$C$9),IF(AND(MOD(DAY(AG$7)-$G$9,($E$9+$F$9))&lt;$E$9, DAY(AG$7)-$G$9&gt;=0),$D$9,"x"),
IF(AND($I16&lt;&gt;"",$I16=$C$10),IF(AND(MOD(DAY(AG$7)-$G$10,($E$10+$F$10))&lt;$E$10,DAY(AG$7)-$G$10&gt;=0),$D$10,"x"),
MID(Calc!$O8,DAY(AG$7),1))))),""),"")</f>
        <v>C</v>
      </c>
      <c r="AH16" s="137" t="str">
        <f>IFERROR(IF(MONTH(AH$7)=$E$13,IF(AND($I16="",$J16=""),"",
IF(AND($I16&lt;&gt;"",$I16=$C$8),IF(AND(MOD(DAY(AH$7)-$G$8,($E$8+$F$8))&lt;$E$8,DAY(AH$7)-$G$8&gt;=0),$D$8,"x"),
IF(AND($I16&lt;&gt;"",$I16=$C$9),IF(AND(MOD(DAY(AH$7)-$G$9,($E$9+$F$9))&lt;$E$9, DAY(AH$7)-$G$9&gt;=0),$D$9,"x"),
IF(AND($I16&lt;&gt;"",$I16=$C$10),IF(AND(MOD(DAY(AH$7)-$G$10,($E$10+$F$10))&lt;$E$10,DAY(AH$7)-$G$10&gt;=0),$D$10,"x"),
MID(Calc!$O8,DAY(AH$7),1))))),""),"")</f>
        <v>C</v>
      </c>
      <c r="AI16" s="137" t="str">
        <f>IFERROR(IF(MONTH(AI$7)=$E$13,IF(AND($I16="",$J16=""),"",
IF(AND($I16&lt;&gt;"",$I16=$C$8),IF(AND(MOD(DAY(AI$7)-$G$8,($E$8+$F$8))&lt;$E$8,DAY(AI$7)-$G$8&gt;=0),$D$8,"x"),
IF(AND($I16&lt;&gt;"",$I16=$C$9),IF(AND(MOD(DAY(AI$7)-$G$9,($E$9+$F$9))&lt;$E$9, DAY(AI$7)-$G$9&gt;=0),$D$9,"x"),
IF(AND($I16&lt;&gt;"",$I16=$C$10),IF(AND(MOD(DAY(AI$7)-$G$10,($E$10+$F$10))&lt;$E$10,DAY(AI$7)-$G$10&gt;=0),$D$10,"x"),
MID(Calc!$O8,DAY(AI$7),1))))),""),"")</f>
        <v>C</v>
      </c>
      <c r="AJ16" s="137" t="str">
        <f>IFERROR(IF(MONTH(AJ$7)=$E$13,IF(AND($I16="",$J16=""),"",
IF(AND($I16&lt;&gt;"",$I16=$C$8),IF(AND(MOD(DAY(AJ$7)-$G$8,($E$8+$F$8))&lt;$E$8,DAY(AJ$7)-$G$8&gt;=0),$D$8,"x"),
IF(AND($I16&lt;&gt;"",$I16=$C$9),IF(AND(MOD(DAY(AJ$7)-$G$9,($E$9+$F$9))&lt;$E$9, DAY(AJ$7)-$G$9&gt;=0),$D$9,"x"),
IF(AND($I16&lt;&gt;"",$I16=$C$10),IF(AND(MOD(DAY(AJ$7)-$G$10,($E$10+$F$10))&lt;$E$10,DAY(AJ$7)-$G$10&gt;=0),$D$10,"x"),
MID(Calc!$O8,DAY(AJ$7),1))))),""),"")</f>
        <v>C</v>
      </c>
      <c r="AK16" s="137" t="str">
        <f>IFERROR(IF(MONTH(AK$7)=$E$13,IF(AND($I16="",$J16=""),"",
IF(AND($I16&lt;&gt;"",$I16=$C$8),IF(AND(MOD(DAY(AK$7)-$G$8,($E$8+$F$8))&lt;$E$8,DAY(AK$7)-$G$8&gt;=0),$D$8,"x"),
IF(AND($I16&lt;&gt;"",$I16=$C$9),IF(AND(MOD(DAY(AK$7)-$G$9,($E$9+$F$9))&lt;$E$9, DAY(AK$7)-$G$9&gt;=0),$D$9,"x"),
IF(AND($I16&lt;&gt;"",$I16=$C$10),IF(AND(MOD(DAY(AK$7)-$G$10,($E$10+$F$10))&lt;$E$10,DAY(AK$7)-$G$10&gt;=0),$D$10,"x"),
MID(Calc!$O8,DAY(AK$7),1))))),""),"")</f>
        <v>C</v>
      </c>
      <c r="AL16" s="137" t="str">
        <f>IFERROR(IF(MONTH(AL$7)=$E$13,IF(AND($I16="",$J16=""),"",
IF(AND($I16&lt;&gt;"",$I16=$C$8),IF(AND(MOD(DAY(AL$7)-$G$8,($E$8+$F$8))&lt;$E$8,DAY(AL$7)-$G$8&gt;=0),$D$8,"x"),
IF(AND($I16&lt;&gt;"",$I16=$C$9),IF(AND(MOD(DAY(AL$7)-$G$9,($E$9+$F$9))&lt;$E$9, DAY(AL$7)-$G$9&gt;=0),$D$9,"x"),
IF(AND($I16&lt;&gt;"",$I16=$C$10),IF(AND(MOD(DAY(AL$7)-$G$10,($E$10+$F$10))&lt;$E$10,DAY(AL$7)-$G$10&gt;=0),$D$10,"x"),
MID(Calc!$O8,DAY(AL$7),1))))),""),"")</f>
        <v>C</v>
      </c>
      <c r="AM16" s="137" t="str">
        <f>IFERROR(IF(MONTH(AM$7)=$E$13,IF(AND($I16="",$J16=""),"",
IF(AND($I16&lt;&gt;"",$I16=$C$8),IF(AND(MOD(DAY(AM$7)-$G$8,($E$8+$F$8))&lt;$E$8,DAY(AM$7)-$G$8&gt;=0),$D$8,"x"),
IF(AND($I16&lt;&gt;"",$I16=$C$9),IF(AND(MOD(DAY(AM$7)-$G$9,($E$9+$F$9))&lt;$E$9, DAY(AM$7)-$G$9&gt;=0),$D$9,"x"),
IF(AND($I16&lt;&gt;"",$I16=$C$10),IF(AND(MOD(DAY(AM$7)-$G$10,($E$10+$F$10))&lt;$E$10,DAY(AM$7)-$G$10&gt;=0),$D$10,"x"),
MID(Calc!$O8,DAY(AM$7),1))))),""),"")</f>
        <v>x</v>
      </c>
      <c r="AN16" s="137" t="str">
        <f>IFERROR(IF(MONTH(AN$7)=$E$13,IF(AND($I16="",$J16=""),"",
IF(AND($I16&lt;&gt;"",$I16=$C$8),IF(AND(MOD(DAY(AN$7)-$G$8,($E$8+$F$8))&lt;$E$8,DAY(AN$7)-$G$8&gt;=0),$D$8,"x"),
IF(AND($I16&lt;&gt;"",$I16=$C$9),IF(AND(MOD(DAY(AN$7)-$G$9,($E$9+$F$9))&lt;$E$9, DAY(AN$7)-$G$9&gt;=0),$D$9,"x"),
IF(AND($I16&lt;&gt;"",$I16=$C$10),IF(AND(MOD(DAY(AN$7)-$G$10,($E$10+$F$10))&lt;$E$10,DAY(AN$7)-$G$10&gt;=0),$D$10,"x"),
MID(Calc!$O8,DAY(AN$7),1))))),""),"")</f>
        <v>x</v>
      </c>
      <c r="AO16" s="137" t="str">
        <f>IFERROR(IF(MONTH(AO$7)=$E$13,IF(AND($I16="",$J16=""),"",
IF(AND($I16&lt;&gt;"",$I16=$C$8),IF(AND(MOD(DAY(AO$7)-$G$8,($E$8+$F$8))&lt;$E$8,DAY(AO$7)-$G$8&gt;=0),$D$8,"x"),
IF(AND($I16&lt;&gt;"",$I16=$C$9),IF(AND(MOD(DAY(AO$7)-$G$9,($E$9+$F$9))&lt;$E$9, DAY(AO$7)-$G$9&gt;=0),$D$9,"x"),
IF(AND($I16&lt;&gt;"",$I16=$C$10),IF(AND(MOD(DAY(AO$7)-$G$10,($E$10+$F$10))&lt;$E$10,DAY(AO$7)-$G$10&gt;=0),$D$10,"x"),
MID(Calc!$O8,DAY(AO$7),1))))),""),"")</f>
        <v>C</v>
      </c>
      <c r="AP16" s="137" t="str">
        <f>IFERROR(IF(MONTH(AP$7)=$E$13,IF(AND($I16="",$J16=""),"",
IF(AND($I16&lt;&gt;"",$I16=$C$8),IF(AND(MOD(DAY(AP$7)-$G$8,($E$8+$F$8))&lt;$E$8,DAY(AP$7)-$G$8&gt;=0),$D$8,"x"),
IF(AND($I16&lt;&gt;"",$I16=$C$9),IF(AND(MOD(DAY(AP$7)-$G$9,($E$9+$F$9))&lt;$E$9, DAY(AP$7)-$G$9&gt;=0),$D$9,"x"),
IF(AND($I16&lt;&gt;"",$I16=$C$10),IF(AND(MOD(DAY(AP$7)-$G$10,($E$10+$F$10))&lt;$E$10,DAY(AP$7)-$G$10&gt;=0),$D$10,"x"),
MID(Calc!$O8,DAY(AP$7),1))))),""),"")</f>
        <v>C</v>
      </c>
      <c r="AQ16" s="137" t="str">
        <f>IFERROR(IF(MONTH(AQ$7)=$E$13,IF(AND($I16="",$J16=""),"",
IF(AND($I16&lt;&gt;"",$I16=$C$8),IF(AND(MOD(DAY(AQ$7)-$G$8,($E$8+$F$8))&lt;$E$8,DAY(AQ$7)-$G$8&gt;=0),$D$8,"x"),
IF(AND($I16&lt;&gt;"",$I16=$C$9),IF(AND(MOD(DAY(AQ$7)-$G$9,($E$9+$F$9))&lt;$E$9, DAY(AQ$7)-$G$9&gt;=0),$D$9,"x"),
IF(AND($I16&lt;&gt;"",$I16=$C$10),IF(AND(MOD(DAY(AQ$7)-$G$10,($E$10+$F$10))&lt;$E$10,DAY(AQ$7)-$G$10&gt;=0),$D$10,"x"),
MID(Calc!$O8,DAY(AQ$7),1))))),""),"")</f>
        <v>C</v>
      </c>
      <c r="AR16" s="137" t="str">
        <f>IFERROR(IF(MONTH(AR$7)=$E$13,IF(AND($I16="",$J16=""),"",
IF(AND($I16&lt;&gt;"",$I16=$C$8),IF(AND(MOD(DAY(AR$7)-$G$8,($E$8+$F$8))&lt;$E$8,DAY(AR$7)-$G$8&gt;=0),$D$8,"x"),
IF(AND($I16&lt;&gt;"",$I16=$C$9),IF(AND(MOD(DAY(AR$7)-$G$9,($E$9+$F$9))&lt;$E$9, DAY(AR$7)-$G$9&gt;=0),$D$9,"x"),
IF(AND($I16&lt;&gt;"",$I16=$C$10),IF(AND(MOD(DAY(AR$7)-$G$10,($E$10+$F$10))&lt;$E$10,DAY(AR$7)-$G$10&gt;=0),$D$10,"x"),
MID(Calc!$O8,DAY(AR$7),1))))),""),"")</f>
        <v/>
      </c>
      <c r="AS16" s="137" t="str">
        <f>IFERROR(IF(MONTH(AS$7)=$E$13,IF(AND($I16="",$J16=""),"",
IF(AND($I16&lt;&gt;"",$I16=$C$8),IF(AND(MOD(DAY(AS$7)-$G$8,($E$8+$F$8))&lt;$E$8,DAY(AS$7)-$G$8&gt;=0),$D$8,"x"),
IF(AND($I16&lt;&gt;"",$I16=$C$9),IF(AND(MOD(DAY(AS$7)-$G$9,($E$9+$F$9))&lt;$E$9, DAY(AS$7)-$G$9&gt;=0),$D$9,"x"),
IF(AND($I16&lt;&gt;"",$I16=$C$10),IF(AND(MOD(DAY(AS$7)-$G$10,($E$10+$F$10))&lt;$E$10,DAY(AS$7)-$G$10&gt;=0),$D$10,"x"),
MID(Calc!$O8,DAY(AS$7),1))))),""),"")</f>
        <v/>
      </c>
      <c r="AT16" s="137" t="str">
        <f>IFERROR(IF(MONTH(AT$7)=$E$13,IF(AND($I16="",$J16=""),"",
IF(AND($I16&lt;&gt;"",$I16=$C$8),IF(AND(MOD(DAY(AT$7)-$G$8,($E$8+$F$8))&lt;$E$8,DAY(AT$7)-$G$8&gt;=0),$D$8,"x"),
IF(AND($I16&lt;&gt;"",$I16=$C$9),IF(AND(MOD(DAY(AT$7)-$G$9,($E$9+$F$9))&lt;$E$9, DAY(AT$7)-$G$9&gt;=0),$D$9,"x"),
IF(AND($I16&lt;&gt;"",$I16=$C$10),IF(AND(MOD(DAY(AT$7)-$G$10,($E$10+$F$10))&lt;$E$10,DAY(AT$7)-$G$10&gt;=0),$D$10,"x"),
MID(Calc!$O8,DAY(AT$7),1))))),""),"")</f>
        <v/>
      </c>
      <c r="AU16" s="137" t="str">
        <f>IFERROR(IF(MONTH(AU$7)=$E$13,IF(AND($I16="",$J16=""),"",
IF(AND($I16&lt;&gt;"",$I16=$C$8),IF(AND(MOD(DAY(AU$7)-$G$8,($E$8+$F$8))&lt;$E$8,DAY(AU$7)-$G$8&gt;=0),$D$8,"x"),
IF(AND($I16&lt;&gt;"",$I16=$C$9),IF(AND(MOD(DAY(AU$7)-$G$9,($E$9+$F$9))&lt;$E$9, DAY(AU$7)-$G$9&gt;=0),$D$9,"x"),
IF(AND($I16&lt;&gt;"",$I16=$C$10),IF(AND(MOD(DAY(AU$7)-$G$10,($E$10+$F$10))&lt;$E$10,DAY(AU$7)-$G$10&gt;=0),$D$10,"x"),
MID(Calc!$O8,DAY(AU$7),1))))),""),"")</f>
        <v/>
      </c>
      <c r="AV16" s="137" t="str">
        <f>IFERROR(IF(MONTH(AV$7)=$E$13,IF(AND($I16="",$J16=""),"",
IF(AND($I16&lt;&gt;"",$I16=$C$8),IF(AND(MOD(DAY(AV$7)-$G$8,($E$8+$F$8))&lt;$E$8,DAY(AV$7)-$G$8&gt;=0),$D$8,"x"),
IF(AND($I16&lt;&gt;"",$I16=$C$9),IF(AND(MOD(DAY(AV$7)-$G$9,($E$9+$F$9))&lt;$E$9, DAY(AV$7)-$G$9&gt;=0),$D$9,"x"),
IF(AND($I16&lt;&gt;"",$I16=$C$10),IF(AND(MOD(DAY(AV$7)-$G$10,($E$10+$F$10))&lt;$E$10,DAY(AV$7)-$G$10&gt;=0),$D$10,"x"),
MID(Calc!$O8,DAY(AV$7),1))))),""),"")</f>
        <v/>
      </c>
      <c r="AW16" s="114"/>
    </row>
    <row r="17" spans="2:49" ht="20.100000000000001" customHeight="1">
      <c r="B17" s="130"/>
      <c r="C17" s="116"/>
      <c r="D17" s="116"/>
      <c r="E17" s="116"/>
      <c r="F17" s="116"/>
      <c r="G17" s="116"/>
      <c r="H17" s="116"/>
      <c r="I17" s="138" t="s">
        <v>18</v>
      </c>
      <c r="J17" s="138"/>
      <c r="K17" s="138" t="s">
        <v>67</v>
      </c>
      <c r="L17" s="137" t="str">
        <f>IFERROR(IF(MONTH(L$7)=$E$13,IF(AND($I17="",$J17=""),"",
IF(AND($I17&lt;&gt;"",$I17=$C$8),IF(AND(MOD(DAY(L$7)-$G$8,($E$8+$F$8))&lt;$E$8,DAY(L$7)-$G$8&gt;=0),$D$8,"x"),
IF(AND($I17&lt;&gt;"",$I17=$C$9),IF(AND(MOD(DAY(L$7)-$G$9,($E$9+$F$9))&lt;$E$9, DAY(L$7)-$G$9&gt;=0),$D$9,"x"),
IF(AND($I17&lt;&gt;"",$I17=$C$10),IF(AND(MOD(DAY(L$7)-$G$10,($E$10+$F$10))&lt;$E$10,DAY(L$7)-$G$10&gt;=0),$D$10,"x"),
MID(Calc!$O9,DAY(L$7),1))))),""),"")</f>
        <v/>
      </c>
      <c r="M17" s="137" t="str">
        <f>IFERROR(IF(MONTH(M$7)=$E$13,IF(AND($I17="",$J17=""),"",
IF(AND($I17&lt;&gt;"",$I17=$C$8),IF(AND(MOD(DAY(M$7)-$G$8,($E$8+$F$8))&lt;$E$8,DAY(M$7)-$G$8&gt;=0),$D$8,"x"),
IF(AND($I17&lt;&gt;"",$I17=$C$9),IF(AND(MOD(DAY(M$7)-$G$9,($E$9+$F$9))&lt;$E$9, DAY(M$7)-$G$9&gt;=0),$D$9,"x"),
IF(AND($I17&lt;&gt;"",$I17=$C$10),IF(AND(MOD(DAY(M$7)-$G$10,($E$10+$F$10))&lt;$E$10,DAY(M$7)-$G$10&gt;=0),$D$10,"x"),
MID(Calc!$O9,DAY(M$7),1))))),""),"")</f>
        <v>x</v>
      </c>
      <c r="N17" s="137" t="str">
        <f>IFERROR(IF(MONTH(N$7)=$E$13,IF(AND($I17="",$J17=""),"",
IF(AND($I17&lt;&gt;"",$I17=$C$8),IF(AND(MOD(DAY(N$7)-$G$8,($E$8+$F$8))&lt;$E$8,DAY(N$7)-$G$8&gt;=0),$D$8,"x"),
IF(AND($I17&lt;&gt;"",$I17=$C$9),IF(AND(MOD(DAY(N$7)-$G$9,($E$9+$F$9))&lt;$E$9, DAY(N$7)-$G$9&gt;=0),$D$9,"x"),
IF(AND($I17&lt;&gt;"",$I17=$C$10),IF(AND(MOD(DAY(N$7)-$G$10,($E$10+$F$10))&lt;$E$10,DAY(N$7)-$G$10&gt;=0),$D$10,"x"),
MID(Calc!$O9,DAY(N$7),1))))),""),"")</f>
        <v>x</v>
      </c>
      <c r="O17" s="137" t="str">
        <f>IFERROR(IF(MONTH(O$7)=$E$13,IF(AND($I17="",$J17=""),"",
IF(AND($I17&lt;&gt;"",$I17=$C$8),IF(AND(MOD(DAY(O$7)-$G$8,($E$8+$F$8))&lt;$E$8,DAY(O$7)-$G$8&gt;=0),$D$8,"x"),
IF(AND($I17&lt;&gt;"",$I17=$C$9),IF(AND(MOD(DAY(O$7)-$G$9,($E$9+$F$9))&lt;$E$9, DAY(O$7)-$G$9&gt;=0),$D$9,"x"),
IF(AND($I17&lt;&gt;"",$I17=$C$10),IF(AND(MOD(DAY(O$7)-$G$10,($E$10+$F$10))&lt;$E$10,DAY(O$7)-$G$10&gt;=0),$D$10,"x"),
MID(Calc!$O9,DAY(O$7),1))))),""),"")</f>
        <v>x</v>
      </c>
      <c r="P17" s="137" t="str">
        <f>IFERROR(IF(MONTH(P$7)=$E$13,IF(AND($I17="",$J17=""),"",
IF(AND($I17&lt;&gt;"",$I17=$C$8),IF(AND(MOD(DAY(P$7)-$G$8,($E$8+$F$8))&lt;$E$8,DAY(P$7)-$G$8&gt;=0),$D$8,"x"),
IF(AND($I17&lt;&gt;"",$I17=$C$9),IF(AND(MOD(DAY(P$7)-$G$9,($E$9+$F$9))&lt;$E$9, DAY(P$7)-$G$9&gt;=0),$D$9,"x"),
IF(AND($I17&lt;&gt;"",$I17=$C$10),IF(AND(MOD(DAY(P$7)-$G$10,($E$10+$F$10))&lt;$E$10,DAY(P$7)-$G$10&gt;=0),$D$10,"x"),
MID(Calc!$O9,DAY(P$7),1))))),""),"")</f>
        <v>x</v>
      </c>
      <c r="Q17" s="137" t="str">
        <f>IFERROR(IF(MONTH(Q$7)=$E$13,IF(AND($I17="",$J17=""),"",
IF(AND($I17&lt;&gt;"",$I17=$C$8),IF(AND(MOD(DAY(Q$7)-$G$8,($E$8+$F$8))&lt;$E$8,DAY(Q$7)-$G$8&gt;=0),$D$8,"x"),
IF(AND($I17&lt;&gt;"",$I17=$C$9),IF(AND(MOD(DAY(Q$7)-$G$9,($E$9+$F$9))&lt;$E$9, DAY(Q$7)-$G$9&gt;=0),$D$9,"x"),
IF(AND($I17&lt;&gt;"",$I17=$C$10),IF(AND(MOD(DAY(Q$7)-$G$10,($E$10+$F$10))&lt;$E$10,DAY(Q$7)-$G$10&gt;=0),$D$10,"x"),
MID(Calc!$O9,DAY(Q$7),1))))),""),"")</f>
        <v>x</v>
      </c>
      <c r="R17" s="137" t="str">
        <f>IFERROR(IF(MONTH(R$7)=$E$13,IF(AND($I17="",$J17=""),"",
IF(AND($I17&lt;&gt;"",$I17=$C$8),IF(AND(MOD(DAY(R$7)-$G$8,($E$8+$F$8))&lt;$E$8,DAY(R$7)-$G$8&gt;=0),$D$8,"x"),
IF(AND($I17&lt;&gt;"",$I17=$C$9),IF(AND(MOD(DAY(R$7)-$G$9,($E$9+$F$9))&lt;$E$9, DAY(R$7)-$G$9&gt;=0),$D$9,"x"),
IF(AND($I17&lt;&gt;"",$I17=$C$10),IF(AND(MOD(DAY(R$7)-$G$10,($E$10+$F$10))&lt;$E$10,DAY(R$7)-$G$10&gt;=0),$D$10,"x"),
MID(Calc!$O9,DAY(R$7),1))))),""),"")</f>
        <v>B</v>
      </c>
      <c r="S17" s="137" t="str">
        <f>IFERROR(IF(MONTH(S$7)=$E$13,IF(AND($I17="",$J17=""),"",
IF(AND($I17&lt;&gt;"",$I17=$C$8),IF(AND(MOD(DAY(S$7)-$G$8,($E$8+$F$8))&lt;$E$8,DAY(S$7)-$G$8&gt;=0),$D$8,"x"),
IF(AND($I17&lt;&gt;"",$I17=$C$9),IF(AND(MOD(DAY(S$7)-$G$9,($E$9+$F$9))&lt;$E$9, DAY(S$7)-$G$9&gt;=0),$D$9,"x"),
IF(AND($I17&lt;&gt;"",$I17=$C$10),IF(AND(MOD(DAY(S$7)-$G$10,($E$10+$F$10))&lt;$E$10,DAY(S$7)-$G$10&gt;=0),$D$10,"x"),
MID(Calc!$O9,DAY(S$7),1))))),""),"")</f>
        <v>B</v>
      </c>
      <c r="T17" s="137" t="str">
        <f>IFERROR(IF(MONTH(T$7)=$E$13,IF(AND($I17="",$J17=""),"",
IF(AND($I17&lt;&gt;"",$I17=$C$8),IF(AND(MOD(DAY(T$7)-$G$8,($E$8+$F$8))&lt;$E$8,DAY(T$7)-$G$8&gt;=0),$D$8,"x"),
IF(AND($I17&lt;&gt;"",$I17=$C$9),IF(AND(MOD(DAY(T$7)-$G$9,($E$9+$F$9))&lt;$E$9, DAY(T$7)-$G$9&gt;=0),$D$9,"x"),
IF(AND($I17&lt;&gt;"",$I17=$C$10),IF(AND(MOD(DAY(T$7)-$G$10,($E$10+$F$10))&lt;$E$10,DAY(T$7)-$G$10&gt;=0),$D$10,"x"),
MID(Calc!$O9,DAY(T$7),1))))),""),"")</f>
        <v>B</v>
      </c>
      <c r="U17" s="137" t="str">
        <f>IFERROR(IF(MONTH(U$7)=$E$13,IF(AND($I17="",$J17=""),"",
IF(AND($I17&lt;&gt;"",$I17=$C$8),IF(AND(MOD(DAY(U$7)-$G$8,($E$8+$F$8))&lt;$E$8,DAY(U$7)-$G$8&gt;=0),$D$8,"x"),
IF(AND($I17&lt;&gt;"",$I17=$C$9),IF(AND(MOD(DAY(U$7)-$G$9,($E$9+$F$9))&lt;$E$9, DAY(U$7)-$G$9&gt;=0),$D$9,"x"),
IF(AND($I17&lt;&gt;"",$I17=$C$10),IF(AND(MOD(DAY(U$7)-$G$10,($E$10+$F$10))&lt;$E$10,DAY(U$7)-$G$10&gt;=0),$D$10,"x"),
MID(Calc!$O9,DAY(U$7),1))))),""),"")</f>
        <v>B</v>
      </c>
      <c r="V17" s="137" t="str">
        <f>IFERROR(IF(MONTH(V$7)=$E$13,IF(AND($I17="",$J17=""),"",
IF(AND($I17&lt;&gt;"",$I17=$C$8),IF(AND(MOD(DAY(V$7)-$G$8,($E$8+$F$8))&lt;$E$8,DAY(V$7)-$G$8&gt;=0),$D$8,"x"),
IF(AND($I17&lt;&gt;"",$I17=$C$9),IF(AND(MOD(DAY(V$7)-$G$9,($E$9+$F$9))&lt;$E$9, DAY(V$7)-$G$9&gt;=0),$D$9,"x"),
IF(AND($I17&lt;&gt;"",$I17=$C$10),IF(AND(MOD(DAY(V$7)-$G$10,($E$10+$F$10))&lt;$E$10,DAY(V$7)-$G$10&gt;=0),$D$10,"x"),
MID(Calc!$O9,DAY(V$7),1))))),""),"")</f>
        <v>B</v>
      </c>
      <c r="W17" s="137" t="str">
        <f>IFERROR(IF(MONTH(W$7)=$E$13,IF(AND($I17="",$J17=""),"",
IF(AND($I17&lt;&gt;"",$I17=$C$8),IF(AND(MOD(DAY(W$7)-$G$8,($E$8+$F$8))&lt;$E$8,DAY(W$7)-$G$8&gt;=0),$D$8,"x"),
IF(AND($I17&lt;&gt;"",$I17=$C$9),IF(AND(MOD(DAY(W$7)-$G$9,($E$9+$F$9))&lt;$E$9, DAY(W$7)-$G$9&gt;=0),$D$9,"x"),
IF(AND($I17&lt;&gt;"",$I17=$C$10),IF(AND(MOD(DAY(W$7)-$G$10,($E$10+$F$10))&lt;$E$10,DAY(W$7)-$G$10&gt;=0),$D$10,"x"),
MID(Calc!$O9,DAY(W$7),1))))),""),"")</f>
        <v>B</v>
      </c>
      <c r="X17" s="137" t="str">
        <f>IFERROR(IF(MONTH(X$7)=$E$13,IF(AND($I17="",$J17=""),"",
IF(AND($I17&lt;&gt;"",$I17=$C$8),IF(AND(MOD(DAY(X$7)-$G$8,($E$8+$F$8))&lt;$E$8,DAY(X$7)-$G$8&gt;=0),$D$8,"x"),
IF(AND($I17&lt;&gt;"",$I17=$C$9),IF(AND(MOD(DAY(X$7)-$G$9,($E$9+$F$9))&lt;$E$9, DAY(X$7)-$G$9&gt;=0),$D$9,"x"),
IF(AND($I17&lt;&gt;"",$I17=$C$10),IF(AND(MOD(DAY(X$7)-$G$10,($E$10+$F$10))&lt;$E$10,DAY(X$7)-$G$10&gt;=0),$D$10,"x"),
MID(Calc!$O9,DAY(X$7),1))))),""),"")</f>
        <v>x</v>
      </c>
      <c r="Y17" s="137" t="str">
        <f>IFERROR(IF(MONTH(Y$7)=$E$13,IF(AND($I17="",$J17=""),"",
IF(AND($I17&lt;&gt;"",$I17=$C$8),IF(AND(MOD(DAY(Y$7)-$G$8,($E$8+$F$8))&lt;$E$8,DAY(Y$7)-$G$8&gt;=0),$D$8,"x"),
IF(AND($I17&lt;&gt;"",$I17=$C$9),IF(AND(MOD(DAY(Y$7)-$G$9,($E$9+$F$9))&lt;$E$9, DAY(Y$7)-$G$9&gt;=0),$D$9,"x"),
IF(AND($I17&lt;&gt;"",$I17=$C$10),IF(AND(MOD(DAY(Y$7)-$G$10,($E$10+$F$10))&lt;$E$10,DAY(Y$7)-$G$10&gt;=0),$D$10,"x"),
MID(Calc!$O9,DAY(Y$7),1))))),""),"")</f>
        <v>x</v>
      </c>
      <c r="Z17" s="137" t="str">
        <f>IFERROR(IF(MONTH(Z$7)=$E$13,IF(AND($I17="",$J17=""),"",
IF(AND($I17&lt;&gt;"",$I17=$C$8),IF(AND(MOD(DAY(Z$7)-$G$8,($E$8+$F$8))&lt;$E$8,DAY(Z$7)-$G$8&gt;=0),$D$8,"x"),
IF(AND($I17&lt;&gt;"",$I17=$C$9),IF(AND(MOD(DAY(Z$7)-$G$9,($E$9+$F$9))&lt;$E$9, DAY(Z$7)-$G$9&gt;=0),$D$9,"x"),
IF(AND($I17&lt;&gt;"",$I17=$C$10),IF(AND(MOD(DAY(Z$7)-$G$10,($E$10+$F$10))&lt;$E$10,DAY(Z$7)-$G$10&gt;=0),$D$10,"x"),
MID(Calc!$O9,DAY(Z$7),1))))),""),"")</f>
        <v>x</v>
      </c>
      <c r="AA17" s="137" t="str">
        <f>IFERROR(IF(MONTH(AA$7)=$E$13,IF(AND($I17="",$J17=""),"",
IF(AND($I17&lt;&gt;"",$I17=$C$8),IF(AND(MOD(DAY(AA$7)-$G$8,($E$8+$F$8))&lt;$E$8,DAY(AA$7)-$G$8&gt;=0),$D$8,"x"),
IF(AND($I17&lt;&gt;"",$I17=$C$9),IF(AND(MOD(DAY(AA$7)-$G$9,($E$9+$F$9))&lt;$E$9, DAY(AA$7)-$G$9&gt;=0),$D$9,"x"),
IF(AND($I17&lt;&gt;"",$I17=$C$10),IF(AND(MOD(DAY(AA$7)-$G$10,($E$10+$F$10))&lt;$E$10,DAY(AA$7)-$G$10&gt;=0),$D$10,"x"),
MID(Calc!$O9,DAY(AA$7),1))))),""),"")</f>
        <v>B</v>
      </c>
      <c r="AB17" s="137" t="str">
        <f>IFERROR(IF(MONTH(AB$7)=$E$13,IF(AND($I17="",$J17=""),"",
IF(AND($I17&lt;&gt;"",$I17=$C$8),IF(AND(MOD(DAY(AB$7)-$G$8,($E$8+$F$8))&lt;$E$8,DAY(AB$7)-$G$8&gt;=0),$D$8,"x"),
IF(AND($I17&lt;&gt;"",$I17=$C$9),IF(AND(MOD(DAY(AB$7)-$G$9,($E$9+$F$9))&lt;$E$9, DAY(AB$7)-$G$9&gt;=0),$D$9,"x"),
IF(AND($I17&lt;&gt;"",$I17=$C$10),IF(AND(MOD(DAY(AB$7)-$G$10,($E$10+$F$10))&lt;$E$10,DAY(AB$7)-$G$10&gt;=0),$D$10,"x"),
MID(Calc!$O9,DAY(AB$7),1))))),""),"")</f>
        <v>B</v>
      </c>
      <c r="AC17" s="137" t="str">
        <f>IFERROR(IF(MONTH(AC$7)=$E$13,IF(AND($I17="",$J17=""),"",
IF(AND($I17&lt;&gt;"",$I17=$C$8),IF(AND(MOD(DAY(AC$7)-$G$8,($E$8+$F$8))&lt;$E$8,DAY(AC$7)-$G$8&gt;=0),$D$8,"x"),
IF(AND($I17&lt;&gt;"",$I17=$C$9),IF(AND(MOD(DAY(AC$7)-$G$9,($E$9+$F$9))&lt;$E$9, DAY(AC$7)-$G$9&gt;=0),$D$9,"x"),
IF(AND($I17&lt;&gt;"",$I17=$C$10),IF(AND(MOD(DAY(AC$7)-$G$10,($E$10+$F$10))&lt;$E$10,DAY(AC$7)-$G$10&gt;=0),$D$10,"x"),
MID(Calc!$O9,DAY(AC$7),1))))),""),"")</f>
        <v>B</v>
      </c>
      <c r="AD17" s="137" t="str">
        <f>IFERROR(IF(MONTH(AD$7)=$E$13,IF(AND($I17="",$J17=""),"",
IF(AND($I17&lt;&gt;"",$I17=$C$8),IF(AND(MOD(DAY(AD$7)-$G$8,($E$8+$F$8))&lt;$E$8,DAY(AD$7)-$G$8&gt;=0),$D$8,"x"),
IF(AND($I17&lt;&gt;"",$I17=$C$9),IF(AND(MOD(DAY(AD$7)-$G$9,($E$9+$F$9))&lt;$E$9, DAY(AD$7)-$G$9&gt;=0),$D$9,"x"),
IF(AND($I17&lt;&gt;"",$I17=$C$10),IF(AND(MOD(DAY(AD$7)-$G$10,($E$10+$F$10))&lt;$E$10,DAY(AD$7)-$G$10&gt;=0),$D$10,"x"),
MID(Calc!$O9,DAY(AD$7),1))))),""),"")</f>
        <v>B</v>
      </c>
      <c r="AE17" s="137" t="str">
        <f>IFERROR(IF(MONTH(AE$7)=$E$13,IF(AND($I17="",$J17=""),"",
IF(AND($I17&lt;&gt;"",$I17=$C$8),IF(AND(MOD(DAY(AE$7)-$G$8,($E$8+$F$8))&lt;$E$8,DAY(AE$7)-$G$8&gt;=0),$D$8,"x"),
IF(AND($I17&lt;&gt;"",$I17=$C$9),IF(AND(MOD(DAY(AE$7)-$G$9,($E$9+$F$9))&lt;$E$9, DAY(AE$7)-$G$9&gt;=0),$D$9,"x"),
IF(AND($I17&lt;&gt;"",$I17=$C$10),IF(AND(MOD(DAY(AE$7)-$G$10,($E$10+$F$10))&lt;$E$10,DAY(AE$7)-$G$10&gt;=0),$D$10,"x"),
MID(Calc!$O9,DAY(AE$7),1))))),""),"")</f>
        <v>B</v>
      </c>
      <c r="AF17" s="137" t="str">
        <f>IFERROR(IF(MONTH(AF$7)=$E$13,IF(AND($I17="",$J17=""),"",
IF(AND($I17&lt;&gt;"",$I17=$C$8),IF(AND(MOD(DAY(AF$7)-$G$8,($E$8+$F$8))&lt;$E$8,DAY(AF$7)-$G$8&gt;=0),$D$8,"x"),
IF(AND($I17&lt;&gt;"",$I17=$C$9),IF(AND(MOD(DAY(AF$7)-$G$9,($E$9+$F$9))&lt;$E$9, DAY(AF$7)-$G$9&gt;=0),$D$9,"x"),
IF(AND($I17&lt;&gt;"",$I17=$C$10),IF(AND(MOD(DAY(AF$7)-$G$10,($E$10+$F$10))&lt;$E$10,DAY(AF$7)-$G$10&gt;=0),$D$10,"x"),
MID(Calc!$O9,DAY(AF$7),1))))),""),"")</f>
        <v>B</v>
      </c>
      <c r="AG17" s="137" t="str">
        <f>IFERROR(IF(MONTH(AG$7)=$E$13,IF(AND($I17="",$J17=""),"",
IF(AND($I17&lt;&gt;"",$I17=$C$8),IF(AND(MOD(DAY(AG$7)-$G$8,($E$8+$F$8))&lt;$E$8,DAY(AG$7)-$G$8&gt;=0),$D$8,"x"),
IF(AND($I17&lt;&gt;"",$I17=$C$9),IF(AND(MOD(DAY(AG$7)-$G$9,($E$9+$F$9))&lt;$E$9, DAY(AG$7)-$G$9&gt;=0),$D$9,"x"),
IF(AND($I17&lt;&gt;"",$I17=$C$10),IF(AND(MOD(DAY(AG$7)-$G$10,($E$10+$F$10))&lt;$E$10,DAY(AG$7)-$G$10&gt;=0),$D$10,"x"),
MID(Calc!$O9,DAY(AG$7),1))))),""),"")</f>
        <v>x</v>
      </c>
      <c r="AH17" s="137" t="str">
        <f>IFERROR(IF(MONTH(AH$7)=$E$13,IF(AND($I17="",$J17=""),"",
IF(AND($I17&lt;&gt;"",$I17=$C$8),IF(AND(MOD(DAY(AH$7)-$G$8,($E$8+$F$8))&lt;$E$8,DAY(AH$7)-$G$8&gt;=0),$D$8,"x"),
IF(AND($I17&lt;&gt;"",$I17=$C$9),IF(AND(MOD(DAY(AH$7)-$G$9,($E$9+$F$9))&lt;$E$9, DAY(AH$7)-$G$9&gt;=0),$D$9,"x"),
IF(AND($I17&lt;&gt;"",$I17=$C$10),IF(AND(MOD(DAY(AH$7)-$G$10,($E$10+$F$10))&lt;$E$10,DAY(AH$7)-$G$10&gt;=0),$D$10,"x"),
MID(Calc!$O9,DAY(AH$7),1))))),""),"")</f>
        <v>x</v>
      </c>
      <c r="AI17" s="137" t="str">
        <f>IFERROR(IF(MONTH(AI$7)=$E$13,IF(AND($I17="",$J17=""),"",
IF(AND($I17&lt;&gt;"",$I17=$C$8),IF(AND(MOD(DAY(AI$7)-$G$8,($E$8+$F$8))&lt;$E$8,DAY(AI$7)-$G$8&gt;=0),$D$8,"x"),
IF(AND($I17&lt;&gt;"",$I17=$C$9),IF(AND(MOD(DAY(AI$7)-$G$9,($E$9+$F$9))&lt;$E$9, DAY(AI$7)-$G$9&gt;=0),$D$9,"x"),
IF(AND($I17&lt;&gt;"",$I17=$C$10),IF(AND(MOD(DAY(AI$7)-$G$10,($E$10+$F$10))&lt;$E$10,DAY(AI$7)-$G$10&gt;=0),$D$10,"x"),
MID(Calc!$O9,DAY(AI$7),1))))),""),"")</f>
        <v>x</v>
      </c>
      <c r="AJ17" s="137" t="str">
        <f>IFERROR(IF(MONTH(AJ$7)=$E$13,IF(AND($I17="",$J17=""),"",
IF(AND($I17&lt;&gt;"",$I17=$C$8),IF(AND(MOD(DAY(AJ$7)-$G$8,($E$8+$F$8))&lt;$E$8,DAY(AJ$7)-$G$8&gt;=0),$D$8,"x"),
IF(AND($I17&lt;&gt;"",$I17=$C$9),IF(AND(MOD(DAY(AJ$7)-$G$9,($E$9+$F$9))&lt;$E$9, DAY(AJ$7)-$G$9&gt;=0),$D$9,"x"),
IF(AND($I17&lt;&gt;"",$I17=$C$10),IF(AND(MOD(DAY(AJ$7)-$G$10,($E$10+$F$10))&lt;$E$10,DAY(AJ$7)-$G$10&gt;=0),$D$10,"x"),
MID(Calc!$O9,DAY(AJ$7),1))))),""),"")</f>
        <v>B</v>
      </c>
      <c r="AK17" s="137" t="str">
        <f>IFERROR(IF(MONTH(AK$7)=$E$13,IF(AND($I17="",$J17=""),"",
IF(AND($I17&lt;&gt;"",$I17=$C$8),IF(AND(MOD(DAY(AK$7)-$G$8,($E$8+$F$8))&lt;$E$8,DAY(AK$7)-$G$8&gt;=0),$D$8,"x"),
IF(AND($I17&lt;&gt;"",$I17=$C$9),IF(AND(MOD(DAY(AK$7)-$G$9,($E$9+$F$9))&lt;$E$9, DAY(AK$7)-$G$9&gt;=0),$D$9,"x"),
IF(AND($I17&lt;&gt;"",$I17=$C$10),IF(AND(MOD(DAY(AK$7)-$G$10,($E$10+$F$10))&lt;$E$10,DAY(AK$7)-$G$10&gt;=0),$D$10,"x"),
MID(Calc!$O9,DAY(AK$7),1))))),""),"")</f>
        <v>B</v>
      </c>
      <c r="AL17" s="137" t="str">
        <f>IFERROR(IF(MONTH(AL$7)=$E$13,IF(AND($I17="",$J17=""),"",
IF(AND($I17&lt;&gt;"",$I17=$C$8),IF(AND(MOD(DAY(AL$7)-$G$8,($E$8+$F$8))&lt;$E$8,DAY(AL$7)-$G$8&gt;=0),$D$8,"x"),
IF(AND($I17&lt;&gt;"",$I17=$C$9),IF(AND(MOD(DAY(AL$7)-$G$9,($E$9+$F$9))&lt;$E$9, DAY(AL$7)-$G$9&gt;=0),$D$9,"x"),
IF(AND($I17&lt;&gt;"",$I17=$C$10),IF(AND(MOD(DAY(AL$7)-$G$10,($E$10+$F$10))&lt;$E$10,DAY(AL$7)-$G$10&gt;=0),$D$10,"x"),
MID(Calc!$O9,DAY(AL$7),1))))),""),"")</f>
        <v>B</v>
      </c>
      <c r="AM17" s="137" t="str">
        <f>IFERROR(IF(MONTH(AM$7)=$E$13,IF(AND($I17="",$J17=""),"",
IF(AND($I17&lt;&gt;"",$I17=$C$8),IF(AND(MOD(DAY(AM$7)-$G$8,($E$8+$F$8))&lt;$E$8,DAY(AM$7)-$G$8&gt;=0),$D$8,"x"),
IF(AND($I17&lt;&gt;"",$I17=$C$9),IF(AND(MOD(DAY(AM$7)-$G$9,($E$9+$F$9))&lt;$E$9, DAY(AM$7)-$G$9&gt;=0),$D$9,"x"),
IF(AND($I17&lt;&gt;"",$I17=$C$10),IF(AND(MOD(DAY(AM$7)-$G$10,($E$10+$F$10))&lt;$E$10,DAY(AM$7)-$G$10&gt;=0),$D$10,"x"),
MID(Calc!$O9,DAY(AM$7),1))))),""),"")</f>
        <v>B</v>
      </c>
      <c r="AN17" s="137" t="str">
        <f>IFERROR(IF(MONTH(AN$7)=$E$13,IF(AND($I17="",$J17=""),"",
IF(AND($I17&lt;&gt;"",$I17=$C$8),IF(AND(MOD(DAY(AN$7)-$G$8,($E$8+$F$8))&lt;$E$8,DAY(AN$7)-$G$8&gt;=0),$D$8,"x"),
IF(AND($I17&lt;&gt;"",$I17=$C$9),IF(AND(MOD(DAY(AN$7)-$G$9,($E$9+$F$9))&lt;$E$9, DAY(AN$7)-$G$9&gt;=0),$D$9,"x"),
IF(AND($I17&lt;&gt;"",$I17=$C$10),IF(AND(MOD(DAY(AN$7)-$G$10,($E$10+$F$10))&lt;$E$10,DAY(AN$7)-$G$10&gt;=0),$D$10,"x"),
MID(Calc!$O9,DAY(AN$7),1))))),""),"")</f>
        <v>B</v>
      </c>
      <c r="AO17" s="137" t="str">
        <f>IFERROR(IF(MONTH(AO$7)=$E$13,IF(AND($I17="",$J17=""),"",
IF(AND($I17&lt;&gt;"",$I17=$C$8),IF(AND(MOD(DAY(AO$7)-$G$8,($E$8+$F$8))&lt;$E$8,DAY(AO$7)-$G$8&gt;=0),$D$8,"x"),
IF(AND($I17&lt;&gt;"",$I17=$C$9),IF(AND(MOD(DAY(AO$7)-$G$9,($E$9+$F$9))&lt;$E$9, DAY(AO$7)-$G$9&gt;=0),$D$9,"x"),
IF(AND($I17&lt;&gt;"",$I17=$C$10),IF(AND(MOD(DAY(AO$7)-$G$10,($E$10+$F$10))&lt;$E$10,DAY(AO$7)-$G$10&gt;=0),$D$10,"x"),
MID(Calc!$O9,DAY(AO$7),1))))),""),"")</f>
        <v>B</v>
      </c>
      <c r="AP17" s="137" t="str">
        <f>IFERROR(IF(MONTH(AP$7)=$E$13,IF(AND($I17="",$J17=""),"",
IF(AND($I17&lt;&gt;"",$I17=$C$8),IF(AND(MOD(DAY(AP$7)-$G$8,($E$8+$F$8))&lt;$E$8,DAY(AP$7)-$G$8&gt;=0),$D$8,"x"),
IF(AND($I17&lt;&gt;"",$I17=$C$9),IF(AND(MOD(DAY(AP$7)-$G$9,($E$9+$F$9))&lt;$E$9, DAY(AP$7)-$G$9&gt;=0),$D$9,"x"),
IF(AND($I17&lt;&gt;"",$I17=$C$10),IF(AND(MOD(DAY(AP$7)-$G$10,($E$10+$F$10))&lt;$E$10,DAY(AP$7)-$G$10&gt;=0),$D$10,"x"),
MID(Calc!$O9,DAY(AP$7),1))))),""),"")</f>
        <v>x</v>
      </c>
      <c r="AQ17" s="137" t="str">
        <f>IFERROR(IF(MONTH(AQ$7)=$E$13,IF(AND($I17="",$J17=""),"",
IF(AND($I17&lt;&gt;"",$I17=$C$8),IF(AND(MOD(DAY(AQ$7)-$G$8,($E$8+$F$8))&lt;$E$8,DAY(AQ$7)-$G$8&gt;=0),$D$8,"x"),
IF(AND($I17&lt;&gt;"",$I17=$C$9),IF(AND(MOD(DAY(AQ$7)-$G$9,($E$9+$F$9))&lt;$E$9, DAY(AQ$7)-$G$9&gt;=0),$D$9,"x"),
IF(AND($I17&lt;&gt;"",$I17=$C$10),IF(AND(MOD(DAY(AQ$7)-$G$10,($E$10+$F$10))&lt;$E$10,DAY(AQ$7)-$G$10&gt;=0),$D$10,"x"),
MID(Calc!$O9,DAY(AQ$7),1))))),""),"")</f>
        <v>x</v>
      </c>
      <c r="AR17" s="137" t="str">
        <f>IFERROR(IF(MONTH(AR$7)=$E$13,IF(AND($I17="",$J17=""),"",
IF(AND($I17&lt;&gt;"",$I17=$C$8),IF(AND(MOD(DAY(AR$7)-$G$8,($E$8+$F$8))&lt;$E$8,DAY(AR$7)-$G$8&gt;=0),$D$8,"x"),
IF(AND($I17&lt;&gt;"",$I17=$C$9),IF(AND(MOD(DAY(AR$7)-$G$9,($E$9+$F$9))&lt;$E$9, DAY(AR$7)-$G$9&gt;=0),$D$9,"x"),
IF(AND($I17&lt;&gt;"",$I17=$C$10),IF(AND(MOD(DAY(AR$7)-$G$10,($E$10+$F$10))&lt;$E$10,DAY(AR$7)-$G$10&gt;=0),$D$10,"x"),
MID(Calc!$O9,DAY(AR$7),1))))),""),"")</f>
        <v/>
      </c>
      <c r="AS17" s="137" t="str">
        <f>IFERROR(IF(MONTH(AS$7)=$E$13,IF(AND($I17="",$J17=""),"",
IF(AND($I17&lt;&gt;"",$I17=$C$8),IF(AND(MOD(DAY(AS$7)-$G$8,($E$8+$F$8))&lt;$E$8,DAY(AS$7)-$G$8&gt;=0),$D$8,"x"),
IF(AND($I17&lt;&gt;"",$I17=$C$9),IF(AND(MOD(DAY(AS$7)-$G$9,($E$9+$F$9))&lt;$E$9, DAY(AS$7)-$G$9&gt;=0),$D$9,"x"),
IF(AND($I17&lt;&gt;"",$I17=$C$10),IF(AND(MOD(DAY(AS$7)-$G$10,($E$10+$F$10))&lt;$E$10,DAY(AS$7)-$G$10&gt;=0),$D$10,"x"),
MID(Calc!$O9,DAY(AS$7),1))))),""),"")</f>
        <v/>
      </c>
      <c r="AT17" s="137" t="str">
        <f>IFERROR(IF(MONTH(AT$7)=$E$13,IF(AND($I17="",$J17=""),"",
IF(AND($I17&lt;&gt;"",$I17=$C$8),IF(AND(MOD(DAY(AT$7)-$G$8,($E$8+$F$8))&lt;$E$8,DAY(AT$7)-$G$8&gt;=0),$D$8,"x"),
IF(AND($I17&lt;&gt;"",$I17=$C$9),IF(AND(MOD(DAY(AT$7)-$G$9,($E$9+$F$9))&lt;$E$9, DAY(AT$7)-$G$9&gt;=0),$D$9,"x"),
IF(AND($I17&lt;&gt;"",$I17=$C$10),IF(AND(MOD(DAY(AT$7)-$G$10,($E$10+$F$10))&lt;$E$10,DAY(AT$7)-$G$10&gt;=0),$D$10,"x"),
MID(Calc!$O9,DAY(AT$7),1))))),""),"")</f>
        <v/>
      </c>
      <c r="AU17" s="137" t="str">
        <f>IFERROR(IF(MONTH(AU$7)=$E$13,IF(AND($I17="",$J17=""),"",
IF(AND($I17&lt;&gt;"",$I17=$C$8),IF(AND(MOD(DAY(AU$7)-$G$8,($E$8+$F$8))&lt;$E$8,DAY(AU$7)-$G$8&gt;=0),$D$8,"x"),
IF(AND($I17&lt;&gt;"",$I17=$C$9),IF(AND(MOD(DAY(AU$7)-$G$9,($E$9+$F$9))&lt;$E$9, DAY(AU$7)-$G$9&gt;=0),$D$9,"x"),
IF(AND($I17&lt;&gt;"",$I17=$C$10),IF(AND(MOD(DAY(AU$7)-$G$10,($E$10+$F$10))&lt;$E$10,DAY(AU$7)-$G$10&gt;=0),$D$10,"x"),
MID(Calc!$O9,DAY(AU$7),1))))),""),"")</f>
        <v/>
      </c>
      <c r="AV17" s="137" t="str">
        <f>IFERROR(IF(MONTH(AV$7)=$E$13,IF(AND($I17="",$J17=""),"",
IF(AND($I17&lt;&gt;"",$I17=$C$8),IF(AND(MOD(DAY(AV$7)-$G$8,($E$8+$F$8))&lt;$E$8,DAY(AV$7)-$G$8&gt;=0),$D$8,"x"),
IF(AND($I17&lt;&gt;"",$I17=$C$9),IF(AND(MOD(DAY(AV$7)-$G$9,($E$9+$F$9))&lt;$E$9, DAY(AV$7)-$G$9&gt;=0),$D$9,"x"),
IF(AND($I17&lt;&gt;"",$I17=$C$10),IF(AND(MOD(DAY(AV$7)-$G$10,($E$10+$F$10))&lt;$E$10,DAY(AV$7)-$G$10&gt;=0),$D$10,"x"),
MID(Calc!$O9,DAY(AV$7),1))))),""),"")</f>
        <v/>
      </c>
      <c r="AW17" s="114"/>
    </row>
    <row r="18" spans="2:49" ht="20.100000000000001" customHeight="1">
      <c r="B18" s="130"/>
      <c r="C18" s="116"/>
      <c r="D18" s="116"/>
      <c r="E18" s="116"/>
      <c r="F18" s="116"/>
      <c r="G18" s="116"/>
      <c r="H18" s="116"/>
      <c r="I18" s="138" t="s">
        <v>18</v>
      </c>
      <c r="J18" s="138"/>
      <c r="K18" s="138" t="s">
        <v>68</v>
      </c>
      <c r="L18" s="137" t="str">
        <f>IFERROR(IF(MONTH(L$7)=$E$13,IF(AND($I18="",$J18=""),"",
IF(AND($I18&lt;&gt;"",$I18=$C$8),IF(AND(MOD(DAY(L$7)-$G$8,($E$8+$F$8))&lt;$E$8,DAY(L$7)-$G$8&gt;=0),$D$8,"x"),
IF(AND($I18&lt;&gt;"",$I18=$C$9),IF(AND(MOD(DAY(L$7)-$G$9,($E$9+$F$9))&lt;$E$9, DAY(L$7)-$G$9&gt;=0),$D$9,"x"),
IF(AND($I18&lt;&gt;"",$I18=$C$10),IF(AND(MOD(DAY(L$7)-$G$10,($E$10+$F$10))&lt;$E$10,DAY(L$7)-$G$10&gt;=0),$D$10,"x"),
MID(Calc!$O10,DAY(L$7),1))))),""),"")</f>
        <v/>
      </c>
      <c r="M18" s="137" t="str">
        <f>IFERROR(IF(MONTH(M$7)=$E$13,IF(AND($I18="",$J18=""),"",
IF(AND($I18&lt;&gt;"",$I18=$C$8),IF(AND(MOD(DAY(M$7)-$G$8,($E$8+$F$8))&lt;$E$8,DAY(M$7)-$G$8&gt;=0),$D$8,"x"),
IF(AND($I18&lt;&gt;"",$I18=$C$9),IF(AND(MOD(DAY(M$7)-$G$9,($E$9+$F$9))&lt;$E$9, DAY(M$7)-$G$9&gt;=0),$D$9,"x"),
IF(AND($I18&lt;&gt;"",$I18=$C$10),IF(AND(MOD(DAY(M$7)-$G$10,($E$10+$F$10))&lt;$E$10,DAY(M$7)-$G$10&gt;=0),$D$10,"x"),
MID(Calc!$O10,DAY(M$7),1))))),""),"")</f>
        <v>x</v>
      </c>
      <c r="N18" s="137" t="str">
        <f>IFERROR(IF(MONTH(N$7)=$E$13,IF(AND($I18="",$J18=""),"",
IF(AND($I18&lt;&gt;"",$I18=$C$8),IF(AND(MOD(DAY(N$7)-$G$8,($E$8+$F$8))&lt;$E$8,DAY(N$7)-$G$8&gt;=0),$D$8,"x"),
IF(AND($I18&lt;&gt;"",$I18=$C$9),IF(AND(MOD(DAY(N$7)-$G$9,($E$9+$F$9))&lt;$E$9, DAY(N$7)-$G$9&gt;=0),$D$9,"x"),
IF(AND($I18&lt;&gt;"",$I18=$C$10),IF(AND(MOD(DAY(N$7)-$G$10,($E$10+$F$10))&lt;$E$10,DAY(N$7)-$G$10&gt;=0),$D$10,"x"),
MID(Calc!$O10,DAY(N$7),1))))),""),"")</f>
        <v>x</v>
      </c>
      <c r="O18" s="137" t="str">
        <f>IFERROR(IF(MONTH(O$7)=$E$13,IF(AND($I18="",$J18=""),"",
IF(AND($I18&lt;&gt;"",$I18=$C$8),IF(AND(MOD(DAY(O$7)-$G$8,($E$8+$F$8))&lt;$E$8,DAY(O$7)-$G$8&gt;=0),$D$8,"x"),
IF(AND($I18&lt;&gt;"",$I18=$C$9),IF(AND(MOD(DAY(O$7)-$G$9,($E$9+$F$9))&lt;$E$9, DAY(O$7)-$G$9&gt;=0),$D$9,"x"),
IF(AND($I18&lt;&gt;"",$I18=$C$10),IF(AND(MOD(DAY(O$7)-$G$10,($E$10+$F$10))&lt;$E$10,DAY(O$7)-$G$10&gt;=0),$D$10,"x"),
MID(Calc!$O10,DAY(O$7),1))))),""),"")</f>
        <v>x</v>
      </c>
      <c r="P18" s="137" t="str">
        <f>IFERROR(IF(MONTH(P$7)=$E$13,IF(AND($I18="",$J18=""),"",
IF(AND($I18&lt;&gt;"",$I18=$C$8),IF(AND(MOD(DAY(P$7)-$G$8,($E$8+$F$8))&lt;$E$8,DAY(P$7)-$G$8&gt;=0),$D$8,"x"),
IF(AND($I18&lt;&gt;"",$I18=$C$9),IF(AND(MOD(DAY(P$7)-$G$9,($E$9+$F$9))&lt;$E$9, DAY(P$7)-$G$9&gt;=0),$D$9,"x"),
IF(AND($I18&lt;&gt;"",$I18=$C$10),IF(AND(MOD(DAY(P$7)-$G$10,($E$10+$F$10))&lt;$E$10,DAY(P$7)-$G$10&gt;=0),$D$10,"x"),
MID(Calc!$O10,DAY(P$7),1))))),""),"")</f>
        <v>x</v>
      </c>
      <c r="Q18" s="137" t="str">
        <f>IFERROR(IF(MONTH(Q$7)=$E$13,IF(AND($I18="",$J18=""),"",
IF(AND($I18&lt;&gt;"",$I18=$C$8),IF(AND(MOD(DAY(Q$7)-$G$8,($E$8+$F$8))&lt;$E$8,DAY(Q$7)-$G$8&gt;=0),$D$8,"x"),
IF(AND($I18&lt;&gt;"",$I18=$C$9),IF(AND(MOD(DAY(Q$7)-$G$9,($E$9+$F$9))&lt;$E$9, DAY(Q$7)-$G$9&gt;=0),$D$9,"x"),
IF(AND($I18&lt;&gt;"",$I18=$C$10),IF(AND(MOD(DAY(Q$7)-$G$10,($E$10+$F$10))&lt;$E$10,DAY(Q$7)-$G$10&gt;=0),$D$10,"x"),
MID(Calc!$O10,DAY(Q$7),1))))),""),"")</f>
        <v>x</v>
      </c>
      <c r="R18" s="137" t="str">
        <f>IFERROR(IF(MONTH(R$7)=$E$13,IF(AND($I18="",$J18=""),"",
IF(AND($I18&lt;&gt;"",$I18=$C$8),IF(AND(MOD(DAY(R$7)-$G$8,($E$8+$F$8))&lt;$E$8,DAY(R$7)-$G$8&gt;=0),$D$8,"x"),
IF(AND($I18&lt;&gt;"",$I18=$C$9),IF(AND(MOD(DAY(R$7)-$G$9,($E$9+$F$9))&lt;$E$9, DAY(R$7)-$G$9&gt;=0),$D$9,"x"),
IF(AND($I18&lt;&gt;"",$I18=$C$10),IF(AND(MOD(DAY(R$7)-$G$10,($E$10+$F$10))&lt;$E$10,DAY(R$7)-$G$10&gt;=0),$D$10,"x"),
MID(Calc!$O10,DAY(R$7),1))))),""),"")</f>
        <v>B</v>
      </c>
      <c r="S18" s="137" t="str">
        <f>IFERROR(IF(MONTH(S$7)=$E$13,IF(AND($I18="",$J18=""),"",
IF(AND($I18&lt;&gt;"",$I18=$C$8),IF(AND(MOD(DAY(S$7)-$G$8,($E$8+$F$8))&lt;$E$8,DAY(S$7)-$G$8&gt;=0),$D$8,"x"),
IF(AND($I18&lt;&gt;"",$I18=$C$9),IF(AND(MOD(DAY(S$7)-$G$9,($E$9+$F$9))&lt;$E$9, DAY(S$7)-$G$9&gt;=0),$D$9,"x"),
IF(AND($I18&lt;&gt;"",$I18=$C$10),IF(AND(MOD(DAY(S$7)-$G$10,($E$10+$F$10))&lt;$E$10,DAY(S$7)-$G$10&gt;=0),$D$10,"x"),
MID(Calc!$O10,DAY(S$7),1))))),""),"")</f>
        <v>B</v>
      </c>
      <c r="T18" s="137" t="str">
        <f>IFERROR(IF(MONTH(T$7)=$E$13,IF(AND($I18="",$J18=""),"",
IF(AND($I18&lt;&gt;"",$I18=$C$8),IF(AND(MOD(DAY(T$7)-$G$8,($E$8+$F$8))&lt;$E$8,DAY(T$7)-$G$8&gt;=0),$D$8,"x"),
IF(AND($I18&lt;&gt;"",$I18=$C$9),IF(AND(MOD(DAY(T$7)-$G$9,($E$9+$F$9))&lt;$E$9, DAY(T$7)-$G$9&gt;=0),$D$9,"x"),
IF(AND($I18&lt;&gt;"",$I18=$C$10),IF(AND(MOD(DAY(T$7)-$G$10,($E$10+$F$10))&lt;$E$10,DAY(T$7)-$G$10&gt;=0),$D$10,"x"),
MID(Calc!$O10,DAY(T$7),1))))),""),"")</f>
        <v>B</v>
      </c>
      <c r="U18" s="137" t="str">
        <f>IFERROR(IF(MONTH(U$7)=$E$13,IF(AND($I18="",$J18=""),"",
IF(AND($I18&lt;&gt;"",$I18=$C$8),IF(AND(MOD(DAY(U$7)-$G$8,($E$8+$F$8))&lt;$E$8,DAY(U$7)-$G$8&gt;=0),$D$8,"x"),
IF(AND($I18&lt;&gt;"",$I18=$C$9),IF(AND(MOD(DAY(U$7)-$G$9,($E$9+$F$9))&lt;$E$9, DAY(U$7)-$G$9&gt;=0),$D$9,"x"),
IF(AND($I18&lt;&gt;"",$I18=$C$10),IF(AND(MOD(DAY(U$7)-$G$10,($E$10+$F$10))&lt;$E$10,DAY(U$7)-$G$10&gt;=0),$D$10,"x"),
MID(Calc!$O10,DAY(U$7),1))))),""),"")</f>
        <v>B</v>
      </c>
      <c r="V18" s="137" t="str">
        <f>IFERROR(IF(MONTH(V$7)=$E$13,IF(AND($I18="",$J18=""),"",
IF(AND($I18&lt;&gt;"",$I18=$C$8),IF(AND(MOD(DAY(V$7)-$G$8,($E$8+$F$8))&lt;$E$8,DAY(V$7)-$G$8&gt;=0),$D$8,"x"),
IF(AND($I18&lt;&gt;"",$I18=$C$9),IF(AND(MOD(DAY(V$7)-$G$9,($E$9+$F$9))&lt;$E$9, DAY(V$7)-$G$9&gt;=0),$D$9,"x"),
IF(AND($I18&lt;&gt;"",$I18=$C$10),IF(AND(MOD(DAY(V$7)-$G$10,($E$10+$F$10))&lt;$E$10,DAY(V$7)-$G$10&gt;=0),$D$10,"x"),
MID(Calc!$O10,DAY(V$7),1))))),""),"")</f>
        <v>B</v>
      </c>
      <c r="W18" s="137" t="str">
        <f>IFERROR(IF(MONTH(W$7)=$E$13,IF(AND($I18="",$J18=""),"",
IF(AND($I18&lt;&gt;"",$I18=$C$8),IF(AND(MOD(DAY(W$7)-$G$8,($E$8+$F$8))&lt;$E$8,DAY(W$7)-$G$8&gt;=0),$D$8,"x"),
IF(AND($I18&lt;&gt;"",$I18=$C$9),IF(AND(MOD(DAY(W$7)-$G$9,($E$9+$F$9))&lt;$E$9, DAY(W$7)-$G$9&gt;=0),$D$9,"x"),
IF(AND($I18&lt;&gt;"",$I18=$C$10),IF(AND(MOD(DAY(W$7)-$G$10,($E$10+$F$10))&lt;$E$10,DAY(W$7)-$G$10&gt;=0),$D$10,"x"),
MID(Calc!$O10,DAY(W$7),1))))),""),"")</f>
        <v>B</v>
      </c>
      <c r="X18" s="137" t="str">
        <f>IFERROR(IF(MONTH(X$7)=$E$13,IF(AND($I18="",$J18=""),"",
IF(AND($I18&lt;&gt;"",$I18=$C$8),IF(AND(MOD(DAY(X$7)-$G$8,($E$8+$F$8))&lt;$E$8,DAY(X$7)-$G$8&gt;=0),$D$8,"x"),
IF(AND($I18&lt;&gt;"",$I18=$C$9),IF(AND(MOD(DAY(X$7)-$G$9,($E$9+$F$9))&lt;$E$9, DAY(X$7)-$G$9&gt;=0),$D$9,"x"),
IF(AND($I18&lt;&gt;"",$I18=$C$10),IF(AND(MOD(DAY(X$7)-$G$10,($E$10+$F$10))&lt;$E$10,DAY(X$7)-$G$10&gt;=0),$D$10,"x"),
MID(Calc!$O10,DAY(X$7),1))))),""),"")</f>
        <v>x</v>
      </c>
      <c r="Y18" s="137" t="str">
        <f>IFERROR(IF(MONTH(Y$7)=$E$13,IF(AND($I18="",$J18=""),"",
IF(AND($I18&lt;&gt;"",$I18=$C$8),IF(AND(MOD(DAY(Y$7)-$G$8,($E$8+$F$8))&lt;$E$8,DAY(Y$7)-$G$8&gt;=0),$D$8,"x"),
IF(AND($I18&lt;&gt;"",$I18=$C$9),IF(AND(MOD(DAY(Y$7)-$G$9,($E$9+$F$9))&lt;$E$9, DAY(Y$7)-$G$9&gt;=0),$D$9,"x"),
IF(AND($I18&lt;&gt;"",$I18=$C$10),IF(AND(MOD(DAY(Y$7)-$G$10,($E$10+$F$10))&lt;$E$10,DAY(Y$7)-$G$10&gt;=0),$D$10,"x"),
MID(Calc!$O10,DAY(Y$7),1))))),""),"")</f>
        <v>x</v>
      </c>
      <c r="Z18" s="137" t="str">
        <f>IFERROR(IF(MONTH(Z$7)=$E$13,IF(AND($I18="",$J18=""),"",
IF(AND($I18&lt;&gt;"",$I18=$C$8),IF(AND(MOD(DAY(Z$7)-$G$8,($E$8+$F$8))&lt;$E$8,DAY(Z$7)-$G$8&gt;=0),$D$8,"x"),
IF(AND($I18&lt;&gt;"",$I18=$C$9),IF(AND(MOD(DAY(Z$7)-$G$9,($E$9+$F$9))&lt;$E$9, DAY(Z$7)-$G$9&gt;=0),$D$9,"x"),
IF(AND($I18&lt;&gt;"",$I18=$C$10),IF(AND(MOD(DAY(Z$7)-$G$10,($E$10+$F$10))&lt;$E$10,DAY(Z$7)-$G$10&gt;=0),$D$10,"x"),
MID(Calc!$O10,DAY(Z$7),1))))),""),"")</f>
        <v>x</v>
      </c>
      <c r="AA18" s="137" t="str">
        <f>IFERROR(IF(MONTH(AA$7)=$E$13,IF(AND($I18="",$J18=""),"",
IF(AND($I18&lt;&gt;"",$I18=$C$8),IF(AND(MOD(DAY(AA$7)-$G$8,($E$8+$F$8))&lt;$E$8,DAY(AA$7)-$G$8&gt;=0),$D$8,"x"),
IF(AND($I18&lt;&gt;"",$I18=$C$9),IF(AND(MOD(DAY(AA$7)-$G$9,($E$9+$F$9))&lt;$E$9, DAY(AA$7)-$G$9&gt;=0),$D$9,"x"),
IF(AND($I18&lt;&gt;"",$I18=$C$10),IF(AND(MOD(DAY(AA$7)-$G$10,($E$10+$F$10))&lt;$E$10,DAY(AA$7)-$G$10&gt;=0),$D$10,"x"),
MID(Calc!$O10,DAY(AA$7),1))))),""),"")</f>
        <v>B</v>
      </c>
      <c r="AB18" s="137" t="str">
        <f>IFERROR(IF(MONTH(AB$7)=$E$13,IF(AND($I18="",$J18=""),"",
IF(AND($I18&lt;&gt;"",$I18=$C$8),IF(AND(MOD(DAY(AB$7)-$G$8,($E$8+$F$8))&lt;$E$8,DAY(AB$7)-$G$8&gt;=0),$D$8,"x"),
IF(AND($I18&lt;&gt;"",$I18=$C$9),IF(AND(MOD(DAY(AB$7)-$G$9,($E$9+$F$9))&lt;$E$9, DAY(AB$7)-$G$9&gt;=0),$D$9,"x"),
IF(AND($I18&lt;&gt;"",$I18=$C$10),IF(AND(MOD(DAY(AB$7)-$G$10,($E$10+$F$10))&lt;$E$10,DAY(AB$7)-$G$10&gt;=0),$D$10,"x"),
MID(Calc!$O10,DAY(AB$7),1))))),""),"")</f>
        <v>B</v>
      </c>
      <c r="AC18" s="137" t="str">
        <f>IFERROR(IF(MONTH(AC$7)=$E$13,IF(AND($I18="",$J18=""),"",
IF(AND($I18&lt;&gt;"",$I18=$C$8),IF(AND(MOD(DAY(AC$7)-$G$8,($E$8+$F$8))&lt;$E$8,DAY(AC$7)-$G$8&gt;=0),$D$8,"x"),
IF(AND($I18&lt;&gt;"",$I18=$C$9),IF(AND(MOD(DAY(AC$7)-$G$9,($E$9+$F$9))&lt;$E$9, DAY(AC$7)-$G$9&gt;=0),$D$9,"x"),
IF(AND($I18&lt;&gt;"",$I18=$C$10),IF(AND(MOD(DAY(AC$7)-$G$10,($E$10+$F$10))&lt;$E$10,DAY(AC$7)-$G$10&gt;=0),$D$10,"x"),
MID(Calc!$O10,DAY(AC$7),1))))),""),"")</f>
        <v>B</v>
      </c>
      <c r="AD18" s="137" t="str">
        <f>IFERROR(IF(MONTH(AD$7)=$E$13,IF(AND($I18="",$J18=""),"",
IF(AND($I18&lt;&gt;"",$I18=$C$8),IF(AND(MOD(DAY(AD$7)-$G$8,($E$8+$F$8))&lt;$E$8,DAY(AD$7)-$G$8&gt;=0),$D$8,"x"),
IF(AND($I18&lt;&gt;"",$I18=$C$9),IF(AND(MOD(DAY(AD$7)-$G$9,($E$9+$F$9))&lt;$E$9, DAY(AD$7)-$G$9&gt;=0),$D$9,"x"),
IF(AND($I18&lt;&gt;"",$I18=$C$10),IF(AND(MOD(DAY(AD$7)-$G$10,($E$10+$F$10))&lt;$E$10,DAY(AD$7)-$G$10&gt;=0),$D$10,"x"),
MID(Calc!$O10,DAY(AD$7),1))))),""),"")</f>
        <v>B</v>
      </c>
      <c r="AE18" s="137" t="str">
        <f>IFERROR(IF(MONTH(AE$7)=$E$13,IF(AND($I18="",$J18=""),"",
IF(AND($I18&lt;&gt;"",$I18=$C$8),IF(AND(MOD(DAY(AE$7)-$G$8,($E$8+$F$8))&lt;$E$8,DAY(AE$7)-$G$8&gt;=0),$D$8,"x"),
IF(AND($I18&lt;&gt;"",$I18=$C$9),IF(AND(MOD(DAY(AE$7)-$G$9,($E$9+$F$9))&lt;$E$9, DAY(AE$7)-$G$9&gt;=0),$D$9,"x"),
IF(AND($I18&lt;&gt;"",$I18=$C$10),IF(AND(MOD(DAY(AE$7)-$G$10,($E$10+$F$10))&lt;$E$10,DAY(AE$7)-$G$10&gt;=0),$D$10,"x"),
MID(Calc!$O10,DAY(AE$7),1))))),""),"")</f>
        <v>B</v>
      </c>
      <c r="AF18" s="137" t="str">
        <f>IFERROR(IF(MONTH(AF$7)=$E$13,IF(AND($I18="",$J18=""),"",
IF(AND($I18&lt;&gt;"",$I18=$C$8),IF(AND(MOD(DAY(AF$7)-$G$8,($E$8+$F$8))&lt;$E$8,DAY(AF$7)-$G$8&gt;=0),$D$8,"x"),
IF(AND($I18&lt;&gt;"",$I18=$C$9),IF(AND(MOD(DAY(AF$7)-$G$9,($E$9+$F$9))&lt;$E$9, DAY(AF$7)-$G$9&gt;=0),$D$9,"x"),
IF(AND($I18&lt;&gt;"",$I18=$C$10),IF(AND(MOD(DAY(AF$7)-$G$10,($E$10+$F$10))&lt;$E$10,DAY(AF$7)-$G$10&gt;=0),$D$10,"x"),
MID(Calc!$O10,DAY(AF$7),1))))),""),"")</f>
        <v>B</v>
      </c>
      <c r="AG18" s="137" t="str">
        <f>IFERROR(IF(MONTH(AG$7)=$E$13,IF(AND($I18="",$J18=""),"",
IF(AND($I18&lt;&gt;"",$I18=$C$8),IF(AND(MOD(DAY(AG$7)-$G$8,($E$8+$F$8))&lt;$E$8,DAY(AG$7)-$G$8&gt;=0),$D$8,"x"),
IF(AND($I18&lt;&gt;"",$I18=$C$9),IF(AND(MOD(DAY(AG$7)-$G$9,($E$9+$F$9))&lt;$E$9, DAY(AG$7)-$G$9&gt;=0),$D$9,"x"),
IF(AND($I18&lt;&gt;"",$I18=$C$10),IF(AND(MOD(DAY(AG$7)-$G$10,($E$10+$F$10))&lt;$E$10,DAY(AG$7)-$G$10&gt;=0),$D$10,"x"),
MID(Calc!$O10,DAY(AG$7),1))))),""),"")</f>
        <v>x</v>
      </c>
      <c r="AH18" s="137" t="str">
        <f>IFERROR(IF(MONTH(AH$7)=$E$13,IF(AND($I18="",$J18=""),"",
IF(AND($I18&lt;&gt;"",$I18=$C$8),IF(AND(MOD(DAY(AH$7)-$G$8,($E$8+$F$8))&lt;$E$8,DAY(AH$7)-$G$8&gt;=0),$D$8,"x"),
IF(AND($I18&lt;&gt;"",$I18=$C$9),IF(AND(MOD(DAY(AH$7)-$G$9,($E$9+$F$9))&lt;$E$9, DAY(AH$7)-$G$9&gt;=0),$D$9,"x"),
IF(AND($I18&lt;&gt;"",$I18=$C$10),IF(AND(MOD(DAY(AH$7)-$G$10,($E$10+$F$10))&lt;$E$10,DAY(AH$7)-$G$10&gt;=0),$D$10,"x"),
MID(Calc!$O10,DAY(AH$7),1))))),""),"")</f>
        <v>x</v>
      </c>
      <c r="AI18" s="137" t="str">
        <f>IFERROR(IF(MONTH(AI$7)=$E$13,IF(AND($I18="",$J18=""),"",
IF(AND($I18&lt;&gt;"",$I18=$C$8),IF(AND(MOD(DAY(AI$7)-$G$8,($E$8+$F$8))&lt;$E$8,DAY(AI$7)-$G$8&gt;=0),$D$8,"x"),
IF(AND($I18&lt;&gt;"",$I18=$C$9),IF(AND(MOD(DAY(AI$7)-$G$9,($E$9+$F$9))&lt;$E$9, DAY(AI$7)-$G$9&gt;=0),$D$9,"x"),
IF(AND($I18&lt;&gt;"",$I18=$C$10),IF(AND(MOD(DAY(AI$7)-$G$10,($E$10+$F$10))&lt;$E$10,DAY(AI$7)-$G$10&gt;=0),$D$10,"x"),
MID(Calc!$O10,DAY(AI$7),1))))),""),"")</f>
        <v>x</v>
      </c>
      <c r="AJ18" s="137" t="str">
        <f>IFERROR(IF(MONTH(AJ$7)=$E$13,IF(AND($I18="",$J18=""),"",
IF(AND($I18&lt;&gt;"",$I18=$C$8),IF(AND(MOD(DAY(AJ$7)-$G$8,($E$8+$F$8))&lt;$E$8,DAY(AJ$7)-$G$8&gt;=0),$D$8,"x"),
IF(AND($I18&lt;&gt;"",$I18=$C$9),IF(AND(MOD(DAY(AJ$7)-$G$9,($E$9+$F$9))&lt;$E$9, DAY(AJ$7)-$G$9&gt;=0),$D$9,"x"),
IF(AND($I18&lt;&gt;"",$I18=$C$10),IF(AND(MOD(DAY(AJ$7)-$G$10,($E$10+$F$10))&lt;$E$10,DAY(AJ$7)-$G$10&gt;=0),$D$10,"x"),
MID(Calc!$O10,DAY(AJ$7),1))))),""),"")</f>
        <v>B</v>
      </c>
      <c r="AK18" s="137" t="str">
        <f>IFERROR(IF(MONTH(AK$7)=$E$13,IF(AND($I18="",$J18=""),"",
IF(AND($I18&lt;&gt;"",$I18=$C$8),IF(AND(MOD(DAY(AK$7)-$G$8,($E$8+$F$8))&lt;$E$8,DAY(AK$7)-$G$8&gt;=0),$D$8,"x"),
IF(AND($I18&lt;&gt;"",$I18=$C$9),IF(AND(MOD(DAY(AK$7)-$G$9,($E$9+$F$9))&lt;$E$9, DAY(AK$7)-$G$9&gt;=0),$D$9,"x"),
IF(AND($I18&lt;&gt;"",$I18=$C$10),IF(AND(MOD(DAY(AK$7)-$G$10,($E$10+$F$10))&lt;$E$10,DAY(AK$7)-$G$10&gt;=0),$D$10,"x"),
MID(Calc!$O10,DAY(AK$7),1))))),""),"")</f>
        <v>B</v>
      </c>
      <c r="AL18" s="137" t="str">
        <f>IFERROR(IF(MONTH(AL$7)=$E$13,IF(AND($I18="",$J18=""),"",
IF(AND($I18&lt;&gt;"",$I18=$C$8),IF(AND(MOD(DAY(AL$7)-$G$8,($E$8+$F$8))&lt;$E$8,DAY(AL$7)-$G$8&gt;=0),$D$8,"x"),
IF(AND($I18&lt;&gt;"",$I18=$C$9),IF(AND(MOD(DAY(AL$7)-$G$9,($E$9+$F$9))&lt;$E$9, DAY(AL$7)-$G$9&gt;=0),$D$9,"x"),
IF(AND($I18&lt;&gt;"",$I18=$C$10),IF(AND(MOD(DAY(AL$7)-$G$10,($E$10+$F$10))&lt;$E$10,DAY(AL$7)-$G$10&gt;=0),$D$10,"x"),
MID(Calc!$O10,DAY(AL$7),1))))),""),"")</f>
        <v>B</v>
      </c>
      <c r="AM18" s="137" t="str">
        <f>IFERROR(IF(MONTH(AM$7)=$E$13,IF(AND($I18="",$J18=""),"",
IF(AND($I18&lt;&gt;"",$I18=$C$8),IF(AND(MOD(DAY(AM$7)-$G$8,($E$8+$F$8))&lt;$E$8,DAY(AM$7)-$G$8&gt;=0),$D$8,"x"),
IF(AND($I18&lt;&gt;"",$I18=$C$9),IF(AND(MOD(DAY(AM$7)-$G$9,($E$9+$F$9))&lt;$E$9, DAY(AM$7)-$G$9&gt;=0),$D$9,"x"),
IF(AND($I18&lt;&gt;"",$I18=$C$10),IF(AND(MOD(DAY(AM$7)-$G$10,($E$10+$F$10))&lt;$E$10,DAY(AM$7)-$G$10&gt;=0),$D$10,"x"),
MID(Calc!$O10,DAY(AM$7),1))))),""),"")</f>
        <v>B</v>
      </c>
      <c r="AN18" s="137" t="str">
        <f>IFERROR(IF(MONTH(AN$7)=$E$13,IF(AND($I18="",$J18=""),"",
IF(AND($I18&lt;&gt;"",$I18=$C$8),IF(AND(MOD(DAY(AN$7)-$G$8,($E$8+$F$8))&lt;$E$8,DAY(AN$7)-$G$8&gt;=0),$D$8,"x"),
IF(AND($I18&lt;&gt;"",$I18=$C$9),IF(AND(MOD(DAY(AN$7)-$G$9,($E$9+$F$9))&lt;$E$9, DAY(AN$7)-$G$9&gt;=0),$D$9,"x"),
IF(AND($I18&lt;&gt;"",$I18=$C$10),IF(AND(MOD(DAY(AN$7)-$G$10,($E$10+$F$10))&lt;$E$10,DAY(AN$7)-$G$10&gt;=0),$D$10,"x"),
MID(Calc!$O10,DAY(AN$7),1))))),""),"")</f>
        <v>B</v>
      </c>
      <c r="AO18" s="137" t="str">
        <f>IFERROR(IF(MONTH(AO$7)=$E$13,IF(AND($I18="",$J18=""),"",
IF(AND($I18&lt;&gt;"",$I18=$C$8),IF(AND(MOD(DAY(AO$7)-$G$8,($E$8+$F$8))&lt;$E$8,DAY(AO$7)-$G$8&gt;=0),$D$8,"x"),
IF(AND($I18&lt;&gt;"",$I18=$C$9),IF(AND(MOD(DAY(AO$7)-$G$9,($E$9+$F$9))&lt;$E$9, DAY(AO$7)-$G$9&gt;=0),$D$9,"x"),
IF(AND($I18&lt;&gt;"",$I18=$C$10),IF(AND(MOD(DAY(AO$7)-$G$10,($E$10+$F$10))&lt;$E$10,DAY(AO$7)-$G$10&gt;=0),$D$10,"x"),
MID(Calc!$O10,DAY(AO$7),1))))),""),"")</f>
        <v>B</v>
      </c>
      <c r="AP18" s="137" t="str">
        <f>IFERROR(IF(MONTH(AP$7)=$E$13,IF(AND($I18="",$J18=""),"",
IF(AND($I18&lt;&gt;"",$I18=$C$8),IF(AND(MOD(DAY(AP$7)-$G$8,($E$8+$F$8))&lt;$E$8,DAY(AP$7)-$G$8&gt;=0),$D$8,"x"),
IF(AND($I18&lt;&gt;"",$I18=$C$9),IF(AND(MOD(DAY(AP$7)-$G$9,($E$9+$F$9))&lt;$E$9, DAY(AP$7)-$G$9&gt;=0),$D$9,"x"),
IF(AND($I18&lt;&gt;"",$I18=$C$10),IF(AND(MOD(DAY(AP$7)-$G$10,($E$10+$F$10))&lt;$E$10,DAY(AP$7)-$G$10&gt;=0),$D$10,"x"),
MID(Calc!$O10,DAY(AP$7),1))))),""),"")</f>
        <v>x</v>
      </c>
      <c r="AQ18" s="137" t="str">
        <f>IFERROR(IF(MONTH(AQ$7)=$E$13,IF(AND($I18="",$J18=""),"",
IF(AND($I18&lt;&gt;"",$I18=$C$8),IF(AND(MOD(DAY(AQ$7)-$G$8,($E$8+$F$8))&lt;$E$8,DAY(AQ$7)-$G$8&gt;=0),$D$8,"x"),
IF(AND($I18&lt;&gt;"",$I18=$C$9),IF(AND(MOD(DAY(AQ$7)-$G$9,($E$9+$F$9))&lt;$E$9, DAY(AQ$7)-$G$9&gt;=0),$D$9,"x"),
IF(AND($I18&lt;&gt;"",$I18=$C$10),IF(AND(MOD(DAY(AQ$7)-$G$10,($E$10+$F$10))&lt;$E$10,DAY(AQ$7)-$G$10&gt;=0),$D$10,"x"),
MID(Calc!$O10,DAY(AQ$7),1))))),""),"")</f>
        <v>x</v>
      </c>
      <c r="AR18" s="137" t="str">
        <f>IFERROR(IF(MONTH(AR$7)=$E$13,IF(AND($I18="",$J18=""),"",
IF(AND($I18&lt;&gt;"",$I18=$C$8),IF(AND(MOD(DAY(AR$7)-$G$8,($E$8+$F$8))&lt;$E$8,DAY(AR$7)-$G$8&gt;=0),$D$8,"x"),
IF(AND($I18&lt;&gt;"",$I18=$C$9),IF(AND(MOD(DAY(AR$7)-$G$9,($E$9+$F$9))&lt;$E$9, DAY(AR$7)-$G$9&gt;=0),$D$9,"x"),
IF(AND($I18&lt;&gt;"",$I18=$C$10),IF(AND(MOD(DAY(AR$7)-$G$10,($E$10+$F$10))&lt;$E$10,DAY(AR$7)-$G$10&gt;=0),$D$10,"x"),
MID(Calc!$O10,DAY(AR$7),1))))),""),"")</f>
        <v/>
      </c>
      <c r="AS18" s="137" t="str">
        <f>IFERROR(IF(MONTH(AS$7)=$E$13,IF(AND($I18="",$J18=""),"",
IF(AND($I18&lt;&gt;"",$I18=$C$8),IF(AND(MOD(DAY(AS$7)-$G$8,($E$8+$F$8))&lt;$E$8,DAY(AS$7)-$G$8&gt;=0),$D$8,"x"),
IF(AND($I18&lt;&gt;"",$I18=$C$9),IF(AND(MOD(DAY(AS$7)-$G$9,($E$9+$F$9))&lt;$E$9, DAY(AS$7)-$G$9&gt;=0),$D$9,"x"),
IF(AND($I18&lt;&gt;"",$I18=$C$10),IF(AND(MOD(DAY(AS$7)-$G$10,($E$10+$F$10))&lt;$E$10,DAY(AS$7)-$G$10&gt;=0),$D$10,"x"),
MID(Calc!$O10,DAY(AS$7),1))))),""),"")</f>
        <v/>
      </c>
      <c r="AT18" s="137" t="str">
        <f>IFERROR(IF(MONTH(AT$7)=$E$13,IF(AND($I18="",$J18=""),"",
IF(AND($I18&lt;&gt;"",$I18=$C$8),IF(AND(MOD(DAY(AT$7)-$G$8,($E$8+$F$8))&lt;$E$8,DAY(AT$7)-$G$8&gt;=0),$D$8,"x"),
IF(AND($I18&lt;&gt;"",$I18=$C$9),IF(AND(MOD(DAY(AT$7)-$G$9,($E$9+$F$9))&lt;$E$9, DAY(AT$7)-$G$9&gt;=0),$D$9,"x"),
IF(AND($I18&lt;&gt;"",$I18=$C$10),IF(AND(MOD(DAY(AT$7)-$G$10,($E$10+$F$10))&lt;$E$10,DAY(AT$7)-$G$10&gt;=0),$D$10,"x"),
MID(Calc!$O10,DAY(AT$7),1))))),""),"")</f>
        <v/>
      </c>
      <c r="AU18" s="137" t="str">
        <f>IFERROR(IF(MONTH(AU$7)=$E$13,IF(AND($I18="",$J18=""),"",
IF(AND($I18&lt;&gt;"",$I18=$C$8),IF(AND(MOD(DAY(AU$7)-$G$8,($E$8+$F$8))&lt;$E$8,DAY(AU$7)-$G$8&gt;=0),$D$8,"x"),
IF(AND($I18&lt;&gt;"",$I18=$C$9),IF(AND(MOD(DAY(AU$7)-$G$9,($E$9+$F$9))&lt;$E$9, DAY(AU$7)-$G$9&gt;=0),$D$9,"x"),
IF(AND($I18&lt;&gt;"",$I18=$C$10),IF(AND(MOD(DAY(AU$7)-$G$10,($E$10+$F$10))&lt;$E$10,DAY(AU$7)-$G$10&gt;=0),$D$10,"x"),
MID(Calc!$O10,DAY(AU$7),1))))),""),"")</f>
        <v/>
      </c>
      <c r="AV18" s="137" t="str">
        <f>IFERROR(IF(MONTH(AV$7)=$E$13,IF(AND($I18="",$J18=""),"",
IF(AND($I18&lt;&gt;"",$I18=$C$8),IF(AND(MOD(DAY(AV$7)-$G$8,($E$8+$F$8))&lt;$E$8,DAY(AV$7)-$G$8&gt;=0),$D$8,"x"),
IF(AND($I18&lt;&gt;"",$I18=$C$9),IF(AND(MOD(DAY(AV$7)-$G$9,($E$9+$F$9))&lt;$E$9, DAY(AV$7)-$G$9&gt;=0),$D$9,"x"),
IF(AND($I18&lt;&gt;"",$I18=$C$10),IF(AND(MOD(DAY(AV$7)-$G$10,($E$10+$F$10))&lt;$E$10,DAY(AV$7)-$G$10&gt;=0),$D$10,"x"),
MID(Calc!$O10,DAY(AV$7),1))))),""),"")</f>
        <v/>
      </c>
      <c r="AW18" s="114"/>
    </row>
    <row r="19" spans="2:49" ht="20.100000000000001" customHeight="1">
      <c r="B19" s="130"/>
      <c r="C19" s="116"/>
      <c r="D19" s="116"/>
      <c r="E19" s="116"/>
      <c r="F19" s="116"/>
      <c r="G19" s="116"/>
      <c r="H19" s="116"/>
      <c r="I19" s="138"/>
      <c r="J19" s="138"/>
      <c r="K19" s="138"/>
      <c r="L19" s="137" t="str">
        <f>IFERROR(IF(MONTH(L$7)=$E$13,IF(AND($I19="",$J19=""),"",
IF(AND($I19&lt;&gt;"",$I19=$C$8),IF(AND(MOD(DAY(L$7)-$G$8,($E$8+$F$8))&lt;$E$8,DAY(L$7)-$G$8&gt;=0),$D$8,"x"),
IF(AND($I19&lt;&gt;"",$I19=$C$9),IF(AND(MOD(DAY(L$7)-$G$9,($E$9+$F$9))&lt;$E$9, DAY(L$7)-$G$9&gt;=0),$D$9,"x"),
IF(AND($I19&lt;&gt;"",$I19=$C$10),IF(AND(MOD(DAY(L$7)-$G$10,($E$10+$F$10))&lt;$E$10,DAY(L$7)-$G$10&gt;=0),$D$10,"x"),
MID(Calc!$O11,DAY(L$7),1))))),""),"")</f>
        <v/>
      </c>
      <c r="M19" s="137" t="str">
        <f>IFERROR(IF(MONTH(M$7)=$E$13,IF(AND($I19="",$J19=""),"",
IF(AND($I19&lt;&gt;"",$I19=$C$8),IF(AND(MOD(DAY(M$7)-$G$8,($E$8+$F$8))&lt;$E$8,DAY(M$7)-$G$8&gt;=0),$D$8,"x"),
IF(AND($I19&lt;&gt;"",$I19=$C$9),IF(AND(MOD(DAY(M$7)-$G$9,($E$9+$F$9))&lt;$E$9, DAY(M$7)-$G$9&gt;=0),$D$9,"x"),
IF(AND($I19&lt;&gt;"",$I19=$C$10),IF(AND(MOD(DAY(M$7)-$G$10,($E$10+$F$10))&lt;$E$10,DAY(M$7)-$G$10&gt;=0),$D$10,"x"),
MID(Calc!$O11,DAY(M$7),1))))),""),"")</f>
        <v/>
      </c>
      <c r="N19" s="137" t="str">
        <f>IFERROR(IF(MONTH(N$7)=$E$13,IF(AND($I19="",$J19=""),"",
IF(AND($I19&lt;&gt;"",$I19=$C$8),IF(AND(MOD(DAY(N$7)-$G$8,($E$8+$F$8))&lt;$E$8,DAY(N$7)-$G$8&gt;=0),$D$8,"x"),
IF(AND($I19&lt;&gt;"",$I19=$C$9),IF(AND(MOD(DAY(N$7)-$G$9,($E$9+$F$9))&lt;$E$9, DAY(N$7)-$G$9&gt;=0),$D$9,"x"),
IF(AND($I19&lt;&gt;"",$I19=$C$10),IF(AND(MOD(DAY(N$7)-$G$10,($E$10+$F$10))&lt;$E$10,DAY(N$7)-$G$10&gt;=0),$D$10,"x"),
MID(Calc!$O11,DAY(N$7),1))))),""),"")</f>
        <v/>
      </c>
      <c r="O19" s="137" t="str">
        <f>IFERROR(IF(MONTH(O$7)=$E$13,IF(AND($I19="",$J19=""),"",
IF(AND($I19&lt;&gt;"",$I19=$C$8),IF(AND(MOD(DAY(O$7)-$G$8,($E$8+$F$8))&lt;$E$8,DAY(O$7)-$G$8&gt;=0),$D$8,"x"),
IF(AND($I19&lt;&gt;"",$I19=$C$9),IF(AND(MOD(DAY(O$7)-$G$9,($E$9+$F$9))&lt;$E$9, DAY(O$7)-$G$9&gt;=0),$D$9,"x"),
IF(AND($I19&lt;&gt;"",$I19=$C$10),IF(AND(MOD(DAY(O$7)-$G$10,($E$10+$F$10))&lt;$E$10,DAY(O$7)-$G$10&gt;=0),$D$10,"x"),
MID(Calc!$O11,DAY(O$7),1))))),""),"")</f>
        <v/>
      </c>
      <c r="P19" s="137" t="str">
        <f>IFERROR(IF(MONTH(P$7)=$E$13,IF(AND($I19="",$J19=""),"",
IF(AND($I19&lt;&gt;"",$I19=$C$8),IF(AND(MOD(DAY(P$7)-$G$8,($E$8+$F$8))&lt;$E$8,DAY(P$7)-$G$8&gt;=0),$D$8,"x"),
IF(AND($I19&lt;&gt;"",$I19=$C$9),IF(AND(MOD(DAY(P$7)-$G$9,($E$9+$F$9))&lt;$E$9, DAY(P$7)-$G$9&gt;=0),$D$9,"x"),
IF(AND($I19&lt;&gt;"",$I19=$C$10),IF(AND(MOD(DAY(P$7)-$G$10,($E$10+$F$10))&lt;$E$10,DAY(P$7)-$G$10&gt;=0),$D$10,"x"),
MID(Calc!$O11,DAY(P$7),1))))),""),"")</f>
        <v/>
      </c>
      <c r="Q19" s="137" t="str">
        <f>IFERROR(IF(MONTH(Q$7)=$E$13,IF(AND($I19="",$J19=""),"",
IF(AND($I19&lt;&gt;"",$I19=$C$8),IF(AND(MOD(DAY(Q$7)-$G$8,($E$8+$F$8))&lt;$E$8,DAY(Q$7)-$G$8&gt;=0),$D$8,"x"),
IF(AND($I19&lt;&gt;"",$I19=$C$9),IF(AND(MOD(DAY(Q$7)-$G$9,($E$9+$F$9))&lt;$E$9, DAY(Q$7)-$G$9&gt;=0),$D$9,"x"),
IF(AND($I19&lt;&gt;"",$I19=$C$10),IF(AND(MOD(DAY(Q$7)-$G$10,($E$10+$F$10))&lt;$E$10,DAY(Q$7)-$G$10&gt;=0),$D$10,"x"),
MID(Calc!$O11,DAY(Q$7),1))))),""),"")</f>
        <v/>
      </c>
      <c r="R19" s="137" t="str">
        <f>IFERROR(IF(MONTH(R$7)=$E$13,IF(AND($I19="",$J19=""),"",
IF(AND($I19&lt;&gt;"",$I19=$C$8),IF(AND(MOD(DAY(R$7)-$G$8,($E$8+$F$8))&lt;$E$8,DAY(R$7)-$G$8&gt;=0),$D$8,"x"),
IF(AND($I19&lt;&gt;"",$I19=$C$9),IF(AND(MOD(DAY(R$7)-$G$9,($E$9+$F$9))&lt;$E$9, DAY(R$7)-$G$9&gt;=0),$D$9,"x"),
IF(AND($I19&lt;&gt;"",$I19=$C$10),IF(AND(MOD(DAY(R$7)-$G$10,($E$10+$F$10))&lt;$E$10,DAY(R$7)-$G$10&gt;=0),$D$10,"x"),
MID(Calc!$O11,DAY(R$7),1))))),""),"")</f>
        <v/>
      </c>
      <c r="S19" s="137" t="str">
        <f>IFERROR(IF(MONTH(S$7)=$E$13,IF(AND($I19="",$J19=""),"",
IF(AND($I19&lt;&gt;"",$I19=$C$8),IF(AND(MOD(DAY(S$7)-$G$8,($E$8+$F$8))&lt;$E$8,DAY(S$7)-$G$8&gt;=0),$D$8,"x"),
IF(AND($I19&lt;&gt;"",$I19=$C$9),IF(AND(MOD(DAY(S$7)-$G$9,($E$9+$F$9))&lt;$E$9, DAY(S$7)-$G$9&gt;=0),$D$9,"x"),
IF(AND($I19&lt;&gt;"",$I19=$C$10),IF(AND(MOD(DAY(S$7)-$G$10,($E$10+$F$10))&lt;$E$10,DAY(S$7)-$G$10&gt;=0),$D$10,"x"),
MID(Calc!$O11,DAY(S$7),1))))),""),"")</f>
        <v/>
      </c>
      <c r="T19" s="137" t="str">
        <f>IFERROR(IF(MONTH(T$7)=$E$13,IF(AND($I19="",$J19=""),"",
IF(AND($I19&lt;&gt;"",$I19=$C$8),IF(AND(MOD(DAY(T$7)-$G$8,($E$8+$F$8))&lt;$E$8,DAY(T$7)-$G$8&gt;=0),$D$8,"x"),
IF(AND($I19&lt;&gt;"",$I19=$C$9),IF(AND(MOD(DAY(T$7)-$G$9,($E$9+$F$9))&lt;$E$9, DAY(T$7)-$G$9&gt;=0),$D$9,"x"),
IF(AND($I19&lt;&gt;"",$I19=$C$10),IF(AND(MOD(DAY(T$7)-$G$10,($E$10+$F$10))&lt;$E$10,DAY(T$7)-$G$10&gt;=0),$D$10,"x"),
MID(Calc!$O11,DAY(T$7),1))))),""),"")</f>
        <v/>
      </c>
      <c r="U19" s="137" t="str">
        <f>IFERROR(IF(MONTH(U$7)=$E$13,IF(AND($I19="",$J19=""),"",
IF(AND($I19&lt;&gt;"",$I19=$C$8),IF(AND(MOD(DAY(U$7)-$G$8,($E$8+$F$8))&lt;$E$8,DAY(U$7)-$G$8&gt;=0),$D$8,"x"),
IF(AND($I19&lt;&gt;"",$I19=$C$9),IF(AND(MOD(DAY(U$7)-$G$9,($E$9+$F$9))&lt;$E$9, DAY(U$7)-$G$9&gt;=0),$D$9,"x"),
IF(AND($I19&lt;&gt;"",$I19=$C$10),IF(AND(MOD(DAY(U$7)-$G$10,($E$10+$F$10))&lt;$E$10,DAY(U$7)-$G$10&gt;=0),$D$10,"x"),
MID(Calc!$O11,DAY(U$7),1))))),""),"")</f>
        <v/>
      </c>
      <c r="V19" s="137" t="str">
        <f>IFERROR(IF(MONTH(V$7)=$E$13,IF(AND($I19="",$J19=""),"",
IF(AND($I19&lt;&gt;"",$I19=$C$8),IF(AND(MOD(DAY(V$7)-$G$8,($E$8+$F$8))&lt;$E$8,DAY(V$7)-$G$8&gt;=0),$D$8,"x"),
IF(AND($I19&lt;&gt;"",$I19=$C$9),IF(AND(MOD(DAY(V$7)-$G$9,($E$9+$F$9))&lt;$E$9, DAY(V$7)-$G$9&gt;=0),$D$9,"x"),
IF(AND($I19&lt;&gt;"",$I19=$C$10),IF(AND(MOD(DAY(V$7)-$G$10,($E$10+$F$10))&lt;$E$10,DAY(V$7)-$G$10&gt;=0),$D$10,"x"),
MID(Calc!$O11,DAY(V$7),1))))),""),"")</f>
        <v/>
      </c>
      <c r="W19" s="137" t="str">
        <f>IFERROR(IF(MONTH(W$7)=$E$13,IF(AND($I19="",$J19=""),"",
IF(AND($I19&lt;&gt;"",$I19=$C$8),IF(AND(MOD(DAY(W$7)-$G$8,($E$8+$F$8))&lt;$E$8,DAY(W$7)-$G$8&gt;=0),$D$8,"x"),
IF(AND($I19&lt;&gt;"",$I19=$C$9),IF(AND(MOD(DAY(W$7)-$G$9,($E$9+$F$9))&lt;$E$9, DAY(W$7)-$G$9&gt;=0),$D$9,"x"),
IF(AND($I19&lt;&gt;"",$I19=$C$10),IF(AND(MOD(DAY(W$7)-$G$10,($E$10+$F$10))&lt;$E$10,DAY(W$7)-$G$10&gt;=0),$D$10,"x"),
MID(Calc!$O11,DAY(W$7),1))))),""),"")</f>
        <v/>
      </c>
      <c r="X19" s="137" t="str">
        <f>IFERROR(IF(MONTH(X$7)=$E$13,IF(AND($I19="",$J19=""),"",
IF(AND($I19&lt;&gt;"",$I19=$C$8),IF(AND(MOD(DAY(X$7)-$G$8,($E$8+$F$8))&lt;$E$8,DAY(X$7)-$G$8&gt;=0),$D$8,"x"),
IF(AND($I19&lt;&gt;"",$I19=$C$9),IF(AND(MOD(DAY(X$7)-$G$9,($E$9+$F$9))&lt;$E$9, DAY(X$7)-$G$9&gt;=0),$D$9,"x"),
IF(AND($I19&lt;&gt;"",$I19=$C$10),IF(AND(MOD(DAY(X$7)-$G$10,($E$10+$F$10))&lt;$E$10,DAY(X$7)-$G$10&gt;=0),$D$10,"x"),
MID(Calc!$O11,DAY(X$7),1))))),""),"")</f>
        <v/>
      </c>
      <c r="Y19" s="137" t="str">
        <f>IFERROR(IF(MONTH(Y$7)=$E$13,IF(AND($I19="",$J19=""),"",
IF(AND($I19&lt;&gt;"",$I19=$C$8),IF(AND(MOD(DAY(Y$7)-$G$8,($E$8+$F$8))&lt;$E$8,DAY(Y$7)-$G$8&gt;=0),$D$8,"x"),
IF(AND($I19&lt;&gt;"",$I19=$C$9),IF(AND(MOD(DAY(Y$7)-$G$9,($E$9+$F$9))&lt;$E$9, DAY(Y$7)-$G$9&gt;=0),$D$9,"x"),
IF(AND($I19&lt;&gt;"",$I19=$C$10),IF(AND(MOD(DAY(Y$7)-$G$10,($E$10+$F$10))&lt;$E$10,DAY(Y$7)-$G$10&gt;=0),$D$10,"x"),
MID(Calc!$O11,DAY(Y$7),1))))),""),"")</f>
        <v/>
      </c>
      <c r="Z19" s="137" t="str">
        <f>IFERROR(IF(MONTH(Z$7)=$E$13,IF(AND($I19="",$J19=""),"",
IF(AND($I19&lt;&gt;"",$I19=$C$8),IF(AND(MOD(DAY(Z$7)-$G$8,($E$8+$F$8))&lt;$E$8,DAY(Z$7)-$G$8&gt;=0),$D$8,"x"),
IF(AND($I19&lt;&gt;"",$I19=$C$9),IF(AND(MOD(DAY(Z$7)-$G$9,($E$9+$F$9))&lt;$E$9, DAY(Z$7)-$G$9&gt;=0),$D$9,"x"),
IF(AND($I19&lt;&gt;"",$I19=$C$10),IF(AND(MOD(DAY(Z$7)-$G$10,($E$10+$F$10))&lt;$E$10,DAY(Z$7)-$G$10&gt;=0),$D$10,"x"),
MID(Calc!$O11,DAY(Z$7),1))))),""),"")</f>
        <v/>
      </c>
      <c r="AA19" s="137" t="str">
        <f>IFERROR(IF(MONTH(AA$7)=$E$13,IF(AND($I19="",$J19=""),"",
IF(AND($I19&lt;&gt;"",$I19=$C$8),IF(AND(MOD(DAY(AA$7)-$G$8,($E$8+$F$8))&lt;$E$8,DAY(AA$7)-$G$8&gt;=0),$D$8,"x"),
IF(AND($I19&lt;&gt;"",$I19=$C$9),IF(AND(MOD(DAY(AA$7)-$G$9,($E$9+$F$9))&lt;$E$9, DAY(AA$7)-$G$9&gt;=0),$D$9,"x"),
IF(AND($I19&lt;&gt;"",$I19=$C$10),IF(AND(MOD(DAY(AA$7)-$G$10,($E$10+$F$10))&lt;$E$10,DAY(AA$7)-$G$10&gt;=0),$D$10,"x"),
MID(Calc!$O11,DAY(AA$7),1))))),""),"")</f>
        <v/>
      </c>
      <c r="AB19" s="137" t="str">
        <f>IFERROR(IF(MONTH(AB$7)=$E$13,IF(AND($I19="",$J19=""),"",
IF(AND($I19&lt;&gt;"",$I19=$C$8),IF(AND(MOD(DAY(AB$7)-$G$8,($E$8+$F$8))&lt;$E$8,DAY(AB$7)-$G$8&gt;=0),$D$8,"x"),
IF(AND($I19&lt;&gt;"",$I19=$C$9),IF(AND(MOD(DAY(AB$7)-$G$9,($E$9+$F$9))&lt;$E$9, DAY(AB$7)-$G$9&gt;=0),$D$9,"x"),
IF(AND($I19&lt;&gt;"",$I19=$C$10),IF(AND(MOD(DAY(AB$7)-$G$10,($E$10+$F$10))&lt;$E$10,DAY(AB$7)-$G$10&gt;=0),$D$10,"x"),
MID(Calc!$O11,DAY(AB$7),1))))),""),"")</f>
        <v/>
      </c>
      <c r="AC19" s="137" t="str">
        <f>IFERROR(IF(MONTH(AC$7)=$E$13,IF(AND($I19="",$J19=""),"",
IF(AND($I19&lt;&gt;"",$I19=$C$8),IF(AND(MOD(DAY(AC$7)-$G$8,($E$8+$F$8))&lt;$E$8,DAY(AC$7)-$G$8&gt;=0),$D$8,"x"),
IF(AND($I19&lt;&gt;"",$I19=$C$9),IF(AND(MOD(DAY(AC$7)-$G$9,($E$9+$F$9))&lt;$E$9, DAY(AC$7)-$G$9&gt;=0),$D$9,"x"),
IF(AND($I19&lt;&gt;"",$I19=$C$10),IF(AND(MOD(DAY(AC$7)-$G$10,($E$10+$F$10))&lt;$E$10,DAY(AC$7)-$G$10&gt;=0),$D$10,"x"),
MID(Calc!$O11,DAY(AC$7),1))))),""),"")</f>
        <v/>
      </c>
      <c r="AD19" s="137" t="str">
        <f>IFERROR(IF(MONTH(AD$7)=$E$13,IF(AND($I19="",$J19=""),"",
IF(AND($I19&lt;&gt;"",$I19=$C$8),IF(AND(MOD(DAY(AD$7)-$G$8,($E$8+$F$8))&lt;$E$8,DAY(AD$7)-$G$8&gt;=0),$D$8,"x"),
IF(AND($I19&lt;&gt;"",$I19=$C$9),IF(AND(MOD(DAY(AD$7)-$G$9,($E$9+$F$9))&lt;$E$9, DAY(AD$7)-$G$9&gt;=0),$D$9,"x"),
IF(AND($I19&lt;&gt;"",$I19=$C$10),IF(AND(MOD(DAY(AD$7)-$G$10,($E$10+$F$10))&lt;$E$10,DAY(AD$7)-$G$10&gt;=0),$D$10,"x"),
MID(Calc!$O11,DAY(AD$7),1))))),""),"")</f>
        <v/>
      </c>
      <c r="AE19" s="137" t="str">
        <f>IFERROR(IF(MONTH(AE$7)=$E$13,IF(AND($I19="",$J19=""),"",
IF(AND($I19&lt;&gt;"",$I19=$C$8),IF(AND(MOD(DAY(AE$7)-$G$8,($E$8+$F$8))&lt;$E$8,DAY(AE$7)-$G$8&gt;=0),$D$8,"x"),
IF(AND($I19&lt;&gt;"",$I19=$C$9),IF(AND(MOD(DAY(AE$7)-$G$9,($E$9+$F$9))&lt;$E$9, DAY(AE$7)-$G$9&gt;=0),$D$9,"x"),
IF(AND($I19&lt;&gt;"",$I19=$C$10),IF(AND(MOD(DAY(AE$7)-$G$10,($E$10+$F$10))&lt;$E$10,DAY(AE$7)-$G$10&gt;=0),$D$10,"x"),
MID(Calc!$O11,DAY(AE$7),1))))),""),"")</f>
        <v/>
      </c>
      <c r="AF19" s="137" t="str">
        <f>IFERROR(IF(MONTH(AF$7)=$E$13,IF(AND($I19="",$J19=""),"",
IF(AND($I19&lt;&gt;"",$I19=$C$8),IF(AND(MOD(DAY(AF$7)-$G$8,($E$8+$F$8))&lt;$E$8,DAY(AF$7)-$G$8&gt;=0),$D$8,"x"),
IF(AND($I19&lt;&gt;"",$I19=$C$9),IF(AND(MOD(DAY(AF$7)-$G$9,($E$9+$F$9))&lt;$E$9, DAY(AF$7)-$G$9&gt;=0),$D$9,"x"),
IF(AND($I19&lt;&gt;"",$I19=$C$10),IF(AND(MOD(DAY(AF$7)-$G$10,($E$10+$F$10))&lt;$E$10,DAY(AF$7)-$G$10&gt;=0),$D$10,"x"),
MID(Calc!$O11,DAY(AF$7),1))))),""),"")</f>
        <v/>
      </c>
      <c r="AG19" s="137" t="str">
        <f>IFERROR(IF(MONTH(AG$7)=$E$13,IF(AND($I19="",$J19=""),"",
IF(AND($I19&lt;&gt;"",$I19=$C$8),IF(AND(MOD(DAY(AG$7)-$G$8,($E$8+$F$8))&lt;$E$8,DAY(AG$7)-$G$8&gt;=0),$D$8,"x"),
IF(AND($I19&lt;&gt;"",$I19=$C$9),IF(AND(MOD(DAY(AG$7)-$G$9,($E$9+$F$9))&lt;$E$9, DAY(AG$7)-$G$9&gt;=0),$D$9,"x"),
IF(AND($I19&lt;&gt;"",$I19=$C$10),IF(AND(MOD(DAY(AG$7)-$G$10,($E$10+$F$10))&lt;$E$10,DAY(AG$7)-$G$10&gt;=0),$D$10,"x"),
MID(Calc!$O11,DAY(AG$7),1))))),""),"")</f>
        <v/>
      </c>
      <c r="AH19" s="137" t="str">
        <f>IFERROR(IF(MONTH(AH$7)=$E$13,IF(AND($I19="",$J19=""),"",
IF(AND($I19&lt;&gt;"",$I19=$C$8),IF(AND(MOD(DAY(AH$7)-$G$8,($E$8+$F$8))&lt;$E$8,DAY(AH$7)-$G$8&gt;=0),$D$8,"x"),
IF(AND($I19&lt;&gt;"",$I19=$C$9),IF(AND(MOD(DAY(AH$7)-$G$9,($E$9+$F$9))&lt;$E$9, DAY(AH$7)-$G$9&gt;=0),$D$9,"x"),
IF(AND($I19&lt;&gt;"",$I19=$C$10),IF(AND(MOD(DAY(AH$7)-$G$10,($E$10+$F$10))&lt;$E$10,DAY(AH$7)-$G$10&gt;=0),$D$10,"x"),
MID(Calc!$O11,DAY(AH$7),1))))),""),"")</f>
        <v/>
      </c>
      <c r="AI19" s="137" t="str">
        <f>IFERROR(IF(MONTH(AI$7)=$E$13,IF(AND($I19="",$J19=""),"",
IF(AND($I19&lt;&gt;"",$I19=$C$8),IF(AND(MOD(DAY(AI$7)-$G$8,($E$8+$F$8))&lt;$E$8,DAY(AI$7)-$G$8&gt;=0),$D$8,"x"),
IF(AND($I19&lt;&gt;"",$I19=$C$9),IF(AND(MOD(DAY(AI$7)-$G$9,($E$9+$F$9))&lt;$E$9, DAY(AI$7)-$G$9&gt;=0),$D$9,"x"),
IF(AND($I19&lt;&gt;"",$I19=$C$10),IF(AND(MOD(DAY(AI$7)-$G$10,($E$10+$F$10))&lt;$E$10,DAY(AI$7)-$G$10&gt;=0),$D$10,"x"),
MID(Calc!$O11,DAY(AI$7),1))))),""),"")</f>
        <v/>
      </c>
      <c r="AJ19" s="137" t="str">
        <f>IFERROR(IF(MONTH(AJ$7)=$E$13,IF(AND($I19="",$J19=""),"",
IF(AND($I19&lt;&gt;"",$I19=$C$8),IF(AND(MOD(DAY(AJ$7)-$G$8,($E$8+$F$8))&lt;$E$8,DAY(AJ$7)-$G$8&gt;=0),$D$8,"x"),
IF(AND($I19&lt;&gt;"",$I19=$C$9),IF(AND(MOD(DAY(AJ$7)-$G$9,($E$9+$F$9))&lt;$E$9, DAY(AJ$7)-$G$9&gt;=0),$D$9,"x"),
IF(AND($I19&lt;&gt;"",$I19=$C$10),IF(AND(MOD(DAY(AJ$7)-$G$10,($E$10+$F$10))&lt;$E$10,DAY(AJ$7)-$G$10&gt;=0),$D$10,"x"),
MID(Calc!$O11,DAY(AJ$7),1))))),""),"")</f>
        <v/>
      </c>
      <c r="AK19" s="137" t="str">
        <f>IFERROR(IF(MONTH(AK$7)=$E$13,IF(AND($I19="",$J19=""),"",
IF(AND($I19&lt;&gt;"",$I19=$C$8),IF(AND(MOD(DAY(AK$7)-$G$8,($E$8+$F$8))&lt;$E$8,DAY(AK$7)-$G$8&gt;=0),$D$8,"x"),
IF(AND($I19&lt;&gt;"",$I19=$C$9),IF(AND(MOD(DAY(AK$7)-$G$9,($E$9+$F$9))&lt;$E$9, DAY(AK$7)-$G$9&gt;=0),$D$9,"x"),
IF(AND($I19&lt;&gt;"",$I19=$C$10),IF(AND(MOD(DAY(AK$7)-$G$10,($E$10+$F$10))&lt;$E$10,DAY(AK$7)-$G$10&gt;=0),$D$10,"x"),
MID(Calc!$O11,DAY(AK$7),1))))),""),"")</f>
        <v/>
      </c>
      <c r="AL19" s="137" t="str">
        <f>IFERROR(IF(MONTH(AL$7)=$E$13,IF(AND($I19="",$J19=""),"",
IF(AND($I19&lt;&gt;"",$I19=$C$8),IF(AND(MOD(DAY(AL$7)-$G$8,($E$8+$F$8))&lt;$E$8,DAY(AL$7)-$G$8&gt;=0),$D$8,"x"),
IF(AND($I19&lt;&gt;"",$I19=$C$9),IF(AND(MOD(DAY(AL$7)-$G$9,($E$9+$F$9))&lt;$E$9, DAY(AL$7)-$G$9&gt;=0),$D$9,"x"),
IF(AND($I19&lt;&gt;"",$I19=$C$10),IF(AND(MOD(DAY(AL$7)-$G$10,($E$10+$F$10))&lt;$E$10,DAY(AL$7)-$G$10&gt;=0),$D$10,"x"),
MID(Calc!$O11,DAY(AL$7),1))))),""),"")</f>
        <v/>
      </c>
      <c r="AM19" s="137" t="str">
        <f>IFERROR(IF(MONTH(AM$7)=$E$13,IF(AND($I19="",$J19=""),"",
IF(AND($I19&lt;&gt;"",$I19=$C$8),IF(AND(MOD(DAY(AM$7)-$G$8,($E$8+$F$8))&lt;$E$8,DAY(AM$7)-$G$8&gt;=0),$D$8,"x"),
IF(AND($I19&lt;&gt;"",$I19=$C$9),IF(AND(MOD(DAY(AM$7)-$G$9,($E$9+$F$9))&lt;$E$9, DAY(AM$7)-$G$9&gt;=0),$D$9,"x"),
IF(AND($I19&lt;&gt;"",$I19=$C$10),IF(AND(MOD(DAY(AM$7)-$G$10,($E$10+$F$10))&lt;$E$10,DAY(AM$7)-$G$10&gt;=0),$D$10,"x"),
MID(Calc!$O11,DAY(AM$7),1))))),""),"")</f>
        <v/>
      </c>
      <c r="AN19" s="137" t="str">
        <f>IFERROR(IF(MONTH(AN$7)=$E$13,IF(AND($I19="",$J19=""),"",
IF(AND($I19&lt;&gt;"",$I19=$C$8),IF(AND(MOD(DAY(AN$7)-$G$8,($E$8+$F$8))&lt;$E$8,DAY(AN$7)-$G$8&gt;=0),$D$8,"x"),
IF(AND($I19&lt;&gt;"",$I19=$C$9),IF(AND(MOD(DAY(AN$7)-$G$9,($E$9+$F$9))&lt;$E$9, DAY(AN$7)-$G$9&gt;=0),$D$9,"x"),
IF(AND($I19&lt;&gt;"",$I19=$C$10),IF(AND(MOD(DAY(AN$7)-$G$10,($E$10+$F$10))&lt;$E$10,DAY(AN$7)-$G$10&gt;=0),$D$10,"x"),
MID(Calc!$O11,DAY(AN$7),1))))),""),"")</f>
        <v/>
      </c>
      <c r="AO19" s="137" t="str">
        <f>IFERROR(IF(MONTH(AO$7)=$E$13,IF(AND($I19="",$J19=""),"",
IF(AND($I19&lt;&gt;"",$I19=$C$8),IF(AND(MOD(DAY(AO$7)-$G$8,($E$8+$F$8))&lt;$E$8,DAY(AO$7)-$G$8&gt;=0),$D$8,"x"),
IF(AND($I19&lt;&gt;"",$I19=$C$9),IF(AND(MOD(DAY(AO$7)-$G$9,($E$9+$F$9))&lt;$E$9, DAY(AO$7)-$G$9&gt;=0),$D$9,"x"),
IF(AND($I19&lt;&gt;"",$I19=$C$10),IF(AND(MOD(DAY(AO$7)-$G$10,($E$10+$F$10))&lt;$E$10,DAY(AO$7)-$G$10&gt;=0),$D$10,"x"),
MID(Calc!$O11,DAY(AO$7),1))))),""),"")</f>
        <v/>
      </c>
      <c r="AP19" s="137" t="str">
        <f>IFERROR(IF(MONTH(AP$7)=$E$13,IF(AND($I19="",$J19=""),"",
IF(AND($I19&lt;&gt;"",$I19=$C$8),IF(AND(MOD(DAY(AP$7)-$G$8,($E$8+$F$8))&lt;$E$8,DAY(AP$7)-$G$8&gt;=0),$D$8,"x"),
IF(AND($I19&lt;&gt;"",$I19=$C$9),IF(AND(MOD(DAY(AP$7)-$G$9,($E$9+$F$9))&lt;$E$9, DAY(AP$7)-$G$9&gt;=0),$D$9,"x"),
IF(AND($I19&lt;&gt;"",$I19=$C$10),IF(AND(MOD(DAY(AP$7)-$G$10,($E$10+$F$10))&lt;$E$10,DAY(AP$7)-$G$10&gt;=0),$D$10,"x"),
MID(Calc!$O11,DAY(AP$7),1))))),""),"")</f>
        <v/>
      </c>
      <c r="AQ19" s="137" t="str">
        <f>IFERROR(IF(MONTH(AQ$7)=$E$13,IF(AND($I19="",$J19=""),"",
IF(AND($I19&lt;&gt;"",$I19=$C$8),IF(AND(MOD(DAY(AQ$7)-$G$8,($E$8+$F$8))&lt;$E$8,DAY(AQ$7)-$G$8&gt;=0),$D$8,"x"),
IF(AND($I19&lt;&gt;"",$I19=$C$9),IF(AND(MOD(DAY(AQ$7)-$G$9,($E$9+$F$9))&lt;$E$9, DAY(AQ$7)-$G$9&gt;=0),$D$9,"x"),
IF(AND($I19&lt;&gt;"",$I19=$C$10),IF(AND(MOD(DAY(AQ$7)-$G$10,($E$10+$F$10))&lt;$E$10,DAY(AQ$7)-$G$10&gt;=0),$D$10,"x"),
MID(Calc!$O11,DAY(AQ$7),1))))),""),"")</f>
        <v/>
      </c>
      <c r="AR19" s="137" t="str">
        <f>IFERROR(IF(MONTH(AR$7)=$E$13,IF(AND($I19="",$J19=""),"",
IF(AND($I19&lt;&gt;"",$I19=$C$8),IF(AND(MOD(DAY(AR$7)-$G$8,($E$8+$F$8))&lt;$E$8,DAY(AR$7)-$G$8&gt;=0),$D$8,"x"),
IF(AND($I19&lt;&gt;"",$I19=$C$9),IF(AND(MOD(DAY(AR$7)-$G$9,($E$9+$F$9))&lt;$E$9, DAY(AR$7)-$G$9&gt;=0),$D$9,"x"),
IF(AND($I19&lt;&gt;"",$I19=$C$10),IF(AND(MOD(DAY(AR$7)-$G$10,($E$10+$F$10))&lt;$E$10,DAY(AR$7)-$G$10&gt;=0),$D$10,"x"),
MID(Calc!$O11,DAY(AR$7),1))))),""),"")</f>
        <v/>
      </c>
      <c r="AS19" s="137" t="str">
        <f>IFERROR(IF(MONTH(AS$7)=$E$13,IF(AND($I19="",$J19=""),"",
IF(AND($I19&lt;&gt;"",$I19=$C$8),IF(AND(MOD(DAY(AS$7)-$G$8,($E$8+$F$8))&lt;$E$8,DAY(AS$7)-$G$8&gt;=0),$D$8,"x"),
IF(AND($I19&lt;&gt;"",$I19=$C$9),IF(AND(MOD(DAY(AS$7)-$G$9,($E$9+$F$9))&lt;$E$9, DAY(AS$7)-$G$9&gt;=0),$D$9,"x"),
IF(AND($I19&lt;&gt;"",$I19=$C$10),IF(AND(MOD(DAY(AS$7)-$G$10,($E$10+$F$10))&lt;$E$10,DAY(AS$7)-$G$10&gt;=0),$D$10,"x"),
MID(Calc!$O11,DAY(AS$7),1))))),""),"")</f>
        <v/>
      </c>
      <c r="AT19" s="137" t="str">
        <f>IFERROR(IF(MONTH(AT$7)=$E$13,IF(AND($I19="",$J19=""),"",
IF(AND($I19&lt;&gt;"",$I19=$C$8),IF(AND(MOD(DAY(AT$7)-$G$8,($E$8+$F$8))&lt;$E$8,DAY(AT$7)-$G$8&gt;=0),$D$8,"x"),
IF(AND($I19&lt;&gt;"",$I19=$C$9),IF(AND(MOD(DAY(AT$7)-$G$9,($E$9+$F$9))&lt;$E$9, DAY(AT$7)-$G$9&gt;=0),$D$9,"x"),
IF(AND($I19&lt;&gt;"",$I19=$C$10),IF(AND(MOD(DAY(AT$7)-$G$10,($E$10+$F$10))&lt;$E$10,DAY(AT$7)-$G$10&gt;=0),$D$10,"x"),
MID(Calc!$O11,DAY(AT$7),1))))),""),"")</f>
        <v/>
      </c>
      <c r="AU19" s="137" t="str">
        <f>IFERROR(IF(MONTH(AU$7)=$E$13,IF(AND($I19="",$J19=""),"",
IF(AND($I19&lt;&gt;"",$I19=$C$8),IF(AND(MOD(DAY(AU$7)-$G$8,($E$8+$F$8))&lt;$E$8,DAY(AU$7)-$G$8&gt;=0),$D$8,"x"),
IF(AND($I19&lt;&gt;"",$I19=$C$9),IF(AND(MOD(DAY(AU$7)-$G$9,($E$9+$F$9))&lt;$E$9, DAY(AU$7)-$G$9&gt;=0),$D$9,"x"),
IF(AND($I19&lt;&gt;"",$I19=$C$10),IF(AND(MOD(DAY(AU$7)-$G$10,($E$10+$F$10))&lt;$E$10,DAY(AU$7)-$G$10&gt;=0),$D$10,"x"),
MID(Calc!$O11,DAY(AU$7),1))))),""),"")</f>
        <v/>
      </c>
      <c r="AV19" s="137" t="str">
        <f>IFERROR(IF(MONTH(AV$7)=$E$13,IF(AND($I19="",$J19=""),"",
IF(AND($I19&lt;&gt;"",$I19=$C$8),IF(AND(MOD(DAY(AV$7)-$G$8,($E$8+$F$8))&lt;$E$8,DAY(AV$7)-$G$8&gt;=0),$D$8,"x"),
IF(AND($I19&lt;&gt;"",$I19=$C$9),IF(AND(MOD(DAY(AV$7)-$G$9,($E$9+$F$9))&lt;$E$9, DAY(AV$7)-$G$9&gt;=0),$D$9,"x"),
IF(AND($I19&lt;&gt;"",$I19=$C$10),IF(AND(MOD(DAY(AV$7)-$G$10,($E$10+$F$10))&lt;$E$10,DAY(AV$7)-$G$10&gt;=0),$D$10,"x"),
MID(Calc!$O11,DAY(AV$7),1))))),""),"")</f>
        <v/>
      </c>
      <c r="AW19" s="114"/>
    </row>
    <row r="20" spans="2:49" ht="20.100000000000001" customHeight="1">
      <c r="B20" s="130"/>
      <c r="C20" s="116"/>
      <c r="D20" s="116"/>
      <c r="E20" s="116"/>
      <c r="F20" s="116"/>
      <c r="G20" s="116"/>
      <c r="H20" s="116"/>
      <c r="I20" s="138"/>
      <c r="J20" s="138"/>
      <c r="K20" s="138"/>
      <c r="L20" s="137" t="str">
        <f>IFERROR(IF(MONTH(L$7)=$E$13,IF(AND($I20="",$J20=""),"",
IF(AND($I20&lt;&gt;"",$I20=$C$8),IF(AND(MOD(DAY(L$7)-$G$8,($E$8+$F$8))&lt;$E$8,DAY(L$7)-$G$8&gt;=0),$D$8,"x"),
IF(AND($I20&lt;&gt;"",$I20=$C$9),IF(AND(MOD(DAY(L$7)-$G$9,($E$9+$F$9))&lt;$E$9, DAY(L$7)-$G$9&gt;=0),$D$9,"x"),
IF(AND($I20&lt;&gt;"",$I20=$C$10),IF(AND(MOD(DAY(L$7)-$G$10,($E$10+$F$10))&lt;$E$10,DAY(L$7)-$G$10&gt;=0),$D$10,"x"),
MID(Calc!$O12,DAY(L$7),1))))),""),"")</f>
        <v/>
      </c>
      <c r="M20" s="137" t="str">
        <f>IFERROR(IF(MONTH(M$7)=$E$13,IF(AND($I20="",$J20=""),"",
IF(AND($I20&lt;&gt;"",$I20=$C$8),IF(AND(MOD(DAY(M$7)-$G$8,($E$8+$F$8))&lt;$E$8,DAY(M$7)-$G$8&gt;=0),$D$8,"x"),
IF(AND($I20&lt;&gt;"",$I20=$C$9),IF(AND(MOD(DAY(M$7)-$G$9,($E$9+$F$9))&lt;$E$9, DAY(M$7)-$G$9&gt;=0),$D$9,"x"),
IF(AND($I20&lt;&gt;"",$I20=$C$10),IF(AND(MOD(DAY(M$7)-$G$10,($E$10+$F$10))&lt;$E$10,DAY(M$7)-$G$10&gt;=0),$D$10,"x"),
MID(Calc!$O12,DAY(M$7),1))))),""),"")</f>
        <v/>
      </c>
      <c r="N20" s="137" t="str">
        <f>IFERROR(IF(MONTH(N$7)=$E$13,IF(AND($I20="",$J20=""),"",
IF(AND($I20&lt;&gt;"",$I20=$C$8),IF(AND(MOD(DAY(N$7)-$G$8,($E$8+$F$8))&lt;$E$8,DAY(N$7)-$G$8&gt;=0),$D$8,"x"),
IF(AND($I20&lt;&gt;"",$I20=$C$9),IF(AND(MOD(DAY(N$7)-$G$9,($E$9+$F$9))&lt;$E$9, DAY(N$7)-$G$9&gt;=0),$D$9,"x"),
IF(AND($I20&lt;&gt;"",$I20=$C$10),IF(AND(MOD(DAY(N$7)-$G$10,($E$10+$F$10))&lt;$E$10,DAY(N$7)-$G$10&gt;=0),$D$10,"x"),
MID(Calc!$O12,DAY(N$7),1))))),""),"")</f>
        <v/>
      </c>
      <c r="O20" s="137" t="str">
        <f>IFERROR(IF(MONTH(O$7)=$E$13,IF(AND($I20="",$J20=""),"",
IF(AND($I20&lt;&gt;"",$I20=$C$8),IF(AND(MOD(DAY(O$7)-$G$8,($E$8+$F$8))&lt;$E$8,DAY(O$7)-$G$8&gt;=0),$D$8,"x"),
IF(AND($I20&lt;&gt;"",$I20=$C$9),IF(AND(MOD(DAY(O$7)-$G$9,($E$9+$F$9))&lt;$E$9, DAY(O$7)-$G$9&gt;=0),$D$9,"x"),
IF(AND($I20&lt;&gt;"",$I20=$C$10),IF(AND(MOD(DAY(O$7)-$G$10,($E$10+$F$10))&lt;$E$10,DAY(O$7)-$G$10&gt;=0),$D$10,"x"),
MID(Calc!$O12,DAY(O$7),1))))),""),"")</f>
        <v/>
      </c>
      <c r="P20" s="137" t="str">
        <f>IFERROR(IF(MONTH(P$7)=$E$13,IF(AND($I20="",$J20=""),"",
IF(AND($I20&lt;&gt;"",$I20=$C$8),IF(AND(MOD(DAY(P$7)-$G$8,($E$8+$F$8))&lt;$E$8,DAY(P$7)-$G$8&gt;=0),$D$8,"x"),
IF(AND($I20&lt;&gt;"",$I20=$C$9),IF(AND(MOD(DAY(P$7)-$G$9,($E$9+$F$9))&lt;$E$9, DAY(P$7)-$G$9&gt;=0),$D$9,"x"),
IF(AND($I20&lt;&gt;"",$I20=$C$10),IF(AND(MOD(DAY(P$7)-$G$10,($E$10+$F$10))&lt;$E$10,DAY(P$7)-$G$10&gt;=0),$D$10,"x"),
MID(Calc!$O12,DAY(P$7),1))))),""),"")</f>
        <v/>
      </c>
      <c r="Q20" s="137" t="str">
        <f>IFERROR(IF(MONTH(Q$7)=$E$13,IF(AND($I20="",$J20=""),"",
IF(AND($I20&lt;&gt;"",$I20=$C$8),IF(AND(MOD(DAY(Q$7)-$G$8,($E$8+$F$8))&lt;$E$8,DAY(Q$7)-$G$8&gt;=0),$D$8,"x"),
IF(AND($I20&lt;&gt;"",$I20=$C$9),IF(AND(MOD(DAY(Q$7)-$G$9,($E$9+$F$9))&lt;$E$9, DAY(Q$7)-$G$9&gt;=0),$D$9,"x"),
IF(AND($I20&lt;&gt;"",$I20=$C$10),IF(AND(MOD(DAY(Q$7)-$G$10,($E$10+$F$10))&lt;$E$10,DAY(Q$7)-$G$10&gt;=0),$D$10,"x"),
MID(Calc!$O12,DAY(Q$7),1))))),""),"")</f>
        <v/>
      </c>
      <c r="R20" s="137" t="str">
        <f>IFERROR(IF(MONTH(R$7)=$E$13,IF(AND($I20="",$J20=""),"",
IF(AND($I20&lt;&gt;"",$I20=$C$8),IF(AND(MOD(DAY(R$7)-$G$8,($E$8+$F$8))&lt;$E$8,DAY(R$7)-$G$8&gt;=0),$D$8,"x"),
IF(AND($I20&lt;&gt;"",$I20=$C$9),IF(AND(MOD(DAY(R$7)-$G$9,($E$9+$F$9))&lt;$E$9, DAY(R$7)-$G$9&gt;=0),$D$9,"x"),
IF(AND($I20&lt;&gt;"",$I20=$C$10),IF(AND(MOD(DAY(R$7)-$G$10,($E$10+$F$10))&lt;$E$10,DAY(R$7)-$G$10&gt;=0),$D$10,"x"),
MID(Calc!$O12,DAY(R$7),1))))),""),"")</f>
        <v/>
      </c>
      <c r="S20" s="137" t="str">
        <f>IFERROR(IF(MONTH(S$7)=$E$13,IF(AND($I20="",$J20=""),"",
IF(AND($I20&lt;&gt;"",$I20=$C$8),IF(AND(MOD(DAY(S$7)-$G$8,($E$8+$F$8))&lt;$E$8,DAY(S$7)-$G$8&gt;=0),$D$8,"x"),
IF(AND($I20&lt;&gt;"",$I20=$C$9),IF(AND(MOD(DAY(S$7)-$G$9,($E$9+$F$9))&lt;$E$9, DAY(S$7)-$G$9&gt;=0),$D$9,"x"),
IF(AND($I20&lt;&gt;"",$I20=$C$10),IF(AND(MOD(DAY(S$7)-$G$10,($E$10+$F$10))&lt;$E$10,DAY(S$7)-$G$10&gt;=0),$D$10,"x"),
MID(Calc!$O12,DAY(S$7),1))))),""),"")</f>
        <v/>
      </c>
      <c r="T20" s="137" t="str">
        <f>IFERROR(IF(MONTH(T$7)=$E$13,IF(AND($I20="",$J20=""),"",
IF(AND($I20&lt;&gt;"",$I20=$C$8),IF(AND(MOD(DAY(T$7)-$G$8,($E$8+$F$8))&lt;$E$8,DAY(T$7)-$G$8&gt;=0),$D$8,"x"),
IF(AND($I20&lt;&gt;"",$I20=$C$9),IF(AND(MOD(DAY(T$7)-$G$9,($E$9+$F$9))&lt;$E$9, DAY(T$7)-$G$9&gt;=0),$D$9,"x"),
IF(AND($I20&lt;&gt;"",$I20=$C$10),IF(AND(MOD(DAY(T$7)-$G$10,($E$10+$F$10))&lt;$E$10,DAY(T$7)-$G$10&gt;=0),$D$10,"x"),
MID(Calc!$O12,DAY(T$7),1))))),""),"")</f>
        <v/>
      </c>
      <c r="U20" s="137" t="str">
        <f>IFERROR(IF(MONTH(U$7)=$E$13,IF(AND($I20="",$J20=""),"",
IF(AND($I20&lt;&gt;"",$I20=$C$8),IF(AND(MOD(DAY(U$7)-$G$8,($E$8+$F$8))&lt;$E$8,DAY(U$7)-$G$8&gt;=0),$D$8,"x"),
IF(AND($I20&lt;&gt;"",$I20=$C$9),IF(AND(MOD(DAY(U$7)-$G$9,($E$9+$F$9))&lt;$E$9, DAY(U$7)-$G$9&gt;=0),$D$9,"x"),
IF(AND($I20&lt;&gt;"",$I20=$C$10),IF(AND(MOD(DAY(U$7)-$G$10,($E$10+$F$10))&lt;$E$10,DAY(U$7)-$G$10&gt;=0),$D$10,"x"),
MID(Calc!$O12,DAY(U$7),1))))),""),"")</f>
        <v/>
      </c>
      <c r="V20" s="137" t="str">
        <f>IFERROR(IF(MONTH(V$7)=$E$13,IF(AND($I20="",$J20=""),"",
IF(AND($I20&lt;&gt;"",$I20=$C$8),IF(AND(MOD(DAY(V$7)-$G$8,($E$8+$F$8))&lt;$E$8,DAY(V$7)-$G$8&gt;=0),$D$8,"x"),
IF(AND($I20&lt;&gt;"",$I20=$C$9),IF(AND(MOD(DAY(V$7)-$G$9,($E$9+$F$9))&lt;$E$9, DAY(V$7)-$G$9&gt;=0),$D$9,"x"),
IF(AND($I20&lt;&gt;"",$I20=$C$10),IF(AND(MOD(DAY(V$7)-$G$10,($E$10+$F$10))&lt;$E$10,DAY(V$7)-$G$10&gt;=0),$D$10,"x"),
MID(Calc!$O12,DAY(V$7),1))))),""),"")</f>
        <v/>
      </c>
      <c r="W20" s="137" t="str">
        <f>IFERROR(IF(MONTH(W$7)=$E$13,IF(AND($I20="",$J20=""),"",
IF(AND($I20&lt;&gt;"",$I20=$C$8),IF(AND(MOD(DAY(W$7)-$G$8,($E$8+$F$8))&lt;$E$8,DAY(W$7)-$G$8&gt;=0),$D$8,"x"),
IF(AND($I20&lt;&gt;"",$I20=$C$9),IF(AND(MOD(DAY(W$7)-$G$9,($E$9+$F$9))&lt;$E$9, DAY(W$7)-$G$9&gt;=0),$D$9,"x"),
IF(AND($I20&lt;&gt;"",$I20=$C$10),IF(AND(MOD(DAY(W$7)-$G$10,($E$10+$F$10))&lt;$E$10,DAY(W$7)-$G$10&gt;=0),$D$10,"x"),
MID(Calc!$O12,DAY(W$7),1))))),""),"")</f>
        <v/>
      </c>
      <c r="X20" s="137" t="str">
        <f>IFERROR(IF(MONTH(X$7)=$E$13,IF(AND($I20="",$J20=""),"",
IF(AND($I20&lt;&gt;"",$I20=$C$8),IF(AND(MOD(DAY(X$7)-$G$8,($E$8+$F$8))&lt;$E$8,DAY(X$7)-$G$8&gt;=0),$D$8,"x"),
IF(AND($I20&lt;&gt;"",$I20=$C$9),IF(AND(MOD(DAY(X$7)-$G$9,($E$9+$F$9))&lt;$E$9, DAY(X$7)-$G$9&gt;=0),$D$9,"x"),
IF(AND($I20&lt;&gt;"",$I20=$C$10),IF(AND(MOD(DAY(X$7)-$G$10,($E$10+$F$10))&lt;$E$10,DAY(X$7)-$G$10&gt;=0),$D$10,"x"),
MID(Calc!$O12,DAY(X$7),1))))),""),"")</f>
        <v/>
      </c>
      <c r="Y20" s="137" t="str">
        <f>IFERROR(IF(MONTH(Y$7)=$E$13,IF(AND($I20="",$J20=""),"",
IF(AND($I20&lt;&gt;"",$I20=$C$8),IF(AND(MOD(DAY(Y$7)-$G$8,($E$8+$F$8))&lt;$E$8,DAY(Y$7)-$G$8&gt;=0),$D$8,"x"),
IF(AND($I20&lt;&gt;"",$I20=$C$9),IF(AND(MOD(DAY(Y$7)-$G$9,($E$9+$F$9))&lt;$E$9, DAY(Y$7)-$G$9&gt;=0),$D$9,"x"),
IF(AND($I20&lt;&gt;"",$I20=$C$10),IF(AND(MOD(DAY(Y$7)-$G$10,($E$10+$F$10))&lt;$E$10,DAY(Y$7)-$G$10&gt;=0),$D$10,"x"),
MID(Calc!$O12,DAY(Y$7),1))))),""),"")</f>
        <v/>
      </c>
      <c r="Z20" s="137" t="str">
        <f>IFERROR(IF(MONTH(Z$7)=$E$13,IF(AND($I20="",$J20=""),"",
IF(AND($I20&lt;&gt;"",$I20=$C$8),IF(AND(MOD(DAY(Z$7)-$G$8,($E$8+$F$8))&lt;$E$8,DAY(Z$7)-$G$8&gt;=0),$D$8,"x"),
IF(AND($I20&lt;&gt;"",$I20=$C$9),IF(AND(MOD(DAY(Z$7)-$G$9,($E$9+$F$9))&lt;$E$9, DAY(Z$7)-$G$9&gt;=0),$D$9,"x"),
IF(AND($I20&lt;&gt;"",$I20=$C$10),IF(AND(MOD(DAY(Z$7)-$G$10,($E$10+$F$10))&lt;$E$10,DAY(Z$7)-$G$10&gt;=0),$D$10,"x"),
MID(Calc!$O12,DAY(Z$7),1))))),""),"")</f>
        <v/>
      </c>
      <c r="AA20" s="137" t="str">
        <f>IFERROR(IF(MONTH(AA$7)=$E$13,IF(AND($I20="",$J20=""),"",
IF(AND($I20&lt;&gt;"",$I20=$C$8),IF(AND(MOD(DAY(AA$7)-$G$8,($E$8+$F$8))&lt;$E$8,DAY(AA$7)-$G$8&gt;=0),$D$8,"x"),
IF(AND($I20&lt;&gt;"",$I20=$C$9),IF(AND(MOD(DAY(AA$7)-$G$9,($E$9+$F$9))&lt;$E$9, DAY(AA$7)-$G$9&gt;=0),$D$9,"x"),
IF(AND($I20&lt;&gt;"",$I20=$C$10),IF(AND(MOD(DAY(AA$7)-$G$10,($E$10+$F$10))&lt;$E$10,DAY(AA$7)-$G$10&gt;=0),$D$10,"x"),
MID(Calc!$O12,DAY(AA$7),1))))),""),"")</f>
        <v/>
      </c>
      <c r="AB20" s="137" t="str">
        <f>IFERROR(IF(MONTH(AB$7)=$E$13,IF(AND($I20="",$J20=""),"",
IF(AND($I20&lt;&gt;"",$I20=$C$8),IF(AND(MOD(DAY(AB$7)-$G$8,($E$8+$F$8))&lt;$E$8,DAY(AB$7)-$G$8&gt;=0),$D$8,"x"),
IF(AND($I20&lt;&gt;"",$I20=$C$9),IF(AND(MOD(DAY(AB$7)-$G$9,($E$9+$F$9))&lt;$E$9, DAY(AB$7)-$G$9&gt;=0),$D$9,"x"),
IF(AND($I20&lt;&gt;"",$I20=$C$10),IF(AND(MOD(DAY(AB$7)-$G$10,($E$10+$F$10))&lt;$E$10,DAY(AB$7)-$G$10&gt;=0),$D$10,"x"),
MID(Calc!$O12,DAY(AB$7),1))))),""),"")</f>
        <v/>
      </c>
      <c r="AC20" s="137" t="str">
        <f>IFERROR(IF(MONTH(AC$7)=$E$13,IF(AND($I20="",$J20=""),"",
IF(AND($I20&lt;&gt;"",$I20=$C$8),IF(AND(MOD(DAY(AC$7)-$G$8,($E$8+$F$8))&lt;$E$8,DAY(AC$7)-$G$8&gt;=0),$D$8,"x"),
IF(AND($I20&lt;&gt;"",$I20=$C$9),IF(AND(MOD(DAY(AC$7)-$G$9,($E$9+$F$9))&lt;$E$9, DAY(AC$7)-$G$9&gt;=0),$D$9,"x"),
IF(AND($I20&lt;&gt;"",$I20=$C$10),IF(AND(MOD(DAY(AC$7)-$G$10,($E$10+$F$10))&lt;$E$10,DAY(AC$7)-$G$10&gt;=0),$D$10,"x"),
MID(Calc!$O12,DAY(AC$7),1))))),""),"")</f>
        <v/>
      </c>
      <c r="AD20" s="137" t="str">
        <f>IFERROR(IF(MONTH(AD$7)=$E$13,IF(AND($I20="",$J20=""),"",
IF(AND($I20&lt;&gt;"",$I20=$C$8),IF(AND(MOD(DAY(AD$7)-$G$8,($E$8+$F$8))&lt;$E$8,DAY(AD$7)-$G$8&gt;=0),$D$8,"x"),
IF(AND($I20&lt;&gt;"",$I20=$C$9),IF(AND(MOD(DAY(AD$7)-$G$9,($E$9+$F$9))&lt;$E$9, DAY(AD$7)-$G$9&gt;=0),$D$9,"x"),
IF(AND($I20&lt;&gt;"",$I20=$C$10),IF(AND(MOD(DAY(AD$7)-$G$10,($E$10+$F$10))&lt;$E$10,DAY(AD$7)-$G$10&gt;=0),$D$10,"x"),
MID(Calc!$O12,DAY(AD$7),1))))),""),"")</f>
        <v/>
      </c>
      <c r="AE20" s="137" t="str">
        <f>IFERROR(IF(MONTH(AE$7)=$E$13,IF(AND($I20="",$J20=""),"",
IF(AND($I20&lt;&gt;"",$I20=$C$8),IF(AND(MOD(DAY(AE$7)-$G$8,($E$8+$F$8))&lt;$E$8,DAY(AE$7)-$G$8&gt;=0),$D$8,"x"),
IF(AND($I20&lt;&gt;"",$I20=$C$9),IF(AND(MOD(DAY(AE$7)-$G$9,($E$9+$F$9))&lt;$E$9, DAY(AE$7)-$G$9&gt;=0),$D$9,"x"),
IF(AND($I20&lt;&gt;"",$I20=$C$10),IF(AND(MOD(DAY(AE$7)-$G$10,($E$10+$F$10))&lt;$E$10,DAY(AE$7)-$G$10&gt;=0),$D$10,"x"),
MID(Calc!$O12,DAY(AE$7),1))))),""),"")</f>
        <v/>
      </c>
      <c r="AF20" s="137" t="str">
        <f>IFERROR(IF(MONTH(AF$7)=$E$13,IF(AND($I20="",$J20=""),"",
IF(AND($I20&lt;&gt;"",$I20=$C$8),IF(AND(MOD(DAY(AF$7)-$G$8,($E$8+$F$8))&lt;$E$8,DAY(AF$7)-$G$8&gt;=0),$D$8,"x"),
IF(AND($I20&lt;&gt;"",$I20=$C$9),IF(AND(MOD(DAY(AF$7)-$G$9,($E$9+$F$9))&lt;$E$9, DAY(AF$7)-$G$9&gt;=0),$D$9,"x"),
IF(AND($I20&lt;&gt;"",$I20=$C$10),IF(AND(MOD(DAY(AF$7)-$G$10,($E$10+$F$10))&lt;$E$10,DAY(AF$7)-$G$10&gt;=0),$D$10,"x"),
MID(Calc!$O12,DAY(AF$7),1))))),""),"")</f>
        <v/>
      </c>
      <c r="AG20" s="137" t="str">
        <f>IFERROR(IF(MONTH(AG$7)=$E$13,IF(AND($I20="",$J20=""),"",
IF(AND($I20&lt;&gt;"",$I20=$C$8),IF(AND(MOD(DAY(AG$7)-$G$8,($E$8+$F$8))&lt;$E$8,DAY(AG$7)-$G$8&gt;=0),$D$8,"x"),
IF(AND($I20&lt;&gt;"",$I20=$C$9),IF(AND(MOD(DAY(AG$7)-$G$9,($E$9+$F$9))&lt;$E$9, DAY(AG$7)-$G$9&gt;=0),$D$9,"x"),
IF(AND($I20&lt;&gt;"",$I20=$C$10),IF(AND(MOD(DAY(AG$7)-$G$10,($E$10+$F$10))&lt;$E$10,DAY(AG$7)-$G$10&gt;=0),$D$10,"x"),
MID(Calc!$O12,DAY(AG$7),1))))),""),"")</f>
        <v/>
      </c>
      <c r="AH20" s="137" t="str">
        <f>IFERROR(IF(MONTH(AH$7)=$E$13,IF(AND($I20="",$J20=""),"",
IF(AND($I20&lt;&gt;"",$I20=$C$8),IF(AND(MOD(DAY(AH$7)-$G$8,($E$8+$F$8))&lt;$E$8,DAY(AH$7)-$G$8&gt;=0),$D$8,"x"),
IF(AND($I20&lt;&gt;"",$I20=$C$9),IF(AND(MOD(DAY(AH$7)-$G$9,($E$9+$F$9))&lt;$E$9, DAY(AH$7)-$G$9&gt;=0),$D$9,"x"),
IF(AND($I20&lt;&gt;"",$I20=$C$10),IF(AND(MOD(DAY(AH$7)-$G$10,($E$10+$F$10))&lt;$E$10,DAY(AH$7)-$G$10&gt;=0),$D$10,"x"),
MID(Calc!$O12,DAY(AH$7),1))))),""),"")</f>
        <v/>
      </c>
      <c r="AI20" s="137" t="str">
        <f>IFERROR(IF(MONTH(AI$7)=$E$13,IF(AND($I20="",$J20=""),"",
IF(AND($I20&lt;&gt;"",$I20=$C$8),IF(AND(MOD(DAY(AI$7)-$G$8,($E$8+$F$8))&lt;$E$8,DAY(AI$7)-$G$8&gt;=0),$D$8,"x"),
IF(AND($I20&lt;&gt;"",$I20=$C$9),IF(AND(MOD(DAY(AI$7)-$G$9,($E$9+$F$9))&lt;$E$9, DAY(AI$7)-$G$9&gt;=0),$D$9,"x"),
IF(AND($I20&lt;&gt;"",$I20=$C$10),IF(AND(MOD(DAY(AI$7)-$G$10,($E$10+$F$10))&lt;$E$10,DAY(AI$7)-$G$10&gt;=0),$D$10,"x"),
MID(Calc!$O12,DAY(AI$7),1))))),""),"")</f>
        <v/>
      </c>
      <c r="AJ20" s="137" t="str">
        <f>IFERROR(IF(MONTH(AJ$7)=$E$13,IF(AND($I20="",$J20=""),"",
IF(AND($I20&lt;&gt;"",$I20=$C$8),IF(AND(MOD(DAY(AJ$7)-$G$8,($E$8+$F$8))&lt;$E$8,DAY(AJ$7)-$G$8&gt;=0),$D$8,"x"),
IF(AND($I20&lt;&gt;"",$I20=$C$9),IF(AND(MOD(DAY(AJ$7)-$G$9,($E$9+$F$9))&lt;$E$9, DAY(AJ$7)-$G$9&gt;=0),$D$9,"x"),
IF(AND($I20&lt;&gt;"",$I20=$C$10),IF(AND(MOD(DAY(AJ$7)-$G$10,($E$10+$F$10))&lt;$E$10,DAY(AJ$7)-$G$10&gt;=0),$D$10,"x"),
MID(Calc!$O12,DAY(AJ$7),1))))),""),"")</f>
        <v/>
      </c>
      <c r="AK20" s="137" t="str">
        <f>IFERROR(IF(MONTH(AK$7)=$E$13,IF(AND($I20="",$J20=""),"",
IF(AND($I20&lt;&gt;"",$I20=$C$8),IF(AND(MOD(DAY(AK$7)-$G$8,($E$8+$F$8))&lt;$E$8,DAY(AK$7)-$G$8&gt;=0),$D$8,"x"),
IF(AND($I20&lt;&gt;"",$I20=$C$9),IF(AND(MOD(DAY(AK$7)-$G$9,($E$9+$F$9))&lt;$E$9, DAY(AK$7)-$G$9&gt;=0),$D$9,"x"),
IF(AND($I20&lt;&gt;"",$I20=$C$10),IF(AND(MOD(DAY(AK$7)-$G$10,($E$10+$F$10))&lt;$E$10,DAY(AK$7)-$G$10&gt;=0),$D$10,"x"),
MID(Calc!$O12,DAY(AK$7),1))))),""),"")</f>
        <v/>
      </c>
      <c r="AL20" s="137" t="str">
        <f>IFERROR(IF(MONTH(AL$7)=$E$13,IF(AND($I20="",$J20=""),"",
IF(AND($I20&lt;&gt;"",$I20=$C$8),IF(AND(MOD(DAY(AL$7)-$G$8,($E$8+$F$8))&lt;$E$8,DAY(AL$7)-$G$8&gt;=0),$D$8,"x"),
IF(AND($I20&lt;&gt;"",$I20=$C$9),IF(AND(MOD(DAY(AL$7)-$G$9,($E$9+$F$9))&lt;$E$9, DAY(AL$7)-$G$9&gt;=0),$D$9,"x"),
IF(AND($I20&lt;&gt;"",$I20=$C$10),IF(AND(MOD(DAY(AL$7)-$G$10,($E$10+$F$10))&lt;$E$10,DAY(AL$7)-$G$10&gt;=0),$D$10,"x"),
MID(Calc!$O12,DAY(AL$7),1))))),""),"")</f>
        <v/>
      </c>
      <c r="AM20" s="137" t="str">
        <f>IFERROR(IF(MONTH(AM$7)=$E$13,IF(AND($I20="",$J20=""),"",
IF(AND($I20&lt;&gt;"",$I20=$C$8),IF(AND(MOD(DAY(AM$7)-$G$8,($E$8+$F$8))&lt;$E$8,DAY(AM$7)-$G$8&gt;=0),$D$8,"x"),
IF(AND($I20&lt;&gt;"",$I20=$C$9),IF(AND(MOD(DAY(AM$7)-$G$9,($E$9+$F$9))&lt;$E$9, DAY(AM$7)-$G$9&gt;=0),$D$9,"x"),
IF(AND($I20&lt;&gt;"",$I20=$C$10),IF(AND(MOD(DAY(AM$7)-$G$10,($E$10+$F$10))&lt;$E$10,DAY(AM$7)-$G$10&gt;=0),$D$10,"x"),
MID(Calc!$O12,DAY(AM$7),1))))),""),"")</f>
        <v/>
      </c>
      <c r="AN20" s="137" t="str">
        <f>IFERROR(IF(MONTH(AN$7)=$E$13,IF(AND($I20="",$J20=""),"",
IF(AND($I20&lt;&gt;"",$I20=$C$8),IF(AND(MOD(DAY(AN$7)-$G$8,($E$8+$F$8))&lt;$E$8,DAY(AN$7)-$G$8&gt;=0),$D$8,"x"),
IF(AND($I20&lt;&gt;"",$I20=$C$9),IF(AND(MOD(DAY(AN$7)-$G$9,($E$9+$F$9))&lt;$E$9, DAY(AN$7)-$G$9&gt;=0),$D$9,"x"),
IF(AND($I20&lt;&gt;"",$I20=$C$10),IF(AND(MOD(DAY(AN$7)-$G$10,($E$10+$F$10))&lt;$E$10,DAY(AN$7)-$G$10&gt;=0),$D$10,"x"),
MID(Calc!$O12,DAY(AN$7),1))))),""),"")</f>
        <v/>
      </c>
      <c r="AO20" s="137" t="str">
        <f>IFERROR(IF(MONTH(AO$7)=$E$13,IF(AND($I20="",$J20=""),"",
IF(AND($I20&lt;&gt;"",$I20=$C$8),IF(AND(MOD(DAY(AO$7)-$G$8,($E$8+$F$8))&lt;$E$8,DAY(AO$7)-$G$8&gt;=0),$D$8,"x"),
IF(AND($I20&lt;&gt;"",$I20=$C$9),IF(AND(MOD(DAY(AO$7)-$G$9,($E$9+$F$9))&lt;$E$9, DAY(AO$7)-$G$9&gt;=0),$D$9,"x"),
IF(AND($I20&lt;&gt;"",$I20=$C$10),IF(AND(MOD(DAY(AO$7)-$G$10,($E$10+$F$10))&lt;$E$10,DAY(AO$7)-$G$10&gt;=0),$D$10,"x"),
MID(Calc!$O12,DAY(AO$7),1))))),""),"")</f>
        <v/>
      </c>
      <c r="AP20" s="137" t="str">
        <f>IFERROR(IF(MONTH(AP$7)=$E$13,IF(AND($I20="",$J20=""),"",
IF(AND($I20&lt;&gt;"",$I20=$C$8),IF(AND(MOD(DAY(AP$7)-$G$8,($E$8+$F$8))&lt;$E$8,DAY(AP$7)-$G$8&gt;=0),$D$8,"x"),
IF(AND($I20&lt;&gt;"",$I20=$C$9),IF(AND(MOD(DAY(AP$7)-$G$9,($E$9+$F$9))&lt;$E$9, DAY(AP$7)-$G$9&gt;=0),$D$9,"x"),
IF(AND($I20&lt;&gt;"",$I20=$C$10),IF(AND(MOD(DAY(AP$7)-$G$10,($E$10+$F$10))&lt;$E$10,DAY(AP$7)-$G$10&gt;=0),$D$10,"x"),
MID(Calc!$O12,DAY(AP$7),1))))),""),"")</f>
        <v/>
      </c>
      <c r="AQ20" s="137" t="str">
        <f>IFERROR(IF(MONTH(AQ$7)=$E$13,IF(AND($I20="",$J20=""),"",
IF(AND($I20&lt;&gt;"",$I20=$C$8),IF(AND(MOD(DAY(AQ$7)-$G$8,($E$8+$F$8))&lt;$E$8,DAY(AQ$7)-$G$8&gt;=0),$D$8,"x"),
IF(AND($I20&lt;&gt;"",$I20=$C$9),IF(AND(MOD(DAY(AQ$7)-$G$9,($E$9+$F$9))&lt;$E$9, DAY(AQ$7)-$G$9&gt;=0),$D$9,"x"),
IF(AND($I20&lt;&gt;"",$I20=$C$10),IF(AND(MOD(DAY(AQ$7)-$G$10,($E$10+$F$10))&lt;$E$10,DAY(AQ$7)-$G$10&gt;=0),$D$10,"x"),
MID(Calc!$O12,DAY(AQ$7),1))))),""),"")</f>
        <v/>
      </c>
      <c r="AR20" s="137" t="str">
        <f>IFERROR(IF(MONTH(AR$7)=$E$13,IF(AND($I20="",$J20=""),"",
IF(AND($I20&lt;&gt;"",$I20=$C$8),IF(AND(MOD(DAY(AR$7)-$G$8,($E$8+$F$8))&lt;$E$8,DAY(AR$7)-$G$8&gt;=0),$D$8,"x"),
IF(AND($I20&lt;&gt;"",$I20=$C$9),IF(AND(MOD(DAY(AR$7)-$G$9,($E$9+$F$9))&lt;$E$9, DAY(AR$7)-$G$9&gt;=0),$D$9,"x"),
IF(AND($I20&lt;&gt;"",$I20=$C$10),IF(AND(MOD(DAY(AR$7)-$G$10,($E$10+$F$10))&lt;$E$10,DAY(AR$7)-$G$10&gt;=0),$D$10,"x"),
MID(Calc!$O12,DAY(AR$7),1))))),""),"")</f>
        <v/>
      </c>
      <c r="AS20" s="137" t="str">
        <f>IFERROR(IF(MONTH(AS$7)=$E$13,IF(AND($I20="",$J20=""),"",
IF(AND($I20&lt;&gt;"",$I20=$C$8),IF(AND(MOD(DAY(AS$7)-$G$8,($E$8+$F$8))&lt;$E$8,DAY(AS$7)-$G$8&gt;=0),$D$8,"x"),
IF(AND($I20&lt;&gt;"",$I20=$C$9),IF(AND(MOD(DAY(AS$7)-$G$9,($E$9+$F$9))&lt;$E$9, DAY(AS$7)-$G$9&gt;=0),$D$9,"x"),
IF(AND($I20&lt;&gt;"",$I20=$C$10),IF(AND(MOD(DAY(AS$7)-$G$10,($E$10+$F$10))&lt;$E$10,DAY(AS$7)-$G$10&gt;=0),$D$10,"x"),
MID(Calc!$O12,DAY(AS$7),1))))),""),"")</f>
        <v/>
      </c>
      <c r="AT20" s="137" t="str">
        <f>IFERROR(IF(MONTH(AT$7)=$E$13,IF(AND($I20="",$J20=""),"",
IF(AND($I20&lt;&gt;"",$I20=$C$8),IF(AND(MOD(DAY(AT$7)-$G$8,($E$8+$F$8))&lt;$E$8,DAY(AT$7)-$G$8&gt;=0),$D$8,"x"),
IF(AND($I20&lt;&gt;"",$I20=$C$9),IF(AND(MOD(DAY(AT$7)-$G$9,($E$9+$F$9))&lt;$E$9, DAY(AT$7)-$G$9&gt;=0),$D$9,"x"),
IF(AND($I20&lt;&gt;"",$I20=$C$10),IF(AND(MOD(DAY(AT$7)-$G$10,($E$10+$F$10))&lt;$E$10,DAY(AT$7)-$G$10&gt;=0),$D$10,"x"),
MID(Calc!$O12,DAY(AT$7),1))))),""),"")</f>
        <v/>
      </c>
      <c r="AU20" s="137" t="str">
        <f>IFERROR(IF(MONTH(AU$7)=$E$13,IF(AND($I20="",$J20=""),"",
IF(AND($I20&lt;&gt;"",$I20=$C$8),IF(AND(MOD(DAY(AU$7)-$G$8,($E$8+$F$8))&lt;$E$8,DAY(AU$7)-$G$8&gt;=0),$D$8,"x"),
IF(AND($I20&lt;&gt;"",$I20=$C$9),IF(AND(MOD(DAY(AU$7)-$G$9,($E$9+$F$9))&lt;$E$9, DAY(AU$7)-$G$9&gt;=0),$D$9,"x"),
IF(AND($I20&lt;&gt;"",$I20=$C$10),IF(AND(MOD(DAY(AU$7)-$G$10,($E$10+$F$10))&lt;$E$10,DAY(AU$7)-$G$10&gt;=0),$D$10,"x"),
MID(Calc!$O12,DAY(AU$7),1))))),""),"")</f>
        <v/>
      </c>
      <c r="AV20" s="137" t="str">
        <f>IFERROR(IF(MONTH(AV$7)=$E$13,IF(AND($I20="",$J20=""),"",
IF(AND($I20&lt;&gt;"",$I20=$C$8),IF(AND(MOD(DAY(AV$7)-$G$8,($E$8+$F$8))&lt;$E$8,DAY(AV$7)-$G$8&gt;=0),$D$8,"x"),
IF(AND($I20&lt;&gt;"",$I20=$C$9),IF(AND(MOD(DAY(AV$7)-$G$9,($E$9+$F$9))&lt;$E$9, DAY(AV$7)-$G$9&gt;=0),$D$9,"x"),
IF(AND($I20&lt;&gt;"",$I20=$C$10),IF(AND(MOD(DAY(AV$7)-$G$10,($E$10+$F$10))&lt;$E$10,DAY(AV$7)-$G$10&gt;=0),$D$10,"x"),
MID(Calc!$O12,DAY(AV$7),1))))),""),"")</f>
        <v/>
      </c>
      <c r="AW20" s="114"/>
    </row>
    <row r="21" spans="2:49" ht="20.100000000000001" customHeight="1">
      <c r="B21" s="130"/>
      <c r="C21" s="116"/>
      <c r="D21" s="116"/>
      <c r="E21" s="116"/>
      <c r="F21" s="116"/>
      <c r="G21" s="116"/>
      <c r="H21" s="116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114"/>
    </row>
    <row r="22" spans="2:49" ht="20.100000000000001" customHeight="1">
      <c r="B22" s="130"/>
      <c r="C22" s="116"/>
      <c r="D22" s="116"/>
      <c r="E22" s="116"/>
      <c r="F22" s="116"/>
      <c r="G22" s="116"/>
      <c r="H22" s="116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114"/>
    </row>
    <row r="23" spans="2:49" ht="20.100000000000001" customHeight="1">
      <c r="B23" s="130"/>
      <c r="C23" s="116"/>
      <c r="D23" s="116"/>
      <c r="E23" s="116"/>
      <c r="F23" s="116"/>
      <c r="G23" s="116"/>
      <c r="H23" s="116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114"/>
    </row>
    <row r="24" spans="2:49" ht="20.100000000000001" customHeight="1">
      <c r="B24" s="130"/>
      <c r="C24" s="116"/>
      <c r="D24" s="116"/>
      <c r="E24" s="116"/>
      <c r="F24" s="116"/>
      <c r="G24" s="116"/>
      <c r="H24" s="116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114"/>
    </row>
    <row r="25" spans="2:49" ht="20.100000000000001" customHeight="1">
      <c r="B25" s="130"/>
      <c r="C25" s="116"/>
      <c r="D25" s="116"/>
      <c r="E25" s="116"/>
      <c r="F25" s="116"/>
      <c r="G25" s="116"/>
      <c r="H25" s="116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114"/>
    </row>
    <row r="26" spans="2:49" ht="20.100000000000001" customHeight="1">
      <c r="B26" s="130"/>
      <c r="C26" s="116"/>
      <c r="D26" s="116"/>
      <c r="E26" s="116"/>
      <c r="F26" s="116"/>
      <c r="G26" s="116"/>
      <c r="H26" s="116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114"/>
    </row>
    <row r="27" spans="2:49" ht="20.100000000000001" customHeight="1">
      <c r="B27" s="130"/>
      <c r="C27" s="116"/>
      <c r="D27" s="116"/>
      <c r="E27" s="116"/>
      <c r="F27" s="116"/>
      <c r="G27" s="116"/>
      <c r="H27" s="116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114"/>
    </row>
    <row r="28" spans="2:49" ht="20.100000000000001" hidden="1" customHeight="1" outlineLevel="1">
      <c r="B28" s="130"/>
      <c r="C28" s="116"/>
      <c r="D28" s="116"/>
      <c r="E28" s="116"/>
      <c r="F28" s="116"/>
      <c r="G28" s="116"/>
      <c r="H28" s="116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114"/>
    </row>
    <row r="29" spans="2:49" ht="20.100000000000001" hidden="1" customHeight="1" outlineLevel="1">
      <c r="B29" s="130"/>
      <c r="C29" s="116"/>
      <c r="D29" s="116"/>
      <c r="E29" s="116"/>
      <c r="F29" s="116"/>
      <c r="G29" s="116"/>
      <c r="H29" s="116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114"/>
    </row>
    <row r="30" spans="2:49" ht="20.100000000000001" hidden="1" customHeight="1" outlineLevel="1">
      <c r="B30" s="130"/>
      <c r="C30" s="116"/>
      <c r="D30" s="116"/>
      <c r="E30" s="116"/>
      <c r="F30" s="116"/>
      <c r="G30" s="116"/>
      <c r="H30" s="116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114"/>
    </row>
    <row r="31" spans="2:49" ht="20.100000000000001" hidden="1" customHeight="1" outlineLevel="1">
      <c r="B31" s="130"/>
      <c r="C31" s="116"/>
      <c r="D31" s="116"/>
      <c r="E31" s="116"/>
      <c r="F31" s="116"/>
      <c r="G31" s="116"/>
      <c r="H31" s="116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114"/>
    </row>
    <row r="32" spans="2:49" ht="20.100000000000001" hidden="1" customHeight="1" outlineLevel="1">
      <c r="B32" s="130"/>
      <c r="C32" s="116"/>
      <c r="D32"/>
      <c r="E32" s="116"/>
      <c r="F32" s="116"/>
      <c r="G32" s="116"/>
      <c r="H32" s="116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0"/>
      <c r="AV32" s="220"/>
      <c r="AW32" s="114"/>
    </row>
    <row r="33" spans="2:49" ht="20.100000000000001" hidden="1" customHeight="1" outlineLevel="1">
      <c r="B33" s="130"/>
      <c r="C33" s="116"/>
      <c r="D33"/>
      <c r="E33" s="116"/>
      <c r="F33" s="116"/>
      <c r="G33" s="116"/>
      <c r="H33" s="116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20"/>
      <c r="AT33" s="220"/>
      <c r="AU33" s="220"/>
      <c r="AV33" s="220"/>
      <c r="AW33" s="114"/>
    </row>
    <row r="34" spans="2:49" ht="20.100000000000001" hidden="1" customHeight="1" outlineLevel="1">
      <c r="B34" s="130"/>
      <c r="C34" s="116"/>
      <c r="D34"/>
      <c r="E34" s="116"/>
      <c r="F34" s="116"/>
      <c r="G34" s="116"/>
      <c r="H34" s="116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20"/>
      <c r="AT34" s="220"/>
      <c r="AU34" s="220"/>
      <c r="AV34" s="220"/>
      <c r="AW34" s="114"/>
    </row>
    <row r="35" spans="2:49" ht="20.100000000000001" hidden="1" customHeight="1" outlineLevel="1">
      <c r="B35" s="130"/>
      <c r="C35" s="116"/>
      <c r="D35"/>
      <c r="E35" s="116"/>
      <c r="F35" s="116"/>
      <c r="G35" s="116"/>
      <c r="H35" s="116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114"/>
    </row>
    <row r="36" spans="2:49" ht="20.100000000000001" hidden="1" customHeight="1" outlineLevel="1">
      <c r="B36" s="130"/>
      <c r="C36" s="116"/>
      <c r="D36"/>
      <c r="E36" s="116"/>
      <c r="F36" s="116"/>
      <c r="G36" s="116"/>
      <c r="H36" s="116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114"/>
    </row>
    <row r="37" spans="2:49" ht="20.100000000000001" hidden="1" customHeight="1" outlineLevel="1">
      <c r="B37" s="130"/>
      <c r="C37" s="116"/>
      <c r="D37"/>
      <c r="E37" s="116"/>
      <c r="F37" s="116"/>
      <c r="G37" s="116"/>
      <c r="H37" s="116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20"/>
      <c r="AT37" s="220"/>
      <c r="AU37" s="220"/>
      <c r="AV37" s="220"/>
      <c r="AW37" s="114"/>
    </row>
    <row r="38" spans="2:49" ht="20.100000000000001" hidden="1" customHeight="1" outlineLevel="1">
      <c r="B38" s="130"/>
      <c r="C38" s="116"/>
      <c r="D38"/>
      <c r="E38" s="116"/>
      <c r="F38" s="116"/>
      <c r="G38" s="116"/>
      <c r="H38" s="116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114"/>
    </row>
    <row r="39" spans="2:49" ht="20.100000000000001" hidden="1" customHeight="1" outlineLevel="1">
      <c r="B39" s="130"/>
      <c r="C39" s="116"/>
      <c r="D39"/>
      <c r="E39" s="116"/>
      <c r="F39" s="116"/>
      <c r="G39" s="116"/>
      <c r="H39" s="116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114"/>
    </row>
    <row r="40" spans="2:49" ht="20.100000000000001" hidden="1" customHeight="1" outlineLevel="1">
      <c r="B40" s="130"/>
      <c r="C40" s="116"/>
      <c r="D40"/>
      <c r="E40" s="116"/>
      <c r="F40" s="116"/>
      <c r="G40" s="116"/>
      <c r="H40" s="116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114"/>
    </row>
    <row r="41" spans="2:49" ht="20.100000000000001" hidden="1" customHeight="1" outlineLevel="1">
      <c r="B41" s="130"/>
      <c r="C41" s="116"/>
      <c r="D41"/>
      <c r="E41" s="116"/>
      <c r="F41" s="116"/>
      <c r="G41" s="116"/>
      <c r="H41" s="116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220"/>
      <c r="AM41" s="220"/>
      <c r="AN41" s="220"/>
      <c r="AO41" s="220"/>
      <c r="AP41" s="220"/>
      <c r="AQ41" s="220"/>
      <c r="AR41" s="220"/>
      <c r="AS41" s="220"/>
      <c r="AT41" s="220"/>
      <c r="AU41" s="220"/>
      <c r="AV41" s="220"/>
      <c r="AW41" s="114"/>
    </row>
    <row r="42" spans="2:49" ht="20.100000000000001" hidden="1" customHeight="1" outlineLevel="1">
      <c r="B42" s="130"/>
      <c r="C42" s="116"/>
      <c r="D42"/>
      <c r="E42" s="116"/>
      <c r="F42" s="116"/>
      <c r="G42" s="116"/>
      <c r="H42" s="116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20"/>
      <c r="AV42" s="220"/>
      <c r="AW42" s="114"/>
    </row>
    <row r="43" spans="2:49" ht="20.100000000000001" hidden="1" customHeight="1" outlineLevel="1">
      <c r="B43" s="130"/>
      <c r="C43" s="116"/>
      <c r="D43" s="116"/>
      <c r="E43" s="116"/>
      <c r="F43" s="116"/>
      <c r="G43" s="116"/>
      <c r="H43" s="116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  <c r="AA43" s="220"/>
      <c r="AB43" s="220"/>
      <c r="AC43" s="220"/>
      <c r="AD43" s="220"/>
      <c r="AE43" s="220"/>
      <c r="AF43" s="220"/>
      <c r="AG43" s="220"/>
      <c r="AH43" s="220"/>
      <c r="AI43" s="220"/>
      <c r="AJ43" s="220"/>
      <c r="AK43" s="220"/>
      <c r="AL43" s="220"/>
      <c r="AM43" s="220"/>
      <c r="AN43" s="220"/>
      <c r="AO43" s="220"/>
      <c r="AP43" s="220"/>
      <c r="AQ43" s="220"/>
      <c r="AR43" s="220"/>
      <c r="AS43" s="220"/>
      <c r="AT43" s="220"/>
      <c r="AU43" s="220"/>
      <c r="AV43" s="220"/>
      <c r="AW43" s="114"/>
    </row>
    <row r="44" spans="2:49" ht="20.100000000000001" hidden="1" customHeight="1" outlineLevel="1">
      <c r="B44" s="130"/>
      <c r="C44" s="116"/>
      <c r="D44" s="116"/>
      <c r="E44" s="116"/>
      <c r="F44" s="116"/>
      <c r="G44" s="116"/>
      <c r="H44" s="116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  <c r="AA44" s="220"/>
      <c r="AB44" s="220"/>
      <c r="AC44" s="220"/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  <c r="AO44" s="220"/>
      <c r="AP44" s="220"/>
      <c r="AQ44" s="220"/>
      <c r="AR44" s="220"/>
      <c r="AS44" s="220"/>
      <c r="AT44" s="220"/>
      <c r="AU44" s="220"/>
      <c r="AV44" s="220"/>
      <c r="AW44" s="114"/>
    </row>
    <row r="45" spans="2:49" ht="20.100000000000001" hidden="1" customHeight="1" outlineLevel="1">
      <c r="B45" s="130"/>
      <c r="C45" s="116"/>
      <c r="D45" s="116"/>
      <c r="E45" s="116"/>
      <c r="F45" s="116"/>
      <c r="G45" s="116"/>
      <c r="H45" s="116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114"/>
    </row>
    <row r="46" spans="2:49" ht="20.100000000000001" hidden="1" customHeight="1" outlineLevel="1">
      <c r="B46" s="130"/>
      <c r="C46" s="116"/>
      <c r="D46" s="116"/>
      <c r="E46" s="116"/>
      <c r="F46" s="116"/>
      <c r="G46" s="116"/>
      <c r="H46" s="116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114"/>
    </row>
    <row r="47" spans="2:49" ht="20.100000000000001" hidden="1" customHeight="1" outlineLevel="1">
      <c r="B47" s="130"/>
      <c r="C47" s="116"/>
      <c r="D47" s="116"/>
      <c r="E47" s="116"/>
      <c r="F47" s="116"/>
      <c r="G47" s="116"/>
      <c r="H47" s="116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0"/>
      <c r="AW47" s="114"/>
    </row>
    <row r="48" spans="2:49" ht="20.100000000000001" hidden="1" customHeight="1" outlineLevel="1">
      <c r="B48" s="130"/>
      <c r="C48" s="116"/>
      <c r="D48" s="116"/>
      <c r="E48" s="116"/>
      <c r="F48" s="116"/>
      <c r="G48" s="116"/>
      <c r="H48" s="116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114"/>
    </row>
    <row r="49" spans="2:49" ht="20.100000000000001" hidden="1" customHeight="1" outlineLevel="1">
      <c r="B49" s="130"/>
      <c r="C49" s="116"/>
      <c r="D49" s="116"/>
      <c r="E49" s="116"/>
      <c r="F49" s="116"/>
      <c r="G49" s="116"/>
      <c r="H49" s="116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114"/>
    </row>
    <row r="50" spans="2:49" ht="20.100000000000001" hidden="1" customHeight="1" outlineLevel="1">
      <c r="B50" s="130"/>
      <c r="C50" s="116"/>
      <c r="D50" s="116"/>
      <c r="E50" s="116"/>
      <c r="F50" s="116"/>
      <c r="G50" s="116"/>
      <c r="H50" s="116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114"/>
    </row>
    <row r="51" spans="2:49" ht="20.100000000000001" hidden="1" customHeight="1" outlineLevel="1">
      <c r="B51" s="130"/>
      <c r="C51" s="116"/>
      <c r="D51" s="116"/>
      <c r="E51" s="116"/>
      <c r="F51" s="116"/>
      <c r="G51" s="116"/>
      <c r="H51" s="116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114"/>
    </row>
    <row r="52" spans="2:49" ht="20.100000000000001" hidden="1" customHeight="1" outlineLevel="1">
      <c r="B52" s="130"/>
      <c r="C52" s="116"/>
      <c r="D52" s="116"/>
      <c r="E52" s="116"/>
      <c r="F52" s="116"/>
      <c r="G52" s="116"/>
      <c r="H52" s="116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114"/>
    </row>
    <row r="53" spans="2:49" ht="20.100000000000001" hidden="1" customHeight="1" outlineLevel="1">
      <c r="B53" s="130"/>
      <c r="C53" s="116"/>
      <c r="D53" s="116"/>
      <c r="E53" s="116"/>
      <c r="F53" s="116"/>
      <c r="G53" s="116"/>
      <c r="H53" s="116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114"/>
    </row>
    <row r="54" spans="2:49" ht="20.100000000000001" hidden="1" customHeight="1" outlineLevel="1">
      <c r="B54" s="130"/>
      <c r="C54" s="116"/>
      <c r="D54" s="116"/>
      <c r="E54" s="116"/>
      <c r="F54" s="116"/>
      <c r="G54" s="116"/>
      <c r="H54" s="116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0"/>
      <c r="AQ54" s="220"/>
      <c r="AR54" s="220"/>
      <c r="AS54" s="220"/>
      <c r="AT54" s="220"/>
      <c r="AU54" s="220"/>
      <c r="AV54" s="220"/>
      <c r="AW54" s="114"/>
    </row>
    <row r="55" spans="2:49" ht="20.100000000000001" hidden="1" customHeight="1" outlineLevel="1">
      <c r="B55" s="130"/>
      <c r="C55" s="116"/>
      <c r="D55" s="116"/>
      <c r="E55" s="116"/>
      <c r="F55" s="116"/>
      <c r="G55" s="116"/>
      <c r="H55" s="116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114"/>
    </row>
    <row r="56" spans="2:49" ht="20.100000000000001" hidden="1" customHeight="1" outlineLevel="1">
      <c r="B56" s="130"/>
      <c r="C56" s="116"/>
      <c r="D56" s="116"/>
      <c r="E56" s="116"/>
      <c r="F56" s="116"/>
      <c r="G56" s="116"/>
      <c r="H56" s="116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  <c r="AA56" s="220"/>
      <c r="AB56" s="220"/>
      <c r="AC56" s="220"/>
      <c r="AD56" s="220"/>
      <c r="AE56" s="220"/>
      <c r="AF56" s="220"/>
      <c r="AG56" s="220"/>
      <c r="AH56" s="220"/>
      <c r="AI56" s="220"/>
      <c r="AJ56" s="220"/>
      <c r="AK56" s="220"/>
      <c r="AL56" s="220"/>
      <c r="AM56" s="220"/>
      <c r="AN56" s="220"/>
      <c r="AO56" s="220"/>
      <c r="AP56" s="220"/>
      <c r="AQ56" s="220"/>
      <c r="AR56" s="220"/>
      <c r="AS56" s="220"/>
      <c r="AT56" s="220"/>
      <c r="AU56" s="220"/>
      <c r="AV56" s="220"/>
      <c r="AW56" s="114"/>
    </row>
    <row r="57" spans="2:49" ht="20.100000000000001" hidden="1" customHeight="1" outlineLevel="1">
      <c r="B57" s="130"/>
      <c r="C57" s="116"/>
      <c r="D57" s="116"/>
      <c r="E57" s="116"/>
      <c r="F57" s="116"/>
      <c r="G57" s="116"/>
      <c r="H57" s="116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114"/>
    </row>
    <row r="58" spans="2:49" ht="20.100000000000001" hidden="1" customHeight="1" outlineLevel="1">
      <c r="B58" s="130"/>
      <c r="C58" s="116"/>
      <c r="D58" s="116"/>
      <c r="E58" s="116"/>
      <c r="F58" s="116"/>
      <c r="G58" s="116"/>
      <c r="H58" s="116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114"/>
    </row>
    <row r="59" spans="2:49" ht="20.100000000000001" hidden="1" customHeight="1" outlineLevel="1">
      <c r="B59" s="130"/>
      <c r="C59" s="116"/>
      <c r="D59" s="116"/>
      <c r="E59" s="116"/>
      <c r="F59" s="116"/>
      <c r="G59" s="116"/>
      <c r="H59" s="116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114"/>
    </row>
    <row r="60" spans="2:49" ht="20.100000000000001" hidden="1" customHeight="1" outlineLevel="1">
      <c r="B60" s="130"/>
      <c r="C60" s="116"/>
      <c r="D60" s="116"/>
      <c r="E60" s="116"/>
      <c r="F60" s="116"/>
      <c r="G60" s="116"/>
      <c r="H60" s="116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114"/>
    </row>
    <row r="61" spans="2:49" ht="20.100000000000001" hidden="1" customHeight="1" outlineLevel="1">
      <c r="B61" s="130"/>
      <c r="C61" s="116"/>
      <c r="D61" s="116"/>
      <c r="E61" s="116"/>
      <c r="F61" s="116"/>
      <c r="G61" s="116"/>
      <c r="H61" s="116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0"/>
      <c r="AN61" s="220"/>
      <c r="AO61" s="220"/>
      <c r="AP61" s="220"/>
      <c r="AQ61" s="220"/>
      <c r="AR61" s="220"/>
      <c r="AS61" s="220"/>
      <c r="AT61" s="220"/>
      <c r="AU61" s="220"/>
      <c r="AV61" s="220"/>
      <c r="AW61" s="114"/>
    </row>
    <row r="62" spans="2:49" ht="20.100000000000001" hidden="1" customHeight="1" outlineLevel="1">
      <c r="B62" s="130"/>
      <c r="C62" s="116"/>
      <c r="D62" s="116"/>
      <c r="E62" s="116"/>
      <c r="F62" s="116"/>
      <c r="G62" s="116"/>
      <c r="H62" s="116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  <c r="AA62" s="220"/>
      <c r="AB62" s="220"/>
      <c r="AC62" s="220"/>
      <c r="AD62" s="220"/>
      <c r="AE62" s="220"/>
      <c r="AF62" s="220"/>
      <c r="AG62" s="220"/>
      <c r="AH62" s="220"/>
      <c r="AI62" s="220"/>
      <c r="AJ62" s="220"/>
      <c r="AK62" s="220"/>
      <c r="AL62" s="220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114"/>
    </row>
    <row r="63" spans="2:49" ht="15" customHeight="1" collapsed="1">
      <c r="B63" s="133"/>
      <c r="C63" s="125"/>
      <c r="D63" s="125"/>
      <c r="E63" s="125"/>
      <c r="F63" s="125"/>
      <c r="G63" s="125"/>
      <c r="H63" s="125"/>
      <c r="I63" s="126"/>
      <c r="J63" s="126"/>
      <c r="K63" s="126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8"/>
    </row>
    <row r="64" spans="2:49" ht="7.35" customHeight="1"/>
    <row r="65" spans="2:49" ht="23.1" customHeight="1"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</row>
  </sheetData>
  <sheetProtection algorithmName="SHA-512" hashValue="9LkLfpnxYKDg6304PNA58yojPz7vfyp5lWvB5To2g9hOw9A+r69SXuW5OB/+mIkIvC/73iXJeAVE9eCR/dr+Lw==" saltValue="W/J6VoBgChFxtRoHwdCgvA==" spinCount="100000" sheet="1" objects="1" scenarios="1" formatCells="0"/>
  <mergeCells count="6">
    <mergeCell ref="I7:K7"/>
    <mergeCell ref="C14:D14"/>
    <mergeCell ref="C13:D13"/>
    <mergeCell ref="I8:K8"/>
    <mergeCell ref="I9:K9"/>
    <mergeCell ref="I10:K10"/>
  </mergeCells>
  <phoneticPr fontId="6" type="noConversion"/>
  <conditionalFormatting sqref="L12:AV12">
    <cfRule type="expression" dxfId="17" priority="8">
      <formula>MONTH(#REF!)&lt;&gt;MONTH(L12)</formula>
    </cfRule>
  </conditionalFormatting>
  <conditionalFormatting sqref="J13:J63">
    <cfRule type="expression" dxfId="16" priority="1">
      <formula>LEN($I13)&gt;0</formula>
    </cfRule>
  </conditionalFormatting>
  <conditionalFormatting sqref="L13:AV63">
    <cfRule type="expression" dxfId="15" priority="18">
      <formula>AND(L13=$D$10,LEN($D$10)&gt;0)</formula>
    </cfRule>
    <cfRule type="expression" dxfId="14" priority="19">
      <formula>AND(L13=$D$9,LEN($D$9)&gt;0)</formula>
    </cfRule>
    <cfRule type="expression" dxfId="13" priority="20">
      <formula>AND(L13=$D$8,LEN($D$8)&gt;0)</formula>
    </cfRule>
  </conditionalFormatting>
  <conditionalFormatting sqref="L7:AV7">
    <cfRule type="expression" dxfId="12" priority="24">
      <formula>$E$13&lt;&gt;MONTH(L7)</formula>
    </cfRule>
  </conditionalFormatting>
  <dataValidations count="3">
    <dataValidation type="list" allowBlank="1" showInputMessage="1" showErrorMessage="1" sqref="E14" xr:uid="{13A94538-AE7B-4431-8D17-96F7A6579D13}">
      <formula1>"2020,2021,2022,2023,2024,2025,2026,2027,2028,2029,2030"</formula1>
    </dataValidation>
    <dataValidation type="list" allowBlank="1" showInputMessage="1" showErrorMessage="1" sqref="E13" xr:uid="{4DEBFFAB-C41D-4427-88AD-F3EA09F9B2B0}">
      <formula1>"1,2,3,4,5,6,7,8,9,10,11,12"</formula1>
    </dataValidation>
    <dataValidation type="list" allowBlank="1" showInputMessage="1" showErrorMessage="1" sqref="I13:I20" xr:uid="{A419C39E-09FC-49CC-B21C-BC0206094B98}">
      <formula1>$C$8:$C$10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5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483DC0A-ACAE-412D-8DC8-F3460AF63E30}">
          <x14:formula1>
            <xm:f>OFFSET(Calc!$D$5,0,0,Calc!$D$3,1)</xm:f>
          </x14:formula1>
          <xm:sqref>K13:K20</xm:sqref>
        </x14:dataValidation>
        <x14:dataValidation type="list" allowBlank="1" showInputMessage="1" showErrorMessage="1" xr:uid="{DC1A2479-62C9-4C28-A6F9-E70FA851D633}">
          <x14:formula1>
            <xm:f>OFFSET(Calc!$F$5,0,0,Calc!$F$3,1)</xm:f>
          </x14:formula1>
          <xm:sqref>C8:C10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377D-BD98-4F0E-9EB3-53EF8DDD1648}">
  <sheetPr codeName="Sheet4">
    <pageSetUpPr fitToPage="1"/>
  </sheetPr>
  <dimension ref="A1:AZ61"/>
  <sheetViews>
    <sheetView showGridLines="0" showRowColHeaders="0" zoomScaleNormal="100" workbookViewId="0">
      <pane ySplit="8" topLeftCell="A9" activePane="bottomLeft" state="frozen"/>
      <selection pane="bottomLeft" activeCell="A9" sqref="A9"/>
    </sheetView>
  </sheetViews>
  <sheetFormatPr defaultRowHeight="15" outlineLevelRow="1"/>
  <cols>
    <col min="1" max="1" width="3.7109375" style="31" customWidth="1"/>
    <col min="2" max="2" width="2.7109375" style="31" customWidth="1"/>
    <col min="3" max="3" width="20.7109375" style="45" customWidth="1"/>
    <col min="4" max="51" width="5.7109375" style="31" customWidth="1"/>
    <col min="52" max="52" width="1.7109375" style="31" customWidth="1"/>
    <col min="53" max="16384" width="9.140625" style="31"/>
  </cols>
  <sheetData>
    <row r="1" spans="1:52" ht="6.75" customHeight="1">
      <c r="C1" s="31"/>
    </row>
    <row r="2" spans="1:52" s="10" customFormat="1" ht="20.100000000000001" customHeight="1">
      <c r="B2" s="11"/>
      <c r="C2" s="172" t="s">
        <v>88</v>
      </c>
      <c r="D2" s="12"/>
      <c r="E2" s="12"/>
      <c r="F2" s="12"/>
      <c r="G2" s="12"/>
      <c r="H2" s="12"/>
      <c r="I2" s="12"/>
      <c r="J2" s="12"/>
      <c r="K2" s="13"/>
      <c r="L2" s="1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</row>
    <row r="3" spans="1:52" s="15" customFormat="1" ht="24" customHeight="1">
      <c r="B3" s="29"/>
      <c r="C3" s="173" t="s">
        <v>73</v>
      </c>
      <c r="D3" s="30"/>
      <c r="E3" s="30"/>
      <c r="F3" s="30"/>
      <c r="G3" s="30"/>
      <c r="H3" s="30"/>
      <c r="I3" s="30"/>
      <c r="J3" s="30"/>
      <c r="K3" s="16"/>
      <c r="L3" s="16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</row>
    <row r="4" spans="1:52" ht="5.0999999999999996" customHeight="1">
      <c r="C4" s="31"/>
      <c r="H4" s="32"/>
    </row>
    <row r="5" spans="1:52" ht="20.100000000000001" customHeight="1" thickBot="1">
      <c r="B5" s="110"/>
      <c r="C5" s="112"/>
      <c r="D5" s="112"/>
      <c r="E5" s="112"/>
      <c r="F5" s="112"/>
      <c r="G5" s="112"/>
      <c r="H5" s="111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3"/>
    </row>
    <row r="6" spans="1:52" ht="24.95" customHeight="1" thickBot="1">
      <c r="B6" s="109"/>
      <c r="C6" s="148" t="s">
        <v>86</v>
      </c>
      <c r="D6" s="101">
        <v>0.33333333333333331</v>
      </c>
      <c r="E6" s="108"/>
      <c r="F6" s="238" t="s">
        <v>85</v>
      </c>
      <c r="G6" s="239"/>
      <c r="H6" s="240"/>
      <c r="I6" s="174">
        <v>12</v>
      </c>
      <c r="J6" s="108"/>
      <c r="K6" s="238" t="s">
        <v>58</v>
      </c>
      <c r="L6" s="239"/>
      <c r="M6" s="240"/>
      <c r="N6" s="236" t="s">
        <v>77</v>
      </c>
      <c r="O6" s="237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14"/>
    </row>
    <row r="7" spans="1:52" ht="20.100000000000001" customHeight="1">
      <c r="B7" s="109"/>
      <c r="C7" s="103"/>
      <c r="D7" s="104"/>
      <c r="E7" s="104"/>
      <c r="F7" s="105"/>
      <c r="G7" s="106"/>
      <c r="H7" s="107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14"/>
    </row>
    <row r="8" spans="1:52" ht="30" customHeight="1">
      <c r="A8" s="47"/>
      <c r="B8" s="2"/>
      <c r="C8" s="187" t="s">
        <v>8</v>
      </c>
      <c r="D8" s="169">
        <f>IF(AND(LEN(D6)&gt;0,LEN(I6)&gt;0),D6,"")</f>
        <v>0.33333333333333331</v>
      </c>
      <c r="E8" s="169">
        <f>IFERROR(IF($N$6=Dashboard!$I$16,IF(COLUMN(E8)-COLUMN($D$8)&gt;=$I$6,"",D8+1/24),IF(COLUMN(E8)-COLUMN($D$8)&gt;=$I$6*2,"",D8+1/48)),"")</f>
        <v>0.35416666666666663</v>
      </c>
      <c r="F8" s="169">
        <f>IFERROR(IF($N$6=Dashboard!$I$16,IF(COLUMN(F8)-COLUMN($D$8)&gt;=$I$6,"",E8+1/24),IF(COLUMN(F8)-COLUMN($D$8)&gt;=$I$6*2,"",E8+1/48)),"")</f>
        <v>0.37499999999999994</v>
      </c>
      <c r="G8" s="169">
        <f>IFERROR(IF($N$6=Dashboard!$I$16,IF(COLUMN(G8)-COLUMN($D$8)&gt;=$I$6,"",F8+1/24),IF(COLUMN(G8)-COLUMN($D$8)&gt;=$I$6*2,"",F8+1/48)),"")</f>
        <v>0.39583333333333326</v>
      </c>
      <c r="H8" s="169">
        <f>IFERROR(IF($N$6=Dashboard!$I$16,IF(COLUMN(H8)-COLUMN($D$8)&gt;=$I$6,"",G8+1/24),IF(COLUMN(H8)-COLUMN($D$8)&gt;=$I$6*2,"",G8+1/48)),"")</f>
        <v>0.41666666666666657</v>
      </c>
      <c r="I8" s="169">
        <f>IFERROR(IF($N$6=Dashboard!$I$16,IF(COLUMN(I8)-COLUMN($D$8)&gt;=$I$6,"",H8+1/24),IF(COLUMN(I8)-COLUMN($D$8)&gt;=$I$6*2,"",H8+1/48)),"")</f>
        <v>0.43749999999999989</v>
      </c>
      <c r="J8" s="169">
        <f>IFERROR(IF($N$6=Dashboard!$I$16,IF(COLUMN(J8)-COLUMN($D$8)&gt;=$I$6,"",I8+1/24),IF(COLUMN(J8)-COLUMN($D$8)&gt;=$I$6*2,"",I8+1/48)),"")</f>
        <v>0.4583333333333332</v>
      </c>
      <c r="K8" s="169">
        <f>IFERROR(IF($N$6=Dashboard!$I$16,IF(COLUMN(K8)-COLUMN($D$8)&gt;=$I$6,"",J8+1/24),IF(COLUMN(K8)-COLUMN($D$8)&gt;=$I$6*2,"",J8+1/48)),"")</f>
        <v>0.47916666666666652</v>
      </c>
      <c r="L8" s="169">
        <f>IFERROR(IF($N$6=Dashboard!$I$16,IF(COLUMN(L8)-COLUMN($D$8)&gt;=$I$6,"",K8+1/24),IF(COLUMN(L8)-COLUMN($D$8)&gt;=$I$6*2,"",K8+1/48)),"")</f>
        <v>0.49999999999999983</v>
      </c>
      <c r="M8" s="169">
        <f>IFERROR(IF($N$6=Dashboard!$I$16,IF(COLUMN(M8)-COLUMN($D$8)&gt;=$I$6,"",L8+1/24),IF(COLUMN(M8)-COLUMN($D$8)&gt;=$I$6*2,"",L8+1/48)),"")</f>
        <v>0.52083333333333315</v>
      </c>
      <c r="N8" s="169">
        <f>IFERROR(IF($N$6=Dashboard!$I$16,IF(COLUMN(N8)-COLUMN($D$8)&gt;=$I$6,"",M8+1/24),IF(COLUMN(N8)-COLUMN($D$8)&gt;=$I$6*2,"",M8+1/48)),"")</f>
        <v>0.54166666666666652</v>
      </c>
      <c r="O8" s="169">
        <f>IFERROR(IF($N$6=Dashboard!$I$16,IF(COLUMN(O8)-COLUMN($D$8)&gt;=$I$6,"",N8+1/24),IF(COLUMN(O8)-COLUMN($D$8)&gt;=$I$6*2,"",N8+1/48)),"")</f>
        <v>0.56249999999999989</v>
      </c>
      <c r="P8" s="169">
        <f>IFERROR(IF($N$6=Dashboard!$I$16,IF(COLUMN(P8)-COLUMN($D$8)&gt;=$I$6,"",O8+1/24),IF(COLUMN(P8)-COLUMN($D$8)&gt;=$I$6*2,"",O8+1/48)),"")</f>
        <v>0.58333333333333326</v>
      </c>
      <c r="Q8" s="169">
        <f>IFERROR(IF($N$6=Dashboard!$I$16,IF(COLUMN(Q8)-COLUMN($D$8)&gt;=$I$6,"",P8+1/24),IF(COLUMN(Q8)-COLUMN($D$8)&gt;=$I$6*2,"",P8+1/48)),"")</f>
        <v>0.60416666666666663</v>
      </c>
      <c r="R8" s="169">
        <f>IFERROR(IF($N$6=Dashboard!$I$16,IF(COLUMN(R8)-COLUMN($D$8)&gt;=$I$6,"",Q8+1/24),IF(COLUMN(R8)-COLUMN($D$8)&gt;=$I$6*2,"",Q8+1/48)),"")</f>
        <v>0.625</v>
      </c>
      <c r="S8" s="169">
        <f>IFERROR(IF($N$6=Dashboard!$I$16,IF(COLUMN(S8)-COLUMN($D$8)&gt;=$I$6,"",R8+1/24),IF(COLUMN(S8)-COLUMN($D$8)&gt;=$I$6*2,"",R8+1/48)),"")</f>
        <v>0.64583333333333337</v>
      </c>
      <c r="T8" s="169">
        <f>IFERROR(IF($N$6=Dashboard!$I$16,IF(COLUMN(T8)-COLUMN($D$8)&gt;=$I$6,"",S8+1/24),IF(COLUMN(T8)-COLUMN($D$8)&gt;=$I$6*2,"",S8+1/48)),"")</f>
        <v>0.66666666666666674</v>
      </c>
      <c r="U8" s="169">
        <f>IFERROR(IF($N$6=Dashboard!$I$16,IF(COLUMN(U8)-COLUMN($D$8)&gt;=$I$6,"",T8+1/24),IF(COLUMN(U8)-COLUMN($D$8)&gt;=$I$6*2,"",T8+1/48)),"")</f>
        <v>0.68750000000000011</v>
      </c>
      <c r="V8" s="169">
        <f>IFERROR(IF($N$6=Dashboard!$I$16,IF(COLUMN(V8)-COLUMN($D$8)&gt;=$I$6,"",U8+1/24),IF(COLUMN(V8)-COLUMN($D$8)&gt;=$I$6*2,"",U8+1/48)),"")</f>
        <v>0.70833333333333348</v>
      </c>
      <c r="W8" s="169">
        <f>IFERROR(IF($N$6=Dashboard!$I$16,IF(COLUMN(W8)-COLUMN($D$8)&gt;=$I$6,"",V8+1/24),IF(COLUMN(W8)-COLUMN($D$8)&gt;=$I$6*2,"",V8+1/48)),"")</f>
        <v>0.72916666666666685</v>
      </c>
      <c r="X8" s="169">
        <f>IFERROR(IF($N$6=Dashboard!$I$16,IF(COLUMN(X8)-COLUMN($D$8)&gt;=$I$6,"",W8+1/24),IF(COLUMN(X8)-COLUMN($D$8)&gt;=$I$6*2,"",W8+1/48)),"")</f>
        <v>0.75000000000000022</v>
      </c>
      <c r="Y8" s="169">
        <f>IFERROR(IF($N$6=Dashboard!$I$16,IF(COLUMN(Y8)-COLUMN($D$8)&gt;=$I$6,"",X8+1/24),IF(COLUMN(Y8)-COLUMN($D$8)&gt;=$I$6*2,"",X8+1/48)),"")</f>
        <v>0.77083333333333359</v>
      </c>
      <c r="Z8" s="169">
        <f>IFERROR(IF($N$6=Dashboard!$I$16,IF(COLUMN(Z8)-COLUMN($D$8)&gt;=$I$6,"",Y8+1/24),IF(COLUMN(Z8)-COLUMN($D$8)&gt;=$I$6*2,"",Y8+1/48)),"")</f>
        <v>0.79166666666666696</v>
      </c>
      <c r="AA8" s="169">
        <f>IFERROR(IF($N$6=Dashboard!$I$16,IF(COLUMN(AA8)-COLUMN($D$8)&gt;=$I$6,"",Z8+1/24),IF(COLUMN(AA8)-COLUMN($D$8)&gt;=$I$6*2,"",Z8+1/48)),"")</f>
        <v>0.81250000000000033</v>
      </c>
      <c r="AB8" s="169" t="str">
        <f>IFERROR(IF($N$6=Dashboard!$I$16,IF(COLUMN(AB8)-COLUMN($D$8)&gt;=$I$6,"",AA8+1/24),IF(COLUMN(AB8)-COLUMN($D$8)&gt;=$I$6*2,"",AA8+1/48)),"")</f>
        <v/>
      </c>
      <c r="AC8" s="169" t="str">
        <f>IFERROR(IF($N$6=Dashboard!$I$16,IF(COLUMN(AC8)-COLUMN($D$8)&gt;=$I$6,"",AB8+1/24),IF(COLUMN(AC8)-COLUMN($D$8)&gt;=$I$6*2,"",AB8+1/48)),"")</f>
        <v/>
      </c>
      <c r="AD8" s="169" t="str">
        <f>IFERROR(IF($N$6=Dashboard!$I$16,IF(COLUMN(AD8)-COLUMN($D$8)&gt;=$I$6,"",AC8+1/24),IF(COLUMN(AD8)-COLUMN($D$8)&gt;=$I$6*2,"",AC8+1/48)),"")</f>
        <v/>
      </c>
      <c r="AE8" s="169" t="str">
        <f>IFERROR(IF($N$6=Dashboard!$I$16,IF(COLUMN(AE8)-COLUMN($D$8)&gt;=$I$6,"",AD8+1/24),IF(COLUMN(AE8)-COLUMN($D$8)&gt;=$I$6*2,"",AD8+1/48)),"")</f>
        <v/>
      </c>
      <c r="AF8" s="169" t="str">
        <f>IFERROR(IF($N$6=Dashboard!$I$16,IF(COLUMN(AF8)-COLUMN($D$8)&gt;=$I$6,"",AE8+1/24),IF(COLUMN(AF8)-COLUMN($D$8)&gt;=$I$6*2,"",AE8+1/48)),"")</f>
        <v/>
      </c>
      <c r="AG8" s="169" t="str">
        <f>IFERROR(IF($N$6=Dashboard!$I$16,IF(COLUMN(AG8)-COLUMN($D$8)&gt;=$I$6,"",AF8+1/24),IF(COLUMN(AG8)-COLUMN($D$8)&gt;=$I$6*2,"",AF8+1/48)),"")</f>
        <v/>
      </c>
      <c r="AH8" s="169" t="str">
        <f>IFERROR(IF($N$6=Dashboard!$I$16,IF(COLUMN(AH8)-COLUMN($D$8)&gt;=$I$6,"",AG8+1/24),IF(COLUMN(AH8)-COLUMN($D$8)&gt;=$I$6*2,"",AG8+1/48)),"")</f>
        <v/>
      </c>
      <c r="AI8" s="169" t="str">
        <f>IFERROR(IF($N$6=Dashboard!$I$16,IF(COLUMN(AI8)-COLUMN($D$8)&gt;=$I$6,"",AH8+1/24),IF(COLUMN(AI8)-COLUMN($D$8)&gt;=$I$6*2,"",AH8+1/48)),"")</f>
        <v/>
      </c>
      <c r="AJ8" s="169" t="str">
        <f>IFERROR(IF($N$6=Dashboard!$I$16,IF(COLUMN(AJ8)-COLUMN($D$8)&gt;=$I$6,"",AI8+1/24),IF(COLUMN(AJ8)-COLUMN($D$8)&gt;=$I$6*2,"",AI8+1/48)),"")</f>
        <v/>
      </c>
      <c r="AK8" s="169" t="str">
        <f>IFERROR(IF($N$6=Dashboard!$I$16,IF(COLUMN(AK8)-COLUMN($D$8)&gt;=$I$6,"",AJ8+1/24),IF(COLUMN(AK8)-COLUMN($D$8)&gt;=$I$6*2,"",AJ8+1/48)),"")</f>
        <v/>
      </c>
      <c r="AL8" s="169" t="str">
        <f>IFERROR(IF($N$6=Dashboard!$I$16,IF(COLUMN(AL8)-COLUMN($D$8)&gt;=$I$6,"",AK8+1/24),IF(COLUMN(AL8)-COLUMN($D$8)&gt;=$I$6*2,"",AK8+1/48)),"")</f>
        <v/>
      </c>
      <c r="AM8" s="169" t="str">
        <f>IFERROR(IF($N$6=Dashboard!$I$16,IF(COLUMN(AM8)-COLUMN($D$8)&gt;=$I$6,"",AL8+1/24),IF(COLUMN(AM8)-COLUMN($D$8)&gt;=$I$6*2,"",AL8+1/48)),"")</f>
        <v/>
      </c>
      <c r="AN8" s="169" t="str">
        <f>IFERROR(IF($N$6=Dashboard!$I$16,IF(COLUMN(AN8)-COLUMN($D$8)&gt;=$I$6,"",AM8+1/24),IF(COLUMN(AN8)-COLUMN($D$8)&gt;=$I$6*2,"",AM8+1/48)),"")</f>
        <v/>
      </c>
      <c r="AO8" s="169" t="str">
        <f>IFERROR(IF($N$6=Dashboard!$I$16,IF(COLUMN(AO8)-COLUMN($D$8)&gt;=$I$6,"",AN8+1/24),IF(COLUMN(AO8)-COLUMN($D$8)&gt;=$I$6*2,"",AN8+1/48)),"")</f>
        <v/>
      </c>
      <c r="AP8" s="169" t="str">
        <f>IFERROR(IF($N$6=Dashboard!$I$16,IF(COLUMN(AP8)-COLUMN($D$8)&gt;=$I$6,"",AO8+1/24),IF(COLUMN(AP8)-COLUMN($D$8)&gt;=$I$6*2,"",AO8+1/48)),"")</f>
        <v/>
      </c>
      <c r="AQ8" s="169" t="str">
        <f>IFERROR(IF($N$6=Dashboard!$I$16,IF(COLUMN(AQ8)-COLUMN($D$8)&gt;=$I$6,"",AP8+1/24),IF(COLUMN(AQ8)-COLUMN($D$8)&gt;=$I$6*2,"",AP8+1/48)),"")</f>
        <v/>
      </c>
      <c r="AR8" s="169" t="str">
        <f>IFERROR(IF($N$6=Dashboard!$I$16,IF(COLUMN(AR8)-COLUMN($D$8)&gt;=$I$6,"",AQ8+1/24),IF(COLUMN(AR8)-COLUMN($D$8)&gt;=$I$6*2,"",AQ8+1/48)),"")</f>
        <v/>
      </c>
      <c r="AS8" s="169" t="str">
        <f>IFERROR(IF($N$6=Dashboard!$I$16,IF(COLUMN(AS8)-COLUMN($D$8)&gt;=$I$6,"",AR8+1/24),IF(COLUMN(AS8)-COLUMN($D$8)&gt;=$I$6*2,"",AR8+1/48)),"")</f>
        <v/>
      </c>
      <c r="AT8" s="169" t="str">
        <f>IFERROR(IF($N$6=Dashboard!$I$16,IF(COLUMN(AT8)-COLUMN($D$8)&gt;=$I$6,"",AS8+1/24),IF(COLUMN(AT8)-COLUMN($D$8)&gt;=$I$6*2,"",AS8+1/48)),"")</f>
        <v/>
      </c>
      <c r="AU8" s="169" t="str">
        <f>IFERROR(IF($N$6=Dashboard!$I$16,IF(COLUMN(AU8)-COLUMN($D$8)&gt;=$I$6,"",AT8+1/24),IF(COLUMN(AU8)-COLUMN($D$8)&gt;=$I$6*2,"",AT8+1/48)),"")</f>
        <v/>
      </c>
      <c r="AV8" s="169" t="str">
        <f>IFERROR(IF($N$6=Dashboard!$I$16,IF(COLUMN(AV8)-COLUMN($D$8)&gt;=$I$6,"",AU8+1/24),IF(COLUMN(AV8)-COLUMN($D$8)&gt;=$I$6*2,"",AU8+1/48)),"")</f>
        <v/>
      </c>
      <c r="AW8" s="169" t="str">
        <f>IFERROR(IF($N$6=Dashboard!$I$16,IF(COLUMN(AW8)-COLUMN($D$8)&gt;=$I$6,"",AV8+1/24),IF(COLUMN(AW8)-COLUMN($D$8)&gt;=$I$6*2,"",AV8+1/48)),"")</f>
        <v/>
      </c>
      <c r="AX8" s="169" t="str">
        <f>IFERROR(IF($N$6=Dashboard!$I$16,IF(COLUMN(AX8)-COLUMN($D$8)&gt;=$I$6,"",AW8+1/24),IF(COLUMN(AX8)-COLUMN($D$8)&gt;=$I$6*2,"",AW8+1/48)),"")</f>
        <v/>
      </c>
      <c r="AY8" s="169" t="str">
        <f>IFERROR(IF($N$6=Dashboard!$I$16,IF(COLUMN(AY8)-COLUMN($D$8)&gt;=$I$6,"",AX8+1/24),IF(COLUMN(AY8)-COLUMN($D$8)&gt;=$I$6*2,"",AX8+1/48)),"")</f>
        <v/>
      </c>
      <c r="AZ8" s="115"/>
    </row>
    <row r="9" spans="1:52" ht="24.95" customHeight="1">
      <c r="A9" s="47"/>
      <c r="B9" s="2"/>
      <c r="C9" s="78" t="s">
        <v>63</v>
      </c>
      <c r="D9" s="80" t="s">
        <v>61</v>
      </c>
      <c r="E9" s="80" t="s">
        <v>62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4"/>
    </row>
    <row r="10" spans="1:52" ht="24.95" customHeight="1">
      <c r="A10" s="47"/>
      <c r="B10" s="2"/>
      <c r="C10" s="78" t="s">
        <v>64</v>
      </c>
      <c r="D10" s="80"/>
      <c r="E10" s="80"/>
      <c r="F10" s="80" t="s">
        <v>61</v>
      </c>
      <c r="G10" s="80" t="s">
        <v>61</v>
      </c>
      <c r="H10" s="80"/>
      <c r="I10" s="80"/>
      <c r="J10" s="80"/>
      <c r="K10" s="80" t="s">
        <v>61</v>
      </c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4"/>
    </row>
    <row r="11" spans="1:52" ht="24.95" customHeight="1">
      <c r="A11" s="47"/>
      <c r="B11" s="2"/>
      <c r="C11" s="78" t="s">
        <v>65</v>
      </c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4"/>
    </row>
    <row r="12" spans="1:52" ht="24.95" customHeight="1">
      <c r="A12" s="47"/>
      <c r="B12" s="2"/>
      <c r="C12" s="78" t="s">
        <v>66</v>
      </c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4"/>
    </row>
    <row r="13" spans="1:52" ht="24.95" customHeight="1">
      <c r="A13" s="47"/>
      <c r="B13" s="2"/>
      <c r="C13" s="78" t="s">
        <v>67</v>
      </c>
      <c r="D13" s="80"/>
      <c r="E13" s="80"/>
      <c r="F13" s="80"/>
      <c r="G13" s="80"/>
      <c r="H13" s="80" t="s">
        <v>61</v>
      </c>
      <c r="I13" s="80" t="s">
        <v>61</v>
      </c>
      <c r="J13" s="80" t="s">
        <v>61</v>
      </c>
      <c r="K13" s="80" t="s">
        <v>61</v>
      </c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4"/>
    </row>
    <row r="14" spans="1:52" ht="24.95" customHeight="1">
      <c r="A14" s="47"/>
      <c r="B14" s="2"/>
      <c r="C14" s="78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4"/>
    </row>
    <row r="15" spans="1:52" ht="24.95" customHeight="1">
      <c r="A15" s="47"/>
      <c r="B15" s="2"/>
      <c r="C15" s="221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4"/>
    </row>
    <row r="16" spans="1:52" ht="24.95" customHeight="1">
      <c r="A16" s="47"/>
      <c r="B16" s="2"/>
      <c r="C16" s="224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  <c r="AW16" s="225"/>
      <c r="AX16" s="225"/>
      <c r="AY16" s="225"/>
      <c r="AZ16" s="4"/>
    </row>
    <row r="17" spans="1:52" ht="24.95" customHeight="1">
      <c r="A17" s="47"/>
      <c r="B17" s="2"/>
      <c r="C17" s="224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4"/>
    </row>
    <row r="18" spans="1:52" ht="24.95" customHeight="1">
      <c r="A18" s="47"/>
      <c r="B18" s="2"/>
      <c r="C18" s="224"/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4"/>
    </row>
    <row r="19" spans="1:52" ht="24.95" customHeight="1">
      <c r="A19" s="47"/>
      <c r="B19" s="2"/>
      <c r="C19" s="224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  <c r="AW19" s="225"/>
      <c r="AX19" s="225"/>
      <c r="AY19" s="225"/>
      <c r="AZ19" s="4"/>
    </row>
    <row r="20" spans="1:52" ht="24.95" customHeight="1">
      <c r="A20" s="47"/>
      <c r="B20" s="2"/>
      <c r="C20" s="224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4"/>
    </row>
    <row r="21" spans="1:52" ht="24.95" customHeight="1">
      <c r="A21" s="47"/>
      <c r="B21" s="2"/>
      <c r="C21" s="224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  <c r="AS21" s="225"/>
      <c r="AT21" s="225"/>
      <c r="AU21" s="225"/>
      <c r="AV21" s="225"/>
      <c r="AW21" s="225"/>
      <c r="AX21" s="225"/>
      <c r="AY21" s="225"/>
      <c r="AZ21" s="4"/>
    </row>
    <row r="22" spans="1:52" ht="24.95" hidden="1" customHeight="1" outlineLevel="1">
      <c r="A22" s="47"/>
      <c r="B22" s="2"/>
      <c r="C22" s="224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4"/>
    </row>
    <row r="23" spans="1:52" ht="24.95" hidden="1" customHeight="1" outlineLevel="1">
      <c r="A23" s="47"/>
      <c r="B23" s="2"/>
      <c r="C23" s="224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5"/>
      <c r="AU23" s="225"/>
      <c r="AV23" s="225"/>
      <c r="AW23" s="225"/>
      <c r="AX23" s="225"/>
      <c r="AY23" s="225"/>
      <c r="AZ23" s="4"/>
    </row>
    <row r="24" spans="1:52" ht="24.95" hidden="1" customHeight="1" outlineLevel="1">
      <c r="A24" s="47"/>
      <c r="B24" s="2"/>
      <c r="C24" s="224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4"/>
    </row>
    <row r="25" spans="1:52" ht="24.95" hidden="1" customHeight="1" outlineLevel="1">
      <c r="A25" s="47"/>
      <c r="B25" s="2"/>
      <c r="C25" s="224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5"/>
      <c r="AT25" s="225"/>
      <c r="AU25" s="225"/>
      <c r="AV25" s="225"/>
      <c r="AW25" s="225"/>
      <c r="AX25" s="225"/>
      <c r="AY25" s="225"/>
      <c r="AZ25" s="4"/>
    </row>
    <row r="26" spans="1:52" ht="24.95" hidden="1" customHeight="1" outlineLevel="1">
      <c r="A26" s="47"/>
      <c r="B26" s="2"/>
      <c r="C26" s="224"/>
      <c r="D26" s="225"/>
      <c r="E26" s="225"/>
      <c r="F26" s="225"/>
      <c r="G26" s="225"/>
      <c r="H26" s="225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4"/>
    </row>
    <row r="27" spans="1:52" ht="24.95" hidden="1" customHeight="1" outlineLevel="1">
      <c r="A27" s="47"/>
      <c r="B27" s="2"/>
      <c r="C27" s="224"/>
      <c r="D27" s="225"/>
      <c r="E27" s="225"/>
      <c r="F27" s="225"/>
      <c r="G27" s="225"/>
      <c r="H27" s="225"/>
      <c r="I27" s="225"/>
      <c r="J27" s="225"/>
      <c r="K27" s="22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  <c r="AW27" s="225"/>
      <c r="AX27" s="225"/>
      <c r="AY27" s="225"/>
      <c r="AZ27" s="4"/>
    </row>
    <row r="28" spans="1:52" ht="24.95" hidden="1" customHeight="1" outlineLevel="1">
      <c r="A28" s="47"/>
      <c r="B28" s="2"/>
      <c r="C28" s="224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  <c r="AQ28" s="225"/>
      <c r="AR28" s="225"/>
      <c r="AS28" s="225"/>
      <c r="AT28" s="225"/>
      <c r="AU28" s="225"/>
      <c r="AV28" s="225"/>
      <c r="AW28" s="225"/>
      <c r="AX28" s="225"/>
      <c r="AY28" s="225"/>
      <c r="AZ28" s="4"/>
    </row>
    <row r="29" spans="1:52" ht="24.95" hidden="1" customHeight="1" outlineLevel="1">
      <c r="A29" s="47"/>
      <c r="B29" s="2"/>
      <c r="C29" s="224"/>
      <c r="D29" s="225"/>
      <c r="E29" s="225"/>
      <c r="F29" s="225"/>
      <c r="G29" s="225"/>
      <c r="H29" s="225"/>
      <c r="I29" s="225"/>
      <c r="J29" s="225"/>
      <c r="K29" s="22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4"/>
    </row>
    <row r="30" spans="1:52" ht="24.95" hidden="1" customHeight="1" outlineLevel="1">
      <c r="A30" s="47"/>
      <c r="B30" s="2"/>
      <c r="C30" s="224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5"/>
      <c r="AQ30" s="225"/>
      <c r="AR30" s="225"/>
      <c r="AS30" s="225"/>
      <c r="AT30" s="225"/>
      <c r="AU30" s="225"/>
      <c r="AV30" s="225"/>
      <c r="AW30" s="225"/>
      <c r="AX30" s="225"/>
      <c r="AY30" s="225"/>
      <c r="AZ30" s="4"/>
    </row>
    <row r="31" spans="1:52" ht="24.95" hidden="1" customHeight="1" outlineLevel="1">
      <c r="A31" s="47"/>
      <c r="B31" s="2"/>
      <c r="C31" s="224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4"/>
    </row>
    <row r="32" spans="1:52" ht="24.95" hidden="1" customHeight="1" outlineLevel="1">
      <c r="A32" s="47"/>
      <c r="B32" s="2"/>
      <c r="C32" s="224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  <c r="AF32" s="225"/>
      <c r="AG32" s="225"/>
      <c r="AH32" s="225"/>
      <c r="AI32" s="225"/>
      <c r="AJ32" s="225"/>
      <c r="AK32" s="225"/>
      <c r="AL32" s="225"/>
      <c r="AM32" s="225"/>
      <c r="AN32" s="225"/>
      <c r="AO32" s="225"/>
      <c r="AP32" s="225"/>
      <c r="AQ32" s="225"/>
      <c r="AR32" s="225"/>
      <c r="AS32" s="225"/>
      <c r="AT32" s="225"/>
      <c r="AU32" s="225"/>
      <c r="AV32" s="225"/>
      <c r="AW32" s="225"/>
      <c r="AX32" s="225"/>
      <c r="AY32" s="225"/>
      <c r="AZ32" s="4"/>
    </row>
    <row r="33" spans="1:52" ht="24.95" hidden="1" customHeight="1" outlineLevel="1">
      <c r="A33" s="47"/>
      <c r="B33" s="2"/>
      <c r="C33" s="224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  <c r="AF33" s="225"/>
      <c r="AG33" s="225"/>
      <c r="AH33" s="225"/>
      <c r="AI33" s="225"/>
      <c r="AJ33" s="225"/>
      <c r="AK33" s="225"/>
      <c r="AL33" s="225"/>
      <c r="AM33" s="225"/>
      <c r="AN33" s="225"/>
      <c r="AO33" s="225"/>
      <c r="AP33" s="225"/>
      <c r="AQ33" s="225"/>
      <c r="AR33" s="225"/>
      <c r="AS33" s="225"/>
      <c r="AT33" s="225"/>
      <c r="AU33" s="225"/>
      <c r="AV33" s="225"/>
      <c r="AW33" s="225"/>
      <c r="AX33" s="225"/>
      <c r="AY33" s="225"/>
      <c r="AZ33" s="4"/>
    </row>
    <row r="34" spans="1:52" ht="24.95" hidden="1" customHeight="1" outlineLevel="1">
      <c r="A34" s="47"/>
      <c r="B34" s="2"/>
      <c r="C34" s="224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225"/>
      <c r="AB34" s="225"/>
      <c r="AC34" s="225"/>
      <c r="AD34" s="225"/>
      <c r="AE34" s="225"/>
      <c r="AF34" s="225"/>
      <c r="AG34" s="225"/>
      <c r="AH34" s="225"/>
      <c r="AI34" s="225"/>
      <c r="AJ34" s="225"/>
      <c r="AK34" s="225"/>
      <c r="AL34" s="225"/>
      <c r="AM34" s="225"/>
      <c r="AN34" s="225"/>
      <c r="AO34" s="225"/>
      <c r="AP34" s="225"/>
      <c r="AQ34" s="225"/>
      <c r="AR34" s="225"/>
      <c r="AS34" s="225"/>
      <c r="AT34" s="225"/>
      <c r="AU34" s="225"/>
      <c r="AV34" s="225"/>
      <c r="AW34" s="225"/>
      <c r="AX34" s="225"/>
      <c r="AY34" s="225"/>
      <c r="AZ34" s="4"/>
    </row>
    <row r="35" spans="1:52" ht="24.95" hidden="1" customHeight="1" outlineLevel="1">
      <c r="A35" s="47"/>
      <c r="B35" s="2"/>
      <c r="C35" s="224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5"/>
      <c r="AM35" s="225"/>
      <c r="AN35" s="225"/>
      <c r="AO35" s="225"/>
      <c r="AP35" s="225"/>
      <c r="AQ35" s="225"/>
      <c r="AR35" s="225"/>
      <c r="AS35" s="225"/>
      <c r="AT35" s="225"/>
      <c r="AU35" s="225"/>
      <c r="AV35" s="225"/>
      <c r="AW35" s="225"/>
      <c r="AX35" s="225"/>
      <c r="AY35" s="225"/>
      <c r="AZ35" s="4"/>
    </row>
    <row r="36" spans="1:52" ht="24.95" hidden="1" customHeight="1" outlineLevel="1">
      <c r="A36" s="47"/>
      <c r="B36" s="2"/>
      <c r="C36" s="224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  <c r="AC36" s="225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  <c r="AP36" s="225"/>
      <c r="AQ36" s="225"/>
      <c r="AR36" s="225"/>
      <c r="AS36" s="225"/>
      <c r="AT36" s="225"/>
      <c r="AU36" s="225"/>
      <c r="AV36" s="225"/>
      <c r="AW36" s="225"/>
      <c r="AX36" s="225"/>
      <c r="AY36" s="225"/>
      <c r="AZ36" s="4"/>
    </row>
    <row r="37" spans="1:52" ht="24.95" hidden="1" customHeight="1" outlineLevel="1">
      <c r="A37" s="47"/>
      <c r="B37" s="2"/>
      <c r="C37" s="224"/>
      <c r="D37" s="225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5"/>
      <c r="AB37" s="225"/>
      <c r="AC37" s="225"/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  <c r="AP37" s="225"/>
      <c r="AQ37" s="225"/>
      <c r="AR37" s="225"/>
      <c r="AS37" s="225"/>
      <c r="AT37" s="225"/>
      <c r="AU37" s="225"/>
      <c r="AV37" s="225"/>
      <c r="AW37" s="225"/>
      <c r="AX37" s="225"/>
      <c r="AY37" s="225"/>
      <c r="AZ37" s="4"/>
    </row>
    <row r="38" spans="1:52" ht="24.95" hidden="1" customHeight="1" outlineLevel="1">
      <c r="A38" s="47"/>
      <c r="B38" s="2"/>
      <c r="C38" s="224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4"/>
    </row>
    <row r="39" spans="1:52" ht="24.95" hidden="1" customHeight="1" outlineLevel="1">
      <c r="A39" s="47"/>
      <c r="B39" s="2"/>
      <c r="C39" s="224"/>
      <c r="D39" s="225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4"/>
    </row>
    <row r="40" spans="1:52" ht="24.95" hidden="1" customHeight="1" outlineLevel="1">
      <c r="A40" s="47"/>
      <c r="B40" s="2"/>
      <c r="C40" s="224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4"/>
    </row>
    <row r="41" spans="1:52" ht="24.95" hidden="1" customHeight="1" outlineLevel="1">
      <c r="A41" s="47"/>
      <c r="B41" s="2"/>
      <c r="C41" s="224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4"/>
    </row>
    <row r="42" spans="1:52" ht="24.95" hidden="1" customHeight="1" outlineLevel="1">
      <c r="A42" s="47"/>
      <c r="B42" s="2"/>
      <c r="C42" s="224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  <c r="AW42" s="225"/>
      <c r="AX42" s="225"/>
      <c r="AY42" s="225"/>
      <c r="AZ42" s="4"/>
    </row>
    <row r="43" spans="1:52" ht="24.95" hidden="1" customHeight="1" outlineLevel="1">
      <c r="A43" s="47"/>
      <c r="B43" s="2"/>
      <c r="C43" s="224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  <c r="AW43" s="225"/>
      <c r="AX43" s="225"/>
      <c r="AY43" s="225"/>
      <c r="AZ43" s="4"/>
    </row>
    <row r="44" spans="1:52" ht="24.95" hidden="1" customHeight="1" outlineLevel="1">
      <c r="A44" s="47"/>
      <c r="B44" s="2"/>
      <c r="C44" s="224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  <c r="AW44" s="225"/>
      <c r="AX44" s="225"/>
      <c r="AY44" s="225"/>
      <c r="AZ44" s="4"/>
    </row>
    <row r="45" spans="1:52" ht="24.95" hidden="1" customHeight="1" outlineLevel="1">
      <c r="A45" s="47"/>
      <c r="B45" s="2"/>
      <c r="C45" s="224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5"/>
      <c r="AW45" s="225"/>
      <c r="AX45" s="225"/>
      <c r="AY45" s="225"/>
      <c r="AZ45" s="4"/>
    </row>
    <row r="46" spans="1:52" ht="24.95" hidden="1" customHeight="1" outlineLevel="1">
      <c r="A46" s="47"/>
      <c r="B46" s="2"/>
      <c r="C46" s="224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  <c r="AP46" s="225"/>
      <c r="AQ46" s="225"/>
      <c r="AR46" s="225"/>
      <c r="AS46" s="225"/>
      <c r="AT46" s="225"/>
      <c r="AU46" s="225"/>
      <c r="AV46" s="225"/>
      <c r="AW46" s="225"/>
      <c r="AX46" s="225"/>
      <c r="AY46" s="225"/>
      <c r="AZ46" s="4"/>
    </row>
    <row r="47" spans="1:52" ht="24.95" hidden="1" customHeight="1" outlineLevel="1">
      <c r="A47" s="47"/>
      <c r="B47" s="2"/>
      <c r="C47" s="224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  <c r="AW47" s="225"/>
      <c r="AX47" s="225"/>
      <c r="AY47" s="225"/>
      <c r="AZ47" s="4"/>
    </row>
    <row r="48" spans="1:52" ht="24.95" hidden="1" customHeight="1" outlineLevel="1">
      <c r="A48" s="47"/>
      <c r="B48" s="2"/>
      <c r="C48" s="224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4"/>
    </row>
    <row r="49" spans="1:52" ht="24.95" hidden="1" customHeight="1" outlineLevel="1">
      <c r="A49" s="47"/>
      <c r="B49" s="2"/>
      <c r="C49" s="224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4"/>
    </row>
    <row r="50" spans="1:52" ht="24.95" hidden="1" customHeight="1" outlineLevel="1">
      <c r="A50" s="47"/>
      <c r="B50" s="2"/>
      <c r="C50" s="224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  <c r="AQ50" s="225"/>
      <c r="AR50" s="225"/>
      <c r="AS50" s="225"/>
      <c r="AT50" s="225"/>
      <c r="AU50" s="225"/>
      <c r="AV50" s="225"/>
      <c r="AW50" s="225"/>
      <c r="AX50" s="225"/>
      <c r="AY50" s="225"/>
      <c r="AZ50" s="4"/>
    </row>
    <row r="51" spans="1:52" ht="24.95" hidden="1" customHeight="1" outlineLevel="1">
      <c r="A51" s="47"/>
      <c r="B51" s="2"/>
      <c r="C51" s="224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4"/>
    </row>
    <row r="52" spans="1:52" ht="24.95" hidden="1" customHeight="1" outlineLevel="1">
      <c r="A52" s="47"/>
      <c r="B52" s="2"/>
      <c r="C52" s="224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4"/>
    </row>
    <row r="53" spans="1:52" ht="24.95" hidden="1" customHeight="1" outlineLevel="1">
      <c r="A53" s="47"/>
      <c r="B53" s="2"/>
      <c r="C53" s="224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  <c r="AW53" s="225"/>
      <c r="AX53" s="225"/>
      <c r="AY53" s="225"/>
      <c r="AZ53" s="4"/>
    </row>
    <row r="54" spans="1:52" ht="24.95" hidden="1" customHeight="1" outlineLevel="1">
      <c r="A54" s="47"/>
      <c r="B54" s="2"/>
      <c r="C54" s="224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  <c r="AW54" s="225"/>
      <c r="AX54" s="225"/>
      <c r="AY54" s="225"/>
      <c r="AZ54" s="4"/>
    </row>
    <row r="55" spans="1:52" ht="24.95" hidden="1" customHeight="1" outlineLevel="1">
      <c r="A55" s="47"/>
      <c r="B55" s="2"/>
      <c r="C55" s="224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  <c r="AP55" s="225"/>
      <c r="AQ55" s="225"/>
      <c r="AR55" s="225"/>
      <c r="AS55" s="225"/>
      <c r="AT55" s="225"/>
      <c r="AU55" s="225"/>
      <c r="AV55" s="225"/>
      <c r="AW55" s="225"/>
      <c r="AX55" s="225"/>
      <c r="AY55" s="225"/>
      <c r="AZ55" s="4"/>
    </row>
    <row r="56" spans="1:52" ht="24.95" hidden="1" customHeight="1" outlineLevel="1">
      <c r="A56" s="47"/>
      <c r="B56" s="2"/>
      <c r="C56" s="224"/>
      <c r="D56" s="22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  <c r="AP56" s="225"/>
      <c r="AQ56" s="225"/>
      <c r="AR56" s="225"/>
      <c r="AS56" s="225"/>
      <c r="AT56" s="225"/>
      <c r="AU56" s="225"/>
      <c r="AV56" s="225"/>
      <c r="AW56" s="225"/>
      <c r="AX56" s="225"/>
      <c r="AY56" s="225"/>
      <c r="AZ56" s="4"/>
    </row>
    <row r="57" spans="1:52" ht="24.95" hidden="1" customHeight="1" outlineLevel="1">
      <c r="A57" s="47"/>
      <c r="B57" s="2"/>
      <c r="C57" s="224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25"/>
      <c r="AW57" s="225"/>
      <c r="AX57" s="225"/>
      <c r="AY57" s="225"/>
      <c r="AZ57" s="4"/>
    </row>
    <row r="58" spans="1:52" ht="24.95" hidden="1" customHeight="1" outlineLevel="1">
      <c r="A58" s="47"/>
      <c r="B58" s="2"/>
      <c r="C58" s="224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  <c r="AP58" s="225"/>
      <c r="AQ58" s="225"/>
      <c r="AR58" s="225"/>
      <c r="AS58" s="225"/>
      <c r="AT58" s="225"/>
      <c r="AU58" s="225"/>
      <c r="AV58" s="225"/>
      <c r="AW58" s="225"/>
      <c r="AX58" s="225"/>
      <c r="AY58" s="225"/>
      <c r="AZ58" s="4"/>
    </row>
    <row r="59" spans="1:52" collapsed="1">
      <c r="A59" s="47"/>
      <c r="B59" s="2"/>
      <c r="C59" s="74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"/>
    </row>
    <row r="60" spans="1:52" ht="7.35" customHeight="1">
      <c r="B60" s="49"/>
      <c r="C60" s="56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</row>
    <row r="61" spans="1:52" s="43" customFormat="1" ht="23.1" customHeight="1">
      <c r="B61" s="66"/>
      <c r="C61" s="75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</row>
  </sheetData>
  <sheetProtection algorithmName="SHA-512" hashValue="36JVG1DDO50ZYJC/Bsc8B3SnE6M0whGPia92iZK2BLx49zYk9IgrWgBIZXZWM9YySbVU77YBl4crItUfPeYiMQ==" saltValue="frNiT8a+bDeXBLVMG+Jdtg==" spinCount="100000" sheet="1" objects="1" scenarios="1" formatCells="0"/>
  <mergeCells count="3">
    <mergeCell ref="N6:O6"/>
    <mergeCell ref="F6:H6"/>
    <mergeCell ref="K6:M6"/>
  </mergeCells>
  <phoneticPr fontId="6" type="noConversion"/>
  <conditionalFormatting sqref="C8:AY8">
    <cfRule type="expression" dxfId="11" priority="5">
      <formula>LEN(C8)&gt;0</formula>
    </cfRule>
  </conditionalFormatting>
  <conditionalFormatting sqref="C9:C15">
    <cfRule type="expression" dxfId="10" priority="4">
      <formula>LEN($C9)&gt;0</formula>
    </cfRule>
  </conditionalFormatting>
  <conditionalFormatting sqref="D9:AY15">
    <cfRule type="expression" dxfId="9" priority="2">
      <formula>OR(LEN($C9)=0,LEN($D$6)=0,LEN($I$6)=0)</formula>
    </cfRule>
    <cfRule type="cellIs" dxfId="8" priority="3" operator="equal">
      <formula>"w"</formula>
    </cfRule>
    <cfRule type="expression" dxfId="7" priority="6">
      <formula>AND(LEN(D$8)&gt;0,LEN($C9)&gt;0)</formula>
    </cfRule>
  </conditionalFormatting>
  <dataValidations count="1">
    <dataValidation type="decimal" allowBlank="1" showInputMessage="1" showErrorMessage="1" errorTitle="Wrong input." error="Choose between 1 and 24 hours." sqref="I6" xr:uid="{8597610A-45A0-4B63-BA37-5C4192A640B2}">
      <formula1>1</formula1>
      <formula2>24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8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B7F3AF7-A936-4C42-97CF-31136757B71A}">
          <x14:formula1>
            <xm:f>OFFSET(Calc!$K$5,0,0,2,1)</xm:f>
          </x14:formula1>
          <xm:sqref>D9:AY15</xm:sqref>
        </x14:dataValidation>
        <x14:dataValidation type="list" allowBlank="1" showInputMessage="1" showErrorMessage="1" xr:uid="{613101D0-9B54-4068-A72D-EE34B4FB45EE}">
          <x14:formula1>
            <xm:f>OFFSET(Calc!$D$5,0,0,Calc!$D$3,1)</xm:f>
          </x14:formula1>
          <xm:sqref>C9:C15</xm:sqref>
        </x14:dataValidation>
        <x14:dataValidation type="list" allowBlank="1" showInputMessage="1" showErrorMessage="1" xr:uid="{75C47994-3790-47DE-BEE5-F2B252F9C474}">
          <x14:formula1>
            <xm:f>OFFSET(Calc!$G$5,0,0,Calc!$G$3,1)</xm:f>
          </x14:formula1>
          <xm:sqref>N6:O6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BB220-6A23-489C-AE1D-E7E8B94D4C30}">
  <sheetPr codeName="Sheet3">
    <pageSetUpPr fitToPage="1"/>
  </sheetPr>
  <dimension ref="B1:L64"/>
  <sheetViews>
    <sheetView showGridLines="0" showRowColHeaders="0" zoomScaleNormal="100" workbookViewId="0">
      <pane ySplit="11" topLeftCell="A12" activePane="bottomLeft" state="frozen"/>
      <selection pane="bottomLeft" activeCell="A12" sqref="A12"/>
    </sheetView>
  </sheetViews>
  <sheetFormatPr defaultRowHeight="15" outlineLevelRow="1"/>
  <cols>
    <col min="1" max="1" width="3.7109375" style="38" customWidth="1"/>
    <col min="2" max="2" width="2.7109375" style="38" customWidth="1"/>
    <col min="3" max="3" width="21.7109375" style="65" customWidth="1"/>
    <col min="4" max="4" width="15.7109375" style="31" customWidth="1"/>
    <col min="5" max="5" width="15.7109375" style="64" customWidth="1"/>
    <col min="6" max="11" width="15.7109375" style="65" customWidth="1"/>
    <col min="12" max="12" width="2.7109375" style="31" customWidth="1"/>
    <col min="13" max="13" width="8.7109375" style="38" customWidth="1"/>
    <col min="14" max="16384" width="9.140625" style="38"/>
  </cols>
  <sheetData>
    <row r="1" spans="2:12" ht="6.75" customHeight="1">
      <c r="B1"/>
      <c r="C1"/>
      <c r="D1" s="2"/>
      <c r="E1" s="1"/>
      <c r="F1"/>
      <c r="G1"/>
      <c r="H1"/>
      <c r="I1"/>
      <c r="J1"/>
      <c r="K1"/>
      <c r="L1" s="2"/>
    </row>
    <row r="2" spans="2:12" s="10" customFormat="1" ht="20.100000000000001" customHeight="1">
      <c r="B2" s="11"/>
      <c r="C2" s="172" t="s">
        <v>88</v>
      </c>
      <c r="D2" s="12"/>
      <c r="E2" s="12"/>
      <c r="F2" s="12"/>
      <c r="G2" s="12"/>
      <c r="H2" s="12"/>
      <c r="I2" s="12"/>
      <c r="J2" s="12"/>
      <c r="K2" s="13"/>
      <c r="L2" s="12"/>
    </row>
    <row r="3" spans="2:12" s="15" customFormat="1" ht="24" customHeight="1">
      <c r="B3" s="29"/>
      <c r="C3" s="173" t="s">
        <v>47</v>
      </c>
      <c r="D3" s="30"/>
      <c r="E3" s="30"/>
      <c r="F3" s="30"/>
      <c r="G3" s="30"/>
      <c r="H3" s="30"/>
      <c r="I3" s="30"/>
      <c r="J3" s="30"/>
      <c r="K3" s="16"/>
      <c r="L3" s="30"/>
    </row>
    <row r="4" spans="2:12" ht="5.0999999999999996" customHeight="1">
      <c r="B4" s="53"/>
      <c r="C4" s="53"/>
      <c r="D4" s="54"/>
      <c r="E4" s="55"/>
      <c r="F4" s="53"/>
      <c r="G4" s="53"/>
      <c r="H4" s="53"/>
      <c r="I4" s="53"/>
      <c r="J4" s="53"/>
      <c r="K4" s="53"/>
      <c r="L4" s="54"/>
    </row>
    <row r="5" spans="2:12" ht="9.9499999999999993" customHeight="1">
      <c r="B5" s="143"/>
      <c r="C5" s="144"/>
      <c r="D5" s="112"/>
      <c r="E5" s="145"/>
      <c r="F5" s="144"/>
      <c r="G5" s="144"/>
      <c r="H5" s="144"/>
      <c r="I5" s="144"/>
      <c r="J5" s="144"/>
      <c r="K5" s="144"/>
      <c r="L5" s="113"/>
    </row>
    <row r="6" spans="2:12" ht="15" customHeight="1">
      <c r="B6" s="140"/>
      <c r="C6" s="141"/>
      <c r="D6" s="199" t="s">
        <v>89</v>
      </c>
      <c r="E6" s="199" t="s">
        <v>59</v>
      </c>
      <c r="F6" s="141"/>
      <c r="G6" s="141"/>
      <c r="H6" s="141"/>
      <c r="I6" s="141"/>
      <c r="J6" s="141"/>
      <c r="K6" s="141"/>
      <c r="L6" s="114"/>
    </row>
    <row r="7" spans="2:12" ht="18" customHeight="1">
      <c r="B7" s="140"/>
      <c r="C7" s="198" t="s">
        <v>35</v>
      </c>
      <c r="D7" s="196">
        <v>8.5</v>
      </c>
      <c r="E7" s="197" t="s">
        <v>37</v>
      </c>
      <c r="F7" s="141"/>
      <c r="G7" s="141"/>
      <c r="H7" s="141"/>
      <c r="I7" s="141"/>
      <c r="J7" s="141"/>
      <c r="K7" s="141"/>
      <c r="L7" s="114"/>
    </row>
    <row r="8" spans="2:12" ht="18" customHeight="1">
      <c r="B8" s="140"/>
      <c r="C8" s="198" t="s">
        <v>36</v>
      </c>
      <c r="D8" s="195">
        <v>8.5</v>
      </c>
      <c r="E8" s="168" t="s">
        <v>38</v>
      </c>
      <c r="F8" s="141"/>
      <c r="G8" s="141"/>
      <c r="H8" s="141"/>
      <c r="I8" s="141"/>
      <c r="J8" s="141"/>
      <c r="K8" s="141"/>
      <c r="L8" s="114"/>
    </row>
    <row r="9" spans="2:12" ht="18" customHeight="1">
      <c r="B9" s="140"/>
      <c r="C9" s="198" t="s">
        <v>39</v>
      </c>
      <c r="D9" s="195">
        <v>8.5</v>
      </c>
      <c r="E9" s="168" t="s">
        <v>40</v>
      </c>
      <c r="F9" s="141"/>
      <c r="G9" s="141"/>
      <c r="H9" s="141"/>
      <c r="I9" s="141"/>
      <c r="J9" s="141"/>
      <c r="K9" s="141"/>
      <c r="L9" s="114"/>
    </row>
    <row r="10" spans="2:12" ht="9.9499999999999993" customHeight="1">
      <c r="B10" s="140"/>
      <c r="C10" s="141"/>
      <c r="D10" s="102"/>
      <c r="E10" s="142"/>
      <c r="F10" s="141"/>
      <c r="G10" s="141"/>
      <c r="H10" s="141"/>
      <c r="I10" s="141"/>
      <c r="J10" s="141"/>
      <c r="K10" s="141"/>
      <c r="L10" s="114"/>
    </row>
    <row r="11" spans="2:12" s="52" customFormat="1" ht="30" customHeight="1">
      <c r="B11" s="50"/>
      <c r="C11" s="193" t="s">
        <v>8</v>
      </c>
      <c r="D11" s="193" t="s">
        <v>60</v>
      </c>
      <c r="E11" s="193" t="s">
        <v>10</v>
      </c>
      <c r="F11" s="193" t="s">
        <v>11</v>
      </c>
      <c r="G11" s="193" t="s">
        <v>12</v>
      </c>
      <c r="H11" s="193" t="s">
        <v>13</v>
      </c>
      <c r="I11" s="193" t="s">
        <v>14</v>
      </c>
      <c r="J11" s="193" t="s">
        <v>15</v>
      </c>
      <c r="K11" s="193" t="s">
        <v>16</v>
      </c>
      <c r="L11" s="51"/>
    </row>
    <row r="12" spans="2:12" ht="24.95" customHeight="1">
      <c r="B12" s="33"/>
      <c r="C12" s="194" t="s">
        <v>63</v>
      </c>
      <c r="D12" s="146">
        <f>IF(LEN(C12)&gt;0,IF((COUNTIF(E12:K12,$C$7)*$D$7+COUNTIF(E12:K12,$C$8)*$D$8+COUNTIF(E12:K12,$C$9)*$D$9)=0,"",COUNTIF(E12:K12,$C$7)*$D$7+COUNTIF(E12:K12,$C$8)*$D$8+COUNTIF(E12:K12,$C$9)*$D$9),"")</f>
        <v>42.5</v>
      </c>
      <c r="E12" s="147" t="s">
        <v>35</v>
      </c>
      <c r="F12" s="147" t="s">
        <v>35</v>
      </c>
      <c r="G12" s="147" t="s">
        <v>35</v>
      </c>
      <c r="H12" s="147" t="s">
        <v>35</v>
      </c>
      <c r="I12" s="147"/>
      <c r="J12" s="147"/>
      <c r="K12" s="147" t="s">
        <v>36</v>
      </c>
      <c r="L12" s="42"/>
    </row>
    <row r="13" spans="2:12" ht="24.95" customHeight="1">
      <c r="B13" s="33"/>
      <c r="C13" s="76" t="s">
        <v>64</v>
      </c>
      <c r="D13" s="77">
        <f t="shared" ref="D13:D17" si="0">IF(LEN(C13)&gt;0,IF((COUNTIF(E13:K13,$C$7)*$D$7+COUNTIF(E13:K13,$C$8)*$D$8+COUNTIF(E13:K13,$C$9)*$D$9)=0,"",COUNTIF(E13:K13,$C$7)*$D$7+COUNTIF(E13:K13,$C$8)*$D$8+COUNTIF(E13:K13,$C$9)*$D$9),"")</f>
        <v>42.5</v>
      </c>
      <c r="E13" s="78"/>
      <c r="F13" s="78" t="s">
        <v>36</v>
      </c>
      <c r="G13" s="78" t="s">
        <v>36</v>
      </c>
      <c r="H13" s="78" t="s">
        <v>36</v>
      </c>
      <c r="I13" s="78" t="s">
        <v>36</v>
      </c>
      <c r="J13" s="78" t="s">
        <v>36</v>
      </c>
      <c r="K13" s="78"/>
      <c r="L13" s="4"/>
    </row>
    <row r="14" spans="2:12" ht="24.95" customHeight="1">
      <c r="B14" s="33"/>
      <c r="C14" s="76" t="s">
        <v>65</v>
      </c>
      <c r="D14" s="77">
        <f t="shared" si="0"/>
        <v>42.5</v>
      </c>
      <c r="E14" s="78" t="s">
        <v>39</v>
      </c>
      <c r="F14" s="78"/>
      <c r="G14" s="78"/>
      <c r="H14" s="78" t="s">
        <v>35</v>
      </c>
      <c r="I14" s="78" t="s">
        <v>35</v>
      </c>
      <c r="J14" s="78" t="s">
        <v>35</v>
      </c>
      <c r="K14" s="78" t="s">
        <v>35</v>
      </c>
      <c r="L14" s="4"/>
    </row>
    <row r="15" spans="2:12" ht="24.95" customHeight="1">
      <c r="B15" s="33"/>
      <c r="C15" s="76" t="s">
        <v>66</v>
      </c>
      <c r="D15" s="77">
        <f t="shared" si="0"/>
        <v>42.5</v>
      </c>
      <c r="E15" s="78" t="s">
        <v>36</v>
      </c>
      <c r="F15" s="78"/>
      <c r="G15" s="78"/>
      <c r="H15" s="78" t="s">
        <v>36</v>
      </c>
      <c r="I15" s="78" t="s">
        <v>36</v>
      </c>
      <c r="J15" s="78" t="s">
        <v>36</v>
      </c>
      <c r="K15" s="78" t="s">
        <v>36</v>
      </c>
      <c r="L15" s="4"/>
    </row>
    <row r="16" spans="2:12" ht="24.95" customHeight="1">
      <c r="B16" s="33"/>
      <c r="C16" s="76"/>
      <c r="D16" s="77" t="str">
        <f t="shared" si="0"/>
        <v/>
      </c>
      <c r="E16" s="78"/>
      <c r="F16" s="78"/>
      <c r="G16" s="78"/>
      <c r="H16" s="78"/>
      <c r="I16" s="78"/>
      <c r="J16" s="78"/>
      <c r="K16" s="78"/>
      <c r="L16" s="4"/>
    </row>
    <row r="17" spans="2:12" ht="24.95" customHeight="1">
      <c r="B17" s="33"/>
      <c r="C17" s="76"/>
      <c r="D17" s="77" t="str">
        <f t="shared" si="0"/>
        <v/>
      </c>
      <c r="E17" s="78"/>
      <c r="F17" s="78"/>
      <c r="G17" s="78"/>
      <c r="H17" s="78"/>
      <c r="I17" s="78"/>
      <c r="J17" s="78"/>
      <c r="K17" s="78"/>
      <c r="L17" s="4"/>
    </row>
    <row r="18" spans="2:12" ht="24.95" customHeight="1">
      <c r="B18" s="33"/>
      <c r="C18" s="223"/>
      <c r="D18" s="224"/>
      <c r="E18" s="224"/>
      <c r="F18" s="224"/>
      <c r="G18" s="224"/>
      <c r="H18" s="224"/>
      <c r="I18" s="224"/>
      <c r="J18" s="224"/>
      <c r="K18" s="224"/>
      <c r="L18" s="4"/>
    </row>
    <row r="19" spans="2:12" ht="24.95" customHeight="1">
      <c r="B19" s="33"/>
      <c r="C19" s="223"/>
      <c r="D19" s="224"/>
      <c r="E19" s="224"/>
      <c r="F19" s="224"/>
      <c r="G19" s="224"/>
      <c r="H19" s="224"/>
      <c r="I19" s="224"/>
      <c r="J19" s="224"/>
      <c r="K19" s="224"/>
      <c r="L19" s="4"/>
    </row>
    <row r="20" spans="2:12" ht="24.95" customHeight="1">
      <c r="B20" s="33"/>
      <c r="C20" s="223"/>
      <c r="D20" s="224"/>
      <c r="E20" s="224"/>
      <c r="F20" s="224"/>
      <c r="G20" s="224"/>
      <c r="H20" s="224"/>
      <c r="I20" s="224"/>
      <c r="J20" s="224"/>
      <c r="K20" s="224"/>
      <c r="L20" s="4"/>
    </row>
    <row r="21" spans="2:12" ht="24.95" customHeight="1">
      <c r="B21" s="33"/>
      <c r="C21" s="223"/>
      <c r="D21" s="224"/>
      <c r="E21" s="224"/>
      <c r="F21" s="224"/>
      <c r="G21" s="224"/>
      <c r="H21" s="224"/>
      <c r="I21" s="224"/>
      <c r="J21" s="224"/>
      <c r="K21" s="224"/>
      <c r="L21" s="4"/>
    </row>
    <row r="22" spans="2:12" ht="24.95" customHeight="1">
      <c r="B22" s="33"/>
      <c r="C22" s="223"/>
      <c r="D22" s="224"/>
      <c r="E22" s="224"/>
      <c r="F22" s="224"/>
      <c r="G22" s="224"/>
      <c r="H22" s="224"/>
      <c r="I22" s="224"/>
      <c r="J22" s="224"/>
      <c r="K22" s="224"/>
      <c r="L22" s="4"/>
    </row>
    <row r="23" spans="2:12" ht="24.95" customHeight="1">
      <c r="B23" s="33"/>
      <c r="C23" s="223"/>
      <c r="D23" s="224"/>
      <c r="E23" s="224"/>
      <c r="F23" s="224"/>
      <c r="G23" s="224"/>
      <c r="H23" s="224"/>
      <c r="I23" s="224"/>
      <c r="J23" s="224"/>
      <c r="K23" s="224"/>
      <c r="L23" s="4"/>
    </row>
    <row r="24" spans="2:12" ht="24.95" hidden="1" customHeight="1" outlineLevel="1">
      <c r="B24" s="33"/>
      <c r="C24" s="223"/>
      <c r="D24" s="224"/>
      <c r="E24" s="224"/>
      <c r="F24" s="224"/>
      <c r="G24" s="224"/>
      <c r="H24" s="224"/>
      <c r="I24" s="224"/>
      <c r="J24" s="224"/>
      <c r="K24" s="224"/>
      <c r="L24" s="4"/>
    </row>
    <row r="25" spans="2:12" ht="24.95" hidden="1" customHeight="1" outlineLevel="1">
      <c r="B25" s="33"/>
      <c r="C25" s="223"/>
      <c r="D25" s="224"/>
      <c r="E25" s="224"/>
      <c r="F25" s="224"/>
      <c r="G25" s="224"/>
      <c r="H25" s="224"/>
      <c r="I25" s="224"/>
      <c r="J25" s="224"/>
      <c r="K25" s="224"/>
      <c r="L25" s="4"/>
    </row>
    <row r="26" spans="2:12" ht="24.95" hidden="1" customHeight="1" outlineLevel="1">
      <c r="B26" s="33"/>
      <c r="C26" s="223"/>
      <c r="D26" s="224"/>
      <c r="E26" s="224"/>
      <c r="F26" s="224"/>
      <c r="G26" s="224"/>
      <c r="H26" s="224"/>
      <c r="I26" s="224"/>
      <c r="J26" s="224"/>
      <c r="K26" s="224"/>
      <c r="L26" s="4"/>
    </row>
    <row r="27" spans="2:12" ht="24.95" hidden="1" customHeight="1" outlineLevel="1">
      <c r="B27" s="33"/>
      <c r="C27" s="223"/>
      <c r="D27" s="224"/>
      <c r="E27" s="224"/>
      <c r="F27" s="224"/>
      <c r="G27" s="224"/>
      <c r="H27" s="224"/>
      <c r="I27" s="224"/>
      <c r="J27" s="224"/>
      <c r="K27" s="224"/>
      <c r="L27" s="4"/>
    </row>
    <row r="28" spans="2:12" ht="24.95" hidden="1" customHeight="1" outlineLevel="1">
      <c r="B28" s="33"/>
      <c r="C28" s="223"/>
      <c r="D28" s="224"/>
      <c r="E28" s="224"/>
      <c r="F28" s="224"/>
      <c r="G28" s="224"/>
      <c r="H28" s="224"/>
      <c r="I28" s="224"/>
      <c r="J28" s="224"/>
      <c r="K28" s="224"/>
      <c r="L28" s="4"/>
    </row>
    <row r="29" spans="2:12" ht="24.95" hidden="1" customHeight="1" outlineLevel="1">
      <c r="B29" s="33"/>
      <c r="C29" s="223"/>
      <c r="D29" s="224"/>
      <c r="E29" s="224"/>
      <c r="F29" s="224"/>
      <c r="G29" s="224"/>
      <c r="H29" s="224"/>
      <c r="I29" s="224"/>
      <c r="J29" s="224"/>
      <c r="K29" s="224"/>
      <c r="L29" s="4"/>
    </row>
    <row r="30" spans="2:12" ht="24.95" hidden="1" customHeight="1" outlineLevel="1">
      <c r="B30" s="33"/>
      <c r="C30" s="223"/>
      <c r="D30" s="224"/>
      <c r="E30" s="224"/>
      <c r="F30" s="224"/>
      <c r="G30" s="224"/>
      <c r="H30" s="224"/>
      <c r="I30" s="224"/>
      <c r="J30" s="224"/>
      <c r="K30" s="224"/>
      <c r="L30" s="4"/>
    </row>
    <row r="31" spans="2:12" ht="24.95" hidden="1" customHeight="1" outlineLevel="1">
      <c r="B31" s="33"/>
      <c r="C31" s="223"/>
      <c r="D31" s="224"/>
      <c r="E31" s="224"/>
      <c r="F31" s="224"/>
      <c r="G31" s="224"/>
      <c r="H31" s="224"/>
      <c r="I31" s="224"/>
      <c r="J31" s="224"/>
      <c r="K31" s="224"/>
      <c r="L31" s="4"/>
    </row>
    <row r="32" spans="2:12" ht="24.95" hidden="1" customHeight="1" outlineLevel="1">
      <c r="B32" s="33"/>
      <c r="C32" s="223"/>
      <c r="D32" s="224"/>
      <c r="E32" s="224"/>
      <c r="F32" s="224"/>
      <c r="G32" s="224"/>
      <c r="H32" s="224"/>
      <c r="I32" s="224"/>
      <c r="J32" s="224"/>
      <c r="K32" s="224"/>
      <c r="L32" s="4"/>
    </row>
    <row r="33" spans="2:12" ht="24.95" hidden="1" customHeight="1" outlineLevel="1">
      <c r="B33" s="33"/>
      <c r="C33" s="223"/>
      <c r="D33" s="224"/>
      <c r="E33" s="224"/>
      <c r="F33" s="224"/>
      <c r="G33" s="224"/>
      <c r="H33" s="224"/>
      <c r="I33" s="224"/>
      <c r="J33" s="224"/>
      <c r="K33" s="224"/>
      <c r="L33" s="4"/>
    </row>
    <row r="34" spans="2:12" ht="24.95" hidden="1" customHeight="1" outlineLevel="1">
      <c r="B34" s="33"/>
      <c r="C34" s="223"/>
      <c r="D34" s="224"/>
      <c r="E34" s="224"/>
      <c r="F34" s="224"/>
      <c r="G34" s="224"/>
      <c r="H34" s="224"/>
      <c r="I34" s="224"/>
      <c r="J34" s="224"/>
      <c r="K34" s="224"/>
      <c r="L34" s="4"/>
    </row>
    <row r="35" spans="2:12" ht="24.95" hidden="1" customHeight="1" outlineLevel="1">
      <c r="B35" s="33"/>
      <c r="C35" s="223"/>
      <c r="D35" s="224"/>
      <c r="E35" s="224"/>
      <c r="F35" s="224"/>
      <c r="G35" s="224"/>
      <c r="H35" s="224"/>
      <c r="I35" s="224"/>
      <c r="J35" s="224"/>
      <c r="K35" s="224"/>
      <c r="L35" s="4"/>
    </row>
    <row r="36" spans="2:12" ht="24.95" hidden="1" customHeight="1" outlineLevel="1">
      <c r="B36" s="33"/>
      <c r="C36" s="223"/>
      <c r="D36" s="224"/>
      <c r="E36" s="224"/>
      <c r="F36" s="224"/>
      <c r="G36" s="224"/>
      <c r="H36" s="224"/>
      <c r="I36" s="224"/>
      <c r="J36" s="224"/>
      <c r="K36" s="224"/>
      <c r="L36" s="4"/>
    </row>
    <row r="37" spans="2:12" ht="24.95" hidden="1" customHeight="1" outlineLevel="1">
      <c r="B37" s="33"/>
      <c r="C37" s="223"/>
      <c r="D37" s="224"/>
      <c r="E37" s="224"/>
      <c r="F37" s="224"/>
      <c r="G37" s="224"/>
      <c r="H37" s="224"/>
      <c r="I37" s="224"/>
      <c r="J37" s="224"/>
      <c r="K37" s="224"/>
      <c r="L37" s="4"/>
    </row>
    <row r="38" spans="2:12" ht="24.95" hidden="1" customHeight="1" outlineLevel="1">
      <c r="B38" s="33"/>
      <c r="C38" s="223"/>
      <c r="D38" s="224"/>
      <c r="E38" s="224"/>
      <c r="F38" s="224"/>
      <c r="G38" s="224"/>
      <c r="H38" s="224"/>
      <c r="I38" s="224"/>
      <c r="J38" s="224"/>
      <c r="K38" s="224"/>
      <c r="L38" s="4"/>
    </row>
    <row r="39" spans="2:12" ht="24.95" hidden="1" customHeight="1" outlineLevel="1">
      <c r="B39" s="33"/>
      <c r="C39" s="223"/>
      <c r="D39" s="224"/>
      <c r="E39" s="224"/>
      <c r="F39" s="224"/>
      <c r="G39" s="224"/>
      <c r="H39" s="224"/>
      <c r="I39" s="224"/>
      <c r="J39" s="224"/>
      <c r="K39" s="224"/>
      <c r="L39" s="4"/>
    </row>
    <row r="40" spans="2:12" ht="24.95" hidden="1" customHeight="1" outlineLevel="1">
      <c r="B40" s="33"/>
      <c r="C40" s="223"/>
      <c r="D40" s="224"/>
      <c r="E40" s="224"/>
      <c r="F40" s="224"/>
      <c r="G40" s="224"/>
      <c r="H40" s="224"/>
      <c r="I40" s="224"/>
      <c r="J40" s="224"/>
      <c r="K40" s="224"/>
      <c r="L40" s="4"/>
    </row>
    <row r="41" spans="2:12" ht="24.95" hidden="1" customHeight="1" outlineLevel="1">
      <c r="B41" s="33"/>
      <c r="C41" s="223"/>
      <c r="D41" s="224"/>
      <c r="E41" s="224"/>
      <c r="F41" s="224"/>
      <c r="G41" s="224"/>
      <c r="H41" s="224"/>
      <c r="I41" s="224"/>
      <c r="J41" s="224"/>
      <c r="K41" s="224"/>
      <c r="L41" s="4"/>
    </row>
    <row r="42" spans="2:12" ht="24.95" hidden="1" customHeight="1" outlineLevel="1">
      <c r="B42" s="33"/>
      <c r="C42" s="223"/>
      <c r="D42" s="224"/>
      <c r="E42" s="224"/>
      <c r="F42" s="224"/>
      <c r="G42" s="224"/>
      <c r="H42" s="224"/>
      <c r="I42" s="224"/>
      <c r="J42" s="224"/>
      <c r="K42" s="224"/>
      <c r="L42" s="4"/>
    </row>
    <row r="43" spans="2:12" ht="24.95" hidden="1" customHeight="1" outlineLevel="1">
      <c r="B43" s="33"/>
      <c r="C43" s="223"/>
      <c r="D43" s="224"/>
      <c r="E43" s="224"/>
      <c r="F43" s="224"/>
      <c r="G43" s="224"/>
      <c r="H43" s="224"/>
      <c r="I43" s="224"/>
      <c r="J43" s="224"/>
      <c r="K43" s="224"/>
      <c r="L43" s="4"/>
    </row>
    <row r="44" spans="2:12" ht="24.95" hidden="1" customHeight="1" outlineLevel="1">
      <c r="B44" s="33"/>
      <c r="C44" s="223"/>
      <c r="D44" s="224"/>
      <c r="E44" s="224"/>
      <c r="F44" s="224"/>
      <c r="G44" s="224"/>
      <c r="H44" s="224"/>
      <c r="I44" s="224"/>
      <c r="J44" s="224"/>
      <c r="K44" s="224"/>
      <c r="L44" s="4"/>
    </row>
    <row r="45" spans="2:12" ht="24.95" hidden="1" customHeight="1" outlineLevel="1">
      <c r="B45" s="33"/>
      <c r="C45" s="223"/>
      <c r="D45" s="224"/>
      <c r="E45" s="224"/>
      <c r="F45" s="224"/>
      <c r="G45" s="224"/>
      <c r="H45" s="224"/>
      <c r="I45" s="224"/>
      <c r="J45" s="224"/>
      <c r="K45" s="224"/>
      <c r="L45" s="4"/>
    </row>
    <row r="46" spans="2:12" ht="24.95" hidden="1" customHeight="1" outlineLevel="1">
      <c r="B46" s="33"/>
      <c r="C46" s="223"/>
      <c r="D46" s="224"/>
      <c r="E46" s="224"/>
      <c r="F46" s="224"/>
      <c r="G46" s="224"/>
      <c r="H46" s="224"/>
      <c r="I46" s="224"/>
      <c r="J46" s="224"/>
      <c r="K46" s="224"/>
      <c r="L46" s="4"/>
    </row>
    <row r="47" spans="2:12" ht="24.95" hidden="1" customHeight="1" outlineLevel="1">
      <c r="B47" s="33"/>
      <c r="C47" s="223"/>
      <c r="D47" s="224"/>
      <c r="E47" s="224"/>
      <c r="F47" s="224"/>
      <c r="G47" s="224"/>
      <c r="H47" s="224"/>
      <c r="I47" s="224"/>
      <c r="J47" s="224"/>
      <c r="K47" s="224"/>
      <c r="L47" s="4"/>
    </row>
    <row r="48" spans="2:12" ht="24.95" hidden="1" customHeight="1" outlineLevel="1">
      <c r="B48" s="33"/>
      <c r="C48" s="223"/>
      <c r="D48" s="224"/>
      <c r="E48" s="224"/>
      <c r="F48" s="224"/>
      <c r="G48" s="224"/>
      <c r="H48" s="224"/>
      <c r="I48" s="224"/>
      <c r="J48" s="224"/>
      <c r="K48" s="224"/>
      <c r="L48" s="4"/>
    </row>
    <row r="49" spans="2:12" ht="24.95" hidden="1" customHeight="1" outlineLevel="1">
      <c r="B49" s="33"/>
      <c r="C49" s="223"/>
      <c r="D49" s="224"/>
      <c r="E49" s="224"/>
      <c r="F49" s="224"/>
      <c r="G49" s="224"/>
      <c r="H49" s="224"/>
      <c r="I49" s="224"/>
      <c r="J49" s="224"/>
      <c r="K49" s="224"/>
      <c r="L49" s="4"/>
    </row>
    <row r="50" spans="2:12" ht="24.95" hidden="1" customHeight="1" outlineLevel="1">
      <c r="B50" s="33"/>
      <c r="C50" s="223"/>
      <c r="D50" s="224"/>
      <c r="E50" s="224"/>
      <c r="F50" s="224"/>
      <c r="G50" s="224"/>
      <c r="H50" s="224"/>
      <c r="I50" s="224"/>
      <c r="J50" s="224"/>
      <c r="K50" s="224"/>
      <c r="L50" s="4"/>
    </row>
    <row r="51" spans="2:12" ht="24.95" hidden="1" customHeight="1" outlineLevel="1">
      <c r="B51" s="33"/>
      <c r="C51" s="223"/>
      <c r="D51" s="224"/>
      <c r="E51" s="224"/>
      <c r="F51" s="224"/>
      <c r="G51" s="224"/>
      <c r="H51" s="224"/>
      <c r="I51" s="224"/>
      <c r="J51" s="224"/>
      <c r="K51" s="224"/>
      <c r="L51" s="4"/>
    </row>
    <row r="52" spans="2:12" ht="24.95" hidden="1" customHeight="1" outlineLevel="1">
      <c r="B52" s="33"/>
      <c r="C52" s="223"/>
      <c r="D52" s="224"/>
      <c r="E52" s="224"/>
      <c r="F52" s="224"/>
      <c r="G52" s="224"/>
      <c r="H52" s="224"/>
      <c r="I52" s="224"/>
      <c r="J52" s="224"/>
      <c r="K52" s="224"/>
      <c r="L52" s="4"/>
    </row>
    <row r="53" spans="2:12" ht="24.95" hidden="1" customHeight="1" outlineLevel="1">
      <c r="B53" s="33"/>
      <c r="C53" s="223"/>
      <c r="D53" s="224"/>
      <c r="E53" s="224"/>
      <c r="F53" s="224"/>
      <c r="G53" s="224"/>
      <c r="H53" s="224"/>
      <c r="I53" s="224"/>
      <c r="J53" s="224"/>
      <c r="K53" s="224"/>
      <c r="L53" s="4"/>
    </row>
    <row r="54" spans="2:12" ht="24.95" hidden="1" customHeight="1" outlineLevel="1">
      <c r="B54" s="33"/>
      <c r="C54" s="223"/>
      <c r="D54" s="224"/>
      <c r="E54" s="224"/>
      <c r="F54" s="224"/>
      <c r="G54" s="224"/>
      <c r="H54" s="224"/>
      <c r="I54" s="224"/>
      <c r="J54" s="224"/>
      <c r="K54" s="224"/>
      <c r="L54" s="4"/>
    </row>
    <row r="55" spans="2:12" ht="24.95" hidden="1" customHeight="1" outlineLevel="1">
      <c r="B55" s="33"/>
      <c r="C55" s="223"/>
      <c r="D55" s="224"/>
      <c r="E55" s="224"/>
      <c r="F55" s="224"/>
      <c r="G55" s="224"/>
      <c r="H55" s="224"/>
      <c r="I55" s="224"/>
      <c r="J55" s="224"/>
      <c r="K55" s="224"/>
      <c r="L55" s="4"/>
    </row>
    <row r="56" spans="2:12" ht="24.95" hidden="1" customHeight="1" outlineLevel="1">
      <c r="B56" s="33"/>
      <c r="C56" s="223"/>
      <c r="D56" s="224"/>
      <c r="E56" s="224"/>
      <c r="F56" s="224"/>
      <c r="G56" s="224"/>
      <c r="H56" s="224"/>
      <c r="I56" s="224"/>
      <c r="J56" s="224"/>
      <c r="K56" s="224"/>
      <c r="L56" s="4"/>
    </row>
    <row r="57" spans="2:12" ht="24.95" hidden="1" customHeight="1" outlineLevel="1">
      <c r="B57" s="33"/>
      <c r="C57" s="223"/>
      <c r="D57" s="224"/>
      <c r="E57" s="224"/>
      <c r="F57" s="224"/>
      <c r="G57" s="224"/>
      <c r="H57" s="224"/>
      <c r="I57" s="224"/>
      <c r="J57" s="224"/>
      <c r="K57" s="224"/>
      <c r="L57" s="4"/>
    </row>
    <row r="58" spans="2:12" ht="24.95" hidden="1" customHeight="1" outlineLevel="1">
      <c r="B58" s="33"/>
      <c r="C58" s="223"/>
      <c r="D58" s="224"/>
      <c r="E58" s="224"/>
      <c r="F58" s="224"/>
      <c r="G58" s="224"/>
      <c r="H58" s="224"/>
      <c r="I58" s="224"/>
      <c r="J58" s="224"/>
      <c r="K58" s="224"/>
      <c r="L58" s="4"/>
    </row>
    <row r="59" spans="2:12" ht="24.95" hidden="1" customHeight="1" outlineLevel="1">
      <c r="B59" s="33"/>
      <c r="C59" s="223"/>
      <c r="D59" s="224"/>
      <c r="E59" s="224"/>
      <c r="F59" s="224"/>
      <c r="G59" s="224"/>
      <c r="H59" s="224"/>
      <c r="I59" s="224"/>
      <c r="J59" s="224"/>
      <c r="K59" s="224"/>
      <c r="L59" s="4"/>
    </row>
    <row r="60" spans="2:12" ht="24.95" hidden="1" customHeight="1" outlineLevel="1">
      <c r="B60" s="33"/>
      <c r="C60" s="223"/>
      <c r="D60" s="224"/>
      <c r="E60" s="224"/>
      <c r="F60" s="224"/>
      <c r="G60" s="224"/>
      <c r="H60" s="224"/>
      <c r="I60" s="224"/>
      <c r="J60" s="224"/>
      <c r="K60" s="224"/>
      <c r="L60" s="4"/>
    </row>
    <row r="61" spans="2:12" ht="24.95" hidden="1" customHeight="1" outlineLevel="1">
      <c r="B61" s="33"/>
      <c r="C61" s="223"/>
      <c r="D61" s="224"/>
      <c r="E61" s="224"/>
      <c r="F61" s="224"/>
      <c r="G61" s="224"/>
      <c r="H61" s="224"/>
      <c r="I61" s="224"/>
      <c r="J61" s="224"/>
      <c r="K61" s="224"/>
      <c r="L61" s="4"/>
    </row>
    <row r="62" spans="2:12" ht="15" customHeight="1" collapsed="1">
      <c r="B62" s="34"/>
      <c r="C62" s="63" t="s">
        <v>62</v>
      </c>
      <c r="D62" s="5"/>
      <c r="E62" s="62"/>
      <c r="F62" s="63"/>
      <c r="G62" s="63"/>
      <c r="H62" s="63"/>
      <c r="I62" s="63"/>
      <c r="J62" s="63"/>
      <c r="K62" s="63"/>
      <c r="L62" s="6"/>
    </row>
    <row r="63" spans="2:12" ht="7.35" customHeight="1"/>
    <row r="64" spans="2:12" s="7" customFormat="1" ht="22.9" customHeight="1">
      <c r="B64" s="66"/>
      <c r="C64" s="66"/>
      <c r="D64" s="67"/>
      <c r="E64" s="68"/>
      <c r="F64" s="68"/>
      <c r="G64" s="66"/>
      <c r="H64" s="66"/>
      <c r="I64" s="66"/>
      <c r="J64" s="66"/>
      <c r="K64" s="66"/>
      <c r="L64" s="66"/>
    </row>
  </sheetData>
  <sheetProtection algorithmName="SHA-512" hashValue="OFMSMUfYo3GgjgP9RTDyZjIRfmkbJRMuQJWAnsVASIioUfaqW5T6POWHjJGHdRfEivyALw8d/ElZ0u04m1eYCg==" saltValue="uVA1o0YWtjz52v4pDzGxFw==" spinCount="100000" sheet="1" objects="1" scenarios="1" formatCells="0"/>
  <phoneticPr fontId="6" type="noConversion"/>
  <conditionalFormatting sqref="C12:C17">
    <cfRule type="expression" dxfId="6" priority="3">
      <formula>LEN(C12)&gt;0</formula>
    </cfRule>
  </conditionalFormatting>
  <conditionalFormatting sqref="D12:K17">
    <cfRule type="expression" dxfId="5" priority="5">
      <formula>LEN($C12)&gt;0</formula>
    </cfRule>
  </conditionalFormatting>
  <conditionalFormatting sqref="E12:K17">
    <cfRule type="expression" dxfId="4" priority="7">
      <formula>LEN($C12)=0</formula>
    </cfRule>
  </conditionalFormatting>
  <conditionalFormatting sqref="D12:D17">
    <cfRule type="expression" dxfId="3" priority="2">
      <formula>LEN($C12)&gt;0</formula>
    </cfRule>
  </conditionalFormatting>
  <dataValidations count="1">
    <dataValidation type="list" allowBlank="1" showInputMessage="1" showErrorMessage="1" sqref="E12:K17" xr:uid="{FFD6BC79-2559-4719-88CC-DFA914EA9993}">
      <formula1>$C$7:$C$9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8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B4038C2-6527-4F95-A5D5-1F5BD9B64B8C}">
          <x14:formula1>
            <xm:f>OFFSET(Calc!$D$5,0,0,Calc!$D$3,1)</xm:f>
          </x14:formula1>
          <xm:sqref>C12:C17</xm:sqref>
        </x14:dataValidation>
        <x14:dataValidation type="list" allowBlank="1" showInputMessage="1" showErrorMessage="1" xr:uid="{06E3E584-B1AD-4582-A14A-DFF8AE8F35FF}">
          <x14:formula1>
            <xm:f>OFFSET(Calc!$I$5,0,0,Calc!$I$3,1)</xm:f>
          </x14:formula1>
          <xm:sqref>C7:C9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66F2-9540-4761-A5CB-67C3D4933EEC}">
  <sheetPr>
    <pageSetUpPr fitToPage="1"/>
  </sheetPr>
  <dimension ref="B1:L59"/>
  <sheetViews>
    <sheetView showGridLines="0" showRowColHeaders="0" zoomScaleNormal="100" workbookViewId="0">
      <pane ySplit="8" topLeftCell="A9" activePane="bottomLeft" state="frozen"/>
      <selection pane="bottomLeft" activeCell="A9" sqref="A9"/>
    </sheetView>
  </sheetViews>
  <sheetFormatPr defaultRowHeight="15" outlineLevelRow="1"/>
  <cols>
    <col min="1" max="1" width="3.7109375" style="38" customWidth="1"/>
    <col min="2" max="2" width="2.7109375" style="38" customWidth="1"/>
    <col min="3" max="3" width="17.7109375" style="31" customWidth="1"/>
    <col min="4" max="10" width="17.7109375" style="38" customWidth="1"/>
    <col min="11" max="11" width="2.7109375" style="38" customWidth="1"/>
    <col min="12" max="12" width="18.7109375" style="38" bestFit="1" customWidth="1"/>
    <col min="13" max="16384" width="9.140625" style="38"/>
  </cols>
  <sheetData>
    <row r="1" spans="2:12" ht="6.75" customHeight="1"/>
    <row r="2" spans="2:12" s="10" customFormat="1" ht="20.100000000000001" customHeight="1">
      <c r="B2" s="11"/>
      <c r="C2" s="172" t="s">
        <v>88</v>
      </c>
      <c r="D2" s="12"/>
      <c r="E2" s="12"/>
      <c r="F2" s="12"/>
      <c r="G2" s="12"/>
      <c r="H2" s="12"/>
      <c r="I2" s="12"/>
      <c r="J2" s="12"/>
      <c r="K2" s="13"/>
      <c r="L2" s="39"/>
    </row>
    <row r="3" spans="2:12" s="15" customFormat="1" ht="24" customHeight="1">
      <c r="B3" s="29"/>
      <c r="C3" s="173" t="s">
        <v>48</v>
      </c>
      <c r="D3" s="30"/>
      <c r="E3" s="30"/>
      <c r="F3" s="30"/>
      <c r="G3" s="30"/>
      <c r="H3" s="30"/>
      <c r="I3" s="30"/>
      <c r="J3" s="30"/>
      <c r="K3" s="16"/>
      <c r="L3" s="40"/>
    </row>
    <row r="4" spans="2:12" ht="5.0999999999999996" customHeight="1">
      <c r="B4"/>
      <c r="C4" s="2"/>
      <c r="D4"/>
      <c r="E4"/>
      <c r="F4"/>
      <c r="G4"/>
      <c r="H4"/>
      <c r="I4"/>
      <c r="J4"/>
      <c r="K4"/>
    </row>
    <row r="5" spans="2:12" ht="9.9499999999999993" customHeight="1" thickBot="1">
      <c r="B5" s="110"/>
      <c r="C5" s="112"/>
      <c r="D5" s="112"/>
      <c r="E5" s="112"/>
      <c r="F5" s="112"/>
      <c r="G5" s="112"/>
      <c r="H5" s="111"/>
      <c r="I5" s="112"/>
      <c r="J5" s="112"/>
      <c r="K5" s="150"/>
    </row>
    <row r="6" spans="2:12" ht="24.95" customHeight="1" thickBot="1">
      <c r="B6" s="109"/>
      <c r="C6" s="148" t="s">
        <v>86</v>
      </c>
      <c r="D6" s="156">
        <v>0.33333333333333331</v>
      </c>
      <c r="E6" s="108"/>
      <c r="F6" s="155" t="s">
        <v>85</v>
      </c>
      <c r="G6" s="157">
        <v>3</v>
      </c>
      <c r="H6" s="102"/>
      <c r="I6" s="155" t="s">
        <v>58</v>
      </c>
      <c r="J6" s="158" t="s">
        <v>57</v>
      </c>
      <c r="K6" s="149"/>
    </row>
    <row r="7" spans="2:12" ht="9.9499999999999993" customHeight="1">
      <c r="B7" s="109"/>
      <c r="C7" s="105"/>
      <c r="D7" s="104"/>
      <c r="E7" s="104"/>
      <c r="F7" s="105"/>
      <c r="G7" s="106"/>
      <c r="H7" s="107"/>
      <c r="I7" s="102"/>
      <c r="J7" s="102"/>
      <c r="K7" s="149"/>
    </row>
    <row r="8" spans="2:12" ht="30" customHeight="1">
      <c r="B8" s="33"/>
      <c r="C8" s="200" t="s">
        <v>9</v>
      </c>
      <c r="D8" s="201" t="s">
        <v>10</v>
      </c>
      <c r="E8" s="201" t="s">
        <v>11</v>
      </c>
      <c r="F8" s="201" t="s">
        <v>12</v>
      </c>
      <c r="G8" s="201" t="s">
        <v>13</v>
      </c>
      <c r="H8" s="201" t="s">
        <v>14</v>
      </c>
      <c r="I8" s="201" t="s">
        <v>15</v>
      </c>
      <c r="J8" s="201" t="s">
        <v>16</v>
      </c>
      <c r="K8" s="3"/>
      <c r="L8" s="41"/>
    </row>
    <row r="9" spans="2:12" ht="24.95" customHeight="1">
      <c r="B9" s="33"/>
      <c r="C9" s="159" t="str">
        <f>IFERROR(IF(LEN($D$6)&gt;0,HOUR(Calc!J5)&amp;":"&amp;IF(MINUTE(Calc!J5)= 0,"00", "30")&amp;" - "&amp;HOUR(Calc!J6)&amp;":"&amp;IF(MINUTE(Calc!J6)= 0,"00","30"),""),"")</f>
        <v>8:00 - 8:30</v>
      </c>
      <c r="D9" s="160"/>
      <c r="E9" s="160"/>
      <c r="F9" s="160"/>
      <c r="G9" s="160"/>
      <c r="H9" s="160"/>
      <c r="I9" s="160"/>
      <c r="J9" s="160" t="s">
        <v>66</v>
      </c>
      <c r="K9" s="3"/>
      <c r="L9" s="41"/>
    </row>
    <row r="10" spans="2:12" ht="24.95" customHeight="1">
      <c r="B10" s="33"/>
      <c r="C10" s="79" t="str">
        <f>IFERROR(IF(LEN($D$6)&gt;0,HOUR(Calc!J6)&amp;":"&amp;IF(MINUTE(Calc!J6)= 0,"00", "30")&amp;" - "&amp;HOUR(Calc!J7)&amp;":"&amp;IF(MINUTE(Calc!J7)= 0,"00","30"),""),"")</f>
        <v>8:30 - 9:00</v>
      </c>
      <c r="D10" s="80"/>
      <c r="E10" s="80"/>
      <c r="F10" s="80"/>
      <c r="G10" s="80"/>
      <c r="H10" s="80"/>
      <c r="I10" s="80"/>
      <c r="J10" s="80"/>
      <c r="K10" s="3"/>
    </row>
    <row r="11" spans="2:12" ht="24.95" customHeight="1">
      <c r="B11" s="33"/>
      <c r="C11" s="79" t="str">
        <f>IFERROR(IF(LEN($D$6)&gt;0,HOUR(Calc!J7)&amp;":"&amp;IF(MINUTE(Calc!J7)= 0,"00", "30")&amp;" - "&amp;HOUR(Calc!J8)&amp;":"&amp;IF(MINUTE(Calc!J8)= 0,"00","30"),""),"")</f>
        <v>9:00 - 9:30</v>
      </c>
      <c r="D11" s="80"/>
      <c r="E11" s="80"/>
      <c r="F11" s="80"/>
      <c r="G11" s="80"/>
      <c r="H11" s="80"/>
      <c r="I11" s="80" t="s">
        <v>69</v>
      </c>
      <c r="J11" s="80"/>
      <c r="K11" s="3"/>
    </row>
    <row r="12" spans="2:12" ht="24.95" customHeight="1">
      <c r="B12" s="33"/>
      <c r="C12" s="79" t="str">
        <f>IFERROR(IF(LEN($D$6)&gt;0,HOUR(Calc!J8)&amp;":"&amp;IF(MINUTE(Calc!J8)= 0,"00", "30")&amp;" - "&amp;HOUR(Calc!J9)&amp;":"&amp;IF(MINUTE(Calc!J9)= 0,"00","30"),""),"")</f>
        <v>9:30 - 10:00</v>
      </c>
      <c r="D12" s="80"/>
      <c r="E12" s="80"/>
      <c r="F12" s="80"/>
      <c r="G12" s="80"/>
      <c r="H12" s="80"/>
      <c r="I12" s="80"/>
      <c r="J12" s="80"/>
      <c r="K12" s="3"/>
    </row>
    <row r="13" spans="2:12" ht="24.95" customHeight="1">
      <c r="B13" s="33"/>
      <c r="C13" s="79" t="str">
        <f>IFERROR(IF(LEN($D$6)&gt;0,HOUR(Calc!J9)&amp;":"&amp;IF(MINUTE(Calc!J9)= 0,"00", "30")&amp;" - "&amp;HOUR(Calc!J10)&amp;":"&amp;IF(MINUTE(Calc!J10)= 0,"00","30"),""),"")</f>
        <v>10:00 - 10:30</v>
      </c>
      <c r="D13" s="80"/>
      <c r="E13" s="80"/>
      <c r="F13" s="80"/>
      <c r="G13" s="80"/>
      <c r="H13" s="80"/>
      <c r="I13" s="80"/>
      <c r="J13" s="80"/>
      <c r="K13" s="3"/>
    </row>
    <row r="14" spans="2:12" ht="24.95" customHeight="1">
      <c r="B14" s="33"/>
      <c r="C14" s="79" t="str">
        <f>IFERROR(IF(LEN($D$6)&gt;0,HOUR(Calc!J10)&amp;":"&amp;IF(MINUTE(Calc!J10)= 0,"00", "30")&amp;" - "&amp;HOUR(Calc!J11)&amp;":"&amp;IF(MINUTE(Calc!J11)= 0,"00","30"),""),"")</f>
        <v>10:30 - 11:00</v>
      </c>
      <c r="D14" s="80"/>
      <c r="E14" s="80"/>
      <c r="F14" s="80"/>
      <c r="G14" s="80"/>
      <c r="H14" s="80"/>
      <c r="I14" s="80"/>
      <c r="J14" s="80"/>
      <c r="K14" s="3"/>
    </row>
    <row r="15" spans="2:12" ht="24.95" customHeight="1">
      <c r="B15" s="33"/>
      <c r="C15" s="79" t="str">
        <f>IFERROR(IF(LEN($D$6)&gt;0,HOUR(Calc!J11)&amp;":"&amp;IF(MINUTE(Calc!J11)= 0,"00", "30")&amp;" - "&amp;HOUR(Calc!J12)&amp;":"&amp;IF(MINUTE(Calc!J12)= 0,"00","30"),""),"")</f>
        <v/>
      </c>
      <c r="D15" s="80"/>
      <c r="E15" s="80"/>
      <c r="F15" s="80"/>
      <c r="G15" s="80"/>
      <c r="H15" s="80"/>
      <c r="I15" s="80"/>
      <c r="J15" s="80"/>
      <c r="K15" s="3"/>
    </row>
    <row r="16" spans="2:12" ht="24.95" customHeight="1">
      <c r="B16" s="33"/>
      <c r="C16" s="226" t="str">
        <f>IFERROR(IF(LEN($D$6)&gt;0,HOUR(Calc!J12)&amp;":"&amp;IF(MINUTE(Calc!J12)= 0,"00", "30")&amp;" - "&amp;HOUR(Calc!J13)&amp;":"&amp;IF(MINUTE(Calc!J13)= 0,"00","30"),""),"")</f>
        <v/>
      </c>
      <c r="D16" s="222"/>
      <c r="E16" s="222"/>
      <c r="F16" s="222"/>
      <c r="G16" s="222"/>
      <c r="H16" s="222"/>
      <c r="I16" s="222"/>
      <c r="J16" s="222"/>
      <c r="K16" s="3"/>
    </row>
    <row r="17" spans="2:11" ht="24.95" customHeight="1">
      <c r="B17" s="33"/>
      <c r="C17" s="227"/>
      <c r="D17" s="225"/>
      <c r="E17" s="225"/>
      <c r="F17" s="225"/>
      <c r="G17" s="225"/>
      <c r="H17" s="225"/>
      <c r="I17" s="225"/>
      <c r="J17" s="225"/>
      <c r="K17" s="3"/>
    </row>
    <row r="18" spans="2:11" ht="24.95" customHeight="1">
      <c r="B18" s="33"/>
      <c r="C18" s="227"/>
      <c r="D18" s="225"/>
      <c r="E18" s="225"/>
      <c r="F18" s="225"/>
      <c r="G18" s="225"/>
      <c r="H18" s="225"/>
      <c r="I18" s="225"/>
      <c r="J18" s="225"/>
      <c r="K18" s="3"/>
    </row>
    <row r="19" spans="2:11" ht="24.95" customHeight="1">
      <c r="B19" s="33"/>
      <c r="C19" s="227"/>
      <c r="D19" s="225"/>
      <c r="E19" s="225"/>
      <c r="F19" s="225"/>
      <c r="G19" s="225"/>
      <c r="H19" s="225"/>
      <c r="I19" s="225"/>
      <c r="J19" s="225"/>
      <c r="K19" s="3"/>
    </row>
    <row r="20" spans="2:11" ht="24.95" customHeight="1">
      <c r="B20" s="33"/>
      <c r="C20" s="227"/>
      <c r="D20" s="225"/>
      <c r="E20" s="225"/>
      <c r="F20" s="225"/>
      <c r="G20" s="225"/>
      <c r="H20" s="225"/>
      <c r="I20" s="225"/>
      <c r="J20" s="225"/>
      <c r="K20" s="3"/>
    </row>
    <row r="21" spans="2:11" ht="24.95" customHeight="1">
      <c r="B21" s="33"/>
      <c r="C21" s="227"/>
      <c r="D21" s="225"/>
      <c r="E21" s="225"/>
      <c r="F21" s="225"/>
      <c r="G21" s="225"/>
      <c r="H21" s="225"/>
      <c r="I21" s="225"/>
      <c r="J21" s="225"/>
      <c r="K21" s="3"/>
    </row>
    <row r="22" spans="2:11" ht="24.95" customHeight="1">
      <c r="B22" s="33"/>
      <c r="C22" s="227"/>
      <c r="D22" s="225"/>
      <c r="E22" s="225"/>
      <c r="F22" s="225"/>
      <c r="G22" s="225"/>
      <c r="H22" s="225"/>
      <c r="I22" s="225"/>
      <c r="J22" s="225"/>
      <c r="K22" s="3"/>
    </row>
    <row r="23" spans="2:11" ht="24.95" hidden="1" customHeight="1" outlineLevel="1">
      <c r="B23" s="33"/>
      <c r="C23" s="227"/>
      <c r="D23" s="225"/>
      <c r="E23" s="225"/>
      <c r="F23" s="225"/>
      <c r="G23" s="225"/>
      <c r="H23" s="225"/>
      <c r="I23" s="225"/>
      <c r="J23" s="225"/>
      <c r="K23" s="3"/>
    </row>
    <row r="24" spans="2:11" ht="24.95" hidden="1" customHeight="1" outlineLevel="1">
      <c r="B24" s="33"/>
      <c r="C24" s="227"/>
      <c r="D24" s="225"/>
      <c r="E24" s="225"/>
      <c r="F24" s="225"/>
      <c r="G24" s="225"/>
      <c r="H24" s="225"/>
      <c r="I24" s="225"/>
      <c r="J24" s="225"/>
      <c r="K24" s="3"/>
    </row>
    <row r="25" spans="2:11" ht="24.95" hidden="1" customHeight="1" outlineLevel="1">
      <c r="B25" s="33"/>
      <c r="C25" s="227"/>
      <c r="D25" s="225"/>
      <c r="E25" s="225"/>
      <c r="F25" s="225"/>
      <c r="G25" s="225"/>
      <c r="H25" s="225"/>
      <c r="I25" s="225"/>
      <c r="J25" s="225"/>
      <c r="K25" s="3"/>
    </row>
    <row r="26" spans="2:11" ht="24.95" hidden="1" customHeight="1" outlineLevel="1">
      <c r="B26" s="33"/>
      <c r="C26" s="227"/>
      <c r="D26" s="225"/>
      <c r="E26" s="225"/>
      <c r="F26" s="225"/>
      <c r="G26" s="225"/>
      <c r="H26" s="225"/>
      <c r="I26" s="225"/>
      <c r="J26" s="225"/>
      <c r="K26" s="3"/>
    </row>
    <row r="27" spans="2:11" ht="24.95" hidden="1" customHeight="1" outlineLevel="1">
      <c r="B27" s="33"/>
      <c r="C27" s="227"/>
      <c r="D27" s="225"/>
      <c r="E27" s="225"/>
      <c r="F27" s="225"/>
      <c r="G27" s="225"/>
      <c r="H27" s="225"/>
      <c r="I27" s="225"/>
      <c r="J27" s="225"/>
      <c r="K27" s="3"/>
    </row>
    <row r="28" spans="2:11" ht="24.95" hidden="1" customHeight="1" outlineLevel="1">
      <c r="B28" s="33"/>
      <c r="C28" s="227"/>
      <c r="D28" s="225"/>
      <c r="E28" s="225"/>
      <c r="F28" s="225"/>
      <c r="G28" s="225"/>
      <c r="H28" s="225"/>
      <c r="I28" s="225"/>
      <c r="J28" s="225"/>
      <c r="K28" s="3"/>
    </row>
    <row r="29" spans="2:11" ht="24.95" hidden="1" customHeight="1" outlineLevel="1">
      <c r="B29" s="33"/>
      <c r="C29" s="227"/>
      <c r="D29" s="225"/>
      <c r="E29" s="225"/>
      <c r="F29" s="225"/>
      <c r="G29" s="225"/>
      <c r="H29" s="225"/>
      <c r="I29" s="225"/>
      <c r="J29" s="225"/>
      <c r="K29" s="3"/>
    </row>
    <row r="30" spans="2:11" ht="24.95" hidden="1" customHeight="1" outlineLevel="1">
      <c r="B30" s="33"/>
      <c r="C30" s="227"/>
      <c r="D30" s="225"/>
      <c r="E30" s="225"/>
      <c r="F30" s="225"/>
      <c r="G30" s="225"/>
      <c r="H30" s="225"/>
      <c r="I30" s="225"/>
      <c r="J30" s="225"/>
      <c r="K30" s="3"/>
    </row>
    <row r="31" spans="2:11" ht="24.95" hidden="1" customHeight="1" outlineLevel="1">
      <c r="B31" s="33"/>
      <c r="C31" s="227"/>
      <c r="D31" s="225"/>
      <c r="E31" s="225"/>
      <c r="F31" s="225"/>
      <c r="G31" s="225"/>
      <c r="H31" s="225"/>
      <c r="I31" s="225"/>
      <c r="J31" s="225"/>
      <c r="K31" s="3"/>
    </row>
    <row r="32" spans="2:11" ht="24.95" hidden="1" customHeight="1" outlineLevel="1">
      <c r="B32" s="33"/>
      <c r="C32" s="227"/>
      <c r="D32" s="225"/>
      <c r="E32" s="225"/>
      <c r="F32" s="225"/>
      <c r="G32" s="225"/>
      <c r="H32" s="225"/>
      <c r="I32" s="225"/>
      <c r="J32" s="225"/>
      <c r="K32" s="3"/>
    </row>
    <row r="33" spans="2:11" ht="24.95" hidden="1" customHeight="1" outlineLevel="1">
      <c r="B33" s="33"/>
      <c r="C33" s="227"/>
      <c r="D33" s="225"/>
      <c r="E33" s="225"/>
      <c r="F33" s="225"/>
      <c r="G33" s="225"/>
      <c r="H33" s="225"/>
      <c r="I33" s="225"/>
      <c r="J33" s="225"/>
      <c r="K33" s="3"/>
    </row>
    <row r="34" spans="2:11" ht="24.95" hidden="1" customHeight="1" outlineLevel="1">
      <c r="B34" s="33"/>
      <c r="C34" s="227"/>
      <c r="D34" s="225"/>
      <c r="E34" s="225"/>
      <c r="F34" s="225"/>
      <c r="G34" s="225"/>
      <c r="H34" s="225"/>
      <c r="I34" s="225"/>
      <c r="J34" s="225"/>
      <c r="K34" s="3"/>
    </row>
    <row r="35" spans="2:11" ht="24.95" hidden="1" customHeight="1" outlineLevel="1">
      <c r="B35" s="33"/>
      <c r="C35" s="227"/>
      <c r="D35" s="225"/>
      <c r="E35" s="225"/>
      <c r="F35" s="225"/>
      <c r="G35" s="225"/>
      <c r="H35" s="225"/>
      <c r="I35" s="225"/>
      <c r="J35" s="225"/>
      <c r="K35" s="3"/>
    </row>
    <row r="36" spans="2:11" ht="24.95" hidden="1" customHeight="1" outlineLevel="1">
      <c r="B36" s="33"/>
      <c r="C36" s="227"/>
      <c r="D36" s="225"/>
      <c r="E36" s="225"/>
      <c r="F36" s="225"/>
      <c r="G36" s="225"/>
      <c r="H36" s="225"/>
      <c r="I36" s="225"/>
      <c r="J36" s="225"/>
      <c r="K36" s="3"/>
    </row>
    <row r="37" spans="2:11" ht="24.95" hidden="1" customHeight="1" outlineLevel="1">
      <c r="B37" s="33"/>
      <c r="C37" s="227"/>
      <c r="D37" s="225"/>
      <c r="E37" s="225"/>
      <c r="F37" s="225"/>
      <c r="G37" s="225"/>
      <c r="H37" s="225"/>
      <c r="I37" s="225"/>
      <c r="J37" s="225"/>
      <c r="K37" s="3"/>
    </row>
    <row r="38" spans="2:11" ht="24.95" hidden="1" customHeight="1" outlineLevel="1">
      <c r="B38" s="33"/>
      <c r="C38" s="227"/>
      <c r="D38" s="225"/>
      <c r="E38" s="225"/>
      <c r="F38" s="225"/>
      <c r="G38" s="225"/>
      <c r="H38" s="225"/>
      <c r="I38" s="225"/>
      <c r="J38" s="225"/>
      <c r="K38" s="3"/>
    </row>
    <row r="39" spans="2:11" ht="24.95" hidden="1" customHeight="1" outlineLevel="1">
      <c r="B39" s="33"/>
      <c r="C39" s="227"/>
      <c r="D39" s="225"/>
      <c r="E39" s="225"/>
      <c r="F39" s="225"/>
      <c r="G39" s="225"/>
      <c r="H39" s="225"/>
      <c r="I39" s="225"/>
      <c r="J39" s="225"/>
      <c r="K39" s="3"/>
    </row>
    <row r="40" spans="2:11" ht="24.95" hidden="1" customHeight="1" outlineLevel="1">
      <c r="B40" s="33"/>
      <c r="C40" s="227"/>
      <c r="D40" s="225"/>
      <c r="E40" s="225"/>
      <c r="F40" s="225"/>
      <c r="G40" s="225"/>
      <c r="H40" s="225"/>
      <c r="I40" s="225"/>
      <c r="J40" s="225"/>
      <c r="K40" s="3"/>
    </row>
    <row r="41" spans="2:11" ht="24.95" hidden="1" customHeight="1" outlineLevel="1">
      <c r="B41" s="33"/>
      <c r="C41" s="227"/>
      <c r="D41" s="225"/>
      <c r="E41" s="225"/>
      <c r="F41" s="225"/>
      <c r="G41" s="225"/>
      <c r="H41" s="225"/>
      <c r="I41" s="225"/>
      <c r="J41" s="225"/>
      <c r="K41" s="3"/>
    </row>
    <row r="42" spans="2:11" ht="24.95" hidden="1" customHeight="1" outlineLevel="1">
      <c r="B42" s="33"/>
      <c r="C42" s="227"/>
      <c r="D42" s="225"/>
      <c r="E42" s="225"/>
      <c r="F42" s="225"/>
      <c r="G42" s="225"/>
      <c r="H42" s="225"/>
      <c r="I42" s="225"/>
      <c r="J42" s="225"/>
      <c r="K42" s="3"/>
    </row>
    <row r="43" spans="2:11" ht="24.95" hidden="1" customHeight="1" outlineLevel="1">
      <c r="B43" s="33"/>
      <c r="C43" s="227"/>
      <c r="D43" s="225"/>
      <c r="E43" s="225"/>
      <c r="F43" s="225"/>
      <c r="G43" s="225"/>
      <c r="H43" s="225"/>
      <c r="I43" s="225"/>
      <c r="J43" s="225"/>
      <c r="K43" s="3"/>
    </row>
    <row r="44" spans="2:11" ht="24.95" hidden="1" customHeight="1" outlineLevel="1">
      <c r="B44" s="33"/>
      <c r="C44" s="227"/>
      <c r="D44" s="225"/>
      <c r="E44" s="225"/>
      <c r="F44" s="225"/>
      <c r="G44" s="225"/>
      <c r="H44" s="225"/>
      <c r="I44" s="225"/>
      <c r="J44" s="225"/>
      <c r="K44" s="3"/>
    </row>
    <row r="45" spans="2:11" ht="24.95" hidden="1" customHeight="1" outlineLevel="1">
      <c r="B45" s="33"/>
      <c r="C45" s="227"/>
      <c r="D45" s="225"/>
      <c r="E45" s="225"/>
      <c r="F45" s="225"/>
      <c r="G45" s="225"/>
      <c r="H45" s="225"/>
      <c r="I45" s="225"/>
      <c r="J45" s="225"/>
      <c r="K45" s="3"/>
    </row>
    <row r="46" spans="2:11" ht="24.95" hidden="1" customHeight="1" outlineLevel="1">
      <c r="B46" s="33"/>
      <c r="C46" s="227"/>
      <c r="D46" s="225"/>
      <c r="E46" s="225"/>
      <c r="F46" s="225"/>
      <c r="G46" s="225"/>
      <c r="H46" s="225"/>
      <c r="I46" s="225"/>
      <c r="J46" s="225"/>
      <c r="K46" s="3"/>
    </row>
    <row r="47" spans="2:11" ht="24.95" hidden="1" customHeight="1" outlineLevel="1">
      <c r="B47" s="33"/>
      <c r="C47" s="227"/>
      <c r="D47" s="225"/>
      <c r="E47" s="225"/>
      <c r="F47" s="225"/>
      <c r="G47" s="225"/>
      <c r="H47" s="225"/>
      <c r="I47" s="225"/>
      <c r="J47" s="225"/>
      <c r="K47" s="3"/>
    </row>
    <row r="48" spans="2:11" ht="24.95" hidden="1" customHeight="1" outlineLevel="1">
      <c r="B48" s="33"/>
      <c r="C48" s="227"/>
      <c r="D48" s="225"/>
      <c r="E48" s="225"/>
      <c r="F48" s="225"/>
      <c r="G48" s="225"/>
      <c r="H48" s="225"/>
      <c r="I48" s="225"/>
      <c r="J48" s="225"/>
      <c r="K48" s="3"/>
    </row>
    <row r="49" spans="2:11" ht="24.95" hidden="1" customHeight="1" outlineLevel="1">
      <c r="B49" s="33"/>
      <c r="C49" s="227"/>
      <c r="D49" s="225"/>
      <c r="E49" s="225"/>
      <c r="F49" s="225"/>
      <c r="G49" s="225"/>
      <c r="H49" s="225"/>
      <c r="I49" s="225"/>
      <c r="J49" s="225"/>
      <c r="K49" s="3"/>
    </row>
    <row r="50" spans="2:11" ht="24.95" hidden="1" customHeight="1" outlineLevel="1">
      <c r="B50" s="33"/>
      <c r="C50" s="227"/>
      <c r="D50" s="225"/>
      <c r="E50" s="225"/>
      <c r="F50" s="225"/>
      <c r="G50" s="225"/>
      <c r="H50" s="225"/>
      <c r="I50" s="225"/>
      <c r="J50" s="225"/>
      <c r="K50" s="3"/>
    </row>
    <row r="51" spans="2:11" ht="24.95" hidden="1" customHeight="1" outlineLevel="1">
      <c r="B51" s="33"/>
      <c r="C51" s="227"/>
      <c r="D51" s="225"/>
      <c r="E51" s="225"/>
      <c r="F51" s="225"/>
      <c r="G51" s="225"/>
      <c r="H51" s="225"/>
      <c r="I51" s="225"/>
      <c r="J51" s="225"/>
      <c r="K51" s="3"/>
    </row>
    <row r="52" spans="2:11" ht="24.95" hidden="1" customHeight="1" outlineLevel="1">
      <c r="B52" s="33"/>
      <c r="C52" s="227"/>
      <c r="D52" s="225"/>
      <c r="E52" s="225"/>
      <c r="F52" s="225"/>
      <c r="G52" s="225"/>
      <c r="H52" s="225"/>
      <c r="I52" s="225"/>
      <c r="J52" s="225"/>
      <c r="K52" s="3"/>
    </row>
    <row r="53" spans="2:11" ht="24.95" hidden="1" customHeight="1" outlineLevel="1">
      <c r="B53" s="33"/>
      <c r="C53" s="227"/>
      <c r="D53" s="225"/>
      <c r="E53" s="225"/>
      <c r="F53" s="225"/>
      <c r="G53" s="225"/>
      <c r="H53" s="225"/>
      <c r="I53" s="225"/>
      <c r="J53" s="225"/>
      <c r="K53" s="3"/>
    </row>
    <row r="54" spans="2:11" ht="24.95" hidden="1" customHeight="1" outlineLevel="1">
      <c r="B54" s="33"/>
      <c r="C54" s="227"/>
      <c r="D54" s="225"/>
      <c r="E54" s="225"/>
      <c r="F54" s="225"/>
      <c r="G54" s="225"/>
      <c r="H54" s="225"/>
      <c r="I54" s="225"/>
      <c r="J54" s="225"/>
      <c r="K54" s="3"/>
    </row>
    <row r="55" spans="2:11" ht="24.95" hidden="1" customHeight="1" outlineLevel="1">
      <c r="B55" s="33"/>
      <c r="C55" s="227"/>
      <c r="D55" s="225"/>
      <c r="E55" s="225"/>
      <c r="F55" s="225"/>
      <c r="G55" s="225"/>
      <c r="H55" s="225"/>
      <c r="I55" s="225"/>
      <c r="J55" s="225"/>
      <c r="K55" s="3"/>
    </row>
    <row r="56" spans="2:11" ht="24.95" hidden="1" customHeight="1" outlineLevel="1">
      <c r="B56" s="33"/>
      <c r="C56" s="227"/>
      <c r="D56" s="225"/>
      <c r="E56" s="225"/>
      <c r="F56" s="225"/>
      <c r="G56" s="225"/>
      <c r="H56" s="225"/>
      <c r="I56" s="225"/>
      <c r="J56" s="225"/>
      <c r="K56" s="3"/>
    </row>
    <row r="57" spans="2:11" ht="20.25" customHeight="1" collapsed="1">
      <c r="B57" s="34"/>
      <c r="C57" s="35"/>
      <c r="D57" s="36"/>
      <c r="E57" s="36"/>
      <c r="F57" s="36"/>
      <c r="G57" s="36"/>
      <c r="H57" s="36"/>
      <c r="I57" s="36"/>
      <c r="J57" s="36"/>
      <c r="K57" s="37"/>
    </row>
    <row r="58" spans="2:11" ht="7.35" customHeight="1"/>
    <row r="59" spans="2:11" s="7" customFormat="1" ht="22.9" customHeight="1">
      <c r="B59" s="66"/>
      <c r="C59" s="66"/>
      <c r="D59" s="67"/>
      <c r="E59" s="68"/>
      <c r="F59" s="68"/>
      <c r="G59" s="66"/>
      <c r="H59" s="66"/>
      <c r="I59" s="66"/>
      <c r="J59" s="66"/>
      <c r="K59" s="66"/>
    </row>
  </sheetData>
  <sheetProtection algorithmName="SHA-512" hashValue="pyhP7C0QEu6ppLf41vsZpHVAjc0xlqrziW8suKRgIncc+r/RH84qoUKW0y+eTUD97YplCOQlUdEAFHOK2R18oA==" saltValue="GiU9M4pvDufv8HxkhyuYGg==" spinCount="100000" sheet="1" objects="1" scenarios="1" formatCells="0"/>
  <phoneticPr fontId="6" type="noConversion"/>
  <conditionalFormatting sqref="C9:C16">
    <cfRule type="expression" dxfId="2" priority="4">
      <formula>LEN(C9)&gt;0</formula>
    </cfRule>
  </conditionalFormatting>
  <conditionalFormatting sqref="D9:J16">
    <cfRule type="expression" dxfId="1" priority="1">
      <formula>LEN($C9)=0</formula>
    </cfRule>
    <cfRule type="expression" dxfId="0" priority="3">
      <formula>LEN($C9)&gt;0</formula>
    </cfRule>
  </conditionalFormatting>
  <dataValidations count="2">
    <dataValidation type="list" allowBlank="1" showInputMessage="1" showErrorMessage="1" sqref="J6" xr:uid="{D4934697-BCC4-41CA-9CE5-FE4DE6E72C70}">
      <formula1>"Full Hour, 30 minutes"</formula1>
    </dataValidation>
    <dataValidation type="decimal" allowBlank="1" showInputMessage="1" showErrorMessage="1" error="Please purchase full version for more hours." sqref="G6" xr:uid="{18F6449B-DC35-4769-BC42-2D237E80712D}">
      <formula1>1</formula1>
      <formula2>4</formula2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9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22DFC26-5C3D-44B3-9402-1B0319BAE215}">
          <x14:formula1>
            <xm:f>OFFSET(Calc!$D$5,0,0,Calc!$D$3,1)</xm:f>
          </x14:formula1>
          <xm:sqref>D9:J16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1CE6-260A-400A-B604-4789228E2FF4}">
  <dimension ref="B1:O64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7109375" style="38" customWidth="1"/>
    <col min="2" max="2" width="4.42578125" style="38" customWidth="1"/>
    <col min="3" max="3" width="18.28515625" style="38" bestFit="1" customWidth="1"/>
    <col min="4" max="6" width="18.28515625" style="38" customWidth="1"/>
    <col min="7" max="7" width="11" style="38" bestFit="1" customWidth="1"/>
    <col min="8" max="8" width="10.5703125" style="38" bestFit="1" customWidth="1"/>
    <col min="9" max="9" width="19.140625" style="38" bestFit="1" customWidth="1"/>
    <col min="10" max="10" width="9.140625" style="38"/>
    <col min="11" max="11" width="19" style="38" bestFit="1" customWidth="1"/>
    <col min="12" max="12" width="10.85546875" style="38" bestFit="1" customWidth="1"/>
    <col min="13" max="14" width="9.140625" style="38"/>
    <col min="15" max="15" width="43.5703125" style="38" customWidth="1"/>
    <col min="16" max="16384" width="9.140625" style="38"/>
  </cols>
  <sheetData>
    <row r="1" spans="2:15" s="91" customFormat="1" ht="6.75" customHeight="1"/>
    <row r="2" spans="2:15" s="91" customFormat="1" ht="20.100000000000001" customHeight="1"/>
    <row r="3" spans="2:15" s="92" customFormat="1" ht="24" customHeight="1">
      <c r="C3" s="182"/>
      <c r="D3" s="180">
        <f>COUNTA($D$5:$D$54)-COUNTBLANK($D$5:$D$54)</f>
        <v>10</v>
      </c>
      <c r="F3" s="99">
        <f>COUNTA($F$5:$F$7)-COUNTBLANK($F$5:$F$7)</f>
        <v>3</v>
      </c>
      <c r="G3" s="99">
        <f>COUNTA($G$5:$G$6)-COUNTBLANK($G$5:$G$6)</f>
        <v>2</v>
      </c>
      <c r="I3" s="99">
        <f>COUNTA($I$5:$I$7)-COUNTBLANK($I$5:$I$7)</f>
        <v>3</v>
      </c>
    </row>
    <row r="4" spans="2:15" ht="15" customHeight="1">
      <c r="B4" s="95" t="s">
        <v>80</v>
      </c>
      <c r="C4" s="181" t="s">
        <v>81</v>
      </c>
      <c r="D4" s="95" t="s">
        <v>90</v>
      </c>
      <c r="E4" s="95" t="s">
        <v>87</v>
      </c>
      <c r="F4" s="95" t="s">
        <v>96</v>
      </c>
      <c r="G4" s="95" t="s">
        <v>82</v>
      </c>
      <c r="H4" s="95" t="s">
        <v>83</v>
      </c>
      <c r="I4" s="95" t="s">
        <v>95</v>
      </c>
      <c r="J4" s="95" t="s">
        <v>84</v>
      </c>
      <c r="K4" s="95" t="s">
        <v>92</v>
      </c>
      <c r="L4" s="95" t="s">
        <v>93</v>
      </c>
      <c r="N4" s="241" t="s">
        <v>94</v>
      </c>
      <c r="O4" s="242"/>
    </row>
    <row r="5" spans="2:15" ht="15" customHeight="1">
      <c r="B5" s="96">
        <v>1</v>
      </c>
      <c r="C5" s="96" t="str">
        <f>IFERROR(IF(LEN(INDEX(Dashboard!$C$15:$C$64,Calc!B5,1))&gt;0,INDEX(Dashboard!$C$15:$C$64,Calc!B5,1),""),"")</f>
        <v>Darcie-Mae Cooper</v>
      </c>
      <c r="D5" s="96" t="str" cm="1">
        <f t="array" ref="D5">IFERROR(INDEX($C$5:$C$54, MATCH(0,INDEX((LEN($C$5:$C$54)=0)+COUNTIF($D$4:$D4,$C$5:$C$54),0),0)),"")</f>
        <v>Darcie-Mae Cooper</v>
      </c>
      <c r="E5" s="96" t="str">
        <f>IF(LEN(Dashboard!E15)&gt;0,INDEX(Dashboard!$E$15:$E$17,Calc!B5,1),"")</f>
        <v>Shift A</v>
      </c>
      <c r="F5" s="96" t="str" cm="1">
        <f t="array" ref="F5">IFERROR(INDEX($E$5:$E$7, MATCH(0,INDEX((LEN($E$5:$E$7)=0)+COUNTIF($F$4:$F4,$E$5:$E$7),0),0)),"")</f>
        <v>Shift A</v>
      </c>
      <c r="G5" s="96" t="str">
        <f>IF(LEN(Dashboard!I15)&gt;0,INDEX(Dashboard!$I$15:$I$16,Calc!B5,1),"")</f>
        <v>30 Minutes</v>
      </c>
      <c r="H5" s="96" t="str">
        <f>IF(LEN(Dashboard!G15)&gt;0,INDEX(Dashboard!$G$15:$G$17,Calc!B5,1),"")</f>
        <v>Morning</v>
      </c>
      <c r="I5" s="96" t="str" cm="1">
        <f t="array" ref="I5">IFERROR(INDEX($H$5:$H$7, MATCH(0,INDEX((LEN($H$5:$H$7)=0)+COUNTIF($I$4:$I4,$H$5:$H$7),0),0)),"")</f>
        <v>Morning</v>
      </c>
      <c r="J5" s="152">
        <f>WeeklyByEmployee!$D$6</f>
        <v>0.33333333333333331</v>
      </c>
      <c r="K5" s="209" t="s">
        <v>61</v>
      </c>
      <c r="L5" s="177" t="s">
        <v>23</v>
      </c>
      <c r="N5" s="213">
        <f>IF(ISNUMBER(MID(Monthly!J13,1,2)*1),LEFT(Monthly!J13,2),IF(ISNUMBER(MID(Monthly!J13,1,1)*1),LEFT(Monthly!J13,1),1))-1</f>
        <v>0</v>
      </c>
      <c r="O5" s="216" t="str">
        <f>IFERROR(REPT("x",N5)&amp;REPT(RIGHT(Monthly!J13,LEN(Monthly!J13)-IF(ISNUMBER(MID(Monthly!J13,1,2)*1),2,IF(ISNUMBER(MID(Monthly!J13,1,1)*1),1,0))),ROUNDUP((31-N5)/LEN(RIGHT(Monthly!J13,LEN(Monthly!J13)-IF(ISNUMBER(MID(Monthly!J13,1,2)*1),2,IF(ISNUMBER(MID(Monthly!J13,1,1)*1),1,0)))),0)),"")</f>
        <v/>
      </c>
    </row>
    <row r="6" spans="2:15">
      <c r="B6" s="97">
        <v>2</v>
      </c>
      <c r="C6" s="97" t="str">
        <f>IFERROR(IF(LEN(INDEX(Dashboard!$C$15:$C$64,Calc!B6,1))&gt;0,INDEX(Dashboard!$C$15:$C$64,Calc!B6,1),""),"")</f>
        <v>Rahim Hoover</v>
      </c>
      <c r="D6" s="97" t="str" cm="1">
        <f t="array" ref="D6">IFERROR(INDEX($C$5:$C$54, MATCH(0,INDEX((LEN($C$5:$C$54)=0)+COUNTIF($D$4:$D5,$C$5:$C$54),0),0)),"")</f>
        <v>Rahim Hoover</v>
      </c>
      <c r="E6" s="97" t="str">
        <f>IF(LEN(Dashboard!E16)&gt;0,INDEX(Dashboard!$E$15:$E$17,Calc!B6,1),"")</f>
        <v>Shift B</v>
      </c>
      <c r="F6" s="97" t="str" cm="1">
        <f t="array" ref="F6">IFERROR(INDEX($E$5:$E$7, MATCH(0,INDEX((LEN($E$5:$E$7)=0)+COUNTIF($F$4:$F5,$E$5:$E$7),0),0)),"")</f>
        <v>Shift B</v>
      </c>
      <c r="G6" s="94" t="str">
        <f>IF(LEN(Dashboard!I16)&gt;0,INDEX(Dashboard!$I$15:$I$16,Calc!B6,1),"")</f>
        <v>Full Hour</v>
      </c>
      <c r="H6" s="93" t="str">
        <f>IF(LEN(Dashboard!G16)&gt;0,INDEX(Dashboard!$G$15:$G$17,Calc!B6,1),"")</f>
        <v>Evening</v>
      </c>
      <c r="I6" s="93" t="str" cm="1">
        <f t="array" ref="I6">IFERROR(INDEX($H$5:$H$7, MATCH(0,INDEX((LEN($H$5:$H$7)=0)+COUNTIF($I$4:$I5,$H$5:$H$7),0),0)),"")</f>
        <v>Evening</v>
      </c>
      <c r="J6" s="153">
        <f>IFERROR(IF(WeeklyByEmployee!$J$6=Dashboard!$I$16,IF(ROW(J6)-ROW($J$5)&gt;WeeklyByEmployee!$G$6,"",J5+1/24),IF(ROW(J6)-ROW($J$5)&gt;2*WeeklyByEmployee!$G$6,"",J5+1/48)),"")</f>
        <v>0.35416666666666663</v>
      </c>
      <c r="K6" s="210" t="s">
        <v>62</v>
      </c>
      <c r="L6" s="93" t="s">
        <v>24</v>
      </c>
      <c r="N6" s="214">
        <f>IF(ISNUMBER(MID(Monthly!J14,1,2)*1),LEFT(Monthly!J14,2),IF(ISNUMBER(MID(Monthly!J14,1,1)*1),LEFT(Monthly!J14,1),1))-1</f>
        <v>0</v>
      </c>
      <c r="O6" s="217" t="str">
        <f>IFERROR(REPT("x",N6)&amp;REPT(RIGHT(Monthly!J14,LEN(Monthly!J14)-IF(ISNUMBER(MID(Monthly!J14,1,2)*1),2,IF(ISNUMBER(MID(Monthly!J14,1,1)*1),1,0))),ROUNDUP((31-N6)/LEN(RIGHT(Monthly!J14,LEN(Monthly!J14)-IF(ISNUMBER(MID(Monthly!J14,1,2)*1),2,IF(ISNUMBER(MID(Monthly!J14,1,1)*1),1,0)))),0)),"")</f>
        <v/>
      </c>
    </row>
    <row r="7" spans="2:15">
      <c r="B7" s="97">
        <v>3</v>
      </c>
      <c r="C7" s="97" t="str">
        <f>IFERROR(IF(LEN(INDEX(Dashboard!$C$15:$C$64,Calc!B7,1))&gt;0,INDEX(Dashboard!$C$15:$C$64,Calc!B7,1),""),"")</f>
        <v>Hallam Rogers</v>
      </c>
      <c r="D7" s="97" t="str">
        <f>IFERROR(INDEX($C$5:$C$54, MATCH(0,INDEX((LEN($C$5:$C$54)=0)+COUNTIF($D$4:$D6,$C$5:$C$54),0),0)),"")</f>
        <v>Hallam Rogers</v>
      </c>
      <c r="E7" s="98" t="str">
        <f>IF(LEN(Dashboard!E17)&gt;0,INDEX(Dashboard!$E$15:$E$17,Calc!B7,1),"")</f>
        <v>Shift C</v>
      </c>
      <c r="F7" s="98" t="str" cm="1">
        <f t="array" ref="F7">IFERROR(INDEX($E$5:$E$7, MATCH(0,INDEX((LEN($E$5:$E$7)=0)+COUNTIF($F$4:$F6,$E$5:$E$7),0),0)),"")</f>
        <v>Shift C</v>
      </c>
      <c r="G7" s="93"/>
      <c r="H7" s="94" t="str">
        <f>IF(LEN(Dashboard!G17)&gt;0,INDEX(Dashboard!$G$15:$G$17,Calc!B7,1),"")</f>
        <v>Night</v>
      </c>
      <c r="I7" s="94" t="str" cm="1">
        <f t="array" ref="I7">IFERROR(INDEX($H$5:$H$7, MATCH(0,INDEX((LEN($H$5:$H$7)=0)+COUNTIF($I$4:$I6,$H$5:$H$7),0),0)),"")</f>
        <v>Night</v>
      </c>
      <c r="J7" s="153">
        <f>IFERROR(IF(WeeklyByEmployee!$J$6=Dashboard!$I$16,IF(ROW(J7)-ROW($J$5)&gt;WeeklyByEmployee!$G$6,"",J6+1/24),IF(ROW(J7)-ROW($J$5)&gt;2*WeeklyByEmployee!$G$6,"",J6+1/48)),"")</f>
        <v>0.37499999999999994</v>
      </c>
      <c r="L7" s="211" t="s">
        <v>25</v>
      </c>
      <c r="N7" s="214">
        <f>IF(ISNUMBER(MID(Monthly!J15,1,2)*1),LEFT(Monthly!J15,2),IF(ISNUMBER(MID(Monthly!J15,1,1)*1),LEFT(Monthly!J15,1),1))-1</f>
        <v>0</v>
      </c>
      <c r="O7" s="217" t="str">
        <f>IFERROR(REPT("x",N7)&amp;REPT(RIGHT(Monthly!J15,LEN(Monthly!J15)-IF(ISNUMBER(MID(Monthly!J15,1,2)*1),2,IF(ISNUMBER(MID(Monthly!J15,1,1)*1),1,0))),ROUNDUP((31-N7)/LEN(RIGHT(Monthly!J15,LEN(Monthly!J15)-IF(ISNUMBER(MID(Monthly!J15,1,2)*1),2,IF(ISNUMBER(MID(Monthly!J15,1,1)*1),1,0)))),0)),"")</f>
        <v/>
      </c>
    </row>
    <row r="8" spans="2:15">
      <c r="B8" s="97">
        <v>4</v>
      </c>
      <c r="C8" s="97" t="str">
        <f>IFERROR(IF(LEN(INDEX(Dashboard!$C$15:$C$64,Calc!B8,1))&gt;0,INDEX(Dashboard!$C$15:$C$64,Calc!B8,1),""),"")</f>
        <v>Kaiya Russo</v>
      </c>
      <c r="D8" s="97" t="str" cm="1">
        <f t="array" ref="D8">IFERROR(INDEX($C$5:$C$54, MATCH(0,INDEX((LEN($C$5:$C$54)=0)+COUNTIF($D$4:$D7,$C$5:$C$54),0),0)),"")</f>
        <v>Kaiya Russo</v>
      </c>
      <c r="E8" s="178"/>
      <c r="F8" s="161"/>
      <c r="G8" s="31"/>
      <c r="H8" s="31"/>
      <c r="I8" s="47"/>
      <c r="J8" s="153">
        <f>IFERROR(IF(WeeklyByEmployee!$J$6=Dashboard!$I$16,IF(ROW(J8)-ROW($J$5)&gt;WeeklyByEmployee!$G$6,"",J7+1/24),IF(ROW(J8)-ROW($J$5)&gt;2*WeeklyByEmployee!$G$6,"",J7+1/48)),"")</f>
        <v>0.39583333333333326</v>
      </c>
      <c r="L8" s="211" t="s">
        <v>26</v>
      </c>
      <c r="N8" s="214">
        <f>IF(ISNUMBER(MID(Monthly!J16,1,2)*1),LEFT(Monthly!J16,2),IF(ISNUMBER(MID(Monthly!J16,1,1)*1),LEFT(Monthly!J16,1),1))-1</f>
        <v>4</v>
      </c>
      <c r="O8" s="217" t="str">
        <f>IFERROR(REPT("x",N8)&amp;REPT(RIGHT(Monthly!J16,LEN(Monthly!J16)-IF(ISNUMBER(MID(Monthly!J16,1,2)*1),2,IF(ISNUMBER(MID(Monthly!J16,1,1)*1),1,0))),ROUNDUP((31-N8)/LEN(RIGHT(Monthly!J16,LEN(Monthly!J16)-IF(ISNUMBER(MID(Monthly!J16,1,2)*1),2,IF(ISNUMBER(MID(Monthly!J16,1,1)*1),1,0)))),0)),"")</f>
        <v>xxxxCCCCCCxxCCCCCCxxCCCCCCxxCCCCCCxx</v>
      </c>
    </row>
    <row r="9" spans="2:15">
      <c r="B9" s="97">
        <v>5</v>
      </c>
      <c r="C9" s="97" t="str">
        <f>IFERROR(IF(LEN(INDEX(Dashboard!$C$15:$C$64,Calc!B9,1))&gt;0,INDEX(Dashboard!$C$15:$C$64,Calc!B9,1),""),"")</f>
        <v>Jemima Schofield</v>
      </c>
      <c r="D9" s="97" t="str">
        <f>IFERROR(INDEX($C$5:$C$54, MATCH(0,INDEX((LEN($C$5:$C$54)=0)+COUNTIF($D$4:$D8,$C$5:$C$54),0),0)),"")</f>
        <v>Jemima Schofield</v>
      </c>
      <c r="E9" s="178"/>
      <c r="F9" s="161"/>
      <c r="G9" s="31"/>
      <c r="H9" s="31"/>
      <c r="I9" s="47"/>
      <c r="J9" s="153">
        <f>IFERROR(IF(WeeklyByEmployee!$J$6=Dashboard!$I$16,IF(ROW(J9)-ROW($J$5)&gt;WeeklyByEmployee!$G$6,"",J8+1/24),IF(ROW(J9)-ROW($J$5)&gt;2*WeeklyByEmployee!$G$6,"",J8+1/48)),"")</f>
        <v>0.41666666666666657</v>
      </c>
      <c r="L9" s="211" t="s">
        <v>27</v>
      </c>
      <c r="N9" s="214">
        <f>IF(ISNUMBER(MID(Monthly!J17,1,2)*1),LEFT(Monthly!J17,2),IF(ISNUMBER(MID(Monthly!J17,1,1)*1),LEFT(Monthly!J17,1),1))-1</f>
        <v>0</v>
      </c>
      <c r="O9" s="217" t="str">
        <f>IFERROR(REPT("x",N9)&amp;REPT(RIGHT(Monthly!J17,LEN(Monthly!J17)-IF(ISNUMBER(MID(Monthly!J17,1,2)*1),2,IF(ISNUMBER(MID(Monthly!J17,1,1)*1),1,0))),ROUNDUP((31-N9)/LEN(RIGHT(Monthly!J17,LEN(Monthly!J17)-IF(ISNUMBER(MID(Monthly!J17,1,2)*1),2,IF(ISNUMBER(MID(Monthly!J17,1,1)*1),1,0)))),0)),"")</f>
        <v/>
      </c>
    </row>
    <row r="10" spans="2:15">
      <c r="B10" s="97">
        <v>6</v>
      </c>
      <c r="C10" s="97" t="str">
        <f>IFERROR(IF(LEN(INDEX(Dashboard!$C$15:$C$64,Calc!B10,1))&gt;0,INDEX(Dashboard!$C$15:$C$64,Calc!B10,1),""),"")</f>
        <v>Roisin Acevedo</v>
      </c>
      <c r="D10" s="97" t="str">
        <f>IFERROR(INDEX($C$5:$C$54, MATCH(0,INDEX((LEN($C$5:$C$54)=0)+COUNTIF($D$4:$D9,$C$5:$C$54),0),0)),"")</f>
        <v>Roisin Acevedo</v>
      </c>
      <c r="E10" s="178"/>
      <c r="F10" s="161"/>
      <c r="G10" s="31"/>
      <c r="I10" s="179"/>
      <c r="J10" s="153">
        <f>IFERROR(IF(WeeklyByEmployee!$J$6=Dashboard!$I$16,IF(ROW(J10)-ROW($J$5)&gt;WeeklyByEmployee!$G$6,"",J9+1/24),IF(ROW(J10)-ROW($J$5)&gt;2*WeeklyByEmployee!$G$6,"",J9+1/48)),"")</f>
        <v>0.43749999999999989</v>
      </c>
      <c r="L10" s="211" t="s">
        <v>28</v>
      </c>
      <c r="N10" s="214">
        <f>IF(ISNUMBER(MID(Monthly!J18,1,2)*1),LEFT(Monthly!J18,2),IF(ISNUMBER(MID(Monthly!J18,1,1)*1),LEFT(Monthly!J18,1),1))-1</f>
        <v>0</v>
      </c>
      <c r="O10" s="217" t="str">
        <f>IFERROR(REPT("x",N10)&amp;REPT(RIGHT(Monthly!J18,LEN(Monthly!J18)-IF(ISNUMBER(MID(Monthly!J18,1,2)*1),2,IF(ISNUMBER(MID(Monthly!J18,1,1)*1),1,0))),ROUNDUP((31-N10)/LEN(RIGHT(Monthly!J18,LEN(Monthly!J18)-IF(ISNUMBER(MID(Monthly!J18,1,2)*1),2,IF(ISNUMBER(MID(Monthly!J18,1,1)*1),1,0)))),0)),"")</f>
        <v/>
      </c>
    </row>
    <row r="11" spans="2:15">
      <c r="B11" s="97">
        <v>7</v>
      </c>
      <c r="C11" s="97" t="str">
        <f>IFERROR(IF(LEN(INDEX(Dashboard!$C$15:$C$64,Calc!B11,1))&gt;0,INDEX(Dashboard!$C$15:$C$64,Calc!B11,1),""),"")</f>
        <v>Joan Browne</v>
      </c>
      <c r="D11" s="97" t="str">
        <f>IFERROR(INDEX($C$5:$C$54, MATCH(0,INDEX((LEN($C$5:$C$54)=0)+COUNTIF($D$4:$D10,$C$5:$C$54),0),0)),"")</f>
        <v>Joan Browne</v>
      </c>
      <c r="E11" s="161"/>
      <c r="F11" s="161"/>
      <c r="J11" s="153">
        <f>IFERROR(IF(WeeklyByEmployee!$J$6=Dashboard!$I$16,IF(ROW(J11)-ROW($J$5)&gt;WeeklyByEmployee!$G$6,"",J10+1/24),IF(ROW(J11)-ROW($J$5)&gt;2*WeeklyByEmployee!$G$6,"",J10+1/48)),"")</f>
        <v>0.4583333333333332</v>
      </c>
      <c r="L11" s="211" t="s">
        <v>29</v>
      </c>
      <c r="N11" s="214">
        <f>IF(ISNUMBER(MID(Monthly!J19,1,2)*1),LEFT(Monthly!J19,2),IF(ISNUMBER(MID(Monthly!J19,1,1)*1),LEFT(Monthly!J19,1),1))-1</f>
        <v>0</v>
      </c>
      <c r="O11" s="217" t="str">
        <f>IFERROR(REPT("x",N11)&amp;REPT(RIGHT(Monthly!J19,LEN(Monthly!J19)-IF(ISNUMBER(MID(Monthly!J19,1,2)*1),2,IF(ISNUMBER(MID(Monthly!J19,1,1)*1),1,0))),ROUNDUP((31-N11)/LEN(RIGHT(Monthly!J19,LEN(Monthly!J19)-IF(ISNUMBER(MID(Monthly!J19,1,2)*1),2,IF(ISNUMBER(MID(Monthly!J19,1,1)*1),1,0)))),0)),"")</f>
        <v/>
      </c>
    </row>
    <row r="12" spans="2:15">
      <c r="B12" s="97">
        <v>8</v>
      </c>
      <c r="C12" s="97" t="str">
        <f>IFERROR(IF(LEN(INDEX(Dashboard!$C$15:$C$64,Calc!B12,1))&gt;0,INDEX(Dashboard!$C$15:$C$64,Calc!B12,1),""),"")</f>
        <v>Marshall Cole</v>
      </c>
      <c r="D12" s="97" t="str">
        <f>IFERROR(INDEX($C$5:$C$54, MATCH(0,INDEX((LEN($C$5:$C$54)=0)+COUNTIF($D$4:$D11,$C$5:$C$54),0),0)),"")</f>
        <v>Marshall Cole</v>
      </c>
      <c r="E12" s="161"/>
      <c r="F12" s="161"/>
      <c r="J12" s="153" t="str">
        <f>IFERROR(IF(WeeklyByEmployee!$J$6=Dashboard!$I$16,IF(ROW(J12)-ROW($J$5)&gt;WeeklyByEmployee!$G$6,"",J11+1/24),IF(ROW(J12)-ROW($J$5)&gt;2*WeeklyByEmployee!$G$6,"",J11+1/48)),"")</f>
        <v/>
      </c>
      <c r="L12" s="211" t="s">
        <v>30</v>
      </c>
      <c r="N12" s="214">
        <f>IF(ISNUMBER(MID(Monthly!J20,1,2)*1),LEFT(Monthly!J20,2),IF(ISNUMBER(MID(Monthly!J20,1,1)*1),LEFT(Monthly!J20,1),1))-1</f>
        <v>0</v>
      </c>
      <c r="O12" s="217" t="str">
        <f>IFERROR(REPT("x",N12)&amp;REPT(RIGHT(Monthly!J20,LEN(Monthly!J20)-IF(ISNUMBER(MID(Monthly!J20,1,2)*1),2,IF(ISNUMBER(MID(Monthly!J20,1,1)*1),1,0))),ROUNDUP((31-N12)/LEN(RIGHT(Monthly!J20,LEN(Monthly!J20)-IF(ISNUMBER(MID(Monthly!J20,1,2)*1),2,IF(ISNUMBER(MID(Monthly!J20,1,1)*1),1,0)))),0)),"")</f>
        <v/>
      </c>
    </row>
    <row r="13" spans="2:15">
      <c r="B13" s="97">
        <v>9</v>
      </c>
      <c r="C13" s="97" t="str">
        <f>IFERROR(IF(LEN(INDEX(Dashboard!$C$15:$C$64,Calc!B13,1))&gt;0,INDEX(Dashboard!$C$15:$C$64,Calc!B13,1),""),"")</f>
        <v>Alanna Knowles</v>
      </c>
      <c r="D13" s="97" t="str">
        <f>IFERROR(INDEX($C$5:$C$54, MATCH(0,INDEX((LEN($C$5:$C$54)=0)+COUNTIF($D$4:$D12,$C$5:$C$54),0),0)),"")</f>
        <v>Alanna Knowles</v>
      </c>
      <c r="E13" s="161"/>
      <c r="F13" s="161"/>
      <c r="J13" s="153" t="str">
        <f>IFERROR(IF(WeeklyByEmployee!$J$6=Dashboard!$I$16,IF(ROW(J13)-ROW($J$5)&gt;WeeklyByEmployee!$G$6,"",J12+1/24),IF(ROW(J13)-ROW($J$5)&gt;2*WeeklyByEmployee!$G$6,"",J12+1/48)),"")</f>
        <v/>
      </c>
      <c r="L13" s="211" t="s">
        <v>31</v>
      </c>
      <c r="N13" s="214">
        <f>IF(ISNUMBER(MID(Monthly!J21,1,2)*1),LEFT(Monthly!J21,2),IF(ISNUMBER(MID(Monthly!J21,1,1)*1),LEFT(Monthly!J21,1),1))-1</f>
        <v>0</v>
      </c>
      <c r="O13" s="217" t="str">
        <f>IFERROR(REPT("x",N13)&amp;REPT(RIGHT(Monthly!J21,LEN(Monthly!J21)-IF(ISNUMBER(MID(Monthly!J21,1,2)*1),2,IF(ISNUMBER(MID(Monthly!J21,1,1)*1),1,0))),ROUNDUP((31-N13)/LEN(RIGHT(Monthly!J21,LEN(Monthly!J21)-IF(ISNUMBER(MID(Monthly!J21,1,2)*1),2,IF(ISNUMBER(MID(Monthly!J21,1,1)*1),1,0)))),0)),"")</f>
        <v/>
      </c>
    </row>
    <row r="14" spans="2:15">
      <c r="B14" s="97">
        <v>10</v>
      </c>
      <c r="C14" s="97" t="str">
        <f>IFERROR(IF(LEN(INDEX(Dashboard!$C$15:$C$64,Calc!B14,1))&gt;0,INDEX(Dashboard!$C$15:$C$64,Calc!B14,1),""),"")</f>
        <v>Dina Romero</v>
      </c>
      <c r="D14" s="97" t="str">
        <f>IFERROR(INDEX($C$5:$C$54, MATCH(0,INDEX((LEN($C$5:$C$54)=0)+COUNTIF($D$4:$D13,$C$5:$C$54),0),0)),"")</f>
        <v>Dina Romero</v>
      </c>
      <c r="E14" s="161"/>
      <c r="F14" s="161"/>
      <c r="J14" s="153" t="str">
        <f>IFERROR(IF(WeeklyByEmployee!$J$6=Dashboard!$I$16,IF(ROW(J14)-ROW($J$5)&gt;WeeklyByEmployee!$G$6,"",J13+1/24),IF(ROW(J14)-ROW($J$5)&gt;2*WeeklyByEmployee!$G$6,"",J13+1/48)),"")</f>
        <v/>
      </c>
      <c r="L14" s="211" t="s">
        <v>32</v>
      </c>
      <c r="N14" s="214">
        <f>IF(ISNUMBER(MID(Monthly!J22,1,2)*1),LEFT(Monthly!J22,2),IF(ISNUMBER(MID(Monthly!J22,1,1)*1),LEFT(Monthly!J22,1),1))-1</f>
        <v>0</v>
      </c>
      <c r="O14" s="217" t="str">
        <f>IFERROR(REPT("x",N14)&amp;REPT(RIGHT(Monthly!J22,LEN(Monthly!J22)-IF(ISNUMBER(MID(Monthly!J22,1,2)*1),2,IF(ISNUMBER(MID(Monthly!J22,1,1)*1),1,0))),ROUNDUP((31-N14)/LEN(RIGHT(Monthly!J22,LEN(Monthly!J22)-IF(ISNUMBER(MID(Monthly!J22,1,2)*1),2,IF(ISNUMBER(MID(Monthly!J22,1,1)*1),1,0)))),0)),"")</f>
        <v/>
      </c>
    </row>
    <row r="15" spans="2:15">
      <c r="B15" s="97">
        <v>11</v>
      </c>
      <c r="C15" s="97" t="str">
        <f>IFERROR(IF(LEN(INDEX(Dashboard!$C$15:$C$64,Calc!B15,1))&gt;0,INDEX(Dashboard!$C$15:$C$64,Calc!B15,1),""),"")</f>
        <v/>
      </c>
      <c r="D15" s="97" t="str">
        <f>IFERROR(INDEX($C$5:$C$54, MATCH(0,INDEX((LEN($C$5:$C$54)=0)+COUNTIF($D$4:$D14,$C$5:$C$54),0),0)),"")</f>
        <v/>
      </c>
      <c r="E15" s="161"/>
      <c r="F15" s="161"/>
      <c r="J15" s="153" t="str">
        <f>IFERROR(IF(WeeklyByEmployee!$J$6=Dashboard!$I$16,IF(ROW(J15)-ROW($J$5)&gt;WeeklyByEmployee!$G$6,"",J14+1/24),IF(ROW(J15)-ROW($J$5)&gt;2*WeeklyByEmployee!$G$6,"",J14+1/48)),"")</f>
        <v/>
      </c>
      <c r="L15" s="211" t="s">
        <v>33</v>
      </c>
      <c r="N15" s="214">
        <f>IF(ISNUMBER(MID(Monthly!J23,1,2)*1),LEFT(Monthly!J23,2),IF(ISNUMBER(MID(Monthly!J23,1,1)*1),LEFT(Monthly!J23,1),1))-1</f>
        <v>0</v>
      </c>
      <c r="O15" s="217" t="str">
        <f>IFERROR(REPT("x",N15)&amp;REPT(RIGHT(Monthly!J23,LEN(Monthly!J23)-IF(ISNUMBER(MID(Monthly!J23,1,2)*1),2,IF(ISNUMBER(MID(Monthly!J23,1,1)*1),1,0))),ROUNDUP((31-N15)/LEN(RIGHT(Monthly!J23,LEN(Monthly!J23)-IF(ISNUMBER(MID(Monthly!J23,1,2)*1),2,IF(ISNUMBER(MID(Monthly!J23,1,1)*1),1,0)))),0)),"")</f>
        <v/>
      </c>
    </row>
    <row r="16" spans="2:15">
      <c r="B16" s="97">
        <v>12</v>
      </c>
      <c r="C16" s="97" t="str">
        <f>IFERROR(IF(LEN(INDEX(Dashboard!$C$15:$C$64,Calc!B16,1))&gt;0,INDEX(Dashboard!$C$15:$C$64,Calc!B16,1),""),"")</f>
        <v/>
      </c>
      <c r="D16" s="97" t="str">
        <f>IFERROR(INDEX($C$5:$C$54, MATCH(0,INDEX((LEN($C$5:$C$54)=0)+COUNTIF($D$4:$D15,$C$5:$C$54),0),0)),"")</f>
        <v/>
      </c>
      <c r="E16" s="161"/>
      <c r="F16" s="161"/>
      <c r="J16" s="153" t="str">
        <f>IFERROR(IF(WeeklyByEmployee!$J$6=Dashboard!$I$16,IF(ROW(J16)-ROW($J$5)&gt;WeeklyByEmployee!$G$6,"",J15+1/24),IF(ROW(J16)-ROW($J$5)&gt;2*WeeklyByEmployee!$G$6,"",J15+1/48)),"")</f>
        <v/>
      </c>
      <c r="L16" s="212" t="s">
        <v>34</v>
      </c>
      <c r="N16" s="214">
        <f>IF(ISNUMBER(MID(Monthly!J24,1,2)*1),LEFT(Monthly!J24,2),IF(ISNUMBER(MID(Monthly!J24,1,1)*1),LEFT(Monthly!J24,1),1))-1</f>
        <v>0</v>
      </c>
      <c r="O16" s="217" t="str">
        <f>IFERROR(REPT("x",N16)&amp;REPT(RIGHT(Monthly!J24,LEN(Monthly!J24)-IF(ISNUMBER(MID(Monthly!J24,1,2)*1),2,IF(ISNUMBER(MID(Monthly!J24,1,1)*1),1,0))),ROUNDUP((31-N16)/LEN(RIGHT(Monthly!J24,LEN(Monthly!J24)-IF(ISNUMBER(MID(Monthly!J24,1,2)*1),2,IF(ISNUMBER(MID(Monthly!J24,1,1)*1),1,0)))),0)),"")</f>
        <v/>
      </c>
    </row>
    <row r="17" spans="2:15">
      <c r="B17" s="97">
        <v>13</v>
      </c>
      <c r="C17" s="97" t="str">
        <f>IFERROR(IF(LEN(INDEX(Dashboard!$C$15:$C$64,Calc!B17,1))&gt;0,INDEX(Dashboard!$C$15:$C$64,Calc!B17,1),""),"")</f>
        <v/>
      </c>
      <c r="D17" s="97" t="str">
        <f>IFERROR(INDEX($C$5:$C$54, MATCH(0,INDEX((LEN($C$5:$C$54)=0)+COUNTIF($D$4:$D16,$C$5:$C$54),0),0)),"")</f>
        <v/>
      </c>
      <c r="E17" s="161"/>
      <c r="F17" s="161"/>
      <c r="J17" s="153" t="str">
        <f>IFERROR(IF(WeeklyByEmployee!$J$6=Dashboard!$I$16,IF(ROW(J17)-ROW($J$5)&gt;WeeklyByEmployee!$G$6,"",J16+1/24),IF(ROW(J17)-ROW($J$5)&gt;2*WeeklyByEmployee!$G$6,"",J16+1/48)),"")</f>
        <v/>
      </c>
      <c r="N17" s="214">
        <f>IF(ISNUMBER(MID(Monthly!J25,1,2)*1),LEFT(Monthly!J25,2),IF(ISNUMBER(MID(Monthly!J25,1,1)*1),LEFT(Monthly!J25,1),1))-1</f>
        <v>0</v>
      </c>
      <c r="O17" s="217" t="str">
        <f>IFERROR(REPT("x",N17)&amp;REPT(RIGHT(Monthly!J25,LEN(Monthly!J25)-IF(ISNUMBER(MID(Monthly!J25,1,2)*1),2,IF(ISNUMBER(MID(Monthly!J25,1,1)*1),1,0))),ROUNDUP((31-N17)/LEN(RIGHT(Monthly!J25,LEN(Monthly!J25)-IF(ISNUMBER(MID(Monthly!J25,1,2)*1),2,IF(ISNUMBER(MID(Monthly!J25,1,1)*1),1,0)))),0)),"")</f>
        <v/>
      </c>
    </row>
    <row r="18" spans="2:15">
      <c r="B18" s="97">
        <v>14</v>
      </c>
      <c r="C18" s="97" t="str">
        <f>IFERROR(IF(LEN(INDEX(Dashboard!$C$15:$C$64,Calc!B18,1))&gt;0,INDEX(Dashboard!$C$15:$C$64,Calc!B18,1),""),"")</f>
        <v/>
      </c>
      <c r="D18" s="97" t="str">
        <f>IFERROR(INDEX($C$5:$C$54, MATCH(0,INDEX((LEN($C$5:$C$54)=0)+COUNTIF($D$4:$D17,$C$5:$C$54),0),0)),"")</f>
        <v/>
      </c>
      <c r="E18" s="161"/>
      <c r="F18" s="161"/>
      <c r="J18" s="153" t="str">
        <f>IFERROR(IF(WeeklyByEmployee!$J$6=Dashboard!$I$16,IF(ROW(J18)-ROW($J$5)&gt;WeeklyByEmployee!$G$6,"",J17+1/24),IF(ROW(J18)-ROW($J$5)&gt;2*WeeklyByEmployee!$G$6,"",J17+1/48)),"")</f>
        <v/>
      </c>
      <c r="N18" s="214">
        <f>IF(ISNUMBER(MID(Monthly!J26,1,2)*1),LEFT(Monthly!J26,2),IF(ISNUMBER(MID(Monthly!J26,1,1)*1),LEFT(Monthly!J26,1),1))-1</f>
        <v>0</v>
      </c>
      <c r="O18" s="217" t="str">
        <f>IFERROR(REPT("x",N18)&amp;REPT(RIGHT(Monthly!J26,LEN(Monthly!J26)-IF(ISNUMBER(MID(Monthly!J26,1,2)*1),2,IF(ISNUMBER(MID(Monthly!J26,1,1)*1),1,0))),ROUNDUP((31-N18)/LEN(RIGHT(Monthly!J26,LEN(Monthly!J26)-IF(ISNUMBER(MID(Monthly!J26,1,2)*1),2,IF(ISNUMBER(MID(Monthly!J26,1,1)*1),1,0)))),0)),"")</f>
        <v/>
      </c>
    </row>
    <row r="19" spans="2:15">
      <c r="B19" s="97">
        <v>15</v>
      </c>
      <c r="C19" s="97" t="str">
        <f>IFERROR(IF(LEN(INDEX(Dashboard!$C$15:$C$64,Calc!B19,1))&gt;0,INDEX(Dashboard!$C$15:$C$64,Calc!B19,1),""),"")</f>
        <v/>
      </c>
      <c r="D19" s="97" t="str">
        <f>IFERROR(INDEX($C$5:$C$54, MATCH(0,INDEX((LEN($C$5:$C$54)=0)+COUNTIF($D$4:$D18,$C$5:$C$54),0),0)),"")</f>
        <v/>
      </c>
      <c r="E19" s="161"/>
      <c r="F19" s="161"/>
      <c r="J19" s="153" t="str">
        <f>IFERROR(IF(WeeklyByEmployee!$J$6=Dashboard!$I$16,IF(ROW(J19)-ROW($J$5)&gt;WeeklyByEmployee!$G$6,"",J18+1/24),IF(ROW(J19)-ROW($J$5)&gt;2*WeeklyByEmployee!$G$6,"",J18+1/48)),"")</f>
        <v/>
      </c>
      <c r="N19" s="214">
        <f>IF(ISNUMBER(MID(Monthly!J27,1,2)*1),LEFT(Monthly!J27,2),IF(ISNUMBER(MID(Monthly!J27,1,1)*1),LEFT(Monthly!J27,1),1))-1</f>
        <v>0</v>
      </c>
      <c r="O19" s="217" t="str">
        <f>IFERROR(REPT("x",N19)&amp;REPT(RIGHT(Monthly!J27,LEN(Monthly!J27)-IF(ISNUMBER(MID(Monthly!J27,1,2)*1),2,IF(ISNUMBER(MID(Monthly!J27,1,1)*1),1,0))),ROUNDUP((31-N19)/LEN(RIGHT(Monthly!J27,LEN(Monthly!J27)-IF(ISNUMBER(MID(Monthly!J27,1,2)*1),2,IF(ISNUMBER(MID(Monthly!J27,1,1)*1),1,0)))),0)),"")</f>
        <v/>
      </c>
    </row>
    <row r="20" spans="2:15">
      <c r="B20" s="97">
        <v>16</v>
      </c>
      <c r="C20" s="97" t="str">
        <f>IFERROR(IF(LEN(INDEX(Dashboard!$C$15:$C$64,Calc!B20,1))&gt;0,INDEX(Dashboard!$C$15:$C$64,Calc!B20,1),""),"")</f>
        <v/>
      </c>
      <c r="D20" s="97" t="str">
        <f>IFERROR(INDEX($C$5:$C$54, MATCH(0,INDEX((LEN($C$5:$C$54)=0)+COUNTIF($D$4:$D19,$C$5:$C$54),0),0)),"")</f>
        <v/>
      </c>
      <c r="E20" s="161"/>
      <c r="F20" s="161"/>
      <c r="J20" s="153" t="str">
        <f>IFERROR(IF(WeeklyByEmployee!$J$6=Dashboard!$I$16,IF(ROW(J20)-ROW($J$5)&gt;WeeklyByEmployee!$G$6,"",J19+1/24),IF(ROW(J20)-ROW($J$5)&gt;2*WeeklyByEmployee!$G$6,"",J19+1/48)),"")</f>
        <v/>
      </c>
      <c r="N20" s="214">
        <f>IF(ISNUMBER(MID(Monthly!J28,1,2)*1),LEFT(Monthly!J28,2),IF(ISNUMBER(MID(Monthly!J28,1,1)*1),LEFT(Monthly!J28,1),1))-1</f>
        <v>0</v>
      </c>
      <c r="O20" s="217" t="str">
        <f>IFERROR(REPT("x",N20)&amp;REPT(RIGHT(Monthly!J28,LEN(Monthly!J28)-IF(ISNUMBER(MID(Monthly!J28,1,2)*1),2,IF(ISNUMBER(MID(Monthly!J28,1,1)*1),1,0))),ROUNDUP((31-N20)/LEN(RIGHT(Monthly!J28,LEN(Monthly!J28)-IF(ISNUMBER(MID(Monthly!J28,1,2)*1),2,IF(ISNUMBER(MID(Monthly!J28,1,1)*1),1,0)))),0)),"")</f>
        <v/>
      </c>
    </row>
    <row r="21" spans="2:15">
      <c r="B21" s="97">
        <v>17</v>
      </c>
      <c r="C21" s="97" t="str">
        <f>IFERROR(IF(LEN(INDEX(Dashboard!$C$15:$C$64,Calc!B21,1))&gt;0,INDEX(Dashboard!$C$15:$C$64,Calc!B21,1),""),"")</f>
        <v/>
      </c>
      <c r="D21" s="97" t="str">
        <f>IFERROR(INDEX($C$5:$C$54, MATCH(0,INDEX((LEN($C$5:$C$54)=0)+COUNTIF($D$4:$D20,$C$5:$C$54),0),0)),"")</f>
        <v/>
      </c>
      <c r="E21" s="161"/>
      <c r="F21" s="161"/>
      <c r="J21" s="153" t="str">
        <f>IFERROR(IF(WeeklyByEmployee!$J$6=Dashboard!$I$16,IF(ROW(J21)-ROW($J$5)&gt;WeeklyByEmployee!$G$6,"",J20+1/24),IF(ROW(J21)-ROW($J$5)&gt;2*WeeklyByEmployee!$G$6,"",J20+1/48)),"")</f>
        <v/>
      </c>
      <c r="N21" s="214">
        <f>IF(ISNUMBER(MID(Monthly!J29,1,2)*1),LEFT(Monthly!J29,2),IF(ISNUMBER(MID(Monthly!J29,1,1)*1),LEFT(Monthly!J29,1),1))-1</f>
        <v>0</v>
      </c>
      <c r="O21" s="217" t="str">
        <f>IFERROR(REPT("x",N21)&amp;REPT(RIGHT(Monthly!J29,LEN(Monthly!J29)-IF(ISNUMBER(MID(Monthly!J29,1,2)*1),2,IF(ISNUMBER(MID(Monthly!J29,1,1)*1),1,0))),ROUNDUP((31-N21)/LEN(RIGHT(Monthly!J29,LEN(Monthly!J29)-IF(ISNUMBER(MID(Monthly!J29,1,2)*1),2,IF(ISNUMBER(MID(Monthly!J29,1,1)*1),1,0)))),0)),"")</f>
        <v/>
      </c>
    </row>
    <row r="22" spans="2:15">
      <c r="B22" s="97">
        <v>18</v>
      </c>
      <c r="C22" s="97" t="str">
        <f>IFERROR(IF(LEN(INDEX(Dashboard!$C$15:$C$64,Calc!B22,1))&gt;0,INDEX(Dashboard!$C$15:$C$64,Calc!B22,1),""),"")</f>
        <v/>
      </c>
      <c r="D22" s="97" t="str">
        <f>IFERROR(INDEX($C$5:$C$54, MATCH(0,INDEX((LEN($C$5:$C$54)=0)+COUNTIF($D$4:$D21,$C$5:$C$54),0),0)),"")</f>
        <v/>
      </c>
      <c r="E22" s="161"/>
      <c r="F22" s="161"/>
      <c r="J22" s="153" t="str">
        <f>IFERROR(IF(WeeklyByEmployee!$J$6=Dashboard!$I$16,IF(ROW(J22)-ROW($J$5)&gt;WeeklyByEmployee!$G$6,"",J21+1/24),IF(ROW(J22)-ROW($J$5)&gt;2*WeeklyByEmployee!$G$6,"",J21+1/48)),"")</f>
        <v/>
      </c>
      <c r="N22" s="214">
        <f>IF(ISNUMBER(MID(Monthly!J30,1,2)*1),LEFT(Monthly!J30,2),IF(ISNUMBER(MID(Monthly!J30,1,1)*1),LEFT(Monthly!J30,1),1))-1</f>
        <v>0</v>
      </c>
      <c r="O22" s="217" t="str">
        <f>IFERROR(REPT("x",N22)&amp;REPT(RIGHT(Monthly!J30,LEN(Monthly!J30)-IF(ISNUMBER(MID(Monthly!J30,1,2)*1),2,IF(ISNUMBER(MID(Monthly!J30,1,1)*1),1,0))),ROUNDUP((31-N22)/LEN(RIGHT(Monthly!J30,LEN(Monthly!J30)-IF(ISNUMBER(MID(Monthly!J30,1,2)*1),2,IF(ISNUMBER(MID(Monthly!J30,1,1)*1),1,0)))),0)),"")</f>
        <v/>
      </c>
    </row>
    <row r="23" spans="2:15">
      <c r="B23" s="97">
        <v>19</v>
      </c>
      <c r="C23" s="97" t="str">
        <f>IFERROR(IF(LEN(INDEX(Dashboard!$C$15:$C$64,Calc!B23,1))&gt;0,INDEX(Dashboard!$C$15:$C$64,Calc!B23,1),""),"")</f>
        <v/>
      </c>
      <c r="D23" s="97" t="str">
        <f>IFERROR(INDEX($C$5:$C$54, MATCH(0,INDEX((LEN($C$5:$C$54)=0)+COUNTIF($D$4:$D22,$C$5:$C$54),0),0)),"")</f>
        <v/>
      </c>
      <c r="E23" s="161"/>
      <c r="F23" s="161"/>
      <c r="J23" s="153" t="str">
        <f>IFERROR(IF(WeeklyByEmployee!$J$6=Dashboard!$I$16,IF(ROW(J23)-ROW($J$5)&gt;WeeklyByEmployee!$G$6,"",J22+1/24),IF(ROW(J23)-ROW($J$5)&gt;2*WeeklyByEmployee!$G$6,"",J22+1/48)),"")</f>
        <v/>
      </c>
      <c r="N23" s="214">
        <f>IF(ISNUMBER(MID(Monthly!J31,1,2)*1),LEFT(Monthly!J31,2),IF(ISNUMBER(MID(Monthly!J31,1,1)*1),LEFT(Monthly!J31,1),1))-1</f>
        <v>0</v>
      </c>
      <c r="O23" s="217" t="str">
        <f>IFERROR(REPT("x",N23)&amp;REPT(RIGHT(Monthly!J31,LEN(Monthly!J31)-IF(ISNUMBER(MID(Monthly!J31,1,2)*1),2,IF(ISNUMBER(MID(Monthly!J31,1,1)*1),1,0))),ROUNDUP((31-N23)/LEN(RIGHT(Monthly!J31,LEN(Monthly!J31)-IF(ISNUMBER(MID(Monthly!J31,1,2)*1),2,IF(ISNUMBER(MID(Monthly!J31,1,1)*1),1,0)))),0)),"")</f>
        <v/>
      </c>
    </row>
    <row r="24" spans="2:15">
      <c r="B24" s="97">
        <v>20</v>
      </c>
      <c r="C24" s="97" t="str">
        <f>IFERROR(IF(LEN(INDEX(Dashboard!$C$15:$C$64,Calc!B24,1))&gt;0,INDEX(Dashboard!$C$15:$C$64,Calc!B24,1),""),"")</f>
        <v/>
      </c>
      <c r="D24" s="97" t="str">
        <f>IFERROR(INDEX($C$5:$C$54, MATCH(0,INDEX((LEN($C$5:$C$54)=0)+COUNTIF($D$4:$D23,$C$5:$C$54),0),0)),"")</f>
        <v/>
      </c>
      <c r="E24" s="161"/>
      <c r="F24" s="161"/>
      <c r="J24" s="153" t="str">
        <f>IFERROR(IF(WeeklyByEmployee!$J$6=Dashboard!$I$16,IF(ROW(J24)-ROW($J$5)&gt;WeeklyByEmployee!$G$6,"",J23+1/24),IF(ROW(J24)-ROW($J$5)&gt;2*WeeklyByEmployee!$G$6,"",J23+1/48)),"")</f>
        <v/>
      </c>
      <c r="N24" s="214">
        <f>IF(ISNUMBER(MID(Monthly!J32,1,2)*1),LEFT(Monthly!J32,2),IF(ISNUMBER(MID(Monthly!J32,1,1)*1),LEFT(Monthly!J32,1),1))-1</f>
        <v>0</v>
      </c>
      <c r="O24" s="217" t="str">
        <f>IFERROR(REPT("x",N24)&amp;REPT(RIGHT(Monthly!J32,LEN(Monthly!J32)-IF(ISNUMBER(MID(Monthly!J32,1,2)*1),2,IF(ISNUMBER(MID(Monthly!J32,1,1)*1),1,0))),ROUNDUP((31-N24)/LEN(RIGHT(Monthly!J32,LEN(Monthly!J32)-IF(ISNUMBER(MID(Monthly!J32,1,2)*1),2,IF(ISNUMBER(MID(Monthly!J32,1,1)*1),1,0)))),0)),"")</f>
        <v/>
      </c>
    </row>
    <row r="25" spans="2:15">
      <c r="B25" s="97">
        <v>21</v>
      </c>
      <c r="C25" s="97" t="str">
        <f>IFERROR(IF(LEN(INDEX(Dashboard!$C$15:$C$64,Calc!B25,1))&gt;0,INDEX(Dashboard!$C$15:$C$64,Calc!B25,1),""),"")</f>
        <v/>
      </c>
      <c r="D25" s="97" t="str">
        <f>IFERROR(INDEX($C$5:$C$54, MATCH(0,INDEX((LEN($C$5:$C$54)=0)+COUNTIF($D$4:$D24,$C$5:$C$54),0),0)),"")</f>
        <v/>
      </c>
      <c r="E25" s="161"/>
      <c r="F25" s="161"/>
      <c r="J25" s="153" t="str">
        <f>IFERROR(IF(WeeklyByEmployee!$J$6=Dashboard!$I$16,IF(ROW(J25)-ROW($J$5)&gt;WeeklyByEmployee!$G$6,"",J24+1/24),IF(ROW(J25)-ROW($J$5)&gt;2*WeeklyByEmployee!$G$6,"",J24+1/48)),"")</f>
        <v/>
      </c>
      <c r="N25" s="214">
        <f>IF(ISNUMBER(MID(Monthly!J33,1,2)*1),LEFT(Monthly!J33,2),IF(ISNUMBER(MID(Monthly!J33,1,1)*1),LEFT(Monthly!J33,1),1))-1</f>
        <v>0</v>
      </c>
      <c r="O25" s="217" t="str">
        <f>IFERROR(REPT("x",N25)&amp;REPT(RIGHT(Monthly!J33,LEN(Monthly!J33)-IF(ISNUMBER(MID(Monthly!J33,1,2)*1),2,IF(ISNUMBER(MID(Monthly!J33,1,1)*1),1,0))),ROUNDUP((31-N25)/LEN(RIGHT(Monthly!J33,LEN(Monthly!J33)-IF(ISNUMBER(MID(Monthly!J33,1,2)*1),2,IF(ISNUMBER(MID(Monthly!J33,1,1)*1),1,0)))),0)),"")</f>
        <v/>
      </c>
    </row>
    <row r="26" spans="2:15">
      <c r="B26" s="97">
        <v>22</v>
      </c>
      <c r="C26" s="97" t="str">
        <f>IFERROR(IF(LEN(INDEX(Dashboard!$C$15:$C$64,Calc!B26,1))&gt;0,INDEX(Dashboard!$C$15:$C$64,Calc!B26,1),""),"")</f>
        <v/>
      </c>
      <c r="D26" s="97" t="str">
        <f>IFERROR(INDEX($C$5:$C$54, MATCH(0,INDEX((LEN($C$5:$C$54)=0)+COUNTIF($D$4:$D25,$C$5:$C$54),0),0)),"")</f>
        <v/>
      </c>
      <c r="E26" s="161"/>
      <c r="F26" s="161"/>
      <c r="J26" s="153" t="str">
        <f>IFERROR(IF(WeeklyByEmployee!$J$6=Dashboard!$I$16,IF(ROW(J26)-ROW($J$5)&gt;WeeklyByEmployee!$G$6,"",J25+1/24),IF(ROW(J26)-ROW($J$5)&gt;2*WeeklyByEmployee!$G$6,"",J25+1/48)),"")</f>
        <v/>
      </c>
      <c r="N26" s="214">
        <f>IF(ISNUMBER(MID(Monthly!J34,1,2)*1),LEFT(Monthly!J34,2),IF(ISNUMBER(MID(Monthly!J34,1,1)*1),LEFT(Monthly!J34,1),1))-1</f>
        <v>0</v>
      </c>
      <c r="O26" s="217" t="str">
        <f>IFERROR(REPT("x",N26)&amp;REPT(RIGHT(Monthly!J34,LEN(Monthly!J34)-IF(ISNUMBER(MID(Monthly!J34,1,2)*1),2,IF(ISNUMBER(MID(Monthly!J34,1,1)*1),1,0))),ROUNDUP((31-N26)/LEN(RIGHT(Monthly!J34,LEN(Monthly!J34)-IF(ISNUMBER(MID(Monthly!J34,1,2)*1),2,IF(ISNUMBER(MID(Monthly!J34,1,1)*1),1,0)))),0)),"")</f>
        <v/>
      </c>
    </row>
    <row r="27" spans="2:15">
      <c r="B27" s="97">
        <v>23</v>
      </c>
      <c r="C27" s="97" t="str">
        <f>IFERROR(IF(LEN(INDEX(Dashboard!$C$15:$C$64,Calc!B27,1))&gt;0,INDEX(Dashboard!$C$15:$C$64,Calc!B27,1),""),"")</f>
        <v/>
      </c>
      <c r="D27" s="97" t="str">
        <f>IFERROR(INDEX($C$5:$C$54, MATCH(0,INDEX((LEN($C$5:$C$54)=0)+COUNTIF($D$4:$D26,$C$5:$C$54),0),0)),"")</f>
        <v/>
      </c>
      <c r="E27" s="161"/>
      <c r="F27" s="161"/>
      <c r="J27" s="153" t="str">
        <f>IFERROR(IF(WeeklyByEmployee!$J$6=Dashboard!$I$16,IF(ROW(J27)-ROW($J$5)&gt;WeeklyByEmployee!$G$6,"",J26+1/24),IF(ROW(J27)-ROW($J$5)&gt;2*WeeklyByEmployee!$G$6,"",J26+1/48)),"")</f>
        <v/>
      </c>
      <c r="N27" s="214">
        <f>IF(ISNUMBER(MID(Monthly!J35,1,2)*1),LEFT(Monthly!J35,2),IF(ISNUMBER(MID(Monthly!J35,1,1)*1),LEFT(Monthly!J35,1),1))-1</f>
        <v>0</v>
      </c>
      <c r="O27" s="217" t="str">
        <f>IFERROR(REPT("x",N27)&amp;REPT(RIGHT(Monthly!J35,LEN(Monthly!J35)-IF(ISNUMBER(MID(Monthly!J35,1,2)*1),2,IF(ISNUMBER(MID(Monthly!J35,1,1)*1),1,0))),ROUNDUP((31-N27)/LEN(RIGHT(Monthly!J35,LEN(Monthly!J35)-IF(ISNUMBER(MID(Monthly!J35,1,2)*1),2,IF(ISNUMBER(MID(Monthly!J35,1,1)*1),1,0)))),0)),"")</f>
        <v/>
      </c>
    </row>
    <row r="28" spans="2:15">
      <c r="B28" s="97">
        <v>24</v>
      </c>
      <c r="C28" s="97" t="str">
        <f>IFERROR(IF(LEN(INDEX(Dashboard!$C$15:$C$64,Calc!B28,1))&gt;0,INDEX(Dashboard!$C$15:$C$64,Calc!B28,1),""),"")</f>
        <v/>
      </c>
      <c r="D28" s="97" t="str">
        <f>IFERROR(INDEX($C$5:$C$54, MATCH(0,INDEX((LEN($C$5:$C$54)=0)+COUNTIF($D$4:$D27,$C$5:$C$54),0),0)),"")</f>
        <v/>
      </c>
      <c r="E28" s="161"/>
      <c r="F28" s="161"/>
      <c r="J28" s="153" t="str">
        <f>IFERROR(IF(WeeklyByEmployee!$J$6=Dashboard!$I$16,IF(ROW(J28)-ROW($J$5)&gt;WeeklyByEmployee!$G$6,"",J27+1/24),IF(ROW(J28)-ROW($J$5)&gt;2*WeeklyByEmployee!$G$6,"",J27+1/48)),"")</f>
        <v/>
      </c>
      <c r="N28" s="214">
        <f>IF(ISNUMBER(MID(Monthly!J36,1,2)*1),LEFT(Monthly!J36,2),IF(ISNUMBER(MID(Monthly!J36,1,1)*1),LEFT(Monthly!J36,1),1))-1</f>
        <v>0</v>
      </c>
      <c r="O28" s="217" t="str">
        <f>IFERROR(REPT("x",N28)&amp;REPT(RIGHT(Monthly!J36,LEN(Monthly!J36)-IF(ISNUMBER(MID(Monthly!J36,1,2)*1),2,IF(ISNUMBER(MID(Monthly!J36,1,1)*1),1,0))),ROUNDUP((31-N28)/LEN(RIGHT(Monthly!J36,LEN(Monthly!J36)-IF(ISNUMBER(MID(Monthly!J36,1,2)*1),2,IF(ISNUMBER(MID(Monthly!J36,1,1)*1),1,0)))),0)),"")</f>
        <v/>
      </c>
    </row>
    <row r="29" spans="2:15">
      <c r="B29" s="97">
        <v>25</v>
      </c>
      <c r="C29" s="97" t="str">
        <f>IFERROR(IF(LEN(INDEX(Dashboard!$C$15:$C$64,Calc!B29,1))&gt;0,INDEX(Dashboard!$C$15:$C$64,Calc!B29,1),""),"")</f>
        <v/>
      </c>
      <c r="D29" s="97" t="str">
        <f>IFERROR(INDEX($C$5:$C$54, MATCH(0,INDEX((LEN($C$5:$C$54)=0)+COUNTIF($D$4:$D28,$C$5:$C$54),0),0)),"")</f>
        <v/>
      </c>
      <c r="E29" s="161"/>
      <c r="F29" s="161"/>
      <c r="J29" s="153" t="str">
        <f>IFERROR(IF(WeeklyByEmployee!$J$6=Dashboard!$I$16,IF(ROW(J29)-ROW($J$5)&gt;WeeklyByEmployee!$G$6,"",J28+1/24),IF(ROW(J29)-ROW($J$5)&gt;2*WeeklyByEmployee!$G$6,"",J28+1/48)),"")</f>
        <v/>
      </c>
      <c r="N29" s="214">
        <f>IF(ISNUMBER(MID(Monthly!J37,1,2)*1),LEFT(Monthly!J37,2),IF(ISNUMBER(MID(Monthly!J37,1,1)*1),LEFT(Monthly!J37,1),1))-1</f>
        <v>0</v>
      </c>
      <c r="O29" s="217" t="str">
        <f>IFERROR(REPT("x",N29)&amp;REPT(RIGHT(Monthly!J37,LEN(Monthly!J37)-IF(ISNUMBER(MID(Monthly!J37,1,2)*1),2,IF(ISNUMBER(MID(Monthly!J37,1,1)*1),1,0))),ROUNDUP((31-N29)/LEN(RIGHT(Monthly!J37,LEN(Monthly!J37)-IF(ISNUMBER(MID(Monthly!J37,1,2)*1),2,IF(ISNUMBER(MID(Monthly!J37,1,1)*1),1,0)))),0)),"")</f>
        <v/>
      </c>
    </row>
    <row r="30" spans="2:15">
      <c r="B30" s="97">
        <v>26</v>
      </c>
      <c r="C30" s="97" t="str">
        <f>IFERROR(IF(LEN(INDEX(Dashboard!$C$15:$C$64,Calc!B30,1))&gt;0,INDEX(Dashboard!$C$15:$C$64,Calc!B30,1),""),"")</f>
        <v/>
      </c>
      <c r="D30" s="97" t="str">
        <f>IFERROR(INDEX($C$5:$C$54, MATCH(0,INDEX((LEN($C$5:$C$54)=0)+COUNTIF($D$4:$D29,$C$5:$C$54),0),0)),"")</f>
        <v/>
      </c>
      <c r="E30" s="161"/>
      <c r="F30" s="161"/>
      <c r="J30" s="153" t="str">
        <f>IFERROR(IF(WeeklyByEmployee!$J$6=Dashboard!$I$16,IF(ROW(J30)-ROW($J$5)&gt;WeeklyByEmployee!$G$6,"",J29+1/24),IF(ROW(J30)-ROW($J$5)&gt;2*WeeklyByEmployee!$G$6,"",J29+1/48)),"")</f>
        <v/>
      </c>
      <c r="N30" s="214">
        <f>IF(ISNUMBER(MID(Monthly!J38,1,2)*1),LEFT(Monthly!J38,2),IF(ISNUMBER(MID(Monthly!J38,1,1)*1),LEFT(Monthly!J38,1),1))-1</f>
        <v>0</v>
      </c>
      <c r="O30" s="217" t="str">
        <f>IFERROR(REPT("x",N30)&amp;REPT(RIGHT(Monthly!J38,LEN(Monthly!J38)-IF(ISNUMBER(MID(Monthly!J38,1,2)*1),2,IF(ISNUMBER(MID(Monthly!J38,1,1)*1),1,0))),ROUNDUP((31-N30)/LEN(RIGHT(Monthly!J38,LEN(Monthly!J38)-IF(ISNUMBER(MID(Monthly!J38,1,2)*1),2,IF(ISNUMBER(MID(Monthly!J38,1,1)*1),1,0)))),0)),"")</f>
        <v/>
      </c>
    </row>
    <row r="31" spans="2:15">
      <c r="B31" s="97">
        <v>27</v>
      </c>
      <c r="C31" s="97" t="str">
        <f>IFERROR(IF(LEN(INDEX(Dashboard!$C$15:$C$64,Calc!B31,1))&gt;0,INDEX(Dashboard!$C$15:$C$64,Calc!B31,1),""),"")</f>
        <v/>
      </c>
      <c r="D31" s="97" t="str">
        <f>IFERROR(INDEX($C$5:$C$54, MATCH(0,INDEX((LEN($C$5:$C$54)=0)+COUNTIF($D$4:$D30,$C$5:$C$54),0),0)),"")</f>
        <v/>
      </c>
      <c r="E31" s="161"/>
      <c r="F31" s="161"/>
      <c r="J31" s="153" t="str">
        <f>IFERROR(IF(WeeklyByEmployee!$J$6=Dashboard!$I$16,IF(ROW(J31)-ROW($J$5)&gt;WeeklyByEmployee!$G$6,"",J30+1/24),IF(ROW(J31)-ROW($J$5)&gt;2*WeeklyByEmployee!$G$6,"",J30+1/48)),"")</f>
        <v/>
      </c>
      <c r="N31" s="214">
        <f>IF(ISNUMBER(MID(Monthly!J39,1,2)*1),LEFT(Monthly!J39,2),IF(ISNUMBER(MID(Monthly!J39,1,1)*1),LEFT(Monthly!J39,1),1))-1</f>
        <v>0</v>
      </c>
      <c r="O31" s="217" t="str">
        <f>IFERROR(REPT("x",N31)&amp;REPT(RIGHT(Monthly!J39,LEN(Monthly!J39)-IF(ISNUMBER(MID(Monthly!J39,1,2)*1),2,IF(ISNUMBER(MID(Monthly!J39,1,1)*1),1,0))),ROUNDUP((31-N31)/LEN(RIGHT(Monthly!J39,LEN(Monthly!J39)-IF(ISNUMBER(MID(Monthly!J39,1,2)*1),2,IF(ISNUMBER(MID(Monthly!J39,1,1)*1),1,0)))),0)),"")</f>
        <v/>
      </c>
    </row>
    <row r="32" spans="2:15">
      <c r="B32" s="97">
        <v>28</v>
      </c>
      <c r="C32" s="97" t="str">
        <f>IFERROR(IF(LEN(INDEX(Dashboard!$C$15:$C$64,Calc!B32,1))&gt;0,INDEX(Dashboard!$C$15:$C$64,Calc!B32,1),""),"")</f>
        <v/>
      </c>
      <c r="D32" s="97" t="str">
        <f>IFERROR(INDEX($C$5:$C$54, MATCH(0,INDEX((LEN($C$5:$C$54)=0)+COUNTIF($D$4:$D31,$C$5:$C$54),0),0)),"")</f>
        <v/>
      </c>
      <c r="E32" s="161"/>
      <c r="F32" s="161"/>
      <c r="J32" s="153" t="str">
        <f>IFERROR(IF(WeeklyByEmployee!$J$6=Dashboard!$I$16,IF(ROW(J32)-ROW($J$5)&gt;WeeklyByEmployee!$G$6,"",J31+1/24),IF(ROW(J32)-ROW($J$5)&gt;2*WeeklyByEmployee!$G$6,"",J31+1/48)),"")</f>
        <v/>
      </c>
      <c r="N32" s="214">
        <f>IF(ISNUMBER(MID(Monthly!J40,1,2)*1),LEFT(Monthly!J40,2),IF(ISNUMBER(MID(Monthly!J40,1,1)*1),LEFT(Monthly!J40,1),1))-1</f>
        <v>0</v>
      </c>
      <c r="O32" s="217" t="str">
        <f>IFERROR(REPT("x",N32)&amp;REPT(RIGHT(Monthly!J40,LEN(Monthly!J40)-IF(ISNUMBER(MID(Monthly!J40,1,2)*1),2,IF(ISNUMBER(MID(Monthly!J40,1,1)*1),1,0))),ROUNDUP((31-N32)/LEN(RIGHT(Monthly!J40,LEN(Monthly!J40)-IF(ISNUMBER(MID(Monthly!J40,1,2)*1),2,IF(ISNUMBER(MID(Monthly!J40,1,1)*1),1,0)))),0)),"")</f>
        <v/>
      </c>
    </row>
    <row r="33" spans="2:15">
      <c r="B33" s="97">
        <v>29</v>
      </c>
      <c r="C33" s="97" t="str">
        <f>IFERROR(IF(LEN(INDEX(Dashboard!$C$15:$C$64,Calc!B33,1))&gt;0,INDEX(Dashboard!$C$15:$C$64,Calc!B33,1),""),"")</f>
        <v/>
      </c>
      <c r="D33" s="97" t="str">
        <f>IFERROR(INDEX($C$5:$C$54, MATCH(0,INDEX((LEN($C$5:$C$54)=0)+COUNTIF($D$4:$D32,$C$5:$C$54),0),0)),"")</f>
        <v/>
      </c>
      <c r="E33" s="161"/>
      <c r="F33" s="161"/>
      <c r="J33" s="153" t="str">
        <f>IFERROR(IF(WeeklyByEmployee!$J$6=Dashboard!$I$16,IF(ROW(J33)-ROW($J$5)&gt;WeeklyByEmployee!$G$6,"",J32+1/24),IF(ROW(J33)-ROW($J$5)&gt;2*WeeklyByEmployee!$G$6,"",J32+1/48)),"")</f>
        <v/>
      </c>
      <c r="N33" s="214">
        <f>IF(ISNUMBER(MID(Monthly!J41,1,2)*1),LEFT(Monthly!J41,2),IF(ISNUMBER(MID(Monthly!J41,1,1)*1),LEFT(Monthly!J41,1),1))-1</f>
        <v>0</v>
      </c>
      <c r="O33" s="217" t="str">
        <f>IFERROR(REPT("x",N33)&amp;REPT(RIGHT(Monthly!J41,LEN(Monthly!J41)-IF(ISNUMBER(MID(Monthly!J41,1,2)*1),2,IF(ISNUMBER(MID(Monthly!J41,1,1)*1),1,0))),ROUNDUP((31-N33)/LEN(RIGHT(Monthly!J41,LEN(Monthly!J41)-IF(ISNUMBER(MID(Monthly!J41,1,2)*1),2,IF(ISNUMBER(MID(Monthly!J41,1,1)*1),1,0)))),0)),"")</f>
        <v/>
      </c>
    </row>
    <row r="34" spans="2:15">
      <c r="B34" s="97">
        <v>30</v>
      </c>
      <c r="C34" s="97" t="str">
        <f>IFERROR(IF(LEN(INDEX(Dashboard!$C$15:$C$64,Calc!B34,1))&gt;0,INDEX(Dashboard!$C$15:$C$64,Calc!B34,1),""),"")</f>
        <v/>
      </c>
      <c r="D34" s="97" t="str">
        <f>IFERROR(INDEX($C$5:$C$54, MATCH(0,INDEX((LEN($C$5:$C$54)=0)+COUNTIF($D$4:$D33,$C$5:$C$54),0),0)),"")</f>
        <v/>
      </c>
      <c r="E34" s="161"/>
      <c r="F34" s="161"/>
      <c r="J34" s="153" t="str">
        <f>IFERROR(IF(WeeklyByEmployee!$J$6=Dashboard!$I$16,IF(ROW(J34)-ROW($J$5)&gt;WeeklyByEmployee!$G$6,"",J33+1/24),IF(ROW(J34)-ROW($J$5)&gt;2*WeeklyByEmployee!$G$6,"",J33+1/48)),"")</f>
        <v/>
      </c>
      <c r="N34" s="214">
        <f>IF(ISNUMBER(MID(Monthly!J42,1,2)*1),LEFT(Monthly!J42,2),IF(ISNUMBER(MID(Monthly!J42,1,1)*1),LEFT(Monthly!J42,1),1))-1</f>
        <v>0</v>
      </c>
      <c r="O34" s="217" t="str">
        <f>IFERROR(REPT("x",N34)&amp;REPT(RIGHT(Monthly!J42,LEN(Monthly!J42)-IF(ISNUMBER(MID(Monthly!J42,1,2)*1),2,IF(ISNUMBER(MID(Monthly!J42,1,1)*1),1,0))),ROUNDUP((31-N34)/LEN(RIGHT(Monthly!J42,LEN(Monthly!J42)-IF(ISNUMBER(MID(Monthly!J42,1,2)*1),2,IF(ISNUMBER(MID(Monthly!J42,1,1)*1),1,0)))),0)),"")</f>
        <v/>
      </c>
    </row>
    <row r="35" spans="2:15">
      <c r="B35" s="97">
        <v>31</v>
      </c>
      <c r="C35" s="97" t="str">
        <f>IFERROR(IF(LEN(INDEX(Dashboard!$C$15:$C$64,Calc!B35,1))&gt;0,INDEX(Dashboard!$C$15:$C$64,Calc!B35,1),""),"")</f>
        <v/>
      </c>
      <c r="D35" s="97" t="str">
        <f>IFERROR(INDEX($C$5:$C$54, MATCH(0,INDEX((LEN($C$5:$C$54)=0)+COUNTIF($D$4:$D34,$C$5:$C$54),0),0)),"")</f>
        <v/>
      </c>
      <c r="E35" s="161"/>
      <c r="F35" s="161"/>
      <c r="J35" s="153" t="str">
        <f>IFERROR(IF(WeeklyByEmployee!$J$6=Dashboard!$I$16,IF(ROW(J35)-ROW($J$5)&gt;WeeklyByEmployee!$G$6,"",J34+1/24),IF(ROW(J35)-ROW($J$5)&gt;2*WeeklyByEmployee!$G$6,"",J34+1/48)),"")</f>
        <v/>
      </c>
      <c r="N35" s="214">
        <f>IF(ISNUMBER(MID(Monthly!J43,1,2)*1),LEFT(Monthly!J43,2),IF(ISNUMBER(MID(Monthly!J43,1,1)*1),LEFT(Monthly!J43,1),1))-1</f>
        <v>0</v>
      </c>
      <c r="O35" s="217" t="str">
        <f>IFERROR(REPT("x",N35)&amp;REPT(RIGHT(Monthly!J43,LEN(Monthly!J43)-IF(ISNUMBER(MID(Monthly!J43,1,2)*1),2,IF(ISNUMBER(MID(Monthly!J43,1,1)*1),1,0))),ROUNDUP((31-N35)/LEN(RIGHT(Monthly!J43,LEN(Monthly!J43)-IF(ISNUMBER(MID(Monthly!J43,1,2)*1),2,IF(ISNUMBER(MID(Monthly!J43,1,1)*1),1,0)))),0)),"")</f>
        <v/>
      </c>
    </row>
    <row r="36" spans="2:15">
      <c r="B36" s="97">
        <v>32</v>
      </c>
      <c r="C36" s="97" t="str">
        <f>IFERROR(IF(LEN(INDEX(Dashboard!$C$15:$C$64,Calc!B36,1))&gt;0,INDEX(Dashboard!$C$15:$C$64,Calc!B36,1),""),"")</f>
        <v/>
      </c>
      <c r="D36" s="97" t="str">
        <f>IFERROR(INDEX($C$5:$C$54, MATCH(0,INDEX((LEN($C$5:$C$54)=0)+COUNTIF($D$4:$D35,$C$5:$C$54),0),0)),"")</f>
        <v/>
      </c>
      <c r="E36" s="161"/>
      <c r="F36" s="161"/>
      <c r="J36" s="153" t="str">
        <f>IFERROR(IF(WeeklyByEmployee!$J$6=Dashboard!$I$16,IF(ROW(J36)-ROW($J$5)&gt;WeeklyByEmployee!$G$6,"",J35+1/24),IF(ROW(J36)-ROW($J$5)&gt;2*WeeklyByEmployee!$G$6,"",J35+1/48)),"")</f>
        <v/>
      </c>
      <c r="N36" s="214">
        <f>IF(ISNUMBER(MID(Monthly!J44,1,2)*1),LEFT(Monthly!J44,2),IF(ISNUMBER(MID(Monthly!J44,1,1)*1),LEFT(Monthly!J44,1),1))-1</f>
        <v>0</v>
      </c>
      <c r="O36" s="217" t="str">
        <f>IFERROR(REPT("x",N36)&amp;REPT(RIGHT(Monthly!J44,LEN(Monthly!J44)-IF(ISNUMBER(MID(Monthly!J44,1,2)*1),2,IF(ISNUMBER(MID(Monthly!J44,1,1)*1),1,0))),ROUNDUP((31-N36)/LEN(RIGHT(Monthly!J44,LEN(Monthly!J44)-IF(ISNUMBER(MID(Monthly!J44,1,2)*1),2,IF(ISNUMBER(MID(Monthly!J44,1,1)*1),1,0)))),0)),"")</f>
        <v/>
      </c>
    </row>
    <row r="37" spans="2:15">
      <c r="B37" s="97">
        <v>33</v>
      </c>
      <c r="C37" s="97" t="str">
        <f>IFERROR(IF(LEN(INDEX(Dashboard!$C$15:$C$64,Calc!B37,1))&gt;0,INDEX(Dashboard!$C$15:$C$64,Calc!B37,1),""),"")</f>
        <v/>
      </c>
      <c r="D37" s="97" t="str">
        <f>IFERROR(INDEX($C$5:$C$54, MATCH(0,INDEX((LEN($C$5:$C$54)=0)+COUNTIF($D$4:$D36,$C$5:$C$54),0),0)),"")</f>
        <v/>
      </c>
      <c r="E37" s="161"/>
      <c r="F37" s="161"/>
      <c r="J37" s="153" t="str">
        <f>IFERROR(IF(WeeklyByEmployee!$J$6=Dashboard!$I$16,IF(ROW(J37)-ROW($J$5)&gt;WeeklyByEmployee!$G$6,"",J36+1/24),IF(ROW(J37)-ROW($J$5)&gt;2*WeeklyByEmployee!$G$6,"",J36+1/48)),"")</f>
        <v/>
      </c>
      <c r="N37" s="214">
        <f>IF(ISNUMBER(MID(Monthly!J45,1,2)*1),LEFT(Monthly!J45,2),IF(ISNUMBER(MID(Monthly!J45,1,1)*1),LEFT(Monthly!J45,1),1))-1</f>
        <v>0</v>
      </c>
      <c r="O37" s="217" t="str">
        <f>IFERROR(REPT("x",N37)&amp;REPT(RIGHT(Monthly!J45,LEN(Monthly!J45)-IF(ISNUMBER(MID(Monthly!J45,1,2)*1),2,IF(ISNUMBER(MID(Monthly!J45,1,1)*1),1,0))),ROUNDUP((31-N37)/LEN(RIGHT(Monthly!J45,LEN(Monthly!J45)-IF(ISNUMBER(MID(Monthly!J45,1,2)*1),2,IF(ISNUMBER(MID(Monthly!J45,1,1)*1),1,0)))),0)),"")</f>
        <v/>
      </c>
    </row>
    <row r="38" spans="2:15">
      <c r="B38" s="97">
        <v>34</v>
      </c>
      <c r="C38" s="97" t="str">
        <f>IFERROR(IF(LEN(INDEX(Dashboard!$C$15:$C$64,Calc!B38,1))&gt;0,INDEX(Dashboard!$C$15:$C$64,Calc!B38,1),""),"")</f>
        <v/>
      </c>
      <c r="D38" s="97" t="str">
        <f>IFERROR(INDEX($C$5:$C$54, MATCH(0,INDEX((LEN($C$5:$C$54)=0)+COUNTIF($D$4:$D37,$C$5:$C$54),0),0)),"")</f>
        <v/>
      </c>
      <c r="E38" s="161"/>
      <c r="F38" s="161"/>
      <c r="J38" s="153" t="str">
        <f>IFERROR(IF(WeeklyByEmployee!$J$6=Dashboard!$I$16,IF(ROW(J38)-ROW($J$5)&gt;WeeklyByEmployee!$G$6,"",J37+1/24),IF(ROW(J38)-ROW($J$5)&gt;2*WeeklyByEmployee!$G$6,"",J37+1/48)),"")</f>
        <v/>
      </c>
      <c r="N38" s="214">
        <f>IF(ISNUMBER(MID(Monthly!J46,1,2)*1),LEFT(Monthly!J46,2),IF(ISNUMBER(MID(Monthly!J46,1,1)*1),LEFT(Monthly!J46,1),1))-1</f>
        <v>0</v>
      </c>
      <c r="O38" s="217" t="str">
        <f>IFERROR(REPT("x",N38)&amp;REPT(RIGHT(Monthly!J46,LEN(Monthly!J46)-IF(ISNUMBER(MID(Monthly!J46,1,2)*1),2,IF(ISNUMBER(MID(Monthly!J46,1,1)*1),1,0))),ROUNDUP((31-N38)/LEN(RIGHT(Monthly!J46,LEN(Monthly!J46)-IF(ISNUMBER(MID(Monthly!J46,1,2)*1),2,IF(ISNUMBER(MID(Monthly!J46,1,1)*1),1,0)))),0)),"")</f>
        <v/>
      </c>
    </row>
    <row r="39" spans="2:15">
      <c r="B39" s="97">
        <v>35</v>
      </c>
      <c r="C39" s="97" t="str">
        <f>IFERROR(IF(LEN(INDEX(Dashboard!$C$15:$C$64,Calc!B39,1))&gt;0,INDEX(Dashboard!$C$15:$C$64,Calc!B39,1),""),"")</f>
        <v/>
      </c>
      <c r="D39" s="97" t="str">
        <f>IFERROR(INDEX($C$5:$C$54, MATCH(0,INDEX((LEN($C$5:$C$54)=0)+COUNTIF($D$4:$D38,$C$5:$C$54),0),0)),"")</f>
        <v/>
      </c>
      <c r="E39" s="161"/>
      <c r="F39" s="161"/>
      <c r="J39" s="153" t="str">
        <f>IFERROR(IF(WeeklyByEmployee!$J$6=Dashboard!$I$16,IF(ROW(J39)-ROW($J$5)&gt;WeeklyByEmployee!$G$6,"",J38+1/24),IF(ROW(J39)-ROW($J$5)&gt;2*WeeklyByEmployee!$G$6,"",J38+1/48)),"")</f>
        <v/>
      </c>
      <c r="N39" s="214">
        <f>IF(ISNUMBER(MID(Monthly!J47,1,2)*1),LEFT(Monthly!J47,2),IF(ISNUMBER(MID(Monthly!J47,1,1)*1),LEFT(Monthly!J47,1),1))-1</f>
        <v>0</v>
      </c>
      <c r="O39" s="217" t="str">
        <f>IFERROR(REPT("x",N39)&amp;REPT(RIGHT(Monthly!J47,LEN(Monthly!J47)-IF(ISNUMBER(MID(Monthly!J47,1,2)*1),2,IF(ISNUMBER(MID(Monthly!J47,1,1)*1),1,0))),ROUNDUP((31-N39)/LEN(RIGHT(Monthly!J47,LEN(Monthly!J47)-IF(ISNUMBER(MID(Monthly!J47,1,2)*1),2,IF(ISNUMBER(MID(Monthly!J47,1,1)*1),1,0)))),0)),"")</f>
        <v/>
      </c>
    </row>
    <row r="40" spans="2:15">
      <c r="B40" s="97">
        <v>36</v>
      </c>
      <c r="C40" s="97" t="str">
        <f>IFERROR(IF(LEN(INDEX(Dashboard!$C$15:$C$64,Calc!B40,1))&gt;0,INDEX(Dashboard!$C$15:$C$64,Calc!B40,1),""),"")</f>
        <v/>
      </c>
      <c r="D40" s="97" t="str">
        <f>IFERROR(INDEX($C$5:$C$54, MATCH(0,INDEX((LEN($C$5:$C$54)=0)+COUNTIF($D$4:$D39,$C$5:$C$54),0),0)),"")</f>
        <v/>
      </c>
      <c r="E40" s="161"/>
      <c r="F40" s="161"/>
      <c r="J40" s="153" t="str">
        <f>IFERROR(IF(WeeklyByEmployee!$J$6=Dashboard!$I$16,IF(ROW(J40)-ROW($J$5)&gt;WeeklyByEmployee!$G$6,"",J39+1/24),IF(ROW(J40)-ROW($J$5)&gt;2*WeeklyByEmployee!$G$6,"",J39+1/48)),"")</f>
        <v/>
      </c>
      <c r="N40" s="214">
        <f>IF(ISNUMBER(MID(Monthly!J48,1,2)*1),LEFT(Monthly!J48,2),IF(ISNUMBER(MID(Monthly!J48,1,1)*1),LEFT(Monthly!J48,1),1))-1</f>
        <v>0</v>
      </c>
      <c r="O40" s="217" t="str">
        <f>IFERROR(REPT("x",N40)&amp;REPT(RIGHT(Monthly!J48,LEN(Monthly!J48)-IF(ISNUMBER(MID(Monthly!J48,1,2)*1),2,IF(ISNUMBER(MID(Monthly!J48,1,1)*1),1,0))),ROUNDUP((31-N40)/LEN(RIGHT(Monthly!J48,LEN(Monthly!J48)-IF(ISNUMBER(MID(Monthly!J48,1,2)*1),2,IF(ISNUMBER(MID(Monthly!J48,1,1)*1),1,0)))),0)),"")</f>
        <v/>
      </c>
    </row>
    <row r="41" spans="2:15">
      <c r="B41" s="97">
        <v>37</v>
      </c>
      <c r="C41" s="97" t="str">
        <f>IFERROR(IF(LEN(INDEX(Dashboard!$C$15:$C$64,Calc!B41,1))&gt;0,INDEX(Dashboard!$C$15:$C$64,Calc!B41,1),""),"")</f>
        <v/>
      </c>
      <c r="D41" s="97" t="str">
        <f>IFERROR(INDEX($C$5:$C$54, MATCH(0,INDEX((LEN($C$5:$C$54)=0)+COUNTIF($D$4:$D40,$C$5:$C$54),0),0)),"")</f>
        <v/>
      </c>
      <c r="E41" s="161"/>
      <c r="F41" s="161"/>
      <c r="J41" s="153" t="str">
        <f>IFERROR(IF(WeeklyByEmployee!$J$6=Dashboard!$I$16,IF(ROW(J41)-ROW($J$5)&gt;WeeklyByEmployee!$G$6,"",J40+1/24),IF(ROW(J41)-ROW($J$5)&gt;2*WeeklyByEmployee!$G$6,"",J40+1/48)),"")</f>
        <v/>
      </c>
      <c r="N41" s="214">
        <f>IF(ISNUMBER(MID(Monthly!J49,1,2)*1),LEFT(Monthly!J49,2),IF(ISNUMBER(MID(Monthly!J49,1,1)*1),LEFT(Monthly!J49,1),1))-1</f>
        <v>0</v>
      </c>
      <c r="O41" s="217" t="str">
        <f>IFERROR(REPT("x",N41)&amp;REPT(RIGHT(Monthly!J49,LEN(Monthly!J49)-IF(ISNUMBER(MID(Monthly!J49,1,2)*1),2,IF(ISNUMBER(MID(Monthly!J49,1,1)*1),1,0))),ROUNDUP((31-N41)/LEN(RIGHT(Monthly!J49,LEN(Monthly!J49)-IF(ISNUMBER(MID(Monthly!J49,1,2)*1),2,IF(ISNUMBER(MID(Monthly!J49,1,1)*1),1,0)))),0)),"")</f>
        <v/>
      </c>
    </row>
    <row r="42" spans="2:15">
      <c r="B42" s="97">
        <v>38</v>
      </c>
      <c r="C42" s="97" t="str">
        <f>IFERROR(IF(LEN(INDEX(Dashboard!$C$15:$C$64,Calc!B42,1))&gt;0,INDEX(Dashboard!$C$15:$C$64,Calc!B42,1),""),"")</f>
        <v/>
      </c>
      <c r="D42" s="97" t="str">
        <f>IFERROR(INDEX($C$5:$C$54, MATCH(0,INDEX((LEN($C$5:$C$54)=0)+COUNTIF($D$4:$D41,$C$5:$C$54),0),0)),"")</f>
        <v/>
      </c>
      <c r="E42" s="161"/>
      <c r="F42" s="161"/>
      <c r="J42" s="153" t="str">
        <f>IFERROR(IF(WeeklyByEmployee!$J$6=Dashboard!$I$16,IF(ROW(J42)-ROW($J$5)&gt;WeeklyByEmployee!$G$6,"",J41+1/24),IF(ROW(J42)-ROW($J$5)&gt;2*WeeklyByEmployee!$G$6,"",J41+1/48)),"")</f>
        <v/>
      </c>
      <c r="N42" s="214">
        <f>IF(ISNUMBER(MID(Monthly!J50,1,2)*1),LEFT(Monthly!J50,2),IF(ISNUMBER(MID(Monthly!J50,1,1)*1),LEFT(Monthly!J50,1),1))-1</f>
        <v>0</v>
      </c>
      <c r="O42" s="217" t="str">
        <f>IFERROR(REPT("x",N42)&amp;REPT(RIGHT(Monthly!J50,LEN(Monthly!J50)-IF(ISNUMBER(MID(Monthly!J50,1,2)*1),2,IF(ISNUMBER(MID(Monthly!J50,1,1)*1),1,0))),ROUNDUP((31-N42)/LEN(RIGHT(Monthly!J50,LEN(Monthly!J50)-IF(ISNUMBER(MID(Monthly!J50,1,2)*1),2,IF(ISNUMBER(MID(Monthly!J50,1,1)*1),1,0)))),0)),"")</f>
        <v/>
      </c>
    </row>
    <row r="43" spans="2:15">
      <c r="B43" s="97">
        <v>39</v>
      </c>
      <c r="C43" s="97" t="str">
        <f>IFERROR(IF(LEN(INDEX(Dashboard!$C$15:$C$64,Calc!B43,1))&gt;0,INDEX(Dashboard!$C$15:$C$64,Calc!B43,1),""),"")</f>
        <v/>
      </c>
      <c r="D43" s="97" t="str">
        <f>IFERROR(INDEX($C$5:$C$54, MATCH(0,INDEX((LEN($C$5:$C$54)=0)+COUNTIF($D$4:$D42,$C$5:$C$54),0),0)),"")</f>
        <v/>
      </c>
      <c r="E43" s="161"/>
      <c r="F43" s="161"/>
      <c r="J43" s="153" t="str">
        <f>IFERROR(IF(WeeklyByEmployee!$J$6=Dashboard!$I$16,IF(ROW(J43)-ROW($J$5)&gt;WeeklyByEmployee!$G$6,"",J42+1/24),IF(ROW(J43)-ROW($J$5)&gt;2*WeeklyByEmployee!$G$6,"",J42+1/48)),"")</f>
        <v/>
      </c>
      <c r="N43" s="214">
        <f>IF(ISNUMBER(MID(Monthly!J51,1,2)*1),LEFT(Monthly!J51,2),IF(ISNUMBER(MID(Monthly!J51,1,1)*1),LEFT(Monthly!J51,1),1))-1</f>
        <v>0</v>
      </c>
      <c r="O43" s="217" t="str">
        <f>IFERROR(REPT("x",N43)&amp;REPT(RIGHT(Monthly!J51,LEN(Monthly!J51)-IF(ISNUMBER(MID(Monthly!J51,1,2)*1),2,IF(ISNUMBER(MID(Monthly!J51,1,1)*1),1,0))),ROUNDUP((31-N43)/LEN(RIGHT(Monthly!J51,LEN(Monthly!J51)-IF(ISNUMBER(MID(Monthly!J51,1,2)*1),2,IF(ISNUMBER(MID(Monthly!J51,1,1)*1),1,0)))),0)),"")</f>
        <v/>
      </c>
    </row>
    <row r="44" spans="2:15">
      <c r="B44" s="97">
        <v>40</v>
      </c>
      <c r="C44" s="97" t="str">
        <f>IFERROR(IF(LEN(INDEX(Dashboard!$C$15:$C$64,Calc!B44,1))&gt;0,INDEX(Dashboard!$C$15:$C$64,Calc!B44,1),""),"")</f>
        <v/>
      </c>
      <c r="D44" s="97" t="str">
        <f>IFERROR(INDEX($C$5:$C$54, MATCH(0,INDEX((LEN($C$5:$C$54)=0)+COUNTIF($D$4:$D43,$C$5:$C$54),0),0)),"")</f>
        <v/>
      </c>
      <c r="E44" s="161"/>
      <c r="F44" s="161"/>
      <c r="J44" s="153" t="str">
        <f>IFERROR(IF(WeeklyByEmployee!$J$6=Dashboard!$I$16,IF(ROW(J44)-ROW($J$5)&gt;WeeklyByEmployee!$G$6,"",J43+1/24),IF(ROW(J44)-ROW($J$5)&gt;2*WeeklyByEmployee!$G$6,"",J43+1/48)),"")</f>
        <v/>
      </c>
      <c r="N44" s="214">
        <f>IF(ISNUMBER(MID(Monthly!J52,1,2)*1),LEFT(Monthly!J52,2),IF(ISNUMBER(MID(Monthly!J52,1,1)*1),LEFT(Monthly!J52,1),1))-1</f>
        <v>0</v>
      </c>
      <c r="O44" s="217" t="str">
        <f>IFERROR(REPT("x",N44)&amp;REPT(RIGHT(Monthly!J52,LEN(Monthly!J52)-IF(ISNUMBER(MID(Monthly!J52,1,2)*1),2,IF(ISNUMBER(MID(Monthly!J52,1,1)*1),1,0))),ROUNDUP((31-N44)/LEN(RIGHT(Monthly!J52,LEN(Monthly!J52)-IF(ISNUMBER(MID(Monthly!J52,1,2)*1),2,IF(ISNUMBER(MID(Monthly!J52,1,1)*1),1,0)))),0)),"")</f>
        <v/>
      </c>
    </row>
    <row r="45" spans="2:15">
      <c r="B45" s="97">
        <v>41</v>
      </c>
      <c r="C45" s="97" t="str">
        <f>IFERROR(IF(LEN(INDEX(Dashboard!$C$15:$C$64,Calc!B45,1))&gt;0,INDEX(Dashboard!$C$15:$C$64,Calc!B45,1),""),"")</f>
        <v/>
      </c>
      <c r="D45" s="97" t="str">
        <f>IFERROR(INDEX($C$5:$C$54, MATCH(0,INDEX((LEN($C$5:$C$54)=0)+COUNTIF($D$4:$D44,$C$5:$C$54),0),0)),"")</f>
        <v/>
      </c>
      <c r="E45" s="161"/>
      <c r="F45" s="161"/>
      <c r="J45" s="153" t="str">
        <f>IFERROR(IF(WeeklyByEmployee!$J$6=Dashboard!$I$16,IF(ROW(J45)-ROW($J$5)&gt;WeeklyByEmployee!$G$6,"",J44+1/24),IF(ROW(J45)-ROW($J$5)&gt;2*WeeklyByEmployee!$G$6,"",J44+1/48)),"")</f>
        <v/>
      </c>
      <c r="N45" s="214">
        <f>IF(ISNUMBER(MID(Monthly!J53,1,2)*1),LEFT(Monthly!J53,2),IF(ISNUMBER(MID(Monthly!J53,1,1)*1),LEFT(Monthly!J53,1),1))-1</f>
        <v>0</v>
      </c>
      <c r="O45" s="217" t="str">
        <f>IFERROR(REPT("x",N45)&amp;REPT(RIGHT(Monthly!J53,LEN(Monthly!J53)-IF(ISNUMBER(MID(Monthly!J53,1,2)*1),2,IF(ISNUMBER(MID(Monthly!J53,1,1)*1),1,0))),ROUNDUP((31-N45)/LEN(RIGHT(Monthly!J53,LEN(Monthly!J53)-IF(ISNUMBER(MID(Monthly!J53,1,2)*1),2,IF(ISNUMBER(MID(Monthly!J53,1,1)*1),1,0)))),0)),"")</f>
        <v/>
      </c>
    </row>
    <row r="46" spans="2:15">
      <c r="B46" s="97">
        <v>42</v>
      </c>
      <c r="C46" s="97" t="str">
        <f>IFERROR(IF(LEN(INDEX(Dashboard!$C$15:$C$64,Calc!B46,1))&gt;0,INDEX(Dashboard!$C$15:$C$64,Calc!B46,1),""),"")</f>
        <v/>
      </c>
      <c r="D46" s="97" t="str">
        <f>IFERROR(INDEX($C$5:$C$54, MATCH(0,INDEX((LEN($C$5:$C$54)=0)+COUNTIF($D$4:$D45,$C$5:$C$54),0),0)),"")</f>
        <v/>
      </c>
      <c r="E46" s="161"/>
      <c r="F46" s="161"/>
      <c r="J46" s="153" t="str">
        <f>IFERROR(IF(WeeklyByEmployee!$J$6=Dashboard!$I$16,IF(ROW(J46)-ROW($J$5)&gt;WeeklyByEmployee!$G$6,"",J45+1/24),IF(ROW(J46)-ROW($J$5)&gt;2*WeeklyByEmployee!$G$6,"",J45+1/48)),"")</f>
        <v/>
      </c>
      <c r="N46" s="214">
        <f>IF(ISNUMBER(MID(Monthly!J54,1,2)*1),LEFT(Monthly!J54,2),IF(ISNUMBER(MID(Monthly!J54,1,1)*1),LEFT(Monthly!J54,1),1))-1</f>
        <v>0</v>
      </c>
      <c r="O46" s="217" t="str">
        <f>IFERROR(REPT("x",N46)&amp;REPT(RIGHT(Monthly!J54,LEN(Monthly!J54)-IF(ISNUMBER(MID(Monthly!J54,1,2)*1),2,IF(ISNUMBER(MID(Monthly!J54,1,1)*1),1,0))),ROUNDUP((31-N46)/LEN(RIGHT(Monthly!J54,LEN(Monthly!J54)-IF(ISNUMBER(MID(Monthly!J54,1,2)*1),2,IF(ISNUMBER(MID(Monthly!J54,1,1)*1),1,0)))),0)),"")</f>
        <v/>
      </c>
    </row>
    <row r="47" spans="2:15">
      <c r="B47" s="97">
        <v>43</v>
      </c>
      <c r="C47" s="97" t="str">
        <f>IFERROR(IF(LEN(INDEX(Dashboard!$C$15:$C$64,Calc!B47,1))&gt;0,INDEX(Dashboard!$C$15:$C$64,Calc!B47,1),""),"")</f>
        <v/>
      </c>
      <c r="D47" s="97" t="str">
        <f>IFERROR(INDEX($C$5:$C$54, MATCH(0,INDEX((LEN($C$5:$C$54)=0)+COUNTIF($D$4:$D46,$C$5:$C$54),0),0)),"")</f>
        <v/>
      </c>
      <c r="E47" s="161"/>
      <c r="F47" s="161"/>
      <c r="J47" s="153" t="str">
        <f>IFERROR(IF(WeeklyByEmployee!$J$6=Dashboard!$I$16,IF(ROW(J47)-ROW($J$5)&gt;WeeklyByEmployee!$G$6,"",J46+1/24),IF(ROW(J47)-ROW($J$5)&gt;2*WeeklyByEmployee!$G$6,"",J46+1/48)),"")</f>
        <v/>
      </c>
      <c r="N47" s="214">
        <f>IF(ISNUMBER(MID(Monthly!J55,1,2)*1),LEFT(Monthly!J55,2),IF(ISNUMBER(MID(Monthly!J55,1,1)*1),LEFT(Monthly!J55,1),1))-1</f>
        <v>0</v>
      </c>
      <c r="O47" s="217" t="str">
        <f>IFERROR(REPT("x",N47)&amp;REPT(RIGHT(Monthly!J55,LEN(Monthly!J55)-IF(ISNUMBER(MID(Monthly!J55,1,2)*1),2,IF(ISNUMBER(MID(Monthly!J55,1,1)*1),1,0))),ROUNDUP((31-N47)/LEN(RIGHT(Monthly!J55,LEN(Monthly!J55)-IF(ISNUMBER(MID(Monthly!J55,1,2)*1),2,IF(ISNUMBER(MID(Monthly!J55,1,1)*1),1,0)))),0)),"")</f>
        <v/>
      </c>
    </row>
    <row r="48" spans="2:15">
      <c r="B48" s="97">
        <v>44</v>
      </c>
      <c r="C48" s="97" t="str">
        <f>IFERROR(IF(LEN(INDEX(Dashboard!$C$15:$C$64,Calc!B48,1))&gt;0,INDEX(Dashboard!$C$15:$C$64,Calc!B48,1),""),"")</f>
        <v/>
      </c>
      <c r="D48" s="97" t="str">
        <f>IFERROR(INDEX($C$5:$C$54, MATCH(0,INDEX((LEN($C$5:$C$54)=0)+COUNTIF($D$4:$D47,$C$5:$C$54),0),0)),"")</f>
        <v/>
      </c>
      <c r="E48" s="161"/>
      <c r="F48" s="161"/>
      <c r="J48" s="153" t="str">
        <f>IFERROR(IF(WeeklyByEmployee!$J$6=Dashboard!$I$16,IF(ROW(J48)-ROW($J$5)&gt;WeeklyByEmployee!$G$6,"",J47+1/24),IF(ROW(J48)-ROW($J$5)&gt;2*WeeklyByEmployee!$G$6,"",J47+1/48)),"")</f>
        <v/>
      </c>
      <c r="N48" s="214">
        <f>IF(ISNUMBER(MID(Monthly!J56,1,2)*1),LEFT(Monthly!J56,2),IF(ISNUMBER(MID(Monthly!J56,1,1)*1),LEFT(Monthly!J56,1),1))-1</f>
        <v>0</v>
      </c>
      <c r="O48" s="217" t="str">
        <f>IFERROR(REPT("x",N48)&amp;REPT(RIGHT(Monthly!J56,LEN(Monthly!J56)-IF(ISNUMBER(MID(Monthly!J56,1,2)*1),2,IF(ISNUMBER(MID(Monthly!J56,1,1)*1),1,0))),ROUNDUP((31-N48)/LEN(RIGHT(Monthly!J56,LEN(Monthly!J56)-IF(ISNUMBER(MID(Monthly!J56,1,2)*1),2,IF(ISNUMBER(MID(Monthly!J56,1,1)*1),1,0)))),0)),"")</f>
        <v/>
      </c>
    </row>
    <row r="49" spans="2:15">
      <c r="B49" s="97">
        <v>45</v>
      </c>
      <c r="C49" s="97" t="str">
        <f>IFERROR(IF(LEN(INDEX(Dashboard!$C$15:$C$64,Calc!B49,1))&gt;0,INDEX(Dashboard!$C$15:$C$64,Calc!B49,1),""),"")</f>
        <v/>
      </c>
      <c r="D49" s="97" t="str">
        <f>IFERROR(INDEX($C$5:$C$54, MATCH(0,INDEX((LEN($C$5:$C$54)=0)+COUNTIF($D$4:$D48,$C$5:$C$54),0),0)),"")</f>
        <v/>
      </c>
      <c r="E49" s="161"/>
      <c r="F49" s="161"/>
      <c r="J49" s="153" t="str">
        <f>IFERROR(IF(WeeklyByEmployee!$J$6=Dashboard!$I$16,IF(ROW(J49)-ROW($J$5)&gt;WeeklyByEmployee!$G$6,"",J48+1/24),IF(ROW(J49)-ROW($J$5)&gt;2*WeeklyByEmployee!$G$6,"",J48+1/48)),"")</f>
        <v/>
      </c>
      <c r="N49" s="214">
        <f>IF(ISNUMBER(MID(Monthly!J57,1,2)*1),LEFT(Monthly!J57,2),IF(ISNUMBER(MID(Monthly!J57,1,1)*1),LEFT(Monthly!J57,1),1))-1</f>
        <v>0</v>
      </c>
      <c r="O49" s="217" t="str">
        <f>IFERROR(REPT("x",N49)&amp;REPT(RIGHT(Monthly!J57,LEN(Monthly!J57)-IF(ISNUMBER(MID(Monthly!J57,1,2)*1),2,IF(ISNUMBER(MID(Monthly!J57,1,1)*1),1,0))),ROUNDUP((31-N49)/LEN(RIGHT(Monthly!J57,LEN(Monthly!J57)-IF(ISNUMBER(MID(Monthly!J57,1,2)*1),2,IF(ISNUMBER(MID(Monthly!J57,1,1)*1),1,0)))),0)),"")</f>
        <v/>
      </c>
    </row>
    <row r="50" spans="2:15">
      <c r="B50" s="97">
        <v>46</v>
      </c>
      <c r="C50" s="97" t="str">
        <f>IFERROR(IF(LEN(INDEX(Dashboard!$C$15:$C$64,Calc!B50,1))&gt;0,INDEX(Dashboard!$C$15:$C$64,Calc!B50,1),""),"")</f>
        <v/>
      </c>
      <c r="D50" s="97" t="str">
        <f>IFERROR(INDEX($C$5:$C$54, MATCH(0,INDEX((LEN($C$5:$C$54)=0)+COUNTIF($D$4:$D49,$C$5:$C$54),0),0)),"")</f>
        <v/>
      </c>
      <c r="E50" s="161"/>
      <c r="F50" s="161"/>
      <c r="J50" s="153" t="str">
        <f>IFERROR(IF(WeeklyByEmployee!$J$6=Dashboard!$I$16,IF(ROW(J50)-ROW($J$5)&gt;WeeklyByEmployee!$G$6,"",J49+1/24),IF(ROW(J50)-ROW($J$5)&gt;2*WeeklyByEmployee!$G$6,"",J49+1/48)),"")</f>
        <v/>
      </c>
      <c r="N50" s="214">
        <f>IF(ISNUMBER(MID(Monthly!J58,1,2)*1),LEFT(Monthly!J58,2),IF(ISNUMBER(MID(Monthly!J58,1,1)*1),LEFT(Monthly!J58,1),1))-1</f>
        <v>0</v>
      </c>
      <c r="O50" s="217" t="str">
        <f>IFERROR(REPT("x",N50)&amp;REPT(RIGHT(Monthly!J58,LEN(Monthly!J58)-IF(ISNUMBER(MID(Monthly!J58,1,2)*1),2,IF(ISNUMBER(MID(Monthly!J58,1,1)*1),1,0))),ROUNDUP((31-N50)/LEN(RIGHT(Monthly!J58,LEN(Monthly!J58)-IF(ISNUMBER(MID(Monthly!J58,1,2)*1),2,IF(ISNUMBER(MID(Monthly!J58,1,1)*1),1,0)))),0)),"")</f>
        <v/>
      </c>
    </row>
    <row r="51" spans="2:15">
      <c r="B51" s="97">
        <v>47</v>
      </c>
      <c r="C51" s="97" t="str">
        <f>IFERROR(IF(LEN(INDEX(Dashboard!$C$15:$C$64,Calc!B51,1))&gt;0,INDEX(Dashboard!$C$15:$C$64,Calc!B51,1),""),"")</f>
        <v/>
      </c>
      <c r="D51" s="97" t="str">
        <f>IFERROR(INDEX($C$5:$C$54, MATCH(0,INDEX((LEN($C$5:$C$54)=0)+COUNTIF($D$4:$D50,$C$5:$C$54),0),0)),"")</f>
        <v/>
      </c>
      <c r="E51" s="161"/>
      <c r="F51" s="161"/>
      <c r="J51" s="153" t="str">
        <f>IFERROR(IF(WeeklyByEmployee!$J$6=Dashboard!$I$16,IF(ROW(J51)-ROW($J$5)&gt;WeeklyByEmployee!$G$6,"",J50+1/24),IF(ROW(J51)-ROW($J$5)&gt;2*WeeklyByEmployee!$G$6,"",J50+1/48)),"")</f>
        <v/>
      </c>
      <c r="N51" s="214">
        <f>IF(ISNUMBER(MID(Monthly!J59,1,2)*1),LEFT(Monthly!J59,2),IF(ISNUMBER(MID(Monthly!J59,1,1)*1),LEFT(Monthly!J59,1),1))-1</f>
        <v>0</v>
      </c>
      <c r="O51" s="217" t="str">
        <f>IFERROR(REPT("x",N51)&amp;REPT(RIGHT(Monthly!J59,LEN(Monthly!J59)-IF(ISNUMBER(MID(Monthly!J59,1,2)*1),2,IF(ISNUMBER(MID(Monthly!J59,1,1)*1),1,0))),ROUNDUP((31-N51)/LEN(RIGHT(Monthly!J59,LEN(Monthly!J59)-IF(ISNUMBER(MID(Monthly!J59,1,2)*1),2,IF(ISNUMBER(MID(Monthly!J59,1,1)*1),1,0)))),0)),"")</f>
        <v/>
      </c>
    </row>
    <row r="52" spans="2:15">
      <c r="B52" s="97">
        <v>48</v>
      </c>
      <c r="C52" s="97" t="str">
        <f>IFERROR(IF(LEN(INDEX(Dashboard!$C$15:$C$64,Calc!B52,1))&gt;0,INDEX(Dashboard!$C$15:$C$64,Calc!B52,1),""),"")</f>
        <v/>
      </c>
      <c r="D52" s="97" t="str">
        <f>IFERROR(INDEX($C$5:$C$54, MATCH(0,INDEX((LEN($C$5:$C$54)=0)+COUNTIF($D$4:$D51,$C$5:$C$54),0),0)),"")</f>
        <v/>
      </c>
      <c r="E52" s="161"/>
      <c r="F52" s="161"/>
      <c r="J52" s="153" t="str">
        <f>IFERROR(IF(WeeklyByEmployee!$J$6=Dashboard!$I$16,IF(ROW(J52)-ROW($J$5)&gt;WeeklyByEmployee!$G$6,"",J51+1/24),IF(ROW(J52)-ROW($J$5)&gt;2*WeeklyByEmployee!$G$6,"",J51+1/48)),"")</f>
        <v/>
      </c>
      <c r="N52" s="214">
        <f>IF(ISNUMBER(MID(Monthly!J60,1,2)*1),LEFT(Monthly!J60,2),IF(ISNUMBER(MID(Monthly!J60,1,1)*1),LEFT(Monthly!J60,1),1))-1</f>
        <v>0</v>
      </c>
      <c r="O52" s="217" t="str">
        <f>IFERROR(REPT("x",N52)&amp;REPT(RIGHT(Monthly!J60,LEN(Monthly!J60)-IF(ISNUMBER(MID(Monthly!J60,1,2)*1),2,IF(ISNUMBER(MID(Monthly!J60,1,1)*1),1,0))),ROUNDUP((31-N52)/LEN(RIGHT(Monthly!J60,LEN(Monthly!J60)-IF(ISNUMBER(MID(Monthly!J60,1,2)*1),2,IF(ISNUMBER(MID(Monthly!J60,1,1)*1),1,0)))),0)),"")</f>
        <v/>
      </c>
    </row>
    <row r="53" spans="2:15">
      <c r="B53" s="97">
        <v>49</v>
      </c>
      <c r="C53" s="97" t="str">
        <f>IFERROR(IF(LEN(INDEX(Dashboard!$C$15:$C$64,Calc!B53,1))&gt;0,INDEX(Dashboard!$C$15:$C$64,Calc!B53,1),""),"")</f>
        <v/>
      </c>
      <c r="D53" s="97" t="str">
        <f>IFERROR(INDEX($C$5:$C$54, MATCH(0,INDEX((LEN($C$5:$C$54)=0)+COUNTIF($D$4:$D52,$C$5:$C$54),0),0)),"")</f>
        <v/>
      </c>
      <c r="E53" s="161"/>
      <c r="F53" s="161"/>
      <c r="J53" s="154" t="str">
        <f>IFERROR(IF(WeeklyByEmployee!$J$6=Dashboard!$I$16,IF(ROW(J53)-ROW($J$5)&gt;WeeklyByEmployee!$G$6,"",J52+1/24),IF(ROW(J53)-ROW($J$5)&gt;2*WeeklyByEmployee!$G$6,"",J52+1/48)),"")</f>
        <v/>
      </c>
      <c r="N53" s="214">
        <f>IF(ISNUMBER(MID(Monthly!J61,1,2)*1),LEFT(Monthly!J61,2),IF(ISNUMBER(MID(Monthly!J61,1,1)*1),LEFT(Monthly!J61,1),1))-1</f>
        <v>0</v>
      </c>
      <c r="O53" s="217" t="str">
        <f>IFERROR(REPT("x",N53)&amp;REPT(RIGHT(Monthly!J61,LEN(Monthly!J61)-IF(ISNUMBER(MID(Monthly!J61,1,2)*1),2,IF(ISNUMBER(MID(Monthly!J61,1,1)*1),1,0))),ROUNDUP((31-N53)/LEN(RIGHT(Monthly!J61,LEN(Monthly!J61)-IF(ISNUMBER(MID(Monthly!J61,1,2)*1),2,IF(ISNUMBER(MID(Monthly!J61,1,1)*1),1,0)))),0)),"")</f>
        <v/>
      </c>
    </row>
    <row r="54" spans="2:15">
      <c r="B54" s="98">
        <v>50</v>
      </c>
      <c r="C54" s="98" t="str">
        <f>IFERROR(IF(LEN(INDEX(Dashboard!$C$15:$C$64,Calc!B54,1))&gt;0,INDEX(Dashboard!$C$15:$C$64,Calc!B54,1),""),"")</f>
        <v/>
      </c>
      <c r="D54" s="98" t="str">
        <f>IFERROR(INDEX($C$5:$C$54, MATCH(0,INDEX((LEN($C$5:$C$54)=0)+COUNTIF($D$4:$D53,$C$5:$C$54),0),0)),"")</f>
        <v/>
      </c>
      <c r="E54" s="161"/>
      <c r="F54" s="161"/>
      <c r="J54" s="151"/>
      <c r="N54" s="214">
        <f>IF(ISNUMBER(MID(Monthly!J62,1,2)*1),LEFT(Monthly!J62,2),IF(ISNUMBER(MID(Monthly!J62,1,1)*1),LEFT(Monthly!J62,1),1))-1</f>
        <v>0</v>
      </c>
      <c r="O54" s="217" t="str">
        <f>IFERROR(REPT("x",N54)&amp;REPT(RIGHT(Monthly!J62,LEN(Monthly!J62)-IF(ISNUMBER(MID(Monthly!J62,1,2)*1),2,IF(ISNUMBER(MID(Monthly!J62,1,1)*1),1,0))),ROUNDUP((31-N54)/LEN(RIGHT(Monthly!J62,LEN(Monthly!J62)-IF(ISNUMBER(MID(Monthly!J62,1,2)*1),2,IF(ISNUMBER(MID(Monthly!J62,1,1)*1),1,0)))),0)),"")</f>
        <v/>
      </c>
    </row>
    <row r="55" spans="2:15">
      <c r="N55" s="214">
        <f>IF(ISNUMBER(MID(Monthly!#REF!,1,2)*1),LEFT(Monthly!#REF!,2),IF(ISNUMBER(MID(Monthly!#REF!,1,1)*1),LEFT(Monthly!#REF!,1),1))-1</f>
        <v>0</v>
      </c>
      <c r="O55" s="217" t="str">
        <f>IFERROR(REPT("x",N55)&amp;REPT(RIGHT(Monthly!#REF!,LEN(Monthly!#REF!)-IF(ISNUMBER(MID(Monthly!#REF!,1,2)*1),2,IF(ISNUMBER(MID(Monthly!#REF!,1,1)*1),1,0))),ROUNDUP((31-N55)/LEN(RIGHT(Monthly!#REF!,LEN(Monthly!#REF!)-IF(ISNUMBER(MID(Monthly!#REF!,1,2)*1),2,IF(ISNUMBER(MID(Monthly!#REF!,1,1)*1),1,0)))),0)),"")</f>
        <v/>
      </c>
    </row>
    <row r="56" spans="2:15">
      <c r="N56" s="214">
        <f>IF(ISNUMBER(MID(Monthly!#REF!,1,2)*1),LEFT(Monthly!#REF!,2),IF(ISNUMBER(MID(Monthly!#REF!,1,1)*1),LEFT(Monthly!#REF!,1),1))-1</f>
        <v>0</v>
      </c>
      <c r="O56" s="217" t="str">
        <f>IFERROR(REPT("x",N56)&amp;REPT(RIGHT(Monthly!#REF!,LEN(Monthly!#REF!)-IF(ISNUMBER(MID(Monthly!#REF!,1,2)*1),2,IF(ISNUMBER(MID(Monthly!#REF!,1,1)*1),1,0))),ROUNDUP((31-N56)/LEN(RIGHT(Monthly!#REF!,LEN(Monthly!#REF!)-IF(ISNUMBER(MID(Monthly!#REF!,1,2)*1),2,IF(ISNUMBER(MID(Monthly!#REF!,1,1)*1),1,0)))),0)),"")</f>
        <v/>
      </c>
    </row>
    <row r="57" spans="2:15">
      <c r="N57" s="214">
        <f>IF(ISNUMBER(MID(Monthly!#REF!,1,2)*1),LEFT(Monthly!#REF!,2),IF(ISNUMBER(MID(Monthly!#REF!,1,1)*1),LEFT(Monthly!#REF!,1),1))-1</f>
        <v>0</v>
      </c>
      <c r="O57" s="217" t="str">
        <f>IFERROR(REPT("x",N57)&amp;REPT(RIGHT(Monthly!#REF!,LEN(Monthly!#REF!)-IF(ISNUMBER(MID(Monthly!#REF!,1,2)*1),2,IF(ISNUMBER(MID(Monthly!#REF!,1,1)*1),1,0))),ROUNDUP((31-N57)/LEN(RIGHT(Monthly!#REF!,LEN(Monthly!#REF!)-IF(ISNUMBER(MID(Monthly!#REF!,1,2)*1),2,IF(ISNUMBER(MID(Monthly!#REF!,1,1)*1),1,0)))),0)),"")</f>
        <v/>
      </c>
    </row>
    <row r="58" spans="2:15">
      <c r="N58" s="214">
        <f>IF(ISNUMBER(MID(Monthly!#REF!,1,2)*1),LEFT(Monthly!#REF!,2),IF(ISNUMBER(MID(Monthly!#REF!,1,1)*1),LEFT(Monthly!#REF!,1),1))-1</f>
        <v>0</v>
      </c>
      <c r="O58" s="217" t="str">
        <f>IFERROR(REPT("x",N58)&amp;REPT(RIGHT(Monthly!#REF!,LEN(Monthly!#REF!)-IF(ISNUMBER(MID(Monthly!#REF!,1,2)*1),2,IF(ISNUMBER(MID(Monthly!#REF!,1,1)*1),1,0))),ROUNDUP((31-N58)/LEN(RIGHT(Monthly!#REF!,LEN(Monthly!#REF!)-IF(ISNUMBER(MID(Monthly!#REF!,1,2)*1),2,IF(ISNUMBER(MID(Monthly!#REF!,1,1)*1),1,0)))),0)),"")</f>
        <v/>
      </c>
    </row>
    <row r="59" spans="2:15">
      <c r="N59" s="214">
        <f>IF(ISNUMBER(MID(Monthly!#REF!,1,2)*1),LEFT(Monthly!#REF!,2),IF(ISNUMBER(MID(Monthly!#REF!,1,1)*1),LEFT(Monthly!#REF!,1),1))-1</f>
        <v>0</v>
      </c>
      <c r="O59" s="217" t="str">
        <f>IFERROR(REPT("x",N59)&amp;REPT(RIGHT(Monthly!#REF!,LEN(Monthly!#REF!)-IF(ISNUMBER(MID(Monthly!#REF!,1,2)*1),2,IF(ISNUMBER(MID(Monthly!#REF!,1,1)*1),1,0))),ROUNDUP((31-N59)/LEN(RIGHT(Monthly!#REF!,LEN(Monthly!#REF!)-IF(ISNUMBER(MID(Monthly!#REF!,1,2)*1),2,IF(ISNUMBER(MID(Monthly!#REF!,1,1)*1),1,0)))),0)),"")</f>
        <v/>
      </c>
    </row>
    <row r="60" spans="2:15">
      <c r="N60" s="214">
        <f>IF(ISNUMBER(MID(Monthly!#REF!,1,2)*1),LEFT(Monthly!#REF!,2),IF(ISNUMBER(MID(Monthly!#REF!,1,1)*1),LEFT(Monthly!#REF!,1),1))-1</f>
        <v>0</v>
      </c>
      <c r="O60" s="217" t="str">
        <f>IFERROR(REPT("x",N60)&amp;REPT(RIGHT(Monthly!#REF!,LEN(Monthly!#REF!)-IF(ISNUMBER(MID(Monthly!#REF!,1,2)*1),2,IF(ISNUMBER(MID(Monthly!#REF!,1,1)*1),1,0))),ROUNDUP((31-N60)/LEN(RIGHT(Monthly!#REF!,LEN(Monthly!#REF!)-IF(ISNUMBER(MID(Monthly!#REF!,1,2)*1),2,IF(ISNUMBER(MID(Monthly!#REF!,1,1)*1),1,0)))),0)),"")</f>
        <v/>
      </c>
    </row>
    <row r="61" spans="2:15">
      <c r="N61" s="214">
        <f>IF(ISNUMBER(MID(Monthly!#REF!,1,2)*1),LEFT(Monthly!#REF!,2),IF(ISNUMBER(MID(Monthly!#REF!,1,1)*1),LEFT(Monthly!#REF!,1),1))-1</f>
        <v>0</v>
      </c>
      <c r="O61" s="217" t="str">
        <f>IFERROR(REPT("x",N61)&amp;REPT(RIGHT(Monthly!#REF!,LEN(Monthly!#REF!)-IF(ISNUMBER(MID(Monthly!#REF!,1,2)*1),2,IF(ISNUMBER(MID(Monthly!#REF!,1,1)*1),1,0))),ROUNDUP((31-N61)/LEN(RIGHT(Monthly!#REF!,LEN(Monthly!#REF!)-IF(ISNUMBER(MID(Monthly!#REF!,1,2)*1),2,IF(ISNUMBER(MID(Monthly!#REF!,1,1)*1),1,0)))),0)),"")</f>
        <v/>
      </c>
    </row>
    <row r="62" spans="2:15">
      <c r="N62" s="214">
        <f>IF(ISNUMBER(MID(Monthly!#REF!,1,2)*1),LEFT(Monthly!#REF!,2),IF(ISNUMBER(MID(Monthly!#REF!,1,1)*1),LEFT(Monthly!#REF!,1),1))-1</f>
        <v>0</v>
      </c>
      <c r="O62" s="217" t="str">
        <f>IFERROR(REPT("x",N62)&amp;REPT(RIGHT(Monthly!#REF!,LEN(Monthly!#REF!)-IF(ISNUMBER(MID(Monthly!#REF!,1,2)*1),2,IF(ISNUMBER(MID(Monthly!#REF!,1,1)*1),1,0))),ROUNDUP((31-N62)/LEN(RIGHT(Monthly!#REF!,LEN(Monthly!#REF!)-IF(ISNUMBER(MID(Monthly!#REF!,1,2)*1),2,IF(ISNUMBER(MID(Monthly!#REF!,1,1)*1),1,0)))),0)),"")</f>
        <v/>
      </c>
    </row>
    <row r="63" spans="2:15">
      <c r="N63" s="214">
        <f>IF(ISNUMBER(MID(Monthly!#REF!,1,2)*1),LEFT(Monthly!#REF!,2),IF(ISNUMBER(MID(Monthly!#REF!,1,1)*1),LEFT(Monthly!#REF!,1),1))-1</f>
        <v>0</v>
      </c>
      <c r="O63" s="217" t="str">
        <f>IFERROR(REPT("x",N63)&amp;REPT(RIGHT(Monthly!#REF!,LEN(Monthly!#REF!)-IF(ISNUMBER(MID(Monthly!#REF!,1,2)*1),2,IF(ISNUMBER(MID(Monthly!#REF!,1,1)*1),1,0))),ROUNDUP((31-N63)/LEN(RIGHT(Monthly!#REF!,LEN(Monthly!#REF!)-IF(ISNUMBER(MID(Monthly!#REF!,1,2)*1),2,IF(ISNUMBER(MID(Monthly!#REF!,1,1)*1),1,0)))),0)),"")</f>
        <v/>
      </c>
    </row>
    <row r="64" spans="2:15">
      <c r="N64" s="215">
        <f>IF(ISNUMBER(MID(Monthly!#REF!,1,2)*1),LEFT(Monthly!#REF!,2),IF(ISNUMBER(MID(Monthly!#REF!,1,1)*1),LEFT(Monthly!#REF!,1),1))-1</f>
        <v>0</v>
      </c>
      <c r="O64" s="218" t="str">
        <f>IFERROR(REPT("x",N64)&amp;REPT(RIGHT(Monthly!#REF!,LEN(Monthly!#REF!)-IF(ISNUMBER(MID(Monthly!#REF!,1,2)*1),2,IF(ISNUMBER(MID(Monthly!#REF!,1,1)*1),1,0))),ROUNDUP((31-N64)/LEN(RIGHT(Monthly!#REF!,LEN(Monthly!#REF!)-IF(ISNUMBER(MID(Monthly!#REF!,1,2)*1),2,IF(ISNUMBER(MID(Monthly!#REF!,1,1)*1),1,0)))),0)),"")</f>
        <v/>
      </c>
    </row>
  </sheetData>
  <mergeCells count="1">
    <mergeCell ref="N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Dashboard</vt:lpstr>
      <vt:lpstr>Monthly</vt:lpstr>
      <vt:lpstr>HourlyByEmployee</vt:lpstr>
      <vt:lpstr>WeeklyByShift</vt:lpstr>
      <vt:lpstr>WeeklyByEmployee</vt:lpstr>
      <vt:lpstr>Calc</vt:lpstr>
      <vt:lpstr>ToU</vt:lpstr>
      <vt:lpstr>firstDay</vt:lpstr>
      <vt:lpstr>Dashboard!Print_Area</vt:lpstr>
      <vt:lpstr>Monthly!Print_Area</vt:lpstr>
      <vt:lpstr>ToU!Print_Area</vt:lpstr>
      <vt:lpstr>Print_Area</vt:lpstr>
      <vt:lpstr>HourlyByEmployee!Print_Titles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2022-11-08T13:09:54Z</cp:lastPrinted>
  <dcterms:created xsi:type="dcterms:W3CDTF">2006-09-22T13:37:51Z</dcterms:created>
  <dcterms:modified xsi:type="dcterms:W3CDTF">2023-02-01T07:00:45Z</dcterms:modified>
  <dc:title>Rotation Schedule V3 Template</dc:title>
  <dc:subject>Rotation Schedule V3</dc:subject>
  <dc:description>Rotation Schedule V3 template by Master Productivity Kit — masterproductivitykit.com</dc:description>
  <cp:keywords>Master Productivity Kit, Excel template, Google Sheets template</cp:keywords>
  <cp:category>Business Template</cp:category>
</cp:coreProperties>
</file>